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chukw\OneDrive\Documents\Portfolio\Excel Project\Cocacola Sales\"/>
    </mc:Choice>
  </mc:AlternateContent>
  <xr:revisionPtr revIDLastSave="0" documentId="13_ncr:1_{FC360852-30F7-45AA-A4EA-DBFA5734C07C}" xr6:coauthVersionLast="47" xr6:coauthVersionMax="47" xr10:uidLastSave="{00000000-0000-0000-0000-000000000000}"/>
  <bookViews>
    <workbookView xWindow="-108" yWindow="-108" windowWidth="23256" windowHeight="12456" xr2:uid="{0DB3A6B0-F71C-4AB8-AB1E-C9F210EC0F55}"/>
  </bookViews>
  <sheets>
    <sheet name="Dashboard" sheetId="2" r:id="rId1"/>
    <sheet name="Data" sheetId="1" r:id="rId2"/>
    <sheet name="MontlySales" sheetId="3" r:id="rId3"/>
    <sheet name="KPIS" sheetId="4" r:id="rId4"/>
    <sheet name="SalesGrowth" sheetId="5" r:id="rId5"/>
    <sheet name="MapUnitSold" sheetId="6" r:id="rId6"/>
  </sheets>
  <definedNames>
    <definedName name="_xlchart.v5.0" hidden="1">MapUnitSold!$D$3</definedName>
    <definedName name="_xlchart.v5.1" hidden="1">MapUnitSold!$D$4:$D$53</definedName>
    <definedName name="_xlchart.v5.2" hidden="1">MapUnitSold!$E$3</definedName>
    <definedName name="_xlchart.v5.3" hidden="1">MapUnitSold!$E$4:$E$53</definedName>
    <definedName name="NativeTimeline_Invoice_Date">#N/A</definedName>
    <definedName name="Slicer_Beverage_Brand">#N/A</definedName>
    <definedName name="Slicer_Region">#N/A</definedName>
    <definedName name="Slicer_Retailer">#N/A</definedName>
  </definedNames>
  <calcPr calcId="191029"/>
  <pivotCaches>
    <pivotCache cacheId="3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6" l="1"/>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E4" i="6"/>
  <c r="D4" i="6"/>
  <c r="P3893" i="1" l="1"/>
  <c r="O3893" i="1"/>
  <c r="N3893" i="1"/>
  <c r="K3893" i="1"/>
  <c r="P3892" i="1"/>
  <c r="O3892" i="1"/>
  <c r="N3892" i="1"/>
  <c r="K3892" i="1"/>
  <c r="P3891" i="1"/>
  <c r="O3891" i="1"/>
  <c r="N3891" i="1"/>
  <c r="K3891" i="1"/>
  <c r="P3890" i="1"/>
  <c r="O3890" i="1"/>
  <c r="N3890" i="1"/>
  <c r="K3890" i="1"/>
  <c r="P3889" i="1"/>
  <c r="O3889" i="1"/>
  <c r="N3889" i="1"/>
  <c r="K3889" i="1"/>
  <c r="P3888" i="1"/>
  <c r="O3888" i="1"/>
  <c r="N3888" i="1"/>
  <c r="K3888" i="1"/>
  <c r="L3888" i="1" s="1"/>
  <c r="P3887" i="1"/>
  <c r="O3887" i="1"/>
  <c r="N3887" i="1"/>
  <c r="K3887" i="1"/>
  <c r="P3886" i="1"/>
  <c r="O3886" i="1"/>
  <c r="N3886" i="1"/>
  <c r="K3886" i="1"/>
  <c r="P3885" i="1"/>
  <c r="O3885" i="1"/>
  <c r="N3885" i="1"/>
  <c r="K3885" i="1"/>
  <c r="P3884" i="1"/>
  <c r="O3884" i="1"/>
  <c r="N3884" i="1"/>
  <c r="K3884" i="1"/>
  <c r="P3883" i="1"/>
  <c r="O3883" i="1"/>
  <c r="N3883" i="1"/>
  <c r="K3883" i="1"/>
  <c r="P3882" i="1"/>
  <c r="O3882" i="1"/>
  <c r="N3882" i="1"/>
  <c r="K3882" i="1"/>
  <c r="P3881" i="1"/>
  <c r="O3881" i="1"/>
  <c r="N3881" i="1"/>
  <c r="K3881" i="1"/>
  <c r="P3880" i="1"/>
  <c r="O3880" i="1"/>
  <c r="N3880" i="1"/>
  <c r="K3880" i="1"/>
  <c r="P3879" i="1"/>
  <c r="O3879" i="1"/>
  <c r="N3879" i="1"/>
  <c r="K3879" i="1"/>
  <c r="P3878" i="1"/>
  <c r="O3878" i="1"/>
  <c r="N3878" i="1"/>
  <c r="K3878" i="1"/>
  <c r="P3877" i="1"/>
  <c r="O3877" i="1"/>
  <c r="N3877" i="1"/>
  <c r="K3877" i="1"/>
  <c r="P3876" i="1"/>
  <c r="O3876" i="1"/>
  <c r="N3876" i="1"/>
  <c r="K3876" i="1"/>
  <c r="P3875" i="1"/>
  <c r="O3875" i="1"/>
  <c r="N3875" i="1"/>
  <c r="K3875" i="1"/>
  <c r="P3874" i="1"/>
  <c r="O3874" i="1"/>
  <c r="N3874" i="1"/>
  <c r="K3874" i="1"/>
  <c r="P3873" i="1"/>
  <c r="O3873" i="1"/>
  <c r="N3873" i="1"/>
  <c r="K3873" i="1"/>
  <c r="P3872" i="1"/>
  <c r="O3872" i="1"/>
  <c r="N3872" i="1"/>
  <c r="K3872" i="1"/>
  <c r="P3871" i="1"/>
  <c r="O3871" i="1"/>
  <c r="N3871" i="1"/>
  <c r="K3871" i="1"/>
  <c r="P3870" i="1"/>
  <c r="O3870" i="1"/>
  <c r="N3870" i="1"/>
  <c r="K3870" i="1"/>
  <c r="P3869" i="1"/>
  <c r="O3869" i="1"/>
  <c r="N3869" i="1"/>
  <c r="K3869" i="1"/>
  <c r="P3868" i="1"/>
  <c r="O3868" i="1"/>
  <c r="N3868" i="1"/>
  <c r="K3868" i="1"/>
  <c r="P3867" i="1"/>
  <c r="O3867" i="1"/>
  <c r="N3867" i="1"/>
  <c r="K3867" i="1"/>
  <c r="P3866" i="1"/>
  <c r="O3866" i="1"/>
  <c r="N3866" i="1"/>
  <c r="K3866" i="1"/>
  <c r="P3865" i="1"/>
  <c r="O3865" i="1"/>
  <c r="N3865" i="1"/>
  <c r="K3865" i="1"/>
  <c r="L3865" i="1" s="1"/>
  <c r="P3864" i="1"/>
  <c r="O3864" i="1"/>
  <c r="N3864" i="1"/>
  <c r="K3864" i="1"/>
  <c r="P3863" i="1"/>
  <c r="O3863" i="1"/>
  <c r="N3863" i="1"/>
  <c r="K3863" i="1"/>
  <c r="P3862" i="1"/>
  <c r="O3862" i="1"/>
  <c r="N3862" i="1"/>
  <c r="K3862" i="1"/>
  <c r="P3861" i="1"/>
  <c r="O3861" i="1"/>
  <c r="N3861" i="1"/>
  <c r="K3861" i="1"/>
  <c r="P3860" i="1"/>
  <c r="O3860" i="1"/>
  <c r="N3860" i="1"/>
  <c r="K3860" i="1"/>
  <c r="P3859" i="1"/>
  <c r="O3859" i="1"/>
  <c r="N3859" i="1"/>
  <c r="K3859" i="1"/>
  <c r="P3858" i="1"/>
  <c r="O3858" i="1"/>
  <c r="N3858" i="1"/>
  <c r="K3858" i="1"/>
  <c r="P3857" i="1"/>
  <c r="O3857" i="1"/>
  <c r="N3857" i="1"/>
  <c r="K3857" i="1"/>
  <c r="P3856" i="1"/>
  <c r="O3856" i="1"/>
  <c r="N3856" i="1"/>
  <c r="K3856" i="1"/>
  <c r="P3855" i="1"/>
  <c r="O3855" i="1"/>
  <c r="N3855" i="1"/>
  <c r="K3855" i="1"/>
  <c r="P3854" i="1"/>
  <c r="O3854" i="1"/>
  <c r="N3854" i="1"/>
  <c r="K3854" i="1"/>
  <c r="P3853" i="1"/>
  <c r="O3853" i="1"/>
  <c r="N3853" i="1"/>
  <c r="K3853" i="1"/>
  <c r="P3852" i="1"/>
  <c r="O3852" i="1"/>
  <c r="N3852" i="1"/>
  <c r="K3852" i="1"/>
  <c r="P3851" i="1"/>
  <c r="O3851" i="1"/>
  <c r="N3851" i="1"/>
  <c r="K3851" i="1"/>
  <c r="P3850" i="1"/>
  <c r="O3850" i="1"/>
  <c r="N3850" i="1"/>
  <c r="K3850" i="1"/>
  <c r="P3849" i="1"/>
  <c r="O3849" i="1"/>
  <c r="N3849" i="1"/>
  <c r="K3849" i="1"/>
  <c r="P3848" i="1"/>
  <c r="O3848" i="1"/>
  <c r="N3848" i="1"/>
  <c r="K3848" i="1"/>
  <c r="P3847" i="1"/>
  <c r="O3847" i="1"/>
  <c r="N3847" i="1"/>
  <c r="K3847" i="1"/>
  <c r="P3846" i="1"/>
  <c r="O3846" i="1"/>
  <c r="N3846" i="1"/>
  <c r="K3846" i="1"/>
  <c r="P3845" i="1"/>
  <c r="O3845" i="1"/>
  <c r="N3845" i="1"/>
  <c r="K3845" i="1"/>
  <c r="P3844" i="1"/>
  <c r="O3844" i="1"/>
  <c r="N3844" i="1"/>
  <c r="K3844" i="1"/>
  <c r="P3843" i="1"/>
  <c r="O3843" i="1"/>
  <c r="N3843" i="1"/>
  <c r="K3843" i="1"/>
  <c r="P3842" i="1"/>
  <c r="O3842" i="1"/>
  <c r="N3842" i="1"/>
  <c r="K3842" i="1"/>
  <c r="P3841" i="1"/>
  <c r="O3841" i="1"/>
  <c r="N3841" i="1"/>
  <c r="K3841" i="1"/>
  <c r="P3840" i="1"/>
  <c r="O3840" i="1"/>
  <c r="N3840" i="1"/>
  <c r="K3840" i="1"/>
  <c r="P3839" i="1"/>
  <c r="O3839" i="1"/>
  <c r="N3839" i="1"/>
  <c r="K3839" i="1"/>
  <c r="L3839" i="1" s="1"/>
  <c r="P3838" i="1"/>
  <c r="O3838" i="1"/>
  <c r="N3838" i="1"/>
  <c r="K3838" i="1"/>
  <c r="P3837" i="1"/>
  <c r="O3837" i="1"/>
  <c r="N3837" i="1"/>
  <c r="K3837" i="1"/>
  <c r="P3836" i="1"/>
  <c r="O3836" i="1"/>
  <c r="N3836" i="1"/>
  <c r="K3836" i="1"/>
  <c r="P3835" i="1"/>
  <c r="O3835" i="1"/>
  <c r="N3835" i="1"/>
  <c r="K3835" i="1"/>
  <c r="P3834" i="1"/>
  <c r="O3834" i="1"/>
  <c r="N3834" i="1"/>
  <c r="K3834" i="1"/>
  <c r="P3833" i="1"/>
  <c r="O3833" i="1"/>
  <c r="N3833" i="1"/>
  <c r="K3833" i="1"/>
  <c r="P3832" i="1"/>
  <c r="O3832" i="1"/>
  <c r="N3832" i="1"/>
  <c r="K3832" i="1"/>
  <c r="P3831" i="1"/>
  <c r="O3831" i="1"/>
  <c r="N3831" i="1"/>
  <c r="K3831" i="1"/>
  <c r="P3830" i="1"/>
  <c r="O3830" i="1"/>
  <c r="N3830" i="1"/>
  <c r="K3830" i="1"/>
  <c r="P3829" i="1"/>
  <c r="O3829" i="1"/>
  <c r="N3829" i="1"/>
  <c r="K3829" i="1"/>
  <c r="P3828" i="1"/>
  <c r="O3828" i="1"/>
  <c r="N3828" i="1"/>
  <c r="K3828" i="1"/>
  <c r="P3827" i="1"/>
  <c r="O3827" i="1"/>
  <c r="N3827" i="1"/>
  <c r="K3827" i="1"/>
  <c r="P3826" i="1"/>
  <c r="O3826" i="1"/>
  <c r="N3826" i="1"/>
  <c r="K3826" i="1"/>
  <c r="P3825" i="1"/>
  <c r="O3825" i="1"/>
  <c r="N3825" i="1"/>
  <c r="K3825" i="1"/>
  <c r="P3824" i="1"/>
  <c r="O3824" i="1"/>
  <c r="N3824" i="1"/>
  <c r="K3824" i="1"/>
  <c r="P3823" i="1"/>
  <c r="O3823" i="1"/>
  <c r="N3823" i="1"/>
  <c r="K3823" i="1"/>
  <c r="P3822" i="1"/>
  <c r="O3822" i="1"/>
  <c r="N3822"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L3731" i="1" s="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L3667"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L3539" i="1" s="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L3476" i="1" s="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L3449" i="1" s="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L3396" i="1" s="1"/>
  <c r="K3395" i="1"/>
  <c r="K3394" i="1"/>
  <c r="K3393" i="1"/>
  <c r="K3392" i="1"/>
  <c r="K3391" i="1"/>
  <c r="K3390" i="1"/>
  <c r="K3389" i="1"/>
  <c r="K3388" i="1"/>
  <c r="K3387" i="1"/>
  <c r="K3386" i="1"/>
  <c r="K3385" i="1"/>
  <c r="L3385" i="1" s="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L3305" i="1" s="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L3252" i="1" s="1"/>
  <c r="K3251" i="1"/>
  <c r="K3250" i="1"/>
  <c r="K3249" i="1"/>
  <c r="L3248"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L3185"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L3072" i="1" s="1"/>
  <c r="K3071" i="1"/>
  <c r="K3070" i="1"/>
  <c r="K3069" i="1"/>
  <c r="K3068" i="1"/>
  <c r="K3067" i="1"/>
  <c r="K3066" i="1"/>
  <c r="K3065" i="1"/>
  <c r="K3064" i="1"/>
  <c r="K3063" i="1"/>
  <c r="K3062" i="1"/>
  <c r="K3061" i="1"/>
  <c r="L3061" i="1" s="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L3027" i="1" s="1"/>
  <c r="K3026" i="1"/>
  <c r="K3025" i="1"/>
  <c r="K3024" i="1"/>
  <c r="K3023" i="1"/>
  <c r="K3022" i="1"/>
  <c r="K3021" i="1"/>
  <c r="K3020" i="1"/>
  <c r="K3019" i="1"/>
  <c r="K3018" i="1"/>
  <c r="K3017" i="1"/>
  <c r="K3016" i="1"/>
  <c r="K3015" i="1"/>
  <c r="K3014" i="1"/>
  <c r="K3013" i="1"/>
  <c r="K3012" i="1"/>
  <c r="K3011" i="1"/>
  <c r="K3010" i="1"/>
  <c r="K3009" i="1"/>
  <c r="K3008" i="1"/>
  <c r="K3007" i="1"/>
  <c r="L3007" i="1" s="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L2964" i="1" s="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L2913" i="1" s="1"/>
  <c r="K2912" i="1"/>
  <c r="K2911" i="1"/>
  <c r="K2910" i="1"/>
  <c r="K2909" i="1"/>
  <c r="K2908" i="1"/>
  <c r="K2907" i="1"/>
  <c r="K2906" i="1"/>
  <c r="K2905" i="1"/>
  <c r="K2904" i="1"/>
  <c r="K2903" i="1"/>
  <c r="K2902" i="1"/>
  <c r="K2901" i="1"/>
  <c r="K2900" i="1"/>
  <c r="K2899" i="1"/>
  <c r="L2899" i="1" s="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L2839" i="1" s="1"/>
  <c r="K2838" i="1"/>
  <c r="L2837" i="1"/>
  <c r="K2837" i="1"/>
  <c r="K2836" i="1"/>
  <c r="K2835" i="1"/>
  <c r="K2834" i="1"/>
  <c r="K2833" i="1"/>
  <c r="K2832" i="1"/>
  <c r="K2831" i="1"/>
  <c r="K2830" i="1"/>
  <c r="K2829" i="1"/>
  <c r="L2829" i="1" s="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L2796" i="1"/>
  <c r="K2796" i="1"/>
  <c r="K2795" i="1"/>
  <c r="K2794" i="1"/>
  <c r="K2793" i="1"/>
  <c r="K2792" i="1"/>
  <c r="K2791" i="1"/>
  <c r="K2790" i="1"/>
  <c r="K2789" i="1"/>
  <c r="K2788" i="1"/>
  <c r="K2787" i="1"/>
  <c r="K2786" i="1"/>
  <c r="K2785" i="1"/>
  <c r="L2785" i="1" s="1"/>
  <c r="K2784" i="1"/>
  <c r="K2783" i="1"/>
  <c r="K2782" i="1"/>
  <c r="K2781" i="1"/>
  <c r="K2780" i="1"/>
  <c r="L2779" i="1"/>
  <c r="K2779" i="1"/>
  <c r="K2778" i="1"/>
  <c r="K2777" i="1"/>
  <c r="K2776" i="1"/>
  <c r="K2775" i="1"/>
  <c r="K2774" i="1"/>
  <c r="K2773" i="1"/>
  <c r="L2773" i="1" s="1"/>
  <c r="K2772" i="1"/>
  <c r="K2771" i="1"/>
  <c r="K2770" i="1"/>
  <c r="K2769" i="1"/>
  <c r="K2768" i="1"/>
  <c r="K2767" i="1"/>
  <c r="K2766" i="1"/>
  <c r="K2765" i="1"/>
  <c r="L2765" i="1" s="1"/>
  <c r="K2764" i="1"/>
  <c r="K2763" i="1"/>
  <c r="L2763" i="1" s="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L2515" i="1" s="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L2408" i="1" s="1"/>
  <c r="K2407" i="1"/>
  <c r="K2406" i="1"/>
  <c r="K2405" i="1"/>
  <c r="K2404" i="1"/>
  <c r="K2403" i="1"/>
  <c r="K2402" i="1"/>
  <c r="K2401" i="1"/>
  <c r="L2401" i="1" s="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L2250" i="1" s="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L2166" i="1"/>
  <c r="K2166" i="1"/>
  <c r="K2165" i="1"/>
  <c r="K2164" i="1"/>
  <c r="L2164" i="1" s="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L2066" i="1" s="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L1996"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L1882" i="1" s="1"/>
  <c r="K1881" i="1"/>
  <c r="L1881" i="1" s="1"/>
  <c r="K1880" i="1"/>
  <c r="K1879" i="1"/>
  <c r="K1878" i="1"/>
  <c r="K1877" i="1"/>
  <c r="L1876" i="1"/>
  <c r="K1876" i="1"/>
  <c r="K1875" i="1"/>
  <c r="K1874" i="1"/>
  <c r="K1873" i="1"/>
  <c r="K1872" i="1"/>
  <c r="K1871" i="1"/>
  <c r="K1870" i="1"/>
  <c r="K1869" i="1"/>
  <c r="K1868" i="1"/>
  <c r="K1867" i="1"/>
  <c r="K1866" i="1"/>
  <c r="L1866" i="1" s="1"/>
  <c r="K1865" i="1"/>
  <c r="K1864" i="1"/>
  <c r="K1863" i="1"/>
  <c r="K1862" i="1"/>
  <c r="K1861" i="1"/>
  <c r="K1860" i="1"/>
  <c r="K1859" i="1"/>
  <c r="K1858" i="1"/>
  <c r="K1857" i="1"/>
  <c r="K1856" i="1"/>
  <c r="K1855" i="1"/>
  <c r="K1854" i="1"/>
  <c r="K1853" i="1"/>
  <c r="L1853" i="1" s="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L1796"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L1665"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L1633" i="1" s="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L1577" i="1" s="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P1373" i="1"/>
  <c r="O1373" i="1"/>
  <c r="N1373" i="1"/>
  <c r="K1373" i="1"/>
  <c r="P1372" i="1"/>
  <c r="O1372" i="1"/>
  <c r="N1372" i="1"/>
  <c r="K1372" i="1"/>
  <c r="P1371" i="1"/>
  <c r="O1371" i="1"/>
  <c r="N1371" i="1"/>
  <c r="K1371" i="1"/>
  <c r="P1370" i="1"/>
  <c r="O1370" i="1"/>
  <c r="N1370" i="1"/>
  <c r="K1370" i="1"/>
  <c r="P1369" i="1"/>
  <c r="O1369" i="1"/>
  <c r="N1369" i="1"/>
  <c r="K1369" i="1"/>
  <c r="P1368" i="1"/>
  <c r="O1368" i="1"/>
  <c r="N1368" i="1"/>
  <c r="K1368" i="1"/>
  <c r="P1367" i="1"/>
  <c r="O1367" i="1"/>
  <c r="N1367" i="1"/>
  <c r="K1367" i="1"/>
  <c r="P1366" i="1"/>
  <c r="O1366" i="1"/>
  <c r="N1366" i="1"/>
  <c r="K1366" i="1"/>
  <c r="P1365" i="1"/>
  <c r="O1365" i="1"/>
  <c r="N1365" i="1"/>
  <c r="K1365" i="1"/>
  <c r="P1364" i="1"/>
  <c r="O1364" i="1"/>
  <c r="N1364" i="1"/>
  <c r="K1364" i="1"/>
  <c r="P1363" i="1"/>
  <c r="O1363" i="1"/>
  <c r="N1363" i="1"/>
  <c r="K1363" i="1"/>
  <c r="P1362" i="1"/>
  <c r="O1362" i="1"/>
  <c r="N1362" i="1"/>
  <c r="K1362" i="1"/>
  <c r="P1361" i="1"/>
  <c r="O1361" i="1"/>
  <c r="N1361" i="1"/>
  <c r="K1361" i="1"/>
  <c r="P1360" i="1"/>
  <c r="O1360" i="1"/>
  <c r="N1360" i="1"/>
  <c r="K1360" i="1"/>
  <c r="P1359" i="1"/>
  <c r="O1359" i="1"/>
  <c r="N1359" i="1"/>
  <c r="K1359" i="1"/>
  <c r="P1358" i="1"/>
  <c r="O1358" i="1"/>
  <c r="N1358" i="1"/>
  <c r="K1358" i="1"/>
  <c r="P1357" i="1"/>
  <c r="O1357" i="1"/>
  <c r="N1357" i="1"/>
  <c r="K1357" i="1"/>
  <c r="P1356" i="1"/>
  <c r="O1356" i="1"/>
  <c r="N1356" i="1"/>
  <c r="K1356" i="1"/>
  <c r="P1355" i="1"/>
  <c r="O1355" i="1"/>
  <c r="N1355" i="1"/>
  <c r="K1355" i="1"/>
  <c r="P1354" i="1"/>
  <c r="O1354" i="1"/>
  <c r="N1354" i="1"/>
  <c r="K1354" i="1"/>
  <c r="P1353" i="1"/>
  <c r="O1353" i="1"/>
  <c r="N1353" i="1"/>
  <c r="K1353" i="1"/>
  <c r="P1352" i="1"/>
  <c r="O1352" i="1"/>
  <c r="N1352" i="1"/>
  <c r="K1352" i="1"/>
  <c r="P1351" i="1"/>
  <c r="O1351" i="1"/>
  <c r="N1351" i="1"/>
  <c r="K1351" i="1"/>
  <c r="P1350" i="1"/>
  <c r="O1350" i="1"/>
  <c r="N1350" i="1"/>
  <c r="K1350" i="1"/>
  <c r="P1349" i="1"/>
  <c r="O1349" i="1"/>
  <c r="N1349" i="1"/>
  <c r="K1349" i="1"/>
  <c r="P1348" i="1"/>
  <c r="O1348" i="1"/>
  <c r="N1348" i="1"/>
  <c r="K1348" i="1"/>
  <c r="P1347" i="1"/>
  <c r="O1347" i="1"/>
  <c r="N1347" i="1"/>
  <c r="K1347" i="1"/>
  <c r="P1346" i="1"/>
  <c r="O1346" i="1"/>
  <c r="N1346" i="1"/>
  <c r="K1346" i="1"/>
  <c r="P1345" i="1"/>
  <c r="O1345" i="1"/>
  <c r="N1345" i="1"/>
  <c r="K1345" i="1"/>
  <c r="P1344" i="1"/>
  <c r="O1344" i="1"/>
  <c r="N1344" i="1"/>
  <c r="K1344" i="1"/>
  <c r="P1343" i="1"/>
  <c r="O1343" i="1"/>
  <c r="N1343" i="1"/>
  <c r="K1343" i="1"/>
  <c r="P1342" i="1"/>
  <c r="O1342" i="1"/>
  <c r="N1342" i="1"/>
  <c r="K1342" i="1"/>
  <c r="P1341" i="1"/>
  <c r="O1341" i="1"/>
  <c r="N1341" i="1"/>
  <c r="K1341" i="1"/>
  <c r="P1340" i="1"/>
  <c r="O1340" i="1"/>
  <c r="N1340" i="1"/>
  <c r="K1340" i="1"/>
  <c r="P1339" i="1"/>
  <c r="O1339" i="1"/>
  <c r="N1339" i="1"/>
  <c r="K1339" i="1"/>
  <c r="P1338" i="1"/>
  <c r="O1338" i="1"/>
  <c r="N1338" i="1"/>
  <c r="K1338" i="1"/>
  <c r="P1337" i="1"/>
  <c r="O1337" i="1"/>
  <c r="N1337" i="1"/>
  <c r="K1337" i="1"/>
  <c r="P1336" i="1"/>
  <c r="O1336" i="1"/>
  <c r="N1336" i="1"/>
  <c r="K1336" i="1"/>
  <c r="P1335" i="1"/>
  <c r="O1335" i="1"/>
  <c r="N1335" i="1"/>
  <c r="K1335" i="1"/>
  <c r="P1334" i="1"/>
  <c r="O1334" i="1"/>
  <c r="N1334" i="1"/>
  <c r="K1334" i="1"/>
  <c r="P1333" i="1"/>
  <c r="O1333" i="1"/>
  <c r="N1333" i="1"/>
  <c r="K1333" i="1"/>
  <c r="P1332" i="1"/>
  <c r="O1332" i="1"/>
  <c r="N1332" i="1"/>
  <c r="K1332" i="1"/>
  <c r="P1331" i="1"/>
  <c r="O1331" i="1"/>
  <c r="N1331" i="1"/>
  <c r="K1331" i="1"/>
  <c r="P1330" i="1"/>
  <c r="O1330" i="1"/>
  <c r="N1330" i="1"/>
  <c r="K1330" i="1"/>
  <c r="P1329" i="1"/>
  <c r="O1329" i="1"/>
  <c r="N1329" i="1"/>
  <c r="K1329" i="1"/>
  <c r="P1328" i="1"/>
  <c r="O1328" i="1"/>
  <c r="N1328" i="1"/>
  <c r="K1328" i="1"/>
  <c r="P1327" i="1"/>
  <c r="O1327" i="1"/>
  <c r="N1327" i="1"/>
  <c r="K1327" i="1"/>
  <c r="P1326" i="1"/>
  <c r="O1326" i="1"/>
  <c r="N1326" i="1"/>
  <c r="K1326" i="1"/>
  <c r="P1325" i="1"/>
  <c r="O1325" i="1"/>
  <c r="N1325" i="1"/>
  <c r="K1325" i="1"/>
  <c r="L1325" i="1" s="1"/>
  <c r="P1324" i="1"/>
  <c r="O1324" i="1"/>
  <c r="N1324" i="1"/>
  <c r="K1324" i="1"/>
  <c r="P1323" i="1"/>
  <c r="O1323" i="1"/>
  <c r="N1323" i="1"/>
  <c r="K1323" i="1"/>
  <c r="P1322" i="1"/>
  <c r="O1322" i="1"/>
  <c r="N1322" i="1"/>
  <c r="K1322" i="1"/>
  <c r="P1321" i="1"/>
  <c r="O1321" i="1"/>
  <c r="N1321" i="1"/>
  <c r="K1321" i="1"/>
  <c r="P1320" i="1"/>
  <c r="O1320" i="1"/>
  <c r="N1320" i="1"/>
  <c r="K1320" i="1"/>
  <c r="P1319" i="1"/>
  <c r="O1319" i="1"/>
  <c r="N1319" i="1"/>
  <c r="K1319" i="1"/>
  <c r="P1318" i="1"/>
  <c r="O1318" i="1"/>
  <c r="N1318" i="1"/>
  <c r="K1318" i="1"/>
  <c r="P1317" i="1"/>
  <c r="O1317" i="1"/>
  <c r="N1317" i="1"/>
  <c r="K1317" i="1"/>
  <c r="P1316" i="1"/>
  <c r="O1316" i="1"/>
  <c r="N1316" i="1"/>
  <c r="K1316" i="1"/>
  <c r="P1315" i="1"/>
  <c r="O1315" i="1"/>
  <c r="N1315" i="1"/>
  <c r="K1315" i="1"/>
  <c r="P1314" i="1"/>
  <c r="O1314" i="1"/>
  <c r="N1314" i="1"/>
  <c r="K1314" i="1"/>
  <c r="P1313" i="1"/>
  <c r="O1313" i="1"/>
  <c r="N1313" i="1"/>
  <c r="K1313" i="1"/>
  <c r="P1312" i="1"/>
  <c r="O1312" i="1"/>
  <c r="N1312" i="1"/>
  <c r="K1312" i="1"/>
  <c r="P1311" i="1"/>
  <c r="O1311" i="1"/>
  <c r="N1311" i="1"/>
  <c r="K1311" i="1"/>
  <c r="L1311" i="1" s="1"/>
  <c r="P1310" i="1"/>
  <c r="O1310" i="1"/>
  <c r="N1310" i="1"/>
  <c r="K1310" i="1"/>
  <c r="P1309" i="1"/>
  <c r="O1309" i="1"/>
  <c r="N1309" i="1"/>
  <c r="K1309" i="1"/>
  <c r="P1308" i="1"/>
  <c r="O1308" i="1"/>
  <c r="N1308" i="1"/>
  <c r="K1308" i="1"/>
  <c r="P1307" i="1"/>
  <c r="O1307" i="1"/>
  <c r="N1307" i="1"/>
  <c r="K1307" i="1"/>
  <c r="P1306" i="1"/>
  <c r="O1306" i="1"/>
  <c r="N1306" i="1"/>
  <c r="K1306" i="1"/>
  <c r="P1305" i="1"/>
  <c r="O1305" i="1"/>
  <c r="N1305" i="1"/>
  <c r="K1305" i="1"/>
  <c r="P1304" i="1"/>
  <c r="O1304" i="1"/>
  <c r="N1304" i="1"/>
  <c r="K1304" i="1"/>
  <c r="P1303" i="1"/>
  <c r="O1303" i="1"/>
  <c r="N1303" i="1"/>
  <c r="K1303" i="1"/>
  <c r="P1302" i="1"/>
  <c r="O1302" i="1"/>
  <c r="N1302"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L1251" i="1" s="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L1030" i="1" s="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L1002"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L906" i="1" s="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N797" i="1"/>
  <c r="K797" i="1"/>
  <c r="N796" i="1"/>
  <c r="K796" i="1"/>
  <c r="N795" i="1"/>
  <c r="K795" i="1"/>
  <c r="N794" i="1"/>
  <c r="K794" i="1"/>
  <c r="N793" i="1"/>
  <c r="K793" i="1"/>
  <c r="N792" i="1"/>
  <c r="K792" i="1"/>
  <c r="N791" i="1"/>
  <c r="K791" i="1"/>
  <c r="N790" i="1"/>
  <c r="K790" i="1"/>
  <c r="N789" i="1"/>
  <c r="K789" i="1"/>
  <c r="N788" i="1"/>
  <c r="K788" i="1"/>
  <c r="N787" i="1"/>
  <c r="K787" i="1"/>
  <c r="N786" i="1"/>
  <c r="K786" i="1"/>
  <c r="N785" i="1"/>
  <c r="K785" i="1"/>
  <c r="N784" i="1"/>
  <c r="K784" i="1"/>
  <c r="N783" i="1"/>
  <c r="K783" i="1"/>
  <c r="N782" i="1"/>
  <c r="K782" i="1"/>
  <c r="N781" i="1"/>
  <c r="K781" i="1"/>
  <c r="N780" i="1"/>
  <c r="K780" i="1"/>
  <c r="N779" i="1"/>
  <c r="K779" i="1"/>
  <c r="N778" i="1"/>
  <c r="K778" i="1"/>
  <c r="N777" i="1"/>
  <c r="K777" i="1"/>
  <c r="N776" i="1"/>
  <c r="K776" i="1"/>
  <c r="N775" i="1"/>
  <c r="K775" i="1"/>
  <c r="N774" i="1"/>
  <c r="K774" i="1"/>
  <c r="N773" i="1"/>
  <c r="K773" i="1"/>
  <c r="N772" i="1"/>
  <c r="K772" i="1"/>
  <c r="N771" i="1"/>
  <c r="K771" i="1"/>
  <c r="N770" i="1"/>
  <c r="K770" i="1"/>
  <c r="N769" i="1"/>
  <c r="K769" i="1"/>
  <c r="N768" i="1"/>
  <c r="K768" i="1"/>
  <c r="N767" i="1"/>
  <c r="K767" i="1"/>
  <c r="N766" i="1"/>
  <c r="K766" i="1"/>
  <c r="N765" i="1"/>
  <c r="K765" i="1"/>
  <c r="N764" i="1"/>
  <c r="K764" i="1"/>
  <c r="N763" i="1"/>
  <c r="K763" i="1"/>
  <c r="L763" i="1" s="1"/>
  <c r="N762" i="1"/>
  <c r="K762" i="1"/>
  <c r="N761" i="1"/>
  <c r="K761" i="1"/>
  <c r="N760" i="1"/>
  <c r="K760" i="1"/>
  <c r="N759" i="1"/>
  <c r="K759" i="1"/>
  <c r="N758" i="1"/>
  <c r="K758" i="1"/>
  <c r="N757" i="1"/>
  <c r="K757" i="1"/>
  <c r="N756" i="1"/>
  <c r="K756" i="1"/>
  <c r="N755" i="1"/>
  <c r="K755" i="1"/>
  <c r="N754" i="1"/>
  <c r="K754" i="1"/>
  <c r="N753" i="1"/>
  <c r="K753" i="1"/>
  <c r="N752" i="1"/>
  <c r="K752" i="1"/>
  <c r="N751" i="1"/>
  <c r="K751" i="1"/>
  <c r="N750" i="1"/>
  <c r="K750" i="1"/>
  <c r="N749" i="1"/>
  <c r="K749" i="1"/>
  <c r="N748" i="1"/>
  <c r="K748" i="1"/>
  <c r="N747" i="1"/>
  <c r="K747" i="1"/>
  <c r="N746" i="1"/>
  <c r="K746" i="1"/>
  <c r="N745" i="1"/>
  <c r="K745" i="1"/>
  <c r="N744" i="1"/>
  <c r="K744" i="1"/>
  <c r="N743" i="1"/>
  <c r="K743" i="1"/>
  <c r="N742" i="1"/>
  <c r="K742" i="1"/>
  <c r="N741" i="1"/>
  <c r="K741" i="1"/>
  <c r="N740" i="1"/>
  <c r="K740" i="1"/>
  <c r="N739" i="1"/>
  <c r="K739" i="1"/>
  <c r="N738" i="1"/>
  <c r="K738" i="1"/>
  <c r="N737" i="1"/>
  <c r="K737" i="1"/>
  <c r="N736" i="1"/>
  <c r="K736" i="1"/>
  <c r="N735" i="1"/>
  <c r="K735" i="1"/>
  <c r="N734" i="1"/>
  <c r="K734" i="1"/>
  <c r="N733" i="1"/>
  <c r="K733" i="1"/>
  <c r="N732" i="1"/>
  <c r="K732" i="1"/>
  <c r="N731" i="1"/>
  <c r="K731" i="1"/>
  <c r="N730" i="1"/>
  <c r="K730" i="1"/>
  <c r="N729" i="1"/>
  <c r="K729" i="1"/>
  <c r="N728" i="1"/>
  <c r="K728" i="1"/>
  <c r="N727" i="1"/>
  <c r="K727" i="1"/>
  <c r="N726" i="1"/>
  <c r="K726" i="1"/>
  <c r="K725" i="1"/>
  <c r="K724" i="1"/>
  <c r="K723" i="1"/>
  <c r="K722" i="1"/>
  <c r="L722" i="1" s="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L688"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L631"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L596" i="1" s="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L516" i="1" s="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L486" i="1" s="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L447" i="1" s="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L188"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L144" i="1" s="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L44" i="1" s="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C20" i="4"/>
  <c r="C15" i="4"/>
  <c r="C10" i="4"/>
  <c r="C4" i="4"/>
  <c r="L472" i="1" l="1"/>
  <c r="L316" i="1"/>
  <c r="L532" i="1"/>
  <c r="L648" i="1"/>
  <c r="L512" i="1"/>
  <c r="L518" i="1"/>
  <c r="L548" i="1"/>
  <c r="L264" i="1"/>
  <c r="L678" i="1"/>
  <c r="L40" i="1"/>
  <c r="L78" i="1"/>
  <c r="L172" i="1"/>
  <c r="L242" i="1"/>
  <c r="L392" i="1"/>
  <c r="L431" i="1"/>
  <c r="L708" i="1"/>
  <c r="L918" i="1"/>
  <c r="L1123" i="1"/>
  <c r="L1575" i="1"/>
  <c r="L912" i="1"/>
  <c r="L1006" i="1"/>
  <c r="L738" i="1"/>
  <c r="L785" i="1"/>
  <c r="L1331" i="1"/>
  <c r="L1341" i="1"/>
  <c r="L1929" i="1"/>
  <c r="L1008" i="1"/>
  <c r="L2032" i="1"/>
  <c r="L2917" i="1"/>
  <c r="L1816" i="1"/>
  <c r="L1978" i="1"/>
  <c r="L3268" i="1"/>
  <c r="L1324" i="1"/>
  <c r="L1481" i="1"/>
  <c r="L1707" i="1"/>
  <c r="L1884" i="1"/>
  <c r="L2820" i="1"/>
  <c r="L3105" i="1"/>
  <c r="L1171" i="1"/>
  <c r="L1297" i="1"/>
  <c r="L1872" i="1"/>
  <c r="L2784" i="1"/>
  <c r="L1437" i="1"/>
  <c r="L1617" i="1"/>
  <c r="L2511" i="1"/>
  <c r="L3513" i="1"/>
  <c r="L3883" i="1"/>
  <c r="L2961" i="1"/>
  <c r="L3428" i="1"/>
  <c r="L3164" i="1"/>
  <c r="L2507" i="1"/>
  <c r="L2861" i="1"/>
  <c r="L2963" i="1"/>
  <c r="L3767" i="1"/>
  <c r="L3799" i="1"/>
  <c r="L2130" i="1"/>
  <c r="L2713" i="1"/>
  <c r="L2787" i="1"/>
  <c r="L3603" i="1"/>
  <c r="L3880" i="1"/>
  <c r="L3639" i="1"/>
  <c r="L3833" i="1"/>
  <c r="L23" i="1"/>
  <c r="L53" i="1"/>
  <c r="L92" i="1"/>
  <c r="L209" i="1"/>
  <c r="L233" i="1"/>
  <c r="L256" i="1"/>
  <c r="L287" i="1"/>
  <c r="L326" i="1"/>
  <c r="L381" i="1"/>
  <c r="L419" i="1"/>
  <c r="L502" i="1"/>
  <c r="L616" i="1"/>
  <c r="L779" i="1"/>
  <c r="L807" i="1"/>
  <c r="L831" i="1"/>
  <c r="L855" i="1"/>
  <c r="L863" i="1"/>
  <c r="L887" i="1"/>
  <c r="L895" i="1"/>
  <c r="L903" i="1"/>
  <c r="L910" i="1"/>
  <c r="L2792" i="1"/>
  <c r="L125" i="1"/>
  <c r="L133" i="1"/>
  <c r="L141" i="1"/>
  <c r="L148" i="1"/>
  <c r="L156" i="1"/>
  <c r="L164" i="1"/>
  <c r="L179" i="1"/>
  <c r="L187" i="1"/>
  <c r="L194" i="1"/>
  <c r="L202" i="1"/>
  <c r="L210" i="1"/>
  <c r="L218" i="1"/>
  <c r="L226" i="1"/>
  <c r="L234" i="1"/>
  <c r="L249" i="1"/>
  <c r="L257" i="1"/>
  <c r="L272" i="1"/>
  <c r="L280" i="1"/>
  <c r="L288" i="1"/>
  <c r="L296" i="1"/>
  <c r="L304" i="1"/>
  <c r="L312" i="1"/>
  <c r="L457" i="1"/>
  <c r="L465" i="1"/>
  <c r="L480" i="1"/>
  <c r="L487" i="1"/>
  <c r="L495" i="1"/>
  <c r="L503" i="1"/>
  <c r="L511" i="1"/>
  <c r="L787" i="1"/>
  <c r="L791" i="1"/>
  <c r="L795" i="1"/>
  <c r="L800" i="1"/>
  <c r="L45" i="1"/>
  <c r="L108" i="1"/>
  <c r="L295" i="1"/>
  <c r="L318" i="1"/>
  <c r="L342" i="1"/>
  <c r="L365" i="1"/>
  <c r="L389" i="1"/>
  <c r="L411" i="1"/>
  <c r="L479" i="1"/>
  <c r="L523" i="1"/>
  <c r="L600" i="1"/>
  <c r="L624" i="1"/>
  <c r="L783" i="1"/>
  <c r="L815" i="1"/>
  <c r="L847" i="1"/>
  <c r="L871" i="1"/>
  <c r="L9" i="1"/>
  <c r="L17" i="1"/>
  <c r="L25" i="1"/>
  <c r="L33" i="1"/>
  <c r="L47" i="1"/>
  <c r="L55" i="1"/>
  <c r="L63" i="1"/>
  <c r="L71" i="1"/>
  <c r="L86" i="1"/>
  <c r="L94" i="1"/>
  <c r="L102" i="1"/>
  <c r="L110" i="1"/>
  <c r="L118" i="1"/>
  <c r="L126" i="1"/>
  <c r="L134" i="1"/>
  <c r="L142" i="1"/>
  <c r="L149" i="1"/>
  <c r="L157" i="1"/>
  <c r="L165" i="1"/>
  <c r="L180" i="1"/>
  <c r="L195" i="1"/>
  <c r="L203" i="1"/>
  <c r="L211" i="1"/>
  <c r="L219" i="1"/>
  <c r="L227" i="1"/>
  <c r="L235" i="1"/>
  <c r="L250" i="1"/>
  <c r="L258" i="1"/>
  <c r="L429" i="1"/>
  <c r="L436" i="1"/>
  <c r="L443" i="1"/>
  <c r="L450" i="1"/>
  <c r="L458" i="1"/>
  <c r="L466" i="1"/>
  <c r="L563" i="1"/>
  <c r="L571" i="1"/>
  <c r="L587" i="1"/>
  <c r="L595" i="1"/>
  <c r="L672" i="1"/>
  <c r="L679" i="1"/>
  <c r="L687" i="1"/>
  <c r="L694" i="1"/>
  <c r="L702" i="1"/>
  <c r="L709" i="1"/>
  <c r="L717" i="1"/>
  <c r="L724" i="1"/>
  <c r="L729" i="1"/>
  <c r="L733" i="1"/>
  <c r="L737" i="1"/>
  <c r="L764" i="1"/>
  <c r="L768" i="1"/>
  <c r="L784" i="1"/>
  <c r="L2578" i="1"/>
  <c r="L2586" i="1"/>
  <c r="L2594" i="1"/>
  <c r="L2602" i="1"/>
  <c r="L2610" i="1"/>
  <c r="L39" i="1"/>
  <c r="L77" i="1"/>
  <c r="L124" i="1"/>
  <c r="L225" i="1"/>
  <c r="L271" i="1"/>
  <c r="L358" i="1"/>
  <c r="L18" i="1"/>
  <c r="L56" i="1"/>
  <c r="L64" i="1"/>
  <c r="L72" i="1"/>
  <c r="L79" i="1"/>
  <c r="L87" i="1"/>
  <c r="L95" i="1"/>
  <c r="L103" i="1"/>
  <c r="L111" i="1"/>
  <c r="L119" i="1"/>
  <c r="L127" i="1"/>
  <c r="L135" i="1"/>
  <c r="L143" i="1"/>
  <c r="L150" i="1"/>
  <c r="L158" i="1"/>
  <c r="L166" i="1"/>
  <c r="L173" i="1"/>
  <c r="L181" i="1"/>
  <c r="L196" i="1"/>
  <c r="L204" i="1"/>
  <c r="L314" i="1"/>
  <c r="L321" i="1"/>
  <c r="L329" i="1"/>
  <c r="L337" i="1"/>
  <c r="L345" i="1"/>
  <c r="L353" i="1"/>
  <c r="L361" i="1"/>
  <c r="L368" i="1"/>
  <c r="L376" i="1"/>
  <c r="L384" i="1"/>
  <c r="L399" i="1"/>
  <c r="L406" i="1"/>
  <c r="L414" i="1"/>
  <c r="L422" i="1"/>
  <c r="L430" i="1"/>
  <c r="L437" i="1"/>
  <c r="L444" i="1"/>
  <c r="L451" i="1"/>
  <c r="L467" i="1"/>
  <c r="L474" i="1"/>
  <c r="L482" i="1"/>
  <c r="L489" i="1"/>
  <c r="L497" i="1"/>
  <c r="L505" i="1"/>
  <c r="L533" i="1"/>
  <c r="L541" i="1"/>
  <c r="L556" i="1"/>
  <c r="L580" i="1"/>
  <c r="L665" i="1"/>
  <c r="L2193" i="1"/>
  <c r="L2201" i="1"/>
  <c r="L2209" i="1"/>
  <c r="L2217" i="1"/>
  <c r="L2225" i="1"/>
  <c r="L15" i="1"/>
  <c r="L84" i="1"/>
  <c r="L241" i="1"/>
  <c r="L334" i="1"/>
  <c r="L494" i="1"/>
  <c r="L26" i="1"/>
  <c r="L19" i="1"/>
  <c r="L35" i="1"/>
  <c r="L49" i="1"/>
  <c r="L65" i="1"/>
  <c r="L80" i="1"/>
  <c r="L96" i="1"/>
  <c r="L104" i="1"/>
  <c r="L120" i="1"/>
  <c r="L260" i="1"/>
  <c r="L267" i="1"/>
  <c r="L275" i="1"/>
  <c r="L283" i="1"/>
  <c r="L291" i="1"/>
  <c r="L299" i="1"/>
  <c r="L307" i="1"/>
  <c r="L315" i="1"/>
  <c r="L322" i="1"/>
  <c r="L330" i="1"/>
  <c r="L338" i="1"/>
  <c r="L346" i="1"/>
  <c r="L354" i="1"/>
  <c r="L362" i="1"/>
  <c r="L369" i="1"/>
  <c r="L377" i="1"/>
  <c r="L385" i="1"/>
  <c r="L400" i="1"/>
  <c r="L407" i="1"/>
  <c r="L415" i="1"/>
  <c r="L423" i="1"/>
  <c r="L452" i="1"/>
  <c r="L460" i="1"/>
  <c r="L468" i="1"/>
  <c r="L475" i="1"/>
  <c r="L483" i="1"/>
  <c r="L490" i="1"/>
  <c r="L498" i="1"/>
  <c r="L573" i="1"/>
  <c r="L635" i="1"/>
  <c r="L643" i="1"/>
  <c r="L650" i="1"/>
  <c r="L658" i="1"/>
  <c r="L773" i="1"/>
  <c r="L913" i="1"/>
  <c r="L920" i="1"/>
  <c r="L928" i="1"/>
  <c r="L936" i="1"/>
  <c r="L944" i="1"/>
  <c r="L952" i="1"/>
  <c r="L960" i="1"/>
  <c r="L968" i="1"/>
  <c r="L976" i="1"/>
  <c r="L984" i="1"/>
  <c r="L992" i="1"/>
  <c r="L1000" i="1"/>
  <c r="L1013" i="1"/>
  <c r="L1021" i="1"/>
  <c r="L1029" i="1"/>
  <c r="L1036" i="1"/>
  <c r="L1044" i="1"/>
  <c r="L1052" i="1"/>
  <c r="L1060" i="1"/>
  <c r="L1068" i="1"/>
  <c r="L1076" i="1"/>
  <c r="L1084" i="1"/>
  <c r="L1092" i="1"/>
  <c r="L1100" i="1"/>
  <c r="L1108" i="1"/>
  <c r="L1116" i="1"/>
  <c r="L1131" i="1"/>
  <c r="L1139" i="1"/>
  <c r="L1771" i="1"/>
  <c r="L1779" i="1"/>
  <c r="L1787" i="1"/>
  <c r="L1795" i="1"/>
  <c r="L1802" i="1"/>
  <c r="L1810" i="1"/>
  <c r="L1817" i="1"/>
  <c r="L1825" i="1"/>
  <c r="L1833" i="1"/>
  <c r="L1841" i="1"/>
  <c r="L1849" i="1"/>
  <c r="L1856" i="1"/>
  <c r="L1864" i="1"/>
  <c r="L1871" i="1"/>
  <c r="L1877" i="1"/>
  <c r="L1883" i="1"/>
  <c r="L1890" i="1"/>
  <c r="L1898" i="1"/>
  <c r="L1961" i="1"/>
  <c r="L1969" i="1"/>
  <c r="L1977" i="1"/>
  <c r="L1984" i="1"/>
  <c r="L1992" i="1"/>
  <c r="L1999" i="1"/>
  <c r="L2007" i="1"/>
  <c r="L2015" i="1"/>
  <c r="L2023" i="1"/>
  <c r="L2031" i="1"/>
  <c r="L2038" i="1"/>
  <c r="L2046" i="1"/>
  <c r="L2054" i="1"/>
  <c r="L2062" i="1"/>
  <c r="L2069" i="1"/>
  <c r="L2077" i="1"/>
  <c r="L2085" i="1"/>
  <c r="L2093" i="1"/>
  <c r="L2101" i="1"/>
  <c r="L2186" i="1"/>
  <c r="L7" i="1"/>
  <c r="L61" i="1"/>
  <c r="L100" i="1"/>
  <c r="L217" i="1"/>
  <c r="L248" i="1"/>
  <c r="L279" i="1"/>
  <c r="L311" i="1"/>
  <c r="L350" i="1"/>
  <c r="L373" i="1"/>
  <c r="L396" i="1"/>
  <c r="L403" i="1"/>
  <c r="L427" i="1"/>
  <c r="L510" i="1"/>
  <c r="L577" i="1"/>
  <c r="L608" i="1"/>
  <c r="L823" i="1"/>
  <c r="L839" i="1"/>
  <c r="L879" i="1"/>
  <c r="L10" i="1"/>
  <c r="L34" i="1"/>
  <c r="L11" i="1"/>
  <c r="L42" i="1"/>
  <c r="L57" i="1"/>
  <c r="L73" i="1"/>
  <c r="L88" i="1"/>
  <c r="L112" i="1"/>
  <c r="L214" i="1"/>
  <c r="L222" i="1"/>
  <c r="L230" i="1"/>
  <c r="L238" i="1"/>
  <c r="L245" i="1"/>
  <c r="L253" i="1"/>
  <c r="L261" i="1"/>
  <c r="L268" i="1"/>
  <c r="L276" i="1"/>
  <c r="L284" i="1"/>
  <c r="L292" i="1"/>
  <c r="L300" i="1"/>
  <c r="L308" i="1"/>
  <c r="L439" i="1"/>
  <c r="L446" i="1"/>
  <c r="L453" i="1"/>
  <c r="L461" i="1"/>
  <c r="L469" i="1"/>
  <c r="L476" i="1"/>
  <c r="L484" i="1"/>
  <c r="L491" i="1"/>
  <c r="L499" i="1"/>
  <c r="L507" i="1"/>
  <c r="L514" i="1"/>
  <c r="L520" i="1"/>
  <c r="L528" i="1"/>
  <c r="L558" i="1"/>
  <c r="L566" i="1"/>
  <c r="L605" i="1"/>
  <c r="L613" i="1"/>
  <c r="L621" i="1"/>
  <c r="L629" i="1"/>
  <c r="L675" i="1"/>
  <c r="L682" i="1"/>
  <c r="L689" i="1"/>
  <c r="L697" i="1"/>
  <c r="L705" i="1"/>
  <c r="L712" i="1"/>
  <c r="L720" i="1"/>
  <c r="L742" i="1"/>
  <c r="L746" i="1"/>
  <c r="L750" i="1"/>
  <c r="L754" i="1"/>
  <c r="L758" i="1"/>
  <c r="L762" i="1"/>
  <c r="L804" i="1"/>
  <c r="L812" i="1"/>
  <c r="L820" i="1"/>
  <c r="L828" i="1"/>
  <c r="L836" i="1"/>
  <c r="L844" i="1"/>
  <c r="L852" i="1"/>
  <c r="L860" i="1"/>
  <c r="L868" i="1"/>
  <c r="L876" i="1"/>
  <c r="L884" i="1"/>
  <c r="L892" i="1"/>
  <c r="L900" i="1"/>
  <c r="L907" i="1"/>
  <c r="L1380" i="1"/>
  <c r="L1388" i="1"/>
  <c r="L1396" i="1"/>
  <c r="L1404" i="1"/>
  <c r="L1412" i="1"/>
  <c r="L1592" i="1"/>
  <c r="L1600" i="1"/>
  <c r="L1608" i="1"/>
  <c r="L1616" i="1"/>
  <c r="L1623" i="1"/>
  <c r="L1631" i="1"/>
  <c r="L1638" i="1"/>
  <c r="L1646" i="1"/>
  <c r="L1685" i="1"/>
  <c r="L1693" i="1"/>
  <c r="L1701" i="1"/>
  <c r="L1708" i="1"/>
  <c r="L1716" i="1"/>
  <c r="L1740" i="1"/>
  <c r="L1756" i="1"/>
  <c r="L1764" i="1"/>
  <c r="L31" i="1"/>
  <c r="L69" i="1"/>
  <c r="L116" i="1"/>
  <c r="L303" i="1"/>
  <c r="L41" i="1"/>
  <c r="L27" i="1"/>
  <c r="L130" i="1"/>
  <c r="L138" i="1"/>
  <c r="L145" i="1"/>
  <c r="L153" i="1"/>
  <c r="L161" i="1"/>
  <c r="L169" i="1"/>
  <c r="L176" i="1"/>
  <c r="L184" i="1"/>
  <c r="L191" i="1"/>
  <c r="L199" i="1"/>
  <c r="L207" i="1"/>
  <c r="L215" i="1"/>
  <c r="L223" i="1"/>
  <c r="L231" i="1"/>
  <c r="L239" i="1"/>
  <c r="L246" i="1"/>
  <c r="L254" i="1"/>
  <c r="L324" i="1"/>
  <c r="L332" i="1"/>
  <c r="L340" i="1"/>
  <c r="L348" i="1"/>
  <c r="L356" i="1"/>
  <c r="L371" i="1"/>
  <c r="L379" i="1"/>
  <c r="L387" i="1"/>
  <c r="L394" i="1"/>
  <c r="L409" i="1"/>
  <c r="L417" i="1"/>
  <c r="L425" i="1"/>
  <c r="L432" i="1"/>
  <c r="L454" i="1"/>
  <c r="L462" i="1"/>
  <c r="L536" i="1"/>
  <c r="L544" i="1"/>
  <c r="L551" i="1"/>
  <c r="L598" i="1"/>
  <c r="L660" i="1"/>
  <c r="L668" i="1"/>
  <c r="L1332" i="1"/>
  <c r="L1334" i="1"/>
  <c r="L1336" i="1"/>
  <c r="L1338" i="1"/>
  <c r="L1340" i="1"/>
  <c r="L775" i="1"/>
  <c r="L48" i="1"/>
  <c r="L14" i="1"/>
  <c r="L22" i="1"/>
  <c r="L30" i="1"/>
  <c r="L38" i="1"/>
  <c r="L52" i="1"/>
  <c r="L60" i="1"/>
  <c r="L68" i="1"/>
  <c r="L76" i="1"/>
  <c r="L83" i="1"/>
  <c r="L91" i="1"/>
  <c r="L99" i="1"/>
  <c r="L107" i="1"/>
  <c r="L115" i="1"/>
  <c r="L123" i="1"/>
  <c r="L131" i="1"/>
  <c r="L139" i="1"/>
  <c r="L146" i="1"/>
  <c r="L154" i="1"/>
  <c r="L162" i="1"/>
  <c r="L170" i="1"/>
  <c r="L177" i="1"/>
  <c r="L185" i="1"/>
  <c r="L192" i="1"/>
  <c r="L200" i="1"/>
  <c r="L208" i="1"/>
  <c r="L263" i="1"/>
  <c r="L270" i="1"/>
  <c r="L278" i="1"/>
  <c r="L286" i="1"/>
  <c r="L294" i="1"/>
  <c r="L302" i="1"/>
  <c r="L310" i="1"/>
  <c r="L317" i="1"/>
  <c r="L325" i="1"/>
  <c r="L333" i="1"/>
  <c r="L341" i="1"/>
  <c r="L349" i="1"/>
  <c r="L357" i="1"/>
  <c r="L364" i="1"/>
  <c r="L372" i="1"/>
  <c r="L380" i="1"/>
  <c r="L388" i="1"/>
  <c r="L395" i="1"/>
  <c r="L402" i="1"/>
  <c r="L410" i="1"/>
  <c r="L418" i="1"/>
  <c r="L426" i="1"/>
  <c r="L433" i="1"/>
  <c r="L440" i="1"/>
  <c r="L530" i="1"/>
  <c r="L584" i="1"/>
  <c r="L592" i="1"/>
  <c r="L638" i="1"/>
  <c r="L646" i="1"/>
  <c r="L653" i="1"/>
  <c r="L786" i="1"/>
  <c r="L916" i="1"/>
  <c r="L923" i="1"/>
  <c r="L931" i="1"/>
  <c r="L939" i="1"/>
  <c r="L947" i="1"/>
  <c r="L955" i="1"/>
  <c r="L963" i="1"/>
  <c r="L971" i="1"/>
  <c r="L979" i="1"/>
  <c r="L987" i="1"/>
  <c r="L995" i="1"/>
  <c r="L1016" i="1"/>
  <c r="L1024" i="1"/>
  <c r="L1031" i="1"/>
  <c r="L1039" i="1"/>
  <c r="L1047" i="1"/>
  <c r="L1055" i="1"/>
  <c r="L1063" i="1"/>
  <c r="L1071" i="1"/>
  <c r="L1079" i="1"/>
  <c r="L1087" i="1"/>
  <c r="L1095" i="1"/>
  <c r="L1103" i="1"/>
  <c r="L1111" i="1"/>
  <c r="L1119" i="1"/>
  <c r="L1126" i="1"/>
  <c r="L1134" i="1"/>
  <c r="L1142" i="1"/>
  <c r="L1268" i="1"/>
  <c r="L1276" i="1"/>
  <c r="L1284" i="1"/>
  <c r="L1292" i="1"/>
  <c r="L1299" i="1"/>
  <c r="L1313" i="1"/>
  <c r="L1315" i="1"/>
  <c r="L1317" i="1"/>
  <c r="L1226" i="1"/>
  <c r="L1242" i="1"/>
  <c r="L1257" i="1"/>
  <c r="L1401" i="1"/>
  <c r="L1417" i="1"/>
  <c r="L1425" i="1"/>
  <c r="L1440" i="1"/>
  <c r="L1456" i="1"/>
  <c r="L1472" i="1"/>
  <c r="L1487" i="1"/>
  <c r="L1503" i="1"/>
  <c r="L1706" i="1"/>
  <c r="L1721" i="1"/>
  <c r="L1792" i="1"/>
  <c r="L1807" i="1"/>
  <c r="L1822" i="1"/>
  <c r="L1846" i="1"/>
  <c r="L1861" i="1"/>
  <c r="L1875" i="1"/>
  <c r="L1887" i="1"/>
  <c r="L1903" i="1"/>
  <c r="L2137" i="1"/>
  <c r="L2246" i="1"/>
  <c r="L2261" i="1"/>
  <c r="L2285" i="1"/>
  <c r="L2301" i="1"/>
  <c r="L2639" i="1"/>
  <c r="L2655" i="1"/>
  <c r="L2671" i="1"/>
  <c r="L2811" i="1"/>
  <c r="L2826" i="1"/>
  <c r="L3159" i="1"/>
  <c r="L3174" i="1"/>
  <c r="L3423" i="1"/>
  <c r="L3438" i="1"/>
  <c r="L3453" i="1"/>
  <c r="L3469" i="1"/>
  <c r="L3492" i="1"/>
  <c r="L3664" i="1"/>
  <c r="L3679" i="1"/>
  <c r="L3695" i="1"/>
  <c r="L3892" i="1"/>
  <c r="L12" i="1"/>
  <c r="L20" i="1"/>
  <c r="L28" i="1"/>
  <c r="L36" i="1"/>
  <c r="L43" i="1"/>
  <c r="L50" i="1"/>
  <c r="L58" i="1"/>
  <c r="L66" i="1"/>
  <c r="L74" i="1"/>
  <c r="L81" i="1"/>
  <c r="L89" i="1"/>
  <c r="L97" i="1"/>
  <c r="L105" i="1"/>
  <c r="L113" i="1"/>
  <c r="L121" i="1"/>
  <c r="L128" i="1"/>
  <c r="L136" i="1"/>
  <c r="L151" i="1"/>
  <c r="L159" i="1"/>
  <c r="L167" i="1"/>
  <c r="L174" i="1"/>
  <c r="L182" i="1"/>
  <c r="L189" i="1"/>
  <c r="L197" i="1"/>
  <c r="L205" i="1"/>
  <c r="L212" i="1"/>
  <c r="L220" i="1"/>
  <c r="L228" i="1"/>
  <c r="L236" i="1"/>
  <c r="L243" i="1"/>
  <c r="L251" i="1"/>
  <c r="L265" i="1"/>
  <c r="L273" i="1"/>
  <c r="L281" i="1"/>
  <c r="L289" i="1"/>
  <c r="L297" i="1"/>
  <c r="L305" i="1"/>
  <c r="L319" i="1"/>
  <c r="L327" i="1"/>
  <c r="L335" i="1"/>
  <c r="L343" i="1"/>
  <c r="L351" i="1"/>
  <c r="L359" i="1"/>
  <c r="L366" i="1"/>
  <c r="L374" i="1"/>
  <c r="L382" i="1"/>
  <c r="L390" i="1"/>
  <c r="L397" i="1"/>
  <c r="L404" i="1"/>
  <c r="L412" i="1"/>
  <c r="L420" i="1"/>
  <c r="L434" i="1"/>
  <c r="L441" i="1"/>
  <c r="L448" i="1"/>
  <c r="L455" i="1"/>
  <c r="L463" i="1"/>
  <c r="L470" i="1"/>
  <c r="L477" i="1"/>
  <c r="L485" i="1"/>
  <c r="L492" i="1"/>
  <c r="L500" i="1"/>
  <c r="L508" i="1"/>
  <c r="L515" i="1"/>
  <c r="L521" i="1"/>
  <c r="L534" i="1"/>
  <c r="L542" i="1"/>
  <c r="L549" i="1"/>
  <c r="L564" i="1"/>
  <c r="L578" i="1"/>
  <c r="L585" i="1"/>
  <c r="L593" i="1"/>
  <c r="L606" i="1"/>
  <c r="L614" i="1"/>
  <c r="L622" i="1"/>
  <c r="L630" i="1"/>
  <c r="L636" i="1"/>
  <c r="L644" i="1"/>
  <c r="L651" i="1"/>
  <c r="L666" i="1"/>
  <c r="L673" i="1"/>
  <c r="L680" i="1"/>
  <c r="L695" i="1"/>
  <c r="L703" i="1"/>
  <c r="L710" i="1"/>
  <c r="L718" i="1"/>
  <c r="L725" i="1"/>
  <c r="L741" i="1"/>
  <c r="L745" i="1"/>
  <c r="L749" i="1"/>
  <c r="L753" i="1"/>
  <c r="L757" i="1"/>
  <c r="L761" i="1"/>
  <c r="L772" i="1"/>
  <c r="L790" i="1"/>
  <c r="L794" i="1"/>
  <c r="L798" i="1"/>
  <c r="L805" i="1"/>
  <c r="L813" i="1"/>
  <c r="L821" i="1"/>
  <c r="L829" i="1"/>
  <c r="L837" i="1"/>
  <c r="L845" i="1"/>
  <c r="L853" i="1"/>
  <c r="L861" i="1"/>
  <c r="L869" i="1"/>
  <c r="L877" i="1"/>
  <c r="L885" i="1"/>
  <c r="L977" i="1"/>
  <c r="L1093" i="1"/>
  <c r="L1101" i="1"/>
  <c r="L1148" i="1"/>
  <c r="L1156" i="1"/>
  <c r="L1164" i="1"/>
  <c r="L1179" i="1"/>
  <c r="L1187" i="1"/>
  <c r="L1195" i="1"/>
  <c r="L1203" i="1"/>
  <c r="L1211" i="1"/>
  <c r="L1219" i="1"/>
  <c r="L1227" i="1"/>
  <c r="L1235" i="1"/>
  <c r="L1343" i="1"/>
  <c r="L1345" i="1"/>
  <c r="L1347" i="1"/>
  <c r="L1349" i="1"/>
  <c r="L1351" i="1"/>
  <c r="L1353" i="1"/>
  <c r="L1355" i="1"/>
  <c r="L1357" i="1"/>
  <c r="L1359" i="1"/>
  <c r="L1361" i="1"/>
  <c r="L1363" i="1"/>
  <c r="L1418" i="1"/>
  <c r="L1683" i="1"/>
  <c r="L1691" i="1"/>
  <c r="L1699" i="1"/>
  <c r="L1722" i="1"/>
  <c r="L1730" i="1"/>
  <c r="L1754" i="1"/>
  <c r="L1762" i="1"/>
  <c r="L1769" i="1"/>
  <c r="L1777" i="1"/>
  <c r="L1785" i="1"/>
  <c r="L2107" i="1"/>
  <c r="L2115" i="1"/>
  <c r="L2123" i="1"/>
  <c r="L2138" i="1"/>
  <c r="L2146" i="1"/>
  <c r="L2231" i="1"/>
  <c r="L2616" i="1"/>
  <c r="L2624" i="1"/>
  <c r="L2632" i="1"/>
  <c r="L2640" i="1"/>
  <c r="L2648" i="1"/>
  <c r="L2656" i="1"/>
  <c r="L2664" i="1"/>
  <c r="L2812" i="1"/>
  <c r="L2877" i="1"/>
  <c r="L2885" i="1"/>
  <c r="L3035" i="1"/>
  <c r="L3136" i="1"/>
  <c r="L3144" i="1"/>
  <c r="L3152" i="1"/>
  <c r="L3393" i="1"/>
  <c r="L3400" i="1"/>
  <c r="L3408" i="1"/>
  <c r="L3416" i="1"/>
  <c r="L3641" i="1"/>
  <c r="L3649" i="1"/>
  <c r="L3657" i="1"/>
  <c r="L3867" i="1"/>
  <c r="L3869" i="1"/>
  <c r="L3871" i="1"/>
  <c r="L1218" i="1"/>
  <c r="L1234" i="1"/>
  <c r="L1250" i="1"/>
  <c r="L1265" i="1"/>
  <c r="L1377" i="1"/>
  <c r="L1385" i="1"/>
  <c r="L1393" i="1"/>
  <c r="L1409" i="1"/>
  <c r="L1433" i="1"/>
  <c r="L1448" i="1"/>
  <c r="L1464" i="1"/>
  <c r="L1480" i="1"/>
  <c r="L1495" i="1"/>
  <c r="L1713" i="1"/>
  <c r="L1729" i="1"/>
  <c r="L1799" i="1"/>
  <c r="L1815" i="1"/>
  <c r="L1830" i="1"/>
  <c r="L1838" i="1"/>
  <c r="L1868" i="1"/>
  <c r="L1895" i="1"/>
  <c r="L2145" i="1"/>
  <c r="L2238" i="1"/>
  <c r="L2253" i="1"/>
  <c r="L2269" i="1"/>
  <c r="L2277" i="1"/>
  <c r="L2293" i="1"/>
  <c r="L2309" i="1"/>
  <c r="L2647" i="1"/>
  <c r="L2663" i="1"/>
  <c r="L2819" i="1"/>
  <c r="L2884" i="1"/>
  <c r="L2892" i="1"/>
  <c r="L3042" i="1"/>
  <c r="L3166" i="1"/>
  <c r="L3182" i="1"/>
  <c r="L3430" i="1"/>
  <c r="L3446" i="1"/>
  <c r="L3461" i="1"/>
  <c r="L3484" i="1"/>
  <c r="L3671" i="1"/>
  <c r="L3687" i="1"/>
  <c r="L3890" i="1"/>
  <c r="L13" i="1"/>
  <c r="L21" i="1"/>
  <c r="L29" i="1"/>
  <c r="L37" i="1"/>
  <c r="L51" i="1"/>
  <c r="L59" i="1"/>
  <c r="L67" i="1"/>
  <c r="L75" i="1"/>
  <c r="L82" i="1"/>
  <c r="L90" i="1"/>
  <c r="L98" i="1"/>
  <c r="L106" i="1"/>
  <c r="L114" i="1"/>
  <c r="L122" i="1"/>
  <c r="L129" i="1"/>
  <c r="L137" i="1"/>
  <c r="L152" i="1"/>
  <c r="L160" i="1"/>
  <c r="L168" i="1"/>
  <c r="L175" i="1"/>
  <c r="L183" i="1"/>
  <c r="L190" i="1"/>
  <c r="L198" i="1"/>
  <c r="L206" i="1"/>
  <c r="L213" i="1"/>
  <c r="L221" i="1"/>
  <c r="L229" i="1"/>
  <c r="L237" i="1"/>
  <c r="L244" i="1"/>
  <c r="L252" i="1"/>
  <c r="L259" i="1"/>
  <c r="L266" i="1"/>
  <c r="L274" i="1"/>
  <c r="L282" i="1"/>
  <c r="L290" i="1"/>
  <c r="L298" i="1"/>
  <c r="L306" i="1"/>
  <c r="L313" i="1"/>
  <c r="L320" i="1"/>
  <c r="L328" i="1"/>
  <c r="L336" i="1"/>
  <c r="L344" i="1"/>
  <c r="L352" i="1"/>
  <c r="L360" i="1"/>
  <c r="L367" i="1"/>
  <c r="L375" i="1"/>
  <c r="L383" i="1"/>
  <c r="L391" i="1"/>
  <c r="L398" i="1"/>
  <c r="L405" i="1"/>
  <c r="L413" i="1"/>
  <c r="L421" i="1"/>
  <c r="L428" i="1"/>
  <c r="L435" i="1"/>
  <c r="L442" i="1"/>
  <c r="L449" i="1"/>
  <c r="L456" i="1"/>
  <c r="L464" i="1"/>
  <c r="L471" i="1"/>
  <c r="L478" i="1"/>
  <c r="L493" i="1"/>
  <c r="L501" i="1"/>
  <c r="L509" i="1"/>
  <c r="L522" i="1"/>
  <c r="L529" i="1"/>
  <c r="L535" i="1"/>
  <c r="L543" i="1"/>
  <c r="L550" i="1"/>
  <c r="L557" i="1"/>
  <c r="L565" i="1"/>
  <c r="L572" i="1"/>
  <c r="L579" i="1"/>
  <c r="L586" i="1"/>
  <c r="L594" i="1"/>
  <c r="L599" i="1"/>
  <c r="L607" i="1"/>
  <c r="L615" i="1"/>
  <c r="L623" i="1"/>
  <c r="L637" i="1"/>
  <c r="L645" i="1"/>
  <c r="L652" i="1"/>
  <c r="L659" i="1"/>
  <c r="L667" i="1"/>
  <c r="L674" i="1"/>
  <c r="L681" i="1"/>
  <c r="L696" i="1"/>
  <c r="L704" i="1"/>
  <c r="L711" i="1"/>
  <c r="L719" i="1"/>
  <c r="L726" i="1"/>
  <c r="L730" i="1"/>
  <c r="L734" i="1"/>
  <c r="L765" i="1"/>
  <c r="L769" i="1"/>
  <c r="L776" i="1"/>
  <c r="L780" i="1"/>
  <c r="L799" i="1"/>
  <c r="L806" i="1"/>
  <c r="L814" i="1"/>
  <c r="L822" i="1"/>
  <c r="L830" i="1"/>
  <c r="L838" i="1"/>
  <c r="L846" i="1"/>
  <c r="L854" i="1"/>
  <c r="L862" i="1"/>
  <c r="L870" i="1"/>
  <c r="L878" i="1"/>
  <c r="L886" i="1"/>
  <c r="L894" i="1"/>
  <c r="L902" i="1"/>
  <c r="L909" i="1"/>
  <c r="L915" i="1"/>
  <c r="L922" i="1"/>
  <c r="L930" i="1"/>
  <c r="L938" i="1"/>
  <c r="L946" i="1"/>
  <c r="L954" i="1"/>
  <c r="L962" i="1"/>
  <c r="L970" i="1"/>
  <c r="L978" i="1"/>
  <c r="L986" i="1"/>
  <c r="L994" i="1"/>
  <c r="L1015" i="1"/>
  <c r="L1023" i="1"/>
  <c r="L1038" i="1"/>
  <c r="L1046" i="1"/>
  <c r="L1054" i="1"/>
  <c r="L1062" i="1"/>
  <c r="L1070" i="1"/>
  <c r="L1078" i="1"/>
  <c r="L1086" i="1"/>
  <c r="L1094" i="1"/>
  <c r="L1102" i="1"/>
  <c r="L1110" i="1"/>
  <c r="L1118" i="1"/>
  <c r="L1125" i="1"/>
  <c r="L1133" i="1"/>
  <c r="L1141" i="1"/>
  <c r="L1149" i="1"/>
  <c r="L1157" i="1"/>
  <c r="L1165" i="1"/>
  <c r="L1172" i="1"/>
  <c r="L1180" i="1"/>
  <c r="L1188" i="1"/>
  <c r="L1196" i="1"/>
  <c r="L1204" i="1"/>
  <c r="L1212" i="1"/>
  <c r="L1303" i="1"/>
  <c r="L1379" i="1"/>
  <c r="L1387" i="1"/>
  <c r="L1395" i="1"/>
  <c r="L1403" i="1"/>
  <c r="L1411" i="1"/>
  <c r="L1419" i="1"/>
  <c r="L1653" i="1"/>
  <c r="L1661" i="1"/>
  <c r="L1668" i="1"/>
  <c r="L1676" i="1"/>
  <c r="L1715" i="1"/>
  <c r="L1723" i="1"/>
  <c r="L1747" i="1"/>
  <c r="L1786" i="1"/>
  <c r="L1794" i="1"/>
  <c r="L1801" i="1"/>
  <c r="L1809" i="1"/>
  <c r="L1824" i="1"/>
  <c r="L1832" i="1"/>
  <c r="L1840" i="1"/>
  <c r="L1848" i="1"/>
  <c r="L1855" i="1"/>
  <c r="L1863" i="1"/>
  <c r="L1870" i="1"/>
  <c r="L1889" i="1"/>
  <c r="L1897" i="1"/>
  <c r="L1976" i="1"/>
  <c r="L1983" i="1"/>
  <c r="L1991" i="1"/>
  <c r="L1998" i="1"/>
  <c r="L2006" i="1"/>
  <c r="L2014" i="1"/>
  <c r="L2022" i="1"/>
  <c r="L2030" i="1"/>
  <c r="L2037" i="1"/>
  <c r="L2045" i="1"/>
  <c r="L2053" i="1"/>
  <c r="L2061" i="1"/>
  <c r="L2068" i="1"/>
  <c r="L2076" i="1"/>
  <c r="L2084" i="1"/>
  <c r="L2092" i="1"/>
  <c r="L2100" i="1"/>
  <c r="L2108" i="1"/>
  <c r="L2116" i="1"/>
  <c r="L2124" i="1"/>
  <c r="L2131" i="1"/>
  <c r="L2208" i="1"/>
  <c r="L2216" i="1"/>
  <c r="L2224" i="1"/>
  <c r="L2232" i="1"/>
  <c r="L2617" i="1"/>
  <c r="L2625" i="1"/>
  <c r="L2633" i="1"/>
  <c r="L2791" i="1"/>
  <c r="L2798" i="1"/>
  <c r="L2805" i="1"/>
  <c r="L2870" i="1"/>
  <c r="L2878" i="1"/>
  <c r="L3021" i="1"/>
  <c r="L3028" i="1"/>
  <c r="L3090" i="1"/>
  <c r="L3098" i="1"/>
  <c r="L3113" i="1"/>
  <c r="L3121" i="1"/>
  <c r="L3129" i="1"/>
  <c r="L3371" i="1"/>
  <c r="L3379" i="1"/>
  <c r="L3611" i="1"/>
  <c r="L3619" i="1"/>
  <c r="L3627" i="1"/>
  <c r="L3635" i="1"/>
  <c r="L2799" i="1"/>
  <c r="L2849" i="1"/>
  <c r="L2863" i="1"/>
  <c r="L2871" i="1"/>
  <c r="L3014" i="1"/>
  <c r="L3022" i="1"/>
  <c r="L3083" i="1"/>
  <c r="L3356" i="1"/>
  <c r="L3364" i="1"/>
  <c r="L3581" i="1"/>
  <c r="L3589" i="1"/>
  <c r="L3597" i="1"/>
  <c r="L3792" i="1"/>
  <c r="L3807" i="1"/>
  <c r="L3815" i="1"/>
  <c r="L3834" i="1"/>
  <c r="L3836" i="1"/>
  <c r="L3838" i="1"/>
  <c r="L552" i="1"/>
  <c r="L567" i="1"/>
  <c r="L581" i="1"/>
  <c r="L609" i="1"/>
  <c r="L647" i="1"/>
  <c r="L661" i="1"/>
  <c r="L676" i="1"/>
  <c r="L698" i="1"/>
  <c r="L713" i="1"/>
  <c r="L731" i="1"/>
  <c r="L777" i="1"/>
  <c r="L808" i="1"/>
  <c r="L824" i="1"/>
  <c r="L840" i="1"/>
  <c r="L864" i="1"/>
  <c r="L872" i="1"/>
  <c r="L888" i="1"/>
  <c r="L896" i="1"/>
  <c r="L904" i="1"/>
  <c r="L980" i="1"/>
  <c r="L988" i="1"/>
  <c r="L996" i="1"/>
  <c r="L1003" i="1"/>
  <c r="L1009" i="1"/>
  <c r="L1017" i="1"/>
  <c r="L1025" i="1"/>
  <c r="L1040" i="1"/>
  <c r="L1048" i="1"/>
  <c r="L1056" i="1"/>
  <c r="L1064" i="1"/>
  <c r="L1072" i="1"/>
  <c r="L1080" i="1"/>
  <c r="L1088" i="1"/>
  <c r="L1300" i="1"/>
  <c r="L1319" i="1"/>
  <c r="L1321" i="1"/>
  <c r="L1323" i="1"/>
  <c r="L1507" i="1"/>
  <c r="L1515" i="1"/>
  <c r="L1523" i="1"/>
  <c r="L1531" i="1"/>
  <c r="L1539" i="1"/>
  <c r="L1547" i="1"/>
  <c r="L1555" i="1"/>
  <c r="L1563" i="1"/>
  <c r="L1571" i="1"/>
  <c r="L1585" i="1"/>
  <c r="L1655" i="1"/>
  <c r="L1663" i="1"/>
  <c r="L1670" i="1"/>
  <c r="L1678" i="1"/>
  <c r="L1686" i="1"/>
  <c r="L1694" i="1"/>
  <c r="L1702" i="1"/>
  <c r="L1733" i="1"/>
  <c r="L1741" i="1"/>
  <c r="L1749" i="1"/>
  <c r="L1757" i="1"/>
  <c r="L1772" i="1"/>
  <c r="L1780" i="1"/>
  <c r="L1954" i="1"/>
  <c r="L1962" i="1"/>
  <c r="L1970" i="1"/>
  <c r="L2157" i="1"/>
  <c r="L2171" i="1"/>
  <c r="L2179" i="1"/>
  <c r="L2194" i="1"/>
  <c r="L2202" i="1"/>
  <c r="L2479" i="1"/>
  <c r="L2494" i="1"/>
  <c r="L2502" i="1"/>
  <c r="L2509" i="1"/>
  <c r="L2523" i="1"/>
  <c r="L2531" i="1"/>
  <c r="L2539" i="1"/>
  <c r="L2547" i="1"/>
  <c r="L2555" i="1"/>
  <c r="L2563" i="1"/>
  <c r="L2571" i="1"/>
  <c r="L2579" i="1"/>
  <c r="L2587" i="1"/>
  <c r="L2595" i="1"/>
  <c r="L2603" i="1"/>
  <c r="L2611" i="1"/>
  <c r="L2753" i="1"/>
  <c r="L2761" i="1"/>
  <c r="L2780" i="1"/>
  <c r="L2786" i="1"/>
  <c r="L2842" i="1"/>
  <c r="L2850" i="1"/>
  <c r="L2857" i="1"/>
  <c r="L2864" i="1"/>
  <c r="L3000" i="1"/>
  <c r="L3015" i="1"/>
  <c r="L3333" i="1"/>
  <c r="L3341" i="1"/>
  <c r="L3349" i="1"/>
  <c r="L3574" i="1"/>
  <c r="L3769" i="1"/>
  <c r="L3777" i="1"/>
  <c r="L3785" i="1"/>
  <c r="L517" i="1"/>
  <c r="L524" i="1"/>
  <c r="L537" i="1"/>
  <c r="L545" i="1"/>
  <c r="L559" i="1"/>
  <c r="L574" i="1"/>
  <c r="L588" i="1"/>
  <c r="L601" i="1"/>
  <c r="L617" i="1"/>
  <c r="L625" i="1"/>
  <c r="L639" i="1"/>
  <c r="L654" i="1"/>
  <c r="L683" i="1"/>
  <c r="L690" i="1"/>
  <c r="L706" i="1"/>
  <c r="L721" i="1"/>
  <c r="L727" i="1"/>
  <c r="L735" i="1"/>
  <c r="L766" i="1"/>
  <c r="L781" i="1"/>
  <c r="L816" i="1"/>
  <c r="L832" i="1"/>
  <c r="L848" i="1"/>
  <c r="L856" i="1"/>
  <c r="L880" i="1"/>
  <c r="L917" i="1"/>
  <c r="L1032" i="1"/>
  <c r="L8" i="1"/>
  <c r="L16" i="1"/>
  <c r="L24" i="1"/>
  <c r="L32" i="1"/>
  <c r="L46" i="1"/>
  <c r="L54" i="1"/>
  <c r="L62" i="1"/>
  <c r="L70" i="1"/>
  <c r="L85" i="1"/>
  <c r="L93" i="1"/>
  <c r="L101" i="1"/>
  <c r="L109" i="1"/>
  <c r="L117" i="1"/>
  <c r="L132" i="1"/>
  <c r="L140" i="1"/>
  <c r="L147" i="1"/>
  <c r="L155" i="1"/>
  <c r="L163" i="1"/>
  <c r="L171" i="1"/>
  <c r="L178" i="1"/>
  <c r="L186" i="1"/>
  <c r="L193" i="1"/>
  <c r="L201" i="1"/>
  <c r="L216" i="1"/>
  <c r="L224" i="1"/>
  <c r="L232" i="1"/>
  <c r="L240" i="1"/>
  <c r="L247" i="1"/>
  <c r="L255" i="1"/>
  <c r="L262" i="1"/>
  <c r="L269" i="1"/>
  <c r="L277" i="1"/>
  <c r="L285" i="1"/>
  <c r="L293" i="1"/>
  <c r="L301" i="1"/>
  <c r="L309" i="1"/>
  <c r="L323" i="1"/>
  <c r="L331" i="1"/>
  <c r="L339" i="1"/>
  <c r="L347" i="1"/>
  <c r="L355" i="1"/>
  <c r="L363" i="1"/>
  <c r="L370" i="1"/>
  <c r="L378" i="1"/>
  <c r="L386" i="1"/>
  <c r="L393" i="1"/>
  <c r="L401" i="1"/>
  <c r="L408" i="1"/>
  <c r="L416" i="1"/>
  <c r="L424" i="1"/>
  <c r="L438" i="1"/>
  <c r="L445" i="1"/>
  <c r="L459" i="1"/>
  <c r="L473" i="1"/>
  <c r="L481" i="1"/>
  <c r="L488" i="1"/>
  <c r="L496" i="1"/>
  <c r="L504" i="1"/>
  <c r="L525" i="1"/>
  <c r="L531" i="1"/>
  <c r="L538" i="1"/>
  <c r="L546" i="1"/>
  <c r="L553" i="1"/>
  <c r="L560" i="1"/>
  <c r="L568" i="1"/>
  <c r="L575" i="1"/>
  <c r="L582" i="1"/>
  <c r="L589" i="1"/>
  <c r="L602" i="1"/>
  <c r="L610" i="1"/>
  <c r="L618" i="1"/>
  <c r="L626" i="1"/>
  <c r="L632" i="1"/>
  <c r="L640" i="1"/>
  <c r="L655" i="1"/>
  <c r="L662" i="1"/>
  <c r="L669" i="1"/>
  <c r="L677" i="1"/>
  <c r="L684" i="1"/>
  <c r="L691" i="1"/>
  <c r="L699" i="1"/>
  <c r="L707" i="1"/>
  <c r="L714" i="1"/>
  <c r="L739" i="1"/>
  <c r="L743" i="1"/>
  <c r="L747" i="1"/>
  <c r="L751" i="1"/>
  <c r="L755" i="1"/>
  <c r="L759" i="1"/>
  <c r="L770" i="1"/>
  <c r="L788" i="1"/>
  <c r="L792" i="1"/>
  <c r="L796" i="1"/>
  <c r="L801" i="1"/>
  <c r="L809" i="1"/>
  <c r="L817" i="1"/>
  <c r="L825" i="1"/>
  <c r="L833" i="1"/>
  <c r="L841" i="1"/>
  <c r="L849" i="1"/>
  <c r="L857" i="1"/>
  <c r="L865" i="1"/>
  <c r="L873" i="1"/>
  <c r="L881" i="1"/>
  <c r="L889" i="1"/>
  <c r="L897" i="1"/>
  <c r="L905" i="1"/>
  <c r="L911" i="1"/>
  <c r="L925" i="1"/>
  <c r="L933" i="1"/>
  <c r="L941" i="1"/>
  <c r="L949" i="1"/>
  <c r="L957" i="1"/>
  <c r="L965" i="1"/>
  <c r="L973" i="1"/>
  <c r="L981" i="1"/>
  <c r="L989" i="1"/>
  <c r="L997" i="1"/>
  <c r="L1004" i="1"/>
  <c r="L1010" i="1"/>
  <c r="L1018" i="1"/>
  <c r="L1026" i="1"/>
  <c r="L1033" i="1"/>
  <c r="L1041" i="1"/>
  <c r="L1049" i="1"/>
  <c r="L1057" i="1"/>
  <c r="L1065" i="1"/>
  <c r="L1073" i="1"/>
  <c r="L1081" i="1"/>
  <c r="L1089" i="1"/>
  <c r="L1097" i="1"/>
  <c r="L1239" i="1"/>
  <c r="L1247" i="1"/>
  <c r="L1254" i="1"/>
  <c r="L1262" i="1"/>
  <c r="L1270" i="1"/>
  <c r="L1278" i="1"/>
  <c r="L1286" i="1"/>
  <c r="L1294" i="1"/>
  <c r="L1301" i="1"/>
  <c r="L1430" i="1"/>
  <c r="L1445" i="1"/>
  <c r="L1453" i="1"/>
  <c r="L1461" i="1"/>
  <c r="L1469" i="1"/>
  <c r="L1477" i="1"/>
  <c r="L1484" i="1"/>
  <c r="L1492" i="1"/>
  <c r="L1500" i="1"/>
  <c r="L1594" i="1"/>
  <c r="L1602" i="1"/>
  <c r="L1610" i="1"/>
  <c r="L1625" i="1"/>
  <c r="L1640" i="1"/>
  <c r="L1648" i="1"/>
  <c r="L1656" i="1"/>
  <c r="L1664" i="1"/>
  <c r="L1671" i="1"/>
  <c r="L1679" i="1"/>
  <c r="L1734" i="1"/>
  <c r="L1742" i="1"/>
  <c r="L1750" i="1"/>
  <c r="L1916" i="1"/>
  <c r="L1924" i="1"/>
  <c r="L1931" i="1"/>
  <c r="L1939" i="1"/>
  <c r="L1947" i="1"/>
  <c r="L1955" i="1"/>
  <c r="L2158" i="1"/>
  <c r="L2165" i="1"/>
  <c r="L2172" i="1"/>
  <c r="L2180" i="1"/>
  <c r="L2370" i="1"/>
  <c r="L2378" i="1"/>
  <c r="L2386" i="1"/>
  <c r="L2394" i="1"/>
  <c r="L2416" i="1"/>
  <c r="L2424" i="1"/>
  <c r="L2432" i="1"/>
  <c r="L2440" i="1"/>
  <c r="L2448" i="1"/>
  <c r="L2456" i="1"/>
  <c r="L2464" i="1"/>
  <c r="L2472" i="1"/>
  <c r="L2480" i="1"/>
  <c r="L2487" i="1"/>
  <c r="L2495" i="1"/>
  <c r="L2503" i="1"/>
  <c r="L2510" i="1"/>
  <c r="L2516" i="1"/>
  <c r="L2524" i="1"/>
  <c r="L2532" i="1"/>
  <c r="L2540" i="1"/>
  <c r="L2548" i="1"/>
  <c r="L2556" i="1"/>
  <c r="L2564" i="1"/>
  <c r="L2572" i="1"/>
  <c r="L2738" i="1"/>
  <c r="L2746" i="1"/>
  <c r="L2754" i="1"/>
  <c r="L2762" i="1"/>
  <c r="L2767" i="1"/>
  <c r="L2774" i="1"/>
  <c r="L2843" i="1"/>
  <c r="L2940" i="1"/>
  <c r="L2948" i="1"/>
  <c r="L2956" i="1"/>
  <c r="L2969" i="1"/>
  <c r="L2977" i="1"/>
  <c r="L2985" i="1"/>
  <c r="L2993" i="1"/>
  <c r="L3001" i="1"/>
  <c r="L3008" i="1"/>
  <c r="L3070" i="1"/>
  <c r="L3077" i="1"/>
  <c r="L3279" i="1"/>
  <c r="L3287" i="1"/>
  <c r="L3295" i="1"/>
  <c r="L3303" i="1"/>
  <c r="L3310" i="1"/>
  <c r="L3318" i="1"/>
  <c r="L3326" i="1"/>
  <c r="L3536" i="1"/>
  <c r="L3543" i="1"/>
  <c r="L3551" i="1"/>
  <c r="L3559" i="1"/>
  <c r="L3567" i="1"/>
  <c r="L3739" i="1"/>
  <c r="L3747" i="1"/>
  <c r="L3755" i="1"/>
  <c r="L3763" i="1"/>
  <c r="L526" i="1"/>
  <c r="L539" i="1"/>
  <c r="L547" i="1"/>
  <c r="L554" i="1"/>
  <c r="L561" i="1"/>
  <c r="L569" i="1"/>
  <c r="L590" i="1"/>
  <c r="L603" i="1"/>
  <c r="L611" i="1"/>
  <c r="L619" i="1"/>
  <c r="L627" i="1"/>
  <c r="L633" i="1"/>
  <c r="L641" i="1"/>
  <c r="L656" i="1"/>
  <c r="L663" i="1"/>
  <c r="L670" i="1"/>
  <c r="L685" i="1"/>
  <c r="L692" i="1"/>
  <c r="L700" i="1"/>
  <c r="L715" i="1"/>
  <c r="L728" i="1"/>
  <c r="L732" i="1"/>
  <c r="L736" i="1"/>
  <c r="L767" i="1"/>
  <c r="L774" i="1"/>
  <c r="L778" i="1"/>
  <c r="L782" i="1"/>
  <c r="L802" i="1"/>
  <c r="L810" i="1"/>
  <c r="L818" i="1"/>
  <c r="L826" i="1"/>
  <c r="L834" i="1"/>
  <c r="L842" i="1"/>
  <c r="L850" i="1"/>
  <c r="L858" i="1"/>
  <c r="L866" i="1"/>
  <c r="L874" i="1"/>
  <c r="L882" i="1"/>
  <c r="L890" i="1"/>
  <c r="L898" i="1"/>
  <c r="L926" i="1"/>
  <c r="L934" i="1"/>
  <c r="L942" i="1"/>
  <c r="L950" i="1"/>
  <c r="L958" i="1"/>
  <c r="L966" i="1"/>
  <c r="L974" i="1"/>
  <c r="L982" i="1"/>
  <c r="L1090" i="1"/>
  <c r="L1098" i="1"/>
  <c r="L1106" i="1"/>
  <c r="L1114" i="1"/>
  <c r="L1122" i="1"/>
  <c r="L1224" i="1"/>
  <c r="L1232" i="1"/>
  <c r="L1271" i="1"/>
  <c r="L1279" i="1"/>
  <c r="L1287" i="1"/>
  <c r="L1295" i="1"/>
  <c r="L1423" i="1"/>
  <c r="L1509" i="1"/>
  <c r="L1517" i="1"/>
  <c r="L1525" i="1"/>
  <c r="L1533" i="1"/>
  <c r="L1541" i="1"/>
  <c r="L1549" i="1"/>
  <c r="L1557" i="1"/>
  <c r="L1565" i="1"/>
  <c r="L1573" i="1"/>
  <c r="L1579" i="1"/>
  <c r="L1587" i="1"/>
  <c r="L1595" i="1"/>
  <c r="L1603" i="1"/>
  <c r="L1611" i="1"/>
  <c r="L1618" i="1"/>
  <c r="L1626" i="1"/>
  <c r="L1641" i="1"/>
  <c r="L1649" i="1"/>
  <c r="L1735" i="1"/>
  <c r="L1909" i="1"/>
  <c r="L1917" i="1"/>
  <c r="L1925" i="1"/>
  <c r="L1932" i="1"/>
  <c r="L1940" i="1"/>
  <c r="L1948" i="1"/>
  <c r="L2151" i="1"/>
  <c r="L2315" i="1"/>
  <c r="L2323" i="1"/>
  <c r="L2331" i="1"/>
  <c r="L2339" i="1"/>
  <c r="L2347" i="1"/>
  <c r="L2355" i="1"/>
  <c r="L2363" i="1"/>
  <c r="L2371" i="1"/>
  <c r="L2379" i="1"/>
  <c r="L2387" i="1"/>
  <c r="L2395" i="1"/>
  <c r="L2402" i="1"/>
  <c r="L2409" i="1"/>
  <c r="L2417" i="1"/>
  <c r="L2425" i="1"/>
  <c r="L2433" i="1"/>
  <c r="L2441" i="1"/>
  <c r="L2449" i="1"/>
  <c r="L2457" i="1"/>
  <c r="L2465" i="1"/>
  <c r="L2473" i="1"/>
  <c r="L2677" i="1"/>
  <c r="L2685" i="1"/>
  <c r="L2693" i="1"/>
  <c r="L2708" i="1"/>
  <c r="L2715" i="1"/>
  <c r="L2723" i="1"/>
  <c r="L2731" i="1"/>
  <c r="L2739" i="1"/>
  <c r="L2747" i="1"/>
  <c r="L2925" i="1"/>
  <c r="L2933" i="1"/>
  <c r="L2941" i="1"/>
  <c r="L2949" i="1"/>
  <c r="L2957" i="1"/>
  <c r="L2970" i="1"/>
  <c r="L2978" i="1"/>
  <c r="L2986" i="1"/>
  <c r="L2994" i="1"/>
  <c r="L3063" i="1"/>
  <c r="L3243" i="1"/>
  <c r="L3250" i="1"/>
  <c r="L3257" i="1"/>
  <c r="L3265" i="1"/>
  <c r="L3272" i="1"/>
  <c r="L3498" i="1"/>
  <c r="L3506" i="1"/>
  <c r="L3521" i="1"/>
  <c r="L3529" i="1"/>
  <c r="L3709" i="1"/>
  <c r="L3717" i="1"/>
  <c r="L3725" i="1"/>
  <c r="L506" i="1"/>
  <c r="L513" i="1"/>
  <c r="L519" i="1"/>
  <c r="L527" i="1"/>
  <c r="L540" i="1"/>
  <c r="L555" i="1"/>
  <c r="L562" i="1"/>
  <c r="L570" i="1"/>
  <c r="L576" i="1"/>
  <c r="L583" i="1"/>
  <c r="L591" i="1"/>
  <c r="L597" i="1"/>
  <c r="L604" i="1"/>
  <c r="L612" i="1"/>
  <c r="L620" i="1"/>
  <c r="L628" i="1"/>
  <c r="L634" i="1"/>
  <c r="L642" i="1"/>
  <c r="L649" i="1"/>
  <c r="L657" i="1"/>
  <c r="L664" i="1"/>
  <c r="L671" i="1"/>
  <c r="L686" i="1"/>
  <c r="L693" i="1"/>
  <c r="L701" i="1"/>
  <c r="L716" i="1"/>
  <c r="L723" i="1"/>
  <c r="L740" i="1"/>
  <c r="L744" i="1"/>
  <c r="L748" i="1"/>
  <c r="L752" i="1"/>
  <c r="L756" i="1"/>
  <c r="L760" i="1"/>
  <c r="L771" i="1"/>
  <c r="L789" i="1"/>
  <c r="L793" i="1"/>
  <c r="L797" i="1"/>
  <c r="L803" i="1"/>
  <c r="L811" i="1"/>
  <c r="L819" i="1"/>
  <c r="L827" i="1"/>
  <c r="L835" i="1"/>
  <c r="L843" i="1"/>
  <c r="L851" i="1"/>
  <c r="L859" i="1"/>
  <c r="L867" i="1"/>
  <c r="L875" i="1"/>
  <c r="L883" i="1"/>
  <c r="L891" i="1"/>
  <c r="L899" i="1"/>
  <c r="L919" i="1"/>
  <c r="L927" i="1"/>
  <c r="L935" i="1"/>
  <c r="L943" i="1"/>
  <c r="L951" i="1"/>
  <c r="L959" i="1"/>
  <c r="L967" i="1"/>
  <c r="L975" i="1"/>
  <c r="L983" i="1"/>
  <c r="L991" i="1"/>
  <c r="L999" i="1"/>
  <c r="L1012" i="1"/>
  <c r="L1020" i="1"/>
  <c r="L1028" i="1"/>
  <c r="L1035" i="1"/>
  <c r="L1043" i="1"/>
  <c r="L1051" i="1"/>
  <c r="L1059" i="1"/>
  <c r="L1067" i="1"/>
  <c r="L1075" i="1"/>
  <c r="L1083" i="1"/>
  <c r="L1091" i="1"/>
  <c r="L1146" i="1"/>
  <c r="L1154" i="1"/>
  <c r="L1162" i="1"/>
  <c r="L1170" i="1"/>
  <c r="L1177" i="1"/>
  <c r="L1185" i="1"/>
  <c r="L1193" i="1"/>
  <c r="L1201" i="1"/>
  <c r="L1209" i="1"/>
  <c r="L1217" i="1"/>
  <c r="L1241" i="1"/>
  <c r="L1249" i="1"/>
  <c r="L1256" i="1"/>
  <c r="L1264" i="1"/>
  <c r="L1424" i="1"/>
  <c r="L1432" i="1"/>
  <c r="L1439" i="1"/>
  <c r="L1447" i="1"/>
  <c r="L1455" i="1"/>
  <c r="L1463" i="1"/>
  <c r="L1471" i="1"/>
  <c r="L1479" i="1"/>
  <c r="L1486" i="1"/>
  <c r="L1494" i="1"/>
  <c r="L1502" i="1"/>
  <c r="L1510" i="1"/>
  <c r="L1518" i="1"/>
  <c r="L1526" i="1"/>
  <c r="L1534" i="1"/>
  <c r="L1542" i="1"/>
  <c r="L1550" i="1"/>
  <c r="L1558" i="1"/>
  <c r="L1566" i="1"/>
  <c r="L1574" i="1"/>
  <c r="L1580" i="1"/>
  <c r="L1588" i="1"/>
  <c r="L1728" i="1"/>
  <c r="L1902" i="1"/>
  <c r="L1910" i="1"/>
  <c r="L2152" i="1"/>
  <c r="L2237" i="1"/>
  <c r="L2245" i="1"/>
  <c r="L2252" i="1"/>
  <c r="L2260" i="1"/>
  <c r="L2268" i="1"/>
  <c r="L2276" i="1"/>
  <c r="L2284" i="1"/>
  <c r="L2292" i="1"/>
  <c r="L2300" i="1"/>
  <c r="L2308" i="1"/>
  <c r="L2316" i="1"/>
  <c r="L2324" i="1"/>
  <c r="L2332" i="1"/>
  <c r="L2340" i="1"/>
  <c r="L2348" i="1"/>
  <c r="L2356" i="1"/>
  <c r="L2364" i="1"/>
  <c r="L2670" i="1"/>
  <c r="L2678" i="1"/>
  <c r="L2686" i="1"/>
  <c r="L2694" i="1"/>
  <c r="L2701" i="1"/>
  <c r="L2709" i="1"/>
  <c r="L2716" i="1"/>
  <c r="L2724" i="1"/>
  <c r="L2732" i="1"/>
  <c r="L2818" i="1"/>
  <c r="L2825" i="1"/>
  <c r="L2831" i="1"/>
  <c r="L2838" i="1"/>
  <c r="L2891" i="1"/>
  <c r="L2905" i="1"/>
  <c r="L2912" i="1"/>
  <c r="L2918" i="1"/>
  <c r="L2926" i="1"/>
  <c r="L2934" i="1"/>
  <c r="L3049" i="1"/>
  <c r="L3057" i="1"/>
  <c r="L3188" i="1"/>
  <c r="L3196" i="1"/>
  <c r="L3204" i="1"/>
  <c r="L3212" i="1"/>
  <c r="L3220" i="1"/>
  <c r="L3228" i="1"/>
  <c r="L3236" i="1"/>
  <c r="L3702" i="1"/>
  <c r="L3036" i="1"/>
  <c r="L3043" i="1"/>
  <c r="L3050" i="1"/>
  <c r="L3058" i="1"/>
  <c r="L3064" i="1"/>
  <c r="L3071" i="1"/>
  <c r="L3091" i="1"/>
  <c r="L3099" i="1"/>
  <c r="L3106" i="1"/>
  <c r="L3114" i="1"/>
  <c r="L3122" i="1"/>
  <c r="L3130" i="1"/>
  <c r="L3137" i="1"/>
  <c r="L3145" i="1"/>
  <c r="L3160" i="1"/>
  <c r="L3167" i="1"/>
  <c r="L3175" i="1"/>
  <c r="L3183" i="1"/>
  <c r="L3189" i="1"/>
  <c r="L3197" i="1"/>
  <c r="L3205" i="1"/>
  <c r="L3213" i="1"/>
  <c r="L3221" i="1"/>
  <c r="L3229" i="1"/>
  <c r="L3237" i="1"/>
  <c r="L3244" i="1"/>
  <c r="L3251" i="1"/>
  <c r="L3258" i="1"/>
  <c r="L3266" i="1"/>
  <c r="L3280" i="1"/>
  <c r="L3288" i="1"/>
  <c r="L3296" i="1"/>
  <c r="L3304" i="1"/>
  <c r="L3311" i="1"/>
  <c r="L3319" i="1"/>
  <c r="L3327" i="1"/>
  <c r="L3334" i="1"/>
  <c r="L3342" i="1"/>
  <c r="L3350" i="1"/>
  <c r="L3357" i="1"/>
  <c r="L3372" i="1"/>
  <c r="L3386" i="1"/>
  <c r="L3394" i="1"/>
  <c r="L3401" i="1"/>
  <c r="L3409" i="1"/>
  <c r="L3424" i="1"/>
  <c r="L3431" i="1"/>
  <c r="L3439" i="1"/>
  <c r="L3447" i="1"/>
  <c r="L3454" i="1"/>
  <c r="L3462" i="1"/>
  <c r="L3470" i="1"/>
  <c r="L3477" i="1"/>
  <c r="L3485" i="1"/>
  <c r="L3499" i="1"/>
  <c r="L3507" i="1"/>
  <c r="L3514" i="1"/>
  <c r="L3522" i="1"/>
  <c r="L3530" i="1"/>
  <c r="L3537" i="1"/>
  <c r="L3544" i="1"/>
  <c r="L3552" i="1"/>
  <c r="L3560" i="1"/>
  <c r="L3568" i="1"/>
  <c r="L3582" i="1"/>
  <c r="L3590" i="1"/>
  <c r="L3598" i="1"/>
  <c r="L3604" i="1"/>
  <c r="L3612" i="1"/>
  <c r="L3620" i="1"/>
  <c r="L3628" i="1"/>
  <c r="L3642" i="1"/>
  <c r="L3650" i="1"/>
  <c r="L3658" i="1"/>
  <c r="L3665" i="1"/>
  <c r="L3672" i="1"/>
  <c r="L3680" i="1"/>
  <c r="L3688" i="1"/>
  <c r="L3696" i="1"/>
  <c r="L3710" i="1"/>
  <c r="L3718" i="1"/>
  <c r="L3726" i="1"/>
  <c r="L3732" i="1"/>
  <c r="L3740" i="1"/>
  <c r="L3748" i="1"/>
  <c r="L3756" i="1"/>
  <c r="L3770" i="1"/>
  <c r="L3778" i="1"/>
  <c r="L3786" i="1"/>
  <c r="L3793" i="1"/>
  <c r="L3800" i="1"/>
  <c r="L3808" i="1"/>
  <c r="L3816" i="1"/>
  <c r="L3840" i="1"/>
  <c r="L3842" i="1"/>
  <c r="L3844" i="1"/>
  <c r="L3846" i="1"/>
  <c r="L3873" i="1"/>
  <c r="L3875" i="1"/>
  <c r="L3877" i="1"/>
  <c r="L3879" i="1"/>
  <c r="L893" i="1"/>
  <c r="L901" i="1"/>
  <c r="L908" i="1"/>
  <c r="L914" i="1"/>
  <c r="L921" i="1"/>
  <c r="L929" i="1"/>
  <c r="L937" i="1"/>
  <c r="L945" i="1"/>
  <c r="L953" i="1"/>
  <c r="L961" i="1"/>
  <c r="L969" i="1"/>
  <c r="L990" i="1"/>
  <c r="L998" i="1"/>
  <c r="L1005" i="1"/>
  <c r="L1011" i="1"/>
  <c r="L1019" i="1"/>
  <c r="L1027" i="1"/>
  <c r="L1034" i="1"/>
  <c r="L1042" i="1"/>
  <c r="L1050" i="1"/>
  <c r="L1058" i="1"/>
  <c r="L1066" i="1"/>
  <c r="L1074" i="1"/>
  <c r="L1082" i="1"/>
  <c r="L1096" i="1"/>
  <c r="L1104" i="1"/>
  <c r="L1112" i="1"/>
  <c r="L1120" i="1"/>
  <c r="L1127" i="1"/>
  <c r="L1135" i="1"/>
  <c r="L1143" i="1"/>
  <c r="L1150" i="1"/>
  <c r="L1158" i="1"/>
  <c r="L1166" i="1"/>
  <c r="L1173" i="1"/>
  <c r="L1181" i="1"/>
  <c r="L1189" i="1"/>
  <c r="L1197" i="1"/>
  <c r="L1205" i="1"/>
  <c r="L1213" i="1"/>
  <c r="L1220" i="1"/>
  <c r="L1228" i="1"/>
  <c r="L1243" i="1"/>
  <c r="L1258" i="1"/>
  <c r="L1272" i="1"/>
  <c r="L1280" i="1"/>
  <c r="L1288" i="1"/>
  <c r="L1296" i="1"/>
  <c r="L1302" i="1"/>
  <c r="L1342" i="1"/>
  <c r="L1344" i="1"/>
  <c r="L1346" i="1"/>
  <c r="L1348" i="1"/>
  <c r="L1350" i="1"/>
  <c r="L1352" i="1"/>
  <c r="L1354" i="1"/>
  <c r="L1356" i="1"/>
  <c r="L1358" i="1"/>
  <c r="L1360" i="1"/>
  <c r="L1362" i="1"/>
  <c r="L1381" i="1"/>
  <c r="L1389" i="1"/>
  <c r="L1397" i="1"/>
  <c r="L1405" i="1"/>
  <c r="L1413" i="1"/>
  <c r="L1420" i="1"/>
  <c r="L1426" i="1"/>
  <c r="L1434" i="1"/>
  <c r="L1441" i="1"/>
  <c r="L1449" i="1"/>
  <c r="L1457" i="1"/>
  <c r="L1465" i="1"/>
  <c r="L1473" i="1"/>
  <c r="L1488" i="1"/>
  <c r="L1496" i="1"/>
  <c r="L1511" i="1"/>
  <c r="L1519" i="1"/>
  <c r="L1527" i="1"/>
  <c r="L1535" i="1"/>
  <c r="L1543" i="1"/>
  <c r="L1551" i="1"/>
  <c r="L1559" i="1"/>
  <c r="L1567" i="1"/>
  <c r="L1581" i="1"/>
  <c r="L1589" i="1"/>
  <c r="L1596" i="1"/>
  <c r="L1604" i="1"/>
  <c r="L1612" i="1"/>
  <c r="L1619" i="1"/>
  <c r="L1627" i="1"/>
  <c r="L1634" i="1"/>
  <c r="L1642" i="1"/>
  <c r="L1657" i="1"/>
  <c r="L1672" i="1"/>
  <c r="L1680" i="1"/>
  <c r="L1687" i="1"/>
  <c r="L1695" i="1"/>
  <c r="L1703" i="1"/>
  <c r="L1709" i="1"/>
  <c r="L1717" i="1"/>
  <c r="L1724" i="1"/>
  <c r="L1736" i="1"/>
  <c r="L1743" i="1"/>
  <c r="L1751" i="1"/>
  <c r="L1758" i="1"/>
  <c r="L1765" i="1"/>
  <c r="L1773" i="1"/>
  <c r="L1781" i="1"/>
  <c r="L1788" i="1"/>
  <c r="L1803" i="1"/>
  <c r="L1811" i="1"/>
  <c r="L1818" i="1"/>
  <c r="L1826" i="1"/>
  <c r="L1834" i="1"/>
  <c r="L1842" i="1"/>
  <c r="L1850" i="1"/>
  <c r="L1857" i="1"/>
  <c r="L1865" i="1"/>
  <c r="L1878" i="1"/>
  <c r="L1891" i="1"/>
  <c r="L1904" i="1"/>
  <c r="L1918" i="1"/>
  <c r="L1926" i="1"/>
  <c r="L1933" i="1"/>
  <c r="L1941" i="1"/>
  <c r="L1956" i="1"/>
  <c r="L1963" i="1"/>
  <c r="L1985" i="1"/>
  <c r="L1993" i="1"/>
  <c r="L2000" i="1"/>
  <c r="L2008" i="1"/>
  <c r="L2016" i="1"/>
  <c r="L2024" i="1"/>
  <c r="L2039" i="1"/>
  <c r="L2047" i="1"/>
  <c r="L2055" i="1"/>
  <c r="L2063" i="1"/>
  <c r="L2070" i="1"/>
  <c r="L2078" i="1"/>
  <c r="L2086" i="1"/>
  <c r="L2094" i="1"/>
  <c r="L2102" i="1"/>
  <c r="L2109" i="1"/>
  <c r="L2117" i="1"/>
  <c r="L2125" i="1"/>
  <c r="L2132" i="1"/>
  <c r="L2139" i="1"/>
  <c r="L2153" i="1"/>
  <c r="L2159" i="1"/>
  <c r="L2173" i="1"/>
  <c r="L2181" i="1"/>
  <c r="L2187" i="1"/>
  <c r="L2195" i="1"/>
  <c r="L2210" i="1"/>
  <c r="L2218" i="1"/>
  <c r="L2226" i="1"/>
  <c r="L2233" i="1"/>
  <c r="L2239" i="1"/>
  <c r="L2247" i="1"/>
  <c r="L2254" i="1"/>
  <c r="L2262" i="1"/>
  <c r="L2270" i="1"/>
  <c r="L2278" i="1"/>
  <c r="L2286" i="1"/>
  <c r="L2294" i="1"/>
  <c r="L2302" i="1"/>
  <c r="L2310" i="1"/>
  <c r="L2317" i="1"/>
  <c r="L2325" i="1"/>
  <c r="L2333" i="1"/>
  <c r="L2341" i="1"/>
  <c r="L2349" i="1"/>
  <c r="L2357" i="1"/>
  <c r="L2365" i="1"/>
  <c r="L2372" i="1"/>
  <c r="L2380" i="1"/>
  <c r="L2388" i="1"/>
  <c r="L2396" i="1"/>
  <c r="L2403" i="1"/>
  <c r="L2410" i="1"/>
  <c r="L2418" i="1"/>
  <c r="L2426" i="1"/>
  <c r="L2434" i="1"/>
  <c r="L2442" i="1"/>
  <c r="L2450" i="1"/>
  <c r="L2458" i="1"/>
  <c r="L2466" i="1"/>
  <c r="L2474" i="1"/>
  <c r="L2481" i="1"/>
  <c r="L2488" i="1"/>
  <c r="L2496" i="1"/>
  <c r="L2504" i="1"/>
  <c r="L2517" i="1"/>
  <c r="L2525" i="1"/>
  <c r="L2533" i="1"/>
  <c r="L2541" i="1"/>
  <c r="L2549" i="1"/>
  <c r="L2557" i="1"/>
  <c r="L2565" i="1"/>
  <c r="L2573" i="1"/>
  <c r="L2580" i="1"/>
  <c r="L2588" i="1"/>
  <c r="L2596" i="1"/>
  <c r="L2604" i="1"/>
  <c r="L2618" i="1"/>
  <c r="L2626" i="1"/>
  <c r="L2634" i="1"/>
  <c r="L2641" i="1"/>
  <c r="L2649" i="1"/>
  <c r="L2657" i="1"/>
  <c r="L2665" i="1"/>
  <c r="L2679" i="1"/>
  <c r="L2687" i="1"/>
  <c r="L2695" i="1"/>
  <c r="L2702" i="1"/>
  <c r="L2710" i="1"/>
  <c r="L2717" i="1"/>
  <c r="L2725" i="1"/>
  <c r="L2733" i="1"/>
  <c r="L2740" i="1"/>
  <c r="L2755" i="1"/>
  <c r="L2768" i="1"/>
  <c r="L2775" i="1"/>
  <c r="L2781" i="1"/>
  <c r="L2793" i="1"/>
  <c r="L2806" i="1"/>
  <c r="L2813" i="1"/>
  <c r="L2827" i="1"/>
  <c r="L2832" i="1"/>
  <c r="L2844" i="1"/>
  <c r="L2851" i="1"/>
  <c r="L2858" i="1"/>
  <c r="L2872" i="1"/>
  <c r="L2879" i="1"/>
  <c r="L2893" i="1"/>
  <c r="L2900" i="1"/>
  <c r="L2906" i="1"/>
  <c r="L2919" i="1"/>
  <c r="L2927" i="1"/>
  <c r="L2935" i="1"/>
  <c r="L2942" i="1"/>
  <c r="L2950" i="1"/>
  <c r="L2958" i="1"/>
  <c r="L2971" i="1"/>
  <c r="L2979" i="1"/>
  <c r="L2987" i="1"/>
  <c r="L2995" i="1"/>
  <c r="L3002" i="1"/>
  <c r="L3009" i="1"/>
  <c r="L3023" i="1"/>
  <c r="L3029" i="1"/>
  <c r="L3037" i="1"/>
  <c r="L3044" i="1"/>
  <c r="L3051" i="1"/>
  <c r="L3059" i="1"/>
  <c r="L3065" i="1"/>
  <c r="L3078" i="1"/>
  <c r="L3084" i="1"/>
  <c r="L3092" i="1"/>
  <c r="L3100" i="1"/>
  <c r="L3107" i="1"/>
  <c r="L3115" i="1"/>
  <c r="L3123" i="1"/>
  <c r="L3131" i="1"/>
  <c r="L3138" i="1"/>
  <c r="L3146" i="1"/>
  <c r="L3153" i="1"/>
  <c r="L3161" i="1"/>
  <c r="L3168" i="1"/>
  <c r="L3176" i="1"/>
  <c r="L3184" i="1"/>
  <c r="L3190" i="1"/>
  <c r="L3198" i="1"/>
  <c r="L3206" i="1"/>
  <c r="L3214" i="1"/>
  <c r="L3222" i="1"/>
  <c r="L3230" i="1"/>
  <c r="L3238" i="1"/>
  <c r="L3245" i="1"/>
  <c r="L3259" i="1"/>
  <c r="L3267" i="1"/>
  <c r="L3273" i="1"/>
  <c r="L3281" i="1"/>
  <c r="L3289" i="1"/>
  <c r="L3297" i="1"/>
  <c r="L3312" i="1"/>
  <c r="L3320" i="1"/>
  <c r="L3328" i="1"/>
  <c r="L3335" i="1"/>
  <c r="L3343" i="1"/>
  <c r="L3351" i="1"/>
  <c r="L3358" i="1"/>
  <c r="L3365" i="1"/>
  <c r="L3373" i="1"/>
  <c r="L3380" i="1"/>
  <c r="L3387" i="1"/>
  <c r="L3395" i="1"/>
  <c r="L3402" i="1"/>
  <c r="L3410" i="1"/>
  <c r="L3417" i="1"/>
  <c r="L3425" i="1"/>
  <c r="L3432" i="1"/>
  <c r="L3440" i="1"/>
  <c r="L3448" i="1"/>
  <c r="L3455" i="1"/>
  <c r="L3463" i="1"/>
  <c r="L3471" i="1"/>
  <c r="L3478" i="1"/>
  <c r="L3486" i="1"/>
  <c r="L3493" i="1"/>
  <c r="L3500" i="1"/>
  <c r="L3508" i="1"/>
  <c r="L3515" i="1"/>
  <c r="L3523" i="1"/>
  <c r="L3531" i="1"/>
  <c r="L3538" i="1"/>
  <c r="L3545" i="1"/>
  <c r="L3553" i="1"/>
  <c r="L3561" i="1"/>
  <c r="L3569" i="1"/>
  <c r="L3575" i="1"/>
  <c r="L3583" i="1"/>
  <c r="L3591" i="1"/>
  <c r="L3605" i="1"/>
  <c r="L3613" i="1"/>
  <c r="L3621" i="1"/>
  <c r="L3629" i="1"/>
  <c r="L3636" i="1"/>
  <c r="L3643" i="1"/>
  <c r="L3651" i="1"/>
  <c r="L3659" i="1"/>
  <c r="L3666" i="1"/>
  <c r="L3673" i="1"/>
  <c r="L3681" i="1"/>
  <c r="L3689" i="1"/>
  <c r="L3697" i="1"/>
  <c r="L3703" i="1"/>
  <c r="L3711" i="1"/>
  <c r="L3719" i="1"/>
  <c r="L3733" i="1"/>
  <c r="L3741" i="1"/>
  <c r="L3749" i="1"/>
  <c r="L3757" i="1"/>
  <c r="L3764" i="1"/>
  <c r="L3771" i="1"/>
  <c r="L3779" i="1"/>
  <c r="L3787" i="1"/>
  <c r="L3794" i="1"/>
  <c r="L3801" i="1"/>
  <c r="L3809" i="1"/>
  <c r="L3817" i="1"/>
  <c r="L3848" i="1"/>
  <c r="L3850" i="1"/>
  <c r="L3852" i="1"/>
  <c r="L3854" i="1"/>
  <c r="L3881" i="1"/>
  <c r="L1105" i="1"/>
  <c r="L1113" i="1"/>
  <c r="L1121" i="1"/>
  <c r="L1128" i="1"/>
  <c r="L1136" i="1"/>
  <c r="L1144" i="1"/>
  <c r="L1151" i="1"/>
  <c r="L1159" i="1"/>
  <c r="L1167" i="1"/>
  <c r="L1174" i="1"/>
  <c r="L1182" i="1"/>
  <c r="L1190" i="1"/>
  <c r="L1198" i="1"/>
  <c r="L1206" i="1"/>
  <c r="L1214" i="1"/>
  <c r="L1221" i="1"/>
  <c r="L1229" i="1"/>
  <c r="L1236" i="1"/>
  <c r="L1244" i="1"/>
  <c r="L1259" i="1"/>
  <c r="L1266" i="1"/>
  <c r="L1273" i="1"/>
  <c r="L1281" i="1"/>
  <c r="L1289" i="1"/>
  <c r="L1304" i="1"/>
  <c r="L1306" i="1"/>
  <c r="L1308" i="1"/>
  <c r="L1310" i="1"/>
  <c r="L1327" i="1"/>
  <c r="L1329" i="1"/>
  <c r="L1364" i="1"/>
  <c r="L1366" i="1"/>
  <c r="L1368" i="1"/>
  <c r="L1370" i="1"/>
  <c r="L1372" i="1"/>
  <c r="L1374" i="1"/>
  <c r="L1382" i="1"/>
  <c r="L1390" i="1"/>
  <c r="L1398" i="1"/>
  <c r="L1406" i="1"/>
  <c r="L1414" i="1"/>
  <c r="L1427" i="1"/>
  <c r="L1435" i="1"/>
  <c r="L1442" i="1"/>
  <c r="L1450" i="1"/>
  <c r="L1458" i="1"/>
  <c r="L1466" i="1"/>
  <c r="L1474" i="1"/>
  <c r="L1489" i="1"/>
  <c r="L1497" i="1"/>
  <c r="L1504" i="1"/>
  <c r="L1512" i="1"/>
  <c r="L1520" i="1"/>
  <c r="L1528" i="1"/>
  <c r="L1536" i="1"/>
  <c r="L1544" i="1"/>
  <c r="L1552" i="1"/>
  <c r="L1560" i="1"/>
  <c r="L1568" i="1"/>
  <c r="L1582" i="1"/>
  <c r="L1590" i="1"/>
  <c r="L1597" i="1"/>
  <c r="L1605" i="1"/>
  <c r="L1613" i="1"/>
  <c r="L1620" i="1"/>
  <c r="L1628" i="1"/>
  <c r="L1635" i="1"/>
  <c r="L1643" i="1"/>
  <c r="L1650" i="1"/>
  <c r="L1658" i="1"/>
  <c r="L1673" i="1"/>
  <c r="L1688" i="1"/>
  <c r="L1696" i="1"/>
  <c r="L1704" i="1"/>
  <c r="L1710" i="1"/>
  <c r="L1718" i="1"/>
  <c r="L1725" i="1"/>
  <c r="L1731" i="1"/>
  <c r="L1737" i="1"/>
  <c r="L1744" i="1"/>
  <c r="L1759" i="1"/>
  <c r="L1766" i="1"/>
  <c r="L1774" i="1"/>
  <c r="L1782" i="1"/>
  <c r="L1789" i="1"/>
  <c r="L1804" i="1"/>
  <c r="L1812" i="1"/>
  <c r="L1819" i="1"/>
  <c r="L1827" i="1"/>
  <c r="L1835" i="1"/>
  <c r="L1843" i="1"/>
  <c r="L1851" i="1"/>
  <c r="L1858" i="1"/>
  <c r="L1879" i="1"/>
  <c r="L1892" i="1"/>
  <c r="L1899" i="1"/>
  <c r="L1905" i="1"/>
  <c r="L1911" i="1"/>
  <c r="L1919" i="1"/>
  <c r="L1927" i="1"/>
  <c r="L1934" i="1"/>
  <c r="L1942" i="1"/>
  <c r="L1949" i="1"/>
  <c r="L1957" i="1"/>
  <c r="L1964" i="1"/>
  <c r="L1971" i="1"/>
  <c r="L1986" i="1"/>
  <c r="L1994" i="1"/>
  <c r="L2001" i="1"/>
  <c r="L2009" i="1"/>
  <c r="L2017" i="1"/>
  <c r="L2025" i="1"/>
  <c r="L2040" i="1"/>
  <c r="L2048" i="1"/>
  <c r="L2056" i="1"/>
  <c r="L2064" i="1"/>
  <c r="L2071" i="1"/>
  <c r="L2079" i="1"/>
  <c r="L2087" i="1"/>
  <c r="L2095" i="1"/>
  <c r="L2103" i="1"/>
  <c r="L2110" i="1"/>
  <c r="L2118" i="1"/>
  <c r="L2126" i="1"/>
  <c r="L2133" i="1"/>
  <c r="L2140" i="1"/>
  <c r="L2147" i="1"/>
  <c r="L2160" i="1"/>
  <c r="L2174" i="1"/>
  <c r="L2188" i="1"/>
  <c r="L2196" i="1"/>
  <c r="L2203" i="1"/>
  <c r="L2211" i="1"/>
  <c r="L2219" i="1"/>
  <c r="L2227" i="1"/>
  <c r="L2240" i="1"/>
  <c r="L2248" i="1"/>
  <c r="L2255" i="1"/>
  <c r="L2263" i="1"/>
  <c r="L2271" i="1"/>
  <c r="L2279" i="1"/>
  <c r="L2287" i="1"/>
  <c r="L2295" i="1"/>
  <c r="L2303" i="1"/>
  <c r="L2311" i="1"/>
  <c r="L2318" i="1"/>
  <c r="L2326" i="1"/>
  <c r="L2334" i="1"/>
  <c r="L2342" i="1"/>
  <c r="L2350" i="1"/>
  <c r="L2358" i="1"/>
  <c r="L2373" i="1"/>
  <c r="L2381" i="1"/>
  <c r="L2389" i="1"/>
  <c r="L2397" i="1"/>
  <c r="L2404" i="1"/>
  <c r="L2411" i="1"/>
  <c r="L2419" i="1"/>
  <c r="L2427" i="1"/>
  <c r="L2435" i="1"/>
  <c r="L2443" i="1"/>
  <c r="L2451" i="1"/>
  <c r="L2459" i="1"/>
  <c r="L2467" i="1"/>
  <c r="L2482" i="1"/>
  <c r="L2489" i="1"/>
  <c r="L2497" i="1"/>
  <c r="L2505" i="1"/>
  <c r="L2518" i="1"/>
  <c r="L2526" i="1"/>
  <c r="L2534" i="1"/>
  <c r="L2542" i="1"/>
  <c r="L2550" i="1"/>
  <c r="L2558" i="1"/>
  <c r="L2566" i="1"/>
  <c r="L2574" i="1"/>
  <c r="L2581" i="1"/>
  <c r="L2589" i="1"/>
  <c r="L2597" i="1"/>
  <c r="L2605" i="1"/>
  <c r="L2612" i="1"/>
  <c r="L2619" i="1"/>
  <c r="L2627" i="1"/>
  <c r="L2642" i="1"/>
  <c r="L2650" i="1"/>
  <c r="L2658" i="1"/>
  <c r="L2666" i="1"/>
  <c r="L2672" i="1"/>
  <c r="L2680" i="1"/>
  <c r="L2688" i="1"/>
  <c r="L2696" i="1"/>
  <c r="L2703" i="1"/>
  <c r="L2711" i="1"/>
  <c r="L2718" i="1"/>
  <c r="L2726" i="1"/>
  <c r="L2734" i="1"/>
  <c r="L2741" i="1"/>
  <c r="L2748" i="1"/>
  <c r="L2756" i="1"/>
  <c r="L2769" i="1"/>
  <c r="L2782" i="1"/>
  <c r="L2794" i="1"/>
  <c r="L2800" i="1"/>
  <c r="L2814" i="1"/>
  <c r="L2833" i="1"/>
  <c r="L2852" i="1"/>
  <c r="L2859" i="1"/>
  <c r="L2865" i="1"/>
  <c r="L2886" i="1"/>
  <c r="L2894" i="1"/>
  <c r="L2907" i="1"/>
  <c r="L2920" i="1"/>
  <c r="L2928" i="1"/>
  <c r="L2936" i="1"/>
  <c r="L2943" i="1"/>
  <c r="L2951" i="1"/>
  <c r="L2959" i="1"/>
  <c r="L2972" i="1"/>
  <c r="L2980" i="1"/>
  <c r="L2988" i="1"/>
  <c r="L2996" i="1"/>
  <c r="L3003" i="1"/>
  <c r="L3010" i="1"/>
  <c r="L3016" i="1"/>
  <c r="L3024" i="1"/>
  <c r="L3030" i="1"/>
  <c r="L3038" i="1"/>
  <c r="L3052" i="1"/>
  <c r="L3066" i="1"/>
  <c r="L3085" i="1"/>
  <c r="L3093" i="1"/>
  <c r="L3101" i="1"/>
  <c r="L3108" i="1"/>
  <c r="L3116" i="1"/>
  <c r="L3124" i="1"/>
  <c r="L3139" i="1"/>
  <c r="L3147" i="1"/>
  <c r="L3154" i="1"/>
  <c r="L3162" i="1"/>
  <c r="L3169" i="1"/>
  <c r="L3177" i="1"/>
  <c r="L3191" i="1"/>
  <c r="L3199" i="1"/>
  <c r="L3207" i="1"/>
  <c r="L3215" i="1"/>
  <c r="L3223" i="1"/>
  <c r="L3231" i="1"/>
  <c r="L3239" i="1"/>
  <c r="L3246" i="1"/>
  <c r="L3260" i="1"/>
  <c r="L3274" i="1"/>
  <c r="L3282" i="1"/>
  <c r="L3290" i="1"/>
  <c r="L3298" i="1"/>
  <c r="L3313" i="1"/>
  <c r="L3321" i="1"/>
  <c r="L3329" i="1"/>
  <c r="L3336" i="1"/>
  <c r="L3344" i="1"/>
  <c r="L3352" i="1"/>
  <c r="L3359" i="1"/>
  <c r="L3366" i="1"/>
  <c r="L3374" i="1"/>
  <c r="L3381" i="1"/>
  <c r="L3388" i="1"/>
  <c r="L3403" i="1"/>
  <c r="L3411" i="1"/>
  <c r="L3418" i="1"/>
  <c r="L3426" i="1"/>
  <c r="L3433" i="1"/>
  <c r="L3441" i="1"/>
  <c r="L3456" i="1"/>
  <c r="L3464" i="1"/>
  <c r="L3472" i="1"/>
  <c r="L3479" i="1"/>
  <c r="L3487" i="1"/>
  <c r="L3494" i="1"/>
  <c r="L3501" i="1"/>
  <c r="L3509" i="1"/>
  <c r="L3516" i="1"/>
  <c r="L3524" i="1"/>
  <c r="L3532" i="1"/>
  <c r="L3546" i="1"/>
  <c r="L3554" i="1"/>
  <c r="L3562" i="1"/>
  <c r="L3570" i="1"/>
  <c r="L3576" i="1"/>
  <c r="L3584" i="1"/>
  <c r="L3592" i="1"/>
  <c r="L3599" i="1"/>
  <c r="L3606" i="1"/>
  <c r="L3614" i="1"/>
  <c r="L3622" i="1"/>
  <c r="L3630" i="1"/>
  <c r="L3637" i="1"/>
  <c r="L3644" i="1"/>
  <c r="L3652" i="1"/>
  <c r="L3660" i="1"/>
  <c r="L3674" i="1"/>
  <c r="L3682" i="1"/>
  <c r="L3690" i="1"/>
  <c r="L3698" i="1"/>
  <c r="L3704" i="1"/>
  <c r="L3712" i="1"/>
  <c r="L3720" i="1"/>
  <c r="L3727" i="1"/>
  <c r="L3734" i="1"/>
  <c r="L3742" i="1"/>
  <c r="L3750" i="1"/>
  <c r="L3758" i="1"/>
  <c r="L3765" i="1"/>
  <c r="L3772" i="1"/>
  <c r="L3780" i="1"/>
  <c r="L3788" i="1"/>
  <c r="L3795" i="1"/>
  <c r="L3802" i="1"/>
  <c r="L3810" i="1"/>
  <c r="L3818" i="1"/>
  <c r="L3823" i="1"/>
  <c r="L3825" i="1"/>
  <c r="L3827" i="1"/>
  <c r="L3829" i="1"/>
  <c r="L3831" i="1"/>
  <c r="L3856" i="1"/>
  <c r="L3858" i="1"/>
  <c r="L3860" i="1"/>
  <c r="L3862" i="1"/>
  <c r="L3864" i="1"/>
  <c r="L3885" i="1"/>
  <c r="L3887" i="1"/>
  <c r="L1129" i="1"/>
  <c r="L1137" i="1"/>
  <c r="L1152" i="1"/>
  <c r="L1160" i="1"/>
  <c r="L1168" i="1"/>
  <c r="L1175" i="1"/>
  <c r="L1183" i="1"/>
  <c r="L1191" i="1"/>
  <c r="L1199" i="1"/>
  <c r="L1207" i="1"/>
  <c r="L1215" i="1"/>
  <c r="L1222" i="1"/>
  <c r="L1230" i="1"/>
  <c r="L1237" i="1"/>
  <c r="L1245" i="1"/>
  <c r="L1252" i="1"/>
  <c r="L1260" i="1"/>
  <c r="L1274" i="1"/>
  <c r="L1282" i="1"/>
  <c r="L1290" i="1"/>
  <c r="L1312" i="1"/>
  <c r="L1314" i="1"/>
  <c r="L1316" i="1"/>
  <c r="L1333" i="1"/>
  <c r="L1335" i="1"/>
  <c r="L1337" i="1"/>
  <c r="L1339" i="1"/>
  <c r="L1375" i="1"/>
  <c r="L1383" i="1"/>
  <c r="L1391" i="1"/>
  <c r="L1399" i="1"/>
  <c r="L1407" i="1"/>
  <c r="L1415" i="1"/>
  <c r="L1421" i="1"/>
  <c r="L1428" i="1"/>
  <c r="L1436" i="1"/>
  <c r="L1443" i="1"/>
  <c r="L1451" i="1"/>
  <c r="L1459" i="1"/>
  <c r="L1467" i="1"/>
  <c r="L1475" i="1"/>
  <c r="L1482" i="1"/>
  <c r="L1490" i="1"/>
  <c r="L1498" i="1"/>
  <c r="L1505" i="1"/>
  <c r="L1513" i="1"/>
  <c r="L1521" i="1"/>
  <c r="L1529" i="1"/>
  <c r="L1537" i="1"/>
  <c r="L1545" i="1"/>
  <c r="L1553" i="1"/>
  <c r="L1561" i="1"/>
  <c r="L1569" i="1"/>
  <c r="L1576" i="1"/>
  <c r="L1583" i="1"/>
  <c r="L1598" i="1"/>
  <c r="L1606" i="1"/>
  <c r="L1614" i="1"/>
  <c r="L1621" i="1"/>
  <c r="L1629" i="1"/>
  <c r="L1636" i="1"/>
  <c r="L1644" i="1"/>
  <c r="L1651" i="1"/>
  <c r="L1659" i="1"/>
  <c r="L1666" i="1"/>
  <c r="L1674" i="1"/>
  <c r="L1681" i="1"/>
  <c r="L1689" i="1"/>
  <c r="L1697" i="1"/>
  <c r="L1711" i="1"/>
  <c r="L1719" i="1"/>
  <c r="L1726" i="1"/>
  <c r="L1738" i="1"/>
  <c r="L1745" i="1"/>
  <c r="L1752" i="1"/>
  <c r="L1760" i="1"/>
  <c r="L1767" i="1"/>
  <c r="L1775" i="1"/>
  <c r="L1783" i="1"/>
  <c r="L1790" i="1"/>
  <c r="L1797" i="1"/>
  <c r="L1805" i="1"/>
  <c r="L1813" i="1"/>
  <c r="L1820" i="1"/>
  <c r="L1828" i="1"/>
  <c r="L1836" i="1"/>
  <c r="L1844" i="1"/>
  <c r="L1852" i="1"/>
  <c r="L1859" i="1"/>
  <c r="L1873" i="1"/>
  <c r="L1880" i="1"/>
  <c r="L1885" i="1"/>
  <c r="L1893" i="1"/>
  <c r="L1912" i="1"/>
  <c r="L1920" i="1"/>
  <c r="L1928" i="1"/>
  <c r="L1935" i="1"/>
  <c r="L1943" i="1"/>
  <c r="L1950" i="1"/>
  <c r="L1965" i="1"/>
  <c r="L1972" i="1"/>
  <c r="L1979" i="1"/>
  <c r="L1987" i="1"/>
  <c r="L1995" i="1"/>
  <c r="L2002" i="1"/>
  <c r="L2010" i="1"/>
  <c r="L2018" i="1"/>
  <c r="L2026" i="1"/>
  <c r="L2033" i="1"/>
  <c r="L2041" i="1"/>
  <c r="L2049" i="1"/>
  <c r="L2057" i="1"/>
  <c r="L2065" i="1"/>
  <c r="L2072" i="1"/>
  <c r="L2080" i="1"/>
  <c r="L2088" i="1"/>
  <c r="L2096" i="1"/>
  <c r="L2104" i="1"/>
  <c r="L2111" i="1"/>
  <c r="L2119" i="1"/>
  <c r="L2127" i="1"/>
  <c r="L2141" i="1"/>
  <c r="L2148" i="1"/>
  <c r="L2154" i="1"/>
  <c r="L2161" i="1"/>
  <c r="L2167" i="1"/>
  <c r="L2175" i="1"/>
  <c r="L2182" i="1"/>
  <c r="L2189" i="1"/>
  <c r="L2197" i="1"/>
  <c r="L2204" i="1"/>
  <c r="L2212" i="1"/>
  <c r="L2220" i="1"/>
  <c r="L2228" i="1"/>
  <c r="L2234" i="1"/>
  <c r="L2241" i="1"/>
  <c r="L2249" i="1"/>
  <c r="L2256" i="1"/>
  <c r="L2264" i="1"/>
  <c r="L2272" i="1"/>
  <c r="L2280" i="1"/>
  <c r="L2288" i="1"/>
  <c r="L2296" i="1"/>
  <c r="L2304" i="1"/>
  <c r="L2312" i="1"/>
  <c r="L2319" i="1"/>
  <c r="L2327" i="1"/>
  <c r="L2335" i="1"/>
  <c r="L2343" i="1"/>
  <c r="L2351" i="1"/>
  <c r="L2359" i="1"/>
  <c r="L2366" i="1"/>
  <c r="L2374" i="1"/>
  <c r="L2382" i="1"/>
  <c r="L2390" i="1"/>
  <c r="L2398" i="1"/>
  <c r="L2405" i="1"/>
  <c r="L2412" i="1"/>
  <c r="L2420" i="1"/>
  <c r="L2428" i="1"/>
  <c r="L2436" i="1"/>
  <c r="L2444" i="1"/>
  <c r="L2452" i="1"/>
  <c r="L2460" i="1"/>
  <c r="L2468" i="1"/>
  <c r="L2475" i="1"/>
  <c r="L2483" i="1"/>
  <c r="L2490" i="1"/>
  <c r="L2498" i="1"/>
  <c r="L2506" i="1"/>
  <c r="L2512" i="1"/>
  <c r="L2519" i="1"/>
  <c r="L2527" i="1"/>
  <c r="L2535" i="1"/>
  <c r="L2543" i="1"/>
  <c r="L2551" i="1"/>
  <c r="L2559" i="1"/>
  <c r="L2567" i="1"/>
  <c r="L2582" i="1"/>
  <c r="L2590" i="1"/>
  <c r="L2598" i="1"/>
  <c r="L2606" i="1"/>
  <c r="L2613" i="1"/>
  <c r="L2620" i="1"/>
  <c r="L2628" i="1"/>
  <c r="L2635" i="1"/>
  <c r="L2643" i="1"/>
  <c r="L2651" i="1"/>
  <c r="L2659" i="1"/>
  <c r="L2673" i="1"/>
  <c r="L2681" i="1"/>
  <c r="L2689" i="1"/>
  <c r="L2697" i="1"/>
  <c r="L2704" i="1"/>
  <c r="L2712" i="1"/>
  <c r="L2719" i="1"/>
  <c r="L2727" i="1"/>
  <c r="L2742" i="1"/>
  <c r="L2749" i="1"/>
  <c r="L2757" i="1"/>
  <c r="L2764" i="1"/>
  <c r="L2770" i="1"/>
  <c r="L2776" i="1"/>
  <c r="L2783" i="1"/>
  <c r="L2795" i="1"/>
  <c r="L2801" i="1"/>
  <c r="L2807" i="1"/>
  <c r="L2815" i="1"/>
  <c r="L2821" i="1"/>
  <c r="L2828" i="1"/>
  <c r="L2834" i="1"/>
  <c r="L2845" i="1"/>
  <c r="L2853" i="1"/>
  <c r="L2860" i="1"/>
  <c r="L2866" i="1"/>
  <c r="L2873" i="1"/>
  <c r="L2880" i="1"/>
  <c r="L2887" i="1"/>
  <c r="L2895" i="1"/>
  <c r="L2901" i="1"/>
  <c r="L2908" i="1"/>
  <c r="L2914" i="1"/>
  <c r="L2921" i="1"/>
  <c r="L2929" i="1"/>
  <c r="L2944" i="1"/>
  <c r="L2952" i="1"/>
  <c r="L2960" i="1"/>
  <c r="L2965" i="1"/>
  <c r="L2973" i="1"/>
  <c r="L2981" i="1"/>
  <c r="L2989" i="1"/>
  <c r="L3004" i="1"/>
  <c r="L3011" i="1"/>
  <c r="L3017" i="1"/>
  <c r="L3031" i="1"/>
  <c r="L3039" i="1"/>
  <c r="L3045" i="1"/>
  <c r="L3053" i="1"/>
  <c r="L3060" i="1"/>
  <c r="L3067" i="1"/>
  <c r="L3073" i="1"/>
  <c r="L3079" i="1"/>
  <c r="L3086" i="1"/>
  <c r="L3094" i="1"/>
  <c r="L3102" i="1"/>
  <c r="L3109" i="1"/>
  <c r="L3117" i="1"/>
  <c r="L3125" i="1"/>
  <c r="L3132" i="1"/>
  <c r="L3140" i="1"/>
  <c r="L3148" i="1"/>
  <c r="L3155" i="1"/>
  <c r="L3163" i="1"/>
  <c r="L3170" i="1"/>
  <c r="L3178" i="1"/>
  <c r="L3192" i="1"/>
  <c r="L3200" i="1"/>
  <c r="L3208" i="1"/>
  <c r="L3216" i="1"/>
  <c r="L3224" i="1"/>
  <c r="L3232" i="1"/>
  <c r="L3247" i="1"/>
  <c r="L3253" i="1"/>
  <c r="L3261" i="1"/>
  <c r="L3275" i="1"/>
  <c r="L3283" i="1"/>
  <c r="L3291" i="1"/>
  <c r="L3299" i="1"/>
  <c r="L3306" i="1"/>
  <c r="L3314" i="1"/>
  <c r="L3322" i="1"/>
  <c r="L3330" i="1"/>
  <c r="L3337" i="1"/>
  <c r="L3345" i="1"/>
  <c r="L3360" i="1"/>
  <c r="L3367" i="1"/>
  <c r="L3375" i="1"/>
  <c r="L3382" i="1"/>
  <c r="L3389" i="1"/>
  <c r="L3404" i="1"/>
  <c r="L3412" i="1"/>
  <c r="L3419" i="1"/>
  <c r="L3427" i="1"/>
  <c r="L3434" i="1"/>
  <c r="L3442" i="1"/>
  <c r="L3457" i="1"/>
  <c r="L3465" i="1"/>
  <c r="L3473" i="1"/>
  <c r="L3480" i="1"/>
  <c r="L3488" i="1"/>
  <c r="L3495" i="1"/>
  <c r="L3502" i="1"/>
  <c r="L3510" i="1"/>
  <c r="L3517" i="1"/>
  <c r="L3525" i="1"/>
  <c r="L3533" i="1"/>
  <c r="L3547" i="1"/>
  <c r="L3555" i="1"/>
  <c r="L3563" i="1"/>
  <c r="L3577" i="1"/>
  <c r="L3585" i="1"/>
  <c r="L3593" i="1"/>
  <c r="L3600" i="1"/>
  <c r="L3607" i="1"/>
  <c r="L3615" i="1"/>
  <c r="L3623" i="1"/>
  <c r="L3631" i="1"/>
  <c r="L3638" i="1"/>
  <c r="L3645" i="1"/>
  <c r="L3653" i="1"/>
  <c r="L3661" i="1"/>
  <c r="L3675" i="1"/>
  <c r="L3683" i="1"/>
  <c r="L3691" i="1"/>
  <c r="L3705" i="1"/>
  <c r="L3713" i="1"/>
  <c r="L3721" i="1"/>
  <c r="L3728" i="1"/>
  <c r="L3735" i="1"/>
  <c r="L3743" i="1"/>
  <c r="L3751" i="1"/>
  <c r="L3759" i="1"/>
  <c r="L3766" i="1"/>
  <c r="L3773" i="1"/>
  <c r="L3781" i="1"/>
  <c r="L3789" i="1"/>
  <c r="L3796" i="1"/>
  <c r="L3803" i="1"/>
  <c r="L3811" i="1"/>
  <c r="L3819" i="1"/>
  <c r="L3835" i="1"/>
  <c r="L3837" i="1"/>
  <c r="L3866" i="1"/>
  <c r="L3868" i="1"/>
  <c r="L3870" i="1"/>
  <c r="L3889" i="1"/>
  <c r="L3891" i="1"/>
  <c r="L3893" i="1"/>
  <c r="L924" i="1"/>
  <c r="L932" i="1"/>
  <c r="L940" i="1"/>
  <c r="L948" i="1"/>
  <c r="L956" i="1"/>
  <c r="L964" i="1"/>
  <c r="L972" i="1"/>
  <c r="L985" i="1"/>
  <c r="L993" i="1"/>
  <c r="L1001" i="1"/>
  <c r="L1007" i="1"/>
  <c r="L1014" i="1"/>
  <c r="L1022" i="1"/>
  <c r="L1037" i="1"/>
  <c r="L1045" i="1"/>
  <c r="L1053" i="1"/>
  <c r="L1061" i="1"/>
  <c r="L1069" i="1"/>
  <c r="L1077" i="1"/>
  <c r="L1085" i="1"/>
  <c r="L1099" i="1"/>
  <c r="L1107" i="1"/>
  <c r="L1115" i="1"/>
  <c r="L1130" i="1"/>
  <c r="L1138" i="1"/>
  <c r="L1145" i="1"/>
  <c r="L1153" i="1"/>
  <c r="L1161" i="1"/>
  <c r="L1169" i="1"/>
  <c r="L1176" i="1"/>
  <c r="L1184" i="1"/>
  <c r="L1192" i="1"/>
  <c r="L1200" i="1"/>
  <c r="L1208" i="1"/>
  <c r="L1216" i="1"/>
  <c r="L1223" i="1"/>
  <c r="L1231" i="1"/>
  <c r="L1238" i="1"/>
  <c r="L1246" i="1"/>
  <c r="L1253" i="1"/>
  <c r="L1261" i="1"/>
  <c r="L1267" i="1"/>
  <c r="L1275" i="1"/>
  <c r="L1283" i="1"/>
  <c r="L1291" i="1"/>
  <c r="L1298" i="1"/>
  <c r="L1318" i="1"/>
  <c r="L1320" i="1"/>
  <c r="L1322" i="1"/>
  <c r="L1376" i="1"/>
  <c r="L1384" i="1"/>
  <c r="L1392" i="1"/>
  <c r="L1400" i="1"/>
  <c r="L1408" i="1"/>
  <c r="L1416" i="1"/>
  <c r="L1422" i="1"/>
  <c r="L1429" i="1"/>
  <c r="L1444" i="1"/>
  <c r="L1452" i="1"/>
  <c r="L1460" i="1"/>
  <c r="L1468" i="1"/>
  <c r="L1476" i="1"/>
  <c r="L1483" i="1"/>
  <c r="L1491" i="1"/>
  <c r="L1499" i="1"/>
  <c r="L1506" i="1"/>
  <c r="L1514" i="1"/>
  <c r="L1522" i="1"/>
  <c r="L1530" i="1"/>
  <c r="L1538" i="1"/>
  <c r="L1546" i="1"/>
  <c r="L1554" i="1"/>
  <c r="L1562" i="1"/>
  <c r="L1570" i="1"/>
  <c r="L1584" i="1"/>
  <c r="L1591" i="1"/>
  <c r="L1599" i="1"/>
  <c r="L1607" i="1"/>
  <c r="L1615" i="1"/>
  <c r="L1622" i="1"/>
  <c r="L1630" i="1"/>
  <c r="L1637" i="1"/>
  <c r="L1645" i="1"/>
  <c r="L1652" i="1"/>
  <c r="L1660" i="1"/>
  <c r="L1667" i="1"/>
  <c r="L1675" i="1"/>
  <c r="L1682" i="1"/>
  <c r="L1690" i="1"/>
  <c r="L1698" i="1"/>
  <c r="L1705" i="1"/>
  <c r="L1712" i="1"/>
  <c r="L1720" i="1"/>
  <c r="L1727" i="1"/>
  <c r="L1732" i="1"/>
  <c r="L1739" i="1"/>
  <c r="L1746" i="1"/>
  <c r="L1753" i="1"/>
  <c r="L1761" i="1"/>
  <c r="L1768" i="1"/>
  <c r="L1776" i="1"/>
  <c r="L1784" i="1"/>
  <c r="L1791" i="1"/>
  <c r="L1798" i="1"/>
  <c r="L1806" i="1"/>
  <c r="L1814" i="1"/>
  <c r="L1821" i="1"/>
  <c r="L1829" i="1"/>
  <c r="L1837" i="1"/>
  <c r="L1845" i="1"/>
  <c r="L1860" i="1"/>
  <c r="L1867" i="1"/>
  <c r="L1874" i="1"/>
  <c r="L1886" i="1"/>
  <c r="L1894" i="1"/>
  <c r="L1900" i="1"/>
  <c r="L1906" i="1"/>
  <c r="L1913" i="1"/>
  <c r="L1921" i="1"/>
  <c r="L1936" i="1"/>
  <c r="L1944" i="1"/>
  <c r="L1951" i="1"/>
  <c r="L1958" i="1"/>
  <c r="L1966" i="1"/>
  <c r="L1973" i="1"/>
  <c r="L1980" i="1"/>
  <c r="L1988" i="1"/>
  <c r="L2003" i="1"/>
  <c r="L2011" i="1"/>
  <c r="L2019" i="1"/>
  <c r="L2027" i="1"/>
  <c r="L2034" i="1"/>
  <c r="L2042" i="1"/>
  <c r="L2050" i="1"/>
  <c r="L2058" i="1"/>
  <c r="L2073" i="1"/>
  <c r="L2081" i="1"/>
  <c r="L2089" i="1"/>
  <c r="L2097" i="1"/>
  <c r="L2105" i="1"/>
  <c r="L2112" i="1"/>
  <c r="L2120" i="1"/>
  <c r="L2128" i="1"/>
  <c r="L2134" i="1"/>
  <c r="L2142" i="1"/>
  <c r="L2149" i="1"/>
  <c r="L2155" i="1"/>
  <c r="L2162" i="1"/>
  <c r="L2168" i="1"/>
  <c r="L2176" i="1"/>
  <c r="L2183" i="1"/>
  <c r="L2190" i="1"/>
  <c r="L2198" i="1"/>
  <c r="L2205" i="1"/>
  <c r="L2213" i="1"/>
  <c r="L2221" i="1"/>
  <c r="L2229" i="1"/>
  <c r="L2235" i="1"/>
  <c r="L2242" i="1"/>
  <c r="L2257" i="1"/>
  <c r="L2265" i="1"/>
  <c r="L2273" i="1"/>
  <c r="L2281" i="1"/>
  <c r="L2289" i="1"/>
  <c r="L2297" i="1"/>
  <c r="L2305" i="1"/>
  <c r="L2313" i="1"/>
  <c r="L2320" i="1"/>
  <c r="L2328" i="1"/>
  <c r="L2336" i="1"/>
  <c r="L2344" i="1"/>
  <c r="L2352" i="1"/>
  <c r="L2360" i="1"/>
  <c r="L2367" i="1"/>
  <c r="L2375" i="1"/>
  <c r="L2383" i="1"/>
  <c r="L2391" i="1"/>
  <c r="L2399" i="1"/>
  <c r="L2406" i="1"/>
  <c r="L2413" i="1"/>
  <c r="L2421" i="1"/>
  <c r="L2429" i="1"/>
  <c r="L2437" i="1"/>
  <c r="L2445" i="1"/>
  <c r="L2453" i="1"/>
  <c r="L2461" i="1"/>
  <c r="L2469" i="1"/>
  <c r="L2476" i="1"/>
  <c r="L2484" i="1"/>
  <c r="L2491" i="1"/>
  <c r="L2499" i="1"/>
  <c r="L2513" i="1"/>
  <c r="L2520" i="1"/>
  <c r="L2528" i="1"/>
  <c r="L2536" i="1"/>
  <c r="L2544" i="1"/>
  <c r="L2552" i="1"/>
  <c r="L2560" i="1"/>
  <c r="L2568" i="1"/>
  <c r="L2575" i="1"/>
  <c r="L2583" i="1"/>
  <c r="L2591" i="1"/>
  <c r="L2599" i="1"/>
  <c r="L2607" i="1"/>
  <c r="L2614" i="1"/>
  <c r="L2621" i="1"/>
  <c r="L2629" i="1"/>
  <c r="L2636" i="1"/>
  <c r="L2644" i="1"/>
  <c r="L2652" i="1"/>
  <c r="L2660" i="1"/>
  <c r="L2667" i="1"/>
  <c r="L2674" i="1"/>
  <c r="L2682" i="1"/>
  <c r="L2690" i="1"/>
  <c r="L2698" i="1"/>
  <c r="L2705" i="1"/>
  <c r="L2720" i="1"/>
  <c r="L2728" i="1"/>
  <c r="L2735" i="1"/>
  <c r="L2743" i="1"/>
  <c r="L2750" i="1"/>
  <c r="L2758" i="1"/>
  <c r="L2771" i="1"/>
  <c r="L2777" i="1"/>
  <c r="L2788" i="1"/>
  <c r="L2802" i="1"/>
  <c r="L2808" i="1"/>
  <c r="L2816" i="1"/>
  <c r="L2822" i="1"/>
  <c r="L2835" i="1"/>
  <c r="L2840" i="1"/>
  <c r="L2846" i="1"/>
  <c r="L2854" i="1"/>
  <c r="L2867" i="1"/>
  <c r="L2874" i="1"/>
  <c r="L2881" i="1"/>
  <c r="L2888" i="1"/>
  <c r="L2896" i="1"/>
  <c r="L2902" i="1"/>
  <c r="L2909" i="1"/>
  <c r="L2915" i="1"/>
  <c r="L2922" i="1"/>
  <c r="L2930" i="1"/>
  <c r="L2937" i="1"/>
  <c r="L2945" i="1"/>
  <c r="L2953" i="1"/>
  <c r="L2966" i="1"/>
  <c r="L2974" i="1"/>
  <c r="L2982" i="1"/>
  <c r="L2990" i="1"/>
  <c r="L2997" i="1"/>
  <c r="L3005" i="1"/>
  <c r="L3012" i="1"/>
  <c r="L3018" i="1"/>
  <c r="L3025" i="1"/>
  <c r="L3032" i="1"/>
  <c r="L3040" i="1"/>
  <c r="L3046" i="1"/>
  <c r="L3054" i="1"/>
  <c r="L3068" i="1"/>
  <c r="L3074" i="1"/>
  <c r="L3080" i="1"/>
  <c r="L3087" i="1"/>
  <c r="L3095" i="1"/>
  <c r="L3103" i="1"/>
  <c r="L3110" i="1"/>
  <c r="L3118" i="1"/>
  <c r="L3126" i="1"/>
  <c r="L3133" i="1"/>
  <c r="L3141" i="1"/>
  <c r="L3149" i="1"/>
  <c r="L3156" i="1"/>
  <c r="L3171" i="1"/>
  <c r="L3179" i="1"/>
  <c r="L3186" i="1"/>
  <c r="L3193" i="1"/>
  <c r="L3201" i="1"/>
  <c r="L3209" i="1"/>
  <c r="L3217" i="1"/>
  <c r="L3225" i="1"/>
  <c r="L3233" i="1"/>
  <c r="L3240" i="1"/>
  <c r="L3254" i="1"/>
  <c r="L3262" i="1"/>
  <c r="L3269" i="1"/>
  <c r="L3276" i="1"/>
  <c r="L3284" i="1"/>
  <c r="L3292" i="1"/>
  <c r="L3300" i="1"/>
  <c r="L3307" i="1"/>
  <c r="L3315" i="1"/>
  <c r="L3323" i="1"/>
  <c r="L3331" i="1"/>
  <c r="L3338" i="1"/>
  <c r="L3346" i="1"/>
  <c r="L3353" i="1"/>
  <c r="L3361" i="1"/>
  <c r="L3368" i="1"/>
  <c r="L3376" i="1"/>
  <c r="L3383" i="1"/>
  <c r="L3390" i="1"/>
  <c r="L3397" i="1"/>
  <c r="L3405" i="1"/>
  <c r="L3413" i="1"/>
  <c r="L3420" i="1"/>
  <c r="L3435" i="1"/>
  <c r="L3443" i="1"/>
  <c r="L3450" i="1"/>
  <c r="L3458" i="1"/>
  <c r="L3466" i="1"/>
  <c r="L3474" i="1"/>
  <c r="L3481" i="1"/>
  <c r="L3489" i="1"/>
  <c r="L3496" i="1"/>
  <c r="L3503" i="1"/>
  <c r="L3511" i="1"/>
  <c r="L3518" i="1"/>
  <c r="L3526" i="1"/>
  <c r="L3534" i="1"/>
  <c r="L3540" i="1"/>
  <c r="L3548" i="1"/>
  <c r="L3556" i="1"/>
  <c r="L3564" i="1"/>
  <c r="L3571" i="1"/>
  <c r="L3578" i="1"/>
  <c r="L3586" i="1"/>
  <c r="L3594" i="1"/>
  <c r="L3601" i="1"/>
  <c r="L3608" i="1"/>
  <c r="L3616" i="1"/>
  <c r="L3624" i="1"/>
  <c r="L3632" i="1"/>
  <c r="L3646" i="1"/>
  <c r="L3654" i="1"/>
  <c r="L3662" i="1"/>
  <c r="L3668" i="1"/>
  <c r="L3676" i="1"/>
  <c r="L3684" i="1"/>
  <c r="L3692" i="1"/>
  <c r="L3699" i="1"/>
  <c r="L3706" i="1"/>
  <c r="L3714" i="1"/>
  <c r="L3722" i="1"/>
  <c r="L3729" i="1"/>
  <c r="L3736" i="1"/>
  <c r="L3744" i="1"/>
  <c r="L3752" i="1"/>
  <c r="L3760" i="1"/>
  <c r="L3774" i="1"/>
  <c r="L3782" i="1"/>
  <c r="L3790" i="1"/>
  <c r="L3797" i="1"/>
  <c r="L3804" i="1"/>
  <c r="L3812" i="1"/>
  <c r="L3820" i="1"/>
  <c r="L3841" i="1"/>
  <c r="L3843" i="1"/>
  <c r="L3845" i="1"/>
  <c r="L3847" i="1"/>
  <c r="L3872" i="1"/>
  <c r="L3874" i="1"/>
  <c r="L3876" i="1"/>
  <c r="L3878" i="1"/>
  <c r="L1907" i="1"/>
  <c r="L1914" i="1"/>
  <c r="L1922" i="1"/>
  <c r="L1937" i="1"/>
  <c r="L1945" i="1"/>
  <c r="L1952" i="1"/>
  <c r="L1959" i="1"/>
  <c r="L1967" i="1"/>
  <c r="L1974" i="1"/>
  <c r="L1981" i="1"/>
  <c r="L1989" i="1"/>
  <c r="L2004" i="1"/>
  <c r="L2012" i="1"/>
  <c r="L2020" i="1"/>
  <c r="L2028" i="1"/>
  <c r="L2035" i="1"/>
  <c r="L2043" i="1"/>
  <c r="L2051" i="1"/>
  <c r="L2059" i="1"/>
  <c r="L2074" i="1"/>
  <c r="L2082" i="1"/>
  <c r="L2090" i="1"/>
  <c r="L2098" i="1"/>
  <c r="L2113" i="1"/>
  <c r="L2121" i="1"/>
  <c r="L2129" i="1"/>
  <c r="L2135" i="1"/>
  <c r="L2143" i="1"/>
  <c r="L2163" i="1"/>
  <c r="L2169" i="1"/>
  <c r="L2177" i="1"/>
  <c r="L2184" i="1"/>
  <c r="L2191" i="1"/>
  <c r="L2199" i="1"/>
  <c r="L2206" i="1"/>
  <c r="L2214" i="1"/>
  <c r="L2222" i="1"/>
  <c r="L2243" i="1"/>
  <c r="L2258" i="1"/>
  <c r="L2266" i="1"/>
  <c r="L2274" i="1"/>
  <c r="L2282" i="1"/>
  <c r="L2290" i="1"/>
  <c r="L2298" i="1"/>
  <c r="L2306" i="1"/>
  <c r="L2321" i="1"/>
  <c r="L2329" i="1"/>
  <c r="L2337" i="1"/>
  <c r="L2345" i="1"/>
  <c r="L2353" i="1"/>
  <c r="L2361" i="1"/>
  <c r="L2368" i="1"/>
  <c r="L2376" i="1"/>
  <c r="L2384" i="1"/>
  <c r="L2392" i="1"/>
  <c r="L2400" i="1"/>
  <c r="L2407" i="1"/>
  <c r="L2414" i="1"/>
  <c r="L2422" i="1"/>
  <c r="L2430" i="1"/>
  <c r="L2438" i="1"/>
  <c r="L2446" i="1"/>
  <c r="L2454" i="1"/>
  <c r="L2462" i="1"/>
  <c r="L2470" i="1"/>
  <c r="L2477" i="1"/>
  <c r="L2485" i="1"/>
  <c r="L2492" i="1"/>
  <c r="L2500" i="1"/>
  <c r="L2514" i="1"/>
  <c r="L2521" i="1"/>
  <c r="L2529" i="1"/>
  <c r="L2537" i="1"/>
  <c r="L2545" i="1"/>
  <c r="L2553" i="1"/>
  <c r="L2561" i="1"/>
  <c r="L2569" i="1"/>
  <c r="L2576" i="1"/>
  <c r="L2584" i="1"/>
  <c r="L2592" i="1"/>
  <c r="L2600" i="1"/>
  <c r="L2608" i="1"/>
  <c r="L2622" i="1"/>
  <c r="L2630" i="1"/>
  <c r="L2637" i="1"/>
  <c r="L2645" i="1"/>
  <c r="L2653" i="1"/>
  <c r="L2661" i="1"/>
  <c r="L2668" i="1"/>
  <c r="L2675" i="1"/>
  <c r="L2683" i="1"/>
  <c r="L2691" i="1"/>
  <c r="L2699" i="1"/>
  <c r="L2706" i="1"/>
  <c r="L2721" i="1"/>
  <c r="L2729" i="1"/>
  <c r="L2736" i="1"/>
  <c r="L2744" i="1"/>
  <c r="L2751" i="1"/>
  <c r="L2759" i="1"/>
  <c r="L2772" i="1"/>
  <c r="L2778" i="1"/>
  <c r="L2789" i="1"/>
  <c r="L2803" i="1"/>
  <c r="L2809" i="1"/>
  <c r="L2823" i="1"/>
  <c r="L2836" i="1"/>
  <c r="L2847" i="1"/>
  <c r="L2855" i="1"/>
  <c r="L2868" i="1"/>
  <c r="L2875" i="1"/>
  <c r="L2882" i="1"/>
  <c r="L2889" i="1"/>
  <c r="L2897" i="1"/>
  <c r="L2903" i="1"/>
  <c r="L2910" i="1"/>
  <c r="L2916" i="1"/>
  <c r="L2923" i="1"/>
  <c r="L2931" i="1"/>
  <c r="L2938" i="1"/>
  <c r="L2946" i="1"/>
  <c r="L2954" i="1"/>
  <c r="L2967" i="1"/>
  <c r="L2975" i="1"/>
  <c r="L2983" i="1"/>
  <c r="L2991" i="1"/>
  <c r="L2998" i="1"/>
  <c r="L3006" i="1"/>
  <c r="L3019" i="1"/>
  <c r="L3026" i="1"/>
  <c r="L3033" i="1"/>
  <c r="L3047" i="1"/>
  <c r="L3055" i="1"/>
  <c r="L3075" i="1"/>
  <c r="L3081" i="1"/>
  <c r="L3088" i="1"/>
  <c r="L3096" i="1"/>
  <c r="L3104" i="1"/>
  <c r="L3111" i="1"/>
  <c r="L3119" i="1"/>
  <c r="L3127" i="1"/>
  <c r="L3134" i="1"/>
  <c r="L3142" i="1"/>
  <c r="L3150" i="1"/>
  <c r="L3157" i="1"/>
  <c r="L3172" i="1"/>
  <c r="L3180" i="1"/>
  <c r="L3194" i="1"/>
  <c r="L3202" i="1"/>
  <c r="L3210" i="1"/>
  <c r="L3218" i="1"/>
  <c r="L3226" i="1"/>
  <c r="L3234" i="1"/>
  <c r="L3241" i="1"/>
  <c r="L3255" i="1"/>
  <c r="L3263" i="1"/>
  <c r="L3270" i="1"/>
  <c r="L3277" i="1"/>
  <c r="L3285" i="1"/>
  <c r="L3293" i="1"/>
  <c r="L3301" i="1"/>
  <c r="L3308" i="1"/>
  <c r="L3316" i="1"/>
  <c r="L3324" i="1"/>
  <c r="L3339" i="1"/>
  <c r="L3347" i="1"/>
  <c r="L3354" i="1"/>
  <c r="L3362" i="1"/>
  <c r="L3369" i="1"/>
  <c r="L3377" i="1"/>
  <c r="L3384" i="1"/>
  <c r="L3391" i="1"/>
  <c r="L3398" i="1"/>
  <c r="L3406" i="1"/>
  <c r="L3414" i="1"/>
  <c r="L3421" i="1"/>
  <c r="L3436" i="1"/>
  <c r="L3444" i="1"/>
  <c r="L3451" i="1"/>
  <c r="L3459" i="1"/>
  <c r="L3467" i="1"/>
  <c r="L3475" i="1"/>
  <c r="L3482" i="1"/>
  <c r="L3490" i="1"/>
  <c r="L3504" i="1"/>
  <c r="L3512" i="1"/>
  <c r="L3519" i="1"/>
  <c r="L3527" i="1"/>
  <c r="L3541" i="1"/>
  <c r="L3549" i="1"/>
  <c r="L3557" i="1"/>
  <c r="L3565" i="1"/>
  <c r="L3572" i="1"/>
  <c r="L3579" i="1"/>
  <c r="L3587" i="1"/>
  <c r="L3595" i="1"/>
  <c r="L3602" i="1"/>
  <c r="L3609" i="1"/>
  <c r="L3617" i="1"/>
  <c r="L3625" i="1"/>
  <c r="L3633" i="1"/>
  <c r="L3647" i="1"/>
  <c r="L3655" i="1"/>
  <c r="L3669" i="1"/>
  <c r="L3677" i="1"/>
  <c r="L3685" i="1"/>
  <c r="L3693" i="1"/>
  <c r="L3700" i="1"/>
  <c r="L3707" i="1"/>
  <c r="L3715" i="1"/>
  <c r="L3723" i="1"/>
  <c r="L3730" i="1"/>
  <c r="L3737" i="1"/>
  <c r="L3745" i="1"/>
  <c r="L3753" i="1"/>
  <c r="L3761" i="1"/>
  <c r="L3775" i="1"/>
  <c r="L3783" i="1"/>
  <c r="L3798" i="1"/>
  <c r="L3805" i="1"/>
  <c r="L3813" i="1"/>
  <c r="L3821" i="1"/>
  <c r="L3849" i="1"/>
  <c r="L3851" i="1"/>
  <c r="L3853" i="1"/>
  <c r="L3855" i="1"/>
  <c r="L3882" i="1"/>
  <c r="L1109" i="1"/>
  <c r="L1117" i="1"/>
  <c r="L1124" i="1"/>
  <c r="L1132" i="1"/>
  <c r="L1140" i="1"/>
  <c r="L1147" i="1"/>
  <c r="L1155" i="1"/>
  <c r="L1163" i="1"/>
  <c r="L1178" i="1"/>
  <c r="L1186" i="1"/>
  <c r="L1194" i="1"/>
  <c r="L1202" i="1"/>
  <c r="L1210" i="1"/>
  <c r="L1225" i="1"/>
  <c r="L1233" i="1"/>
  <c r="L1240" i="1"/>
  <c r="L1248" i="1"/>
  <c r="L1255" i="1"/>
  <c r="L1263" i="1"/>
  <c r="L1269" i="1"/>
  <c r="L1277" i="1"/>
  <c r="L1285" i="1"/>
  <c r="L1293" i="1"/>
  <c r="L1305" i="1"/>
  <c r="L1307" i="1"/>
  <c r="L1309" i="1"/>
  <c r="L1326" i="1"/>
  <c r="L1328" i="1"/>
  <c r="L1330" i="1"/>
  <c r="L1365" i="1"/>
  <c r="L1367" i="1"/>
  <c r="L1369" i="1"/>
  <c r="L1371" i="1"/>
  <c r="L1373" i="1"/>
  <c r="L1378" i="1"/>
  <c r="L1386" i="1"/>
  <c r="L1394" i="1"/>
  <c r="L1402" i="1"/>
  <c r="L1410" i="1"/>
  <c r="L1431" i="1"/>
  <c r="L1438" i="1"/>
  <c r="L1446" i="1"/>
  <c r="L1454" i="1"/>
  <c r="L1462" i="1"/>
  <c r="L1470" i="1"/>
  <c r="L1478" i="1"/>
  <c r="L1485" i="1"/>
  <c r="L1493" i="1"/>
  <c r="L1501" i="1"/>
  <c r="L1508" i="1"/>
  <c r="L1516" i="1"/>
  <c r="L1524" i="1"/>
  <c r="L1532" i="1"/>
  <c r="L1540" i="1"/>
  <c r="L1548" i="1"/>
  <c r="L1556" i="1"/>
  <c r="L1564" i="1"/>
  <c r="L1572" i="1"/>
  <c r="L1578" i="1"/>
  <c r="L1586" i="1"/>
  <c r="L1593" i="1"/>
  <c r="L1601" i="1"/>
  <c r="L1609" i="1"/>
  <c r="L1624" i="1"/>
  <c r="L1632" i="1"/>
  <c r="L1639" i="1"/>
  <c r="L1647" i="1"/>
  <c r="L1654" i="1"/>
  <c r="L1662" i="1"/>
  <c r="L1669" i="1"/>
  <c r="L1677" i="1"/>
  <c r="L1684" i="1"/>
  <c r="L1692" i="1"/>
  <c r="L1700" i="1"/>
  <c r="L1714" i="1"/>
  <c r="L1748" i="1"/>
  <c r="L1755" i="1"/>
  <c r="L1763" i="1"/>
  <c r="L1770" i="1"/>
  <c r="L1778" i="1"/>
  <c r="L1793" i="1"/>
  <c r="L1800" i="1"/>
  <c r="L1808" i="1"/>
  <c r="L1823" i="1"/>
  <c r="L1831" i="1"/>
  <c r="L1839" i="1"/>
  <c r="L1847" i="1"/>
  <c r="L1854" i="1"/>
  <c r="L1862" i="1"/>
  <c r="L1869" i="1"/>
  <c r="L1888" i="1"/>
  <c r="L1896" i="1"/>
  <c r="L1901" i="1"/>
  <c r="L1908" i="1"/>
  <c r="L1915" i="1"/>
  <c r="L1923" i="1"/>
  <c r="L1930" i="1"/>
  <c r="L1938" i="1"/>
  <c r="L1946" i="1"/>
  <c r="L1953" i="1"/>
  <c r="L1960" i="1"/>
  <c r="L1968" i="1"/>
  <c r="L1975" i="1"/>
  <c r="L1982" i="1"/>
  <c r="L1990" i="1"/>
  <c r="L1997" i="1"/>
  <c r="L2005" i="1"/>
  <c r="L2013" i="1"/>
  <c r="L2021" i="1"/>
  <c r="L2029" i="1"/>
  <c r="L2036" i="1"/>
  <c r="L2044" i="1"/>
  <c r="L2052" i="1"/>
  <c r="L2060" i="1"/>
  <c r="L2067" i="1"/>
  <c r="L2075" i="1"/>
  <c r="L2083" i="1"/>
  <c r="L2091" i="1"/>
  <c r="L2099" i="1"/>
  <c r="L2106" i="1"/>
  <c r="L2114" i="1"/>
  <c r="L2122" i="1"/>
  <c r="L2136" i="1"/>
  <c r="L2144" i="1"/>
  <c r="L2150" i="1"/>
  <c r="L2156" i="1"/>
  <c r="L2170" i="1"/>
  <c r="L2178" i="1"/>
  <c r="L2185" i="1"/>
  <c r="L2192" i="1"/>
  <c r="L2200" i="1"/>
  <c r="L2207" i="1"/>
  <c r="L2215" i="1"/>
  <c r="L2223" i="1"/>
  <c r="L2230" i="1"/>
  <c r="L2236" i="1"/>
  <c r="L2244" i="1"/>
  <c r="L2251" i="1"/>
  <c r="L2259" i="1"/>
  <c r="L2267" i="1"/>
  <c r="L2275" i="1"/>
  <c r="L2283" i="1"/>
  <c r="L2291" i="1"/>
  <c r="L2299" i="1"/>
  <c r="L2307" i="1"/>
  <c r="L2314" i="1"/>
  <c r="L2322" i="1"/>
  <c r="L2330" i="1"/>
  <c r="L2338" i="1"/>
  <c r="L2346" i="1"/>
  <c r="L2354" i="1"/>
  <c r="L2362" i="1"/>
  <c r="L2369" i="1"/>
  <c r="L2377" i="1"/>
  <c r="L2385" i="1"/>
  <c r="L2393" i="1"/>
  <c r="L2415" i="1"/>
  <c r="L2423" i="1"/>
  <c r="L2431" i="1"/>
  <c r="L2439" i="1"/>
  <c r="L2447" i="1"/>
  <c r="L2455" i="1"/>
  <c r="L2463" i="1"/>
  <c r="L2471" i="1"/>
  <c r="L2478" i="1"/>
  <c r="L2486" i="1"/>
  <c r="L2493" i="1"/>
  <c r="L2501" i="1"/>
  <c r="L2508" i="1"/>
  <c r="L2522" i="1"/>
  <c r="L2530" i="1"/>
  <c r="L2538" i="1"/>
  <c r="L2546" i="1"/>
  <c r="L2554" i="1"/>
  <c r="L2562" i="1"/>
  <c r="L2570" i="1"/>
  <c r="L2577" i="1"/>
  <c r="L2585" i="1"/>
  <c r="L2593" i="1"/>
  <c r="L2601" i="1"/>
  <c r="L2609" i="1"/>
  <c r="L2615" i="1"/>
  <c r="L2623" i="1"/>
  <c r="L2631" i="1"/>
  <c r="L2638" i="1"/>
  <c r="L2646" i="1"/>
  <c r="L2654" i="1"/>
  <c r="L2662" i="1"/>
  <c r="L2669" i="1"/>
  <c r="L2676" i="1"/>
  <c r="L2684" i="1"/>
  <c r="L2692" i="1"/>
  <c r="L2700" i="1"/>
  <c r="L2707" i="1"/>
  <c r="L2714" i="1"/>
  <c r="L2722" i="1"/>
  <c r="L2730" i="1"/>
  <c r="L2737" i="1"/>
  <c r="L2745" i="1"/>
  <c r="L2752" i="1"/>
  <c r="L2760" i="1"/>
  <c r="L2766" i="1"/>
  <c r="L2790" i="1"/>
  <c r="L2797" i="1"/>
  <c r="L2804" i="1"/>
  <c r="L2810" i="1"/>
  <c r="L2817" i="1"/>
  <c r="L2824" i="1"/>
  <c r="L2830" i="1"/>
  <c r="L2841" i="1"/>
  <c r="L2848" i="1"/>
  <c r="L2856" i="1"/>
  <c r="L2862" i="1"/>
  <c r="L2869" i="1"/>
  <c r="L2876" i="1"/>
  <c r="L2883" i="1"/>
  <c r="L2890" i="1"/>
  <c r="L2898" i="1"/>
  <c r="L2904" i="1"/>
  <c r="L2911" i="1"/>
  <c r="L2924" i="1"/>
  <c r="L2932" i="1"/>
  <c r="L2939" i="1"/>
  <c r="L2947" i="1"/>
  <c r="L2955" i="1"/>
  <c r="L2962" i="1"/>
  <c r="L2968" i="1"/>
  <c r="L2976" i="1"/>
  <c r="L2984" i="1"/>
  <c r="L2992" i="1"/>
  <c r="L2999" i="1"/>
  <c r="L3013" i="1"/>
  <c r="L3020" i="1"/>
  <c r="L3034" i="1"/>
  <c r="L3041" i="1"/>
  <c r="L3048" i="1"/>
  <c r="L3056" i="1"/>
  <c r="L3062" i="1"/>
  <c r="L3069" i="1"/>
  <c r="L3076" i="1"/>
  <c r="L3082" i="1"/>
  <c r="L3089" i="1"/>
  <c r="L3097" i="1"/>
  <c r="L3112" i="1"/>
  <c r="L3120" i="1"/>
  <c r="L3128" i="1"/>
  <c r="L3135" i="1"/>
  <c r="L3143" i="1"/>
  <c r="L3151" i="1"/>
  <c r="L3158" i="1"/>
  <c r="L3165" i="1"/>
  <c r="L3173" i="1"/>
  <c r="L3181" i="1"/>
  <c r="L3187" i="1"/>
  <c r="L3195" i="1"/>
  <c r="L3203" i="1"/>
  <c r="L3211" i="1"/>
  <c r="L3219" i="1"/>
  <c r="L3227" i="1"/>
  <c r="L3235" i="1"/>
  <c r="L3242" i="1"/>
  <c r="L3249" i="1"/>
  <c r="L3256" i="1"/>
  <c r="L3264" i="1"/>
  <c r="L3271" i="1"/>
  <c r="L3278" i="1"/>
  <c r="L3286" i="1"/>
  <c r="L3294" i="1"/>
  <c r="L3302" i="1"/>
  <c r="L3309" i="1"/>
  <c r="L3317" i="1"/>
  <c r="L3325" i="1"/>
  <c r="L3332" i="1"/>
  <c r="L3340" i="1"/>
  <c r="L3348" i="1"/>
  <c r="L3355" i="1"/>
  <c r="L3363" i="1"/>
  <c r="L3370" i="1"/>
  <c r="L3378" i="1"/>
  <c r="L3392" i="1"/>
  <c r="L3399" i="1"/>
  <c r="L3407" i="1"/>
  <c r="L3415" i="1"/>
  <c r="L3422" i="1"/>
  <c r="L3429" i="1"/>
  <c r="L3437" i="1"/>
  <c r="L3445" i="1"/>
  <c r="L3452" i="1"/>
  <c r="L3460" i="1"/>
  <c r="L3468" i="1"/>
  <c r="L3483" i="1"/>
  <c r="L3491" i="1"/>
  <c r="L3497" i="1"/>
  <c r="L3505" i="1"/>
  <c r="L3520" i="1"/>
  <c r="L3528" i="1"/>
  <c r="L3535" i="1"/>
  <c r="L3542" i="1"/>
  <c r="L3550" i="1"/>
  <c r="L3558" i="1"/>
  <c r="L3566" i="1"/>
  <c r="L3573" i="1"/>
  <c r="L3580" i="1"/>
  <c r="L3588" i="1"/>
  <c r="L3596" i="1"/>
  <c r="L3610" i="1"/>
  <c r="L3618" i="1"/>
  <c r="L3626" i="1"/>
  <c r="L3634" i="1"/>
  <c r="L3640" i="1"/>
  <c r="L3648" i="1"/>
  <c r="L3656" i="1"/>
  <c r="L3663" i="1"/>
  <c r="L3670" i="1"/>
  <c r="L3678" i="1"/>
  <c r="L3686" i="1"/>
  <c r="L3694" i="1"/>
  <c r="L3701" i="1"/>
  <c r="L3708" i="1"/>
  <c r="L3716" i="1"/>
  <c r="L3724" i="1"/>
  <c r="L3738" i="1"/>
  <c r="L3746" i="1"/>
  <c r="L3754" i="1"/>
  <c r="L3762" i="1"/>
  <c r="L3768" i="1"/>
  <c r="L3776" i="1"/>
  <c r="L3784" i="1"/>
  <c r="L3791" i="1"/>
  <c r="L3806" i="1"/>
  <c r="L3814" i="1"/>
  <c r="L3822" i="1"/>
  <c r="L3824" i="1"/>
  <c r="L3826" i="1"/>
  <c r="L3828" i="1"/>
  <c r="L3830" i="1"/>
  <c r="L3832" i="1"/>
  <c r="L3857" i="1"/>
  <c r="L3859" i="1"/>
  <c r="L3861" i="1"/>
  <c r="L3863" i="1"/>
  <c r="L3884" i="1"/>
  <c r="L3886" i="1"/>
  <c r="L6" i="1"/>
</calcChain>
</file>

<file path=xl/sharedStrings.xml><?xml version="1.0" encoding="utf-8"?>
<sst xmlns="http://schemas.openxmlformats.org/spreadsheetml/2006/main" count="19590" uniqueCount="153">
  <si>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</si>
  <si>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</si>
  <si>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</si>
  <si>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</si>
  <si>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</si>
  <si>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</si>
  <si>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</si>
  <si>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</si>
  <si>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</si>
  <si>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</si>
  <si>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</si>
  <si>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</si>
  <si>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</si>
  <si>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</si>
  <si>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</si>
  <si>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</si>
  <si>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</si>
  <si>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</si>
  <si>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</si>
  <si>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</si>
  <si>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</si>
  <si>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</si>
  <si>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</si>
  <si>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</si>
  <si>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</si>
  <si>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</si>
  <si>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</si>
  <si>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</si>
  <si>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</si>
  <si>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</si>
  <si>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</si>
  <si>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</si>
  <si>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</si>
  <si>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</si>
  <si>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</si>
  <si>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</si>
  <si>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</si>
  <si>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</si>
  <si>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</si>
  <si>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</si>
  <si>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</si>
  <si>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</si>
  <si>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</si>
  <si>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</si>
  <si>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</si>
  <si>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</si>
  <si>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</si>
  <si>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</si>
  <si>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</si>
  <si>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</si>
  <si>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</si>
  <si>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</si>
  <si>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</si>
  <si>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</si>
  <si>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</si>
  <si>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</si>
  <si>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</si>
  <si>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</si>
  <si>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</si>
  <si>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</si>
  <si>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</si>
  <si>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</si>
  <si>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</si>
  <si>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</si>
  <si>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</si>
  <si>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</si>
  <si>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</si>
  <si>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</si>
  <si>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</si>
  <si>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</si>
  <si>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</si>
  <si>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</si>
  <si>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</si>
  <si>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</si>
  <si>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</si>
  <si>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</si>
  <si>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</si>
  <si>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</si>
  <si>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</si>
  <si>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</si>
  <si>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</si>
  <si>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</si>
  <si>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</si>
  <si>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</si>
  <si>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</si>
  <si>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</si>
  <si>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</si>
  <si>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</si>
  <si>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</si>
  <si>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</si>
  <si>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</si>
  <si>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</si>
  <si>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</si>
  <si>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</si>
  <si>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</si>
  <si>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</si>
  <si>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</si>
  <si>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</si>
  <si>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</si>
  <si>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</si>
  <si>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</si>
  <si>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</si>
  <si>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</si>
  <si>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</si>
  <si>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</si>
  <si>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</si>
  <si>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</si>
  <si>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</si>
  <si>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</si>
  <si>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</si>
  <si>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</si>
  <si>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</si>
  <si>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</si>
  <si>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</si>
  <si>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</si>
  <si>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</si>
  <si>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</si>
  <si>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</si>
  <si>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</si>
  <si>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</si>
  <si>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</si>
  <si>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</si>
  <si>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</si>
  <si>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</si>
  <si>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</si>
  <si>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</si>
  <si>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</si>
  <si>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</si>
  <si>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</si>
  <si>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</si>
  <si>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</si>
  <si>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</si>
  <si>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</si>
  <si>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Jan</t>
  </si>
  <si>
    <t>Feb</t>
  </si>
  <si>
    <t>Mar</t>
  </si>
  <si>
    <t>Apr</t>
  </si>
  <si>
    <t>May</t>
  </si>
  <si>
    <t>Jun</t>
  </si>
  <si>
    <t>Jul</t>
  </si>
  <si>
    <t>Aug</t>
  </si>
  <si>
    <t>Sep</t>
  </si>
  <si>
    <t>Oct</t>
  </si>
  <si>
    <t>Nov</t>
  </si>
  <si>
    <t>Dec</t>
  </si>
  <si>
    <t>Sales</t>
  </si>
  <si>
    <t>Sum of Units Sold</t>
  </si>
  <si>
    <t>Total Units Sold</t>
  </si>
  <si>
    <t xml:space="preserve">Total Sales </t>
  </si>
  <si>
    <t xml:space="preserve">Total Operating Profit </t>
  </si>
  <si>
    <t xml:space="preserve">Average Operating Margin </t>
  </si>
  <si>
    <t>States</t>
  </si>
  <si>
    <t xml:space="preserve">Key American Retailers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</si>
</sst>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quot;$&quot;#,##0.00_);[Red]\(&quot;$&quot;#,##0.00\)"/>
    <numFmt numFmtId="165" formatCode="&quot;$&quot;#,##0_);[Red]\(&quot;$&quot;#,##0\)"/>
    <numFmt numFmtId="166" formatCode="&quot;$&quot;#,##0.0_);[Red]\(&quot;$&quot;#,##0.0\)"/>
    <numFmt numFmtId="168" formatCode="_(* #,##0_);_(* \(#,##0\);_(* &quot;-&quot;??_);_(@_)"/>
    <numFmt numFmtId="173" formatCode="[$$-409]#,##0"/>
  </numFmts>
  <fonts count="8" x14ac:knownFonts="1">
    <font>
      <sz val="11"/>
      <color theme="1"/>
      <name val="Calibri"/>
      <scheme val="minor"/>
    </font>
    <font>
      <sz val="11"/>
      <color theme="1"/>
      <name val="Calibri"/>
      <family val="2"/>
      <scheme val="minor"/>
    </font>
    <font>
      <b/>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48"/>
      <color theme="0"/>
      <name val="Arial"/>
      <family val="2"/>
    </font>
  </fonts>
  <fills count="5">
    <fill>
      <patternFill patternType="none"/>
    </fill>
    <fill>
      <patternFill patternType="gray125"/>
    </fill>
    <fill>
      <patternFill patternType="solid">
        <fgColor rgb="FF2A3E68"/>
        <bgColor rgb="FF2A3E68"/>
      </patternFill>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rgb="FF000000"/>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3" fillId="0" borderId="0" xfId="0" applyFont="1"/>
    <xf numFmtId="0" fontId="4" fillId="0" borderId="1" xfId="0" applyFont="1" applyBorder="1"/>
    <xf numFmtId="0" fontId="3" fillId="0" borderId="1" xfId="0" applyFont="1" applyBorder="1"/>
    <xf numFmtId="0" fontId="5" fillId="0" borderId="0" xfId="0" applyFont="1"/>
    <xf numFmtId="0" fontId="6" fillId="2" borderId="0" xfId="0" applyFont="1" applyFill="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164" fontId="3" fillId="0" borderId="0" xfId="0" applyNumberFormat="1" applyFont="1" applyAlignment="1">
      <alignment horizontal="center"/>
    </xf>
    <xf numFmtId="3" fontId="3" fillId="0" borderId="0" xfId="0" applyNumberFormat="1" applyFont="1" applyAlignment="1">
      <alignment horizontal="center"/>
    </xf>
    <xf numFmtId="165" fontId="3" fillId="0" borderId="0" xfId="0" applyNumberFormat="1" applyFont="1" applyAlignment="1">
      <alignment horizontal="center"/>
    </xf>
    <xf numFmtId="9" fontId="3" fillId="0" borderId="0" xfId="0" applyNumberFormat="1" applyFont="1" applyAlignment="1">
      <alignment horizontal="center"/>
    </xf>
    <xf numFmtId="3" fontId="3" fillId="0" borderId="0" xfId="0" applyNumberFormat="1" applyFont="1"/>
    <xf numFmtId="9" fontId="3" fillId="0" borderId="0" xfId="0" applyNumberFormat="1" applyFont="1"/>
    <xf numFmtId="164" fontId="3" fillId="0" borderId="0" xfId="0" applyNumberFormat="1" applyFont="1"/>
    <xf numFmtId="10" fontId="3" fillId="0" borderId="0" xfId="0" applyNumberFormat="1" applyFont="1"/>
    <xf numFmtId="166" fontId="3" fillId="0" borderId="0" xfId="0" applyNumberFormat="1" applyFont="1"/>
    <xf numFmtId="0" fontId="0" fillId="0" borderId="0" xfId="0" pivotButton="1"/>
    <xf numFmtId="0" fontId="0" fillId="0" borderId="0" xfId="0" applyAlignment="1">
      <alignment horizontal="left"/>
    </xf>
    <xf numFmtId="168" fontId="0" fillId="0" borderId="0" xfId="0" applyNumberFormat="1"/>
    <xf numFmtId="9" fontId="0" fillId="0" borderId="0" xfId="0" applyNumberFormat="1"/>
    <xf numFmtId="168" fontId="0" fillId="0" borderId="0" xfId="1" applyNumberFormat="1" applyFont="1"/>
    <xf numFmtId="9" fontId="0" fillId="0" borderId="0" xfId="2" applyFont="1"/>
    <xf numFmtId="173" fontId="0" fillId="0" borderId="0" xfId="1" applyNumberFormat="1" applyFont="1"/>
    <xf numFmtId="0" fontId="2" fillId="3" borderId="2" xfId="0" applyFont="1" applyFill="1" applyBorder="1"/>
    <xf numFmtId="10" fontId="0" fillId="0" borderId="0" xfId="0" applyNumberFormat="1"/>
    <xf numFmtId="0" fontId="0" fillId="4" borderId="0" xfId="0" applyFill="1"/>
    <xf numFmtId="0" fontId="7" fillId="4" borderId="0" xfId="0" applyFont="1" applyFill="1" applyAlignment="1">
      <alignment vertical="center"/>
    </xf>
  </cellXfs>
  <cellStyles count="3">
    <cellStyle name="Comma" xfId="1" builtinId="3"/>
    <cellStyle name="Normal" xfId="0" builtinId="0"/>
    <cellStyle name="Percent" xfId="2" builtinId="5"/>
  </cellStyles>
  <dxfs count="498">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font>
        <b/>
        <i val="0"/>
        <color theme="0"/>
        <name val="Arial"/>
        <family val="2"/>
        <scheme val="none"/>
      </font>
      <border>
        <bottom style="thin">
          <color theme="5"/>
        </bottom>
        <vertical/>
        <horizontal/>
      </border>
    </dxf>
    <dxf>
      <font>
        <b val="0"/>
        <i val="0"/>
        <name val="Arial"/>
        <family val="2"/>
        <scheme val="none"/>
      </font>
      <fill>
        <patternFill>
          <bgColor theme="1"/>
        </patternFill>
      </fill>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3" formatCode="0%"/>
    </dxf>
    <dxf>
      <numFmt numFmtId="168" formatCode="_(* #,##0_);_(* \(#,##0\);_(* &quot;-&quot;??_);_(@_)"/>
    </dxf>
    <dxf>
      <font>
        <b/>
        <sz val="11"/>
        <color theme="1"/>
      </font>
      <border>
        <vertical/>
        <horizontal/>
      </border>
    </dxf>
    <dxf>
      <font>
        <color theme="1"/>
      </font>
      <border>
        <left style="thin">
          <color theme="5"/>
        </left>
        <right style="thin">
          <color theme="5"/>
        </right>
        <top style="thin">
          <color theme="5"/>
        </top>
        <bottom style="thin">
          <color theme="5"/>
        </bottom>
        <vertical/>
        <horizontal/>
      </border>
    </dxf>
    <dxf>
      <numFmt numFmtId="168" formatCode="_(* #,##0_);_(* \(#,##0\);_(* &quot;-&quot;??_);_(@_)"/>
    </dxf>
    <dxf>
      <numFmt numFmtId="168" formatCode="_(* #,##0_);_(* \(#,##0\);_(* &quot;-&quot;??_);_(@_)"/>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3" formatCode="0%"/>
    </dxf>
    <dxf>
      <numFmt numFmtId="168" formatCode="_(* #,##0_);_(* \(#,##0\);_(* &quot;-&quot;??_);_(@_)"/>
    </dxf>
    <dxf>
      <numFmt numFmtId="168" formatCode="_(* #,##0_);_(* \(#,##0\);_(* &quot;-&quot;??_);_(@_)"/>
    </dxf>
    <dxf>
      <numFmt numFmtId="168" formatCode="_(* #,##0_);_(* \(#,##0\);_(* &quot;-&quot;??_);_(@_)"/>
    </dxf>
  </dxfs>
  <tableStyles count="2" defaultTableStyle="TableStyleMedium2" defaultPivotStyle="PivotStyleLight16">
    <tableStyle name="Cocacola" pivot="0" table="0" count="10" xr9:uid="{D541B330-FBCE-4B4D-817D-74A2EEDAC791}">
      <tableStyleElement type="wholeTable" dxfId="325"/>
      <tableStyleElement type="headerRow" dxfId="324"/>
    </tableStyle>
    <tableStyle name="TimeSlicerStyleLight2 2" pivot="0" table="0" count="9" xr9:uid="{D7ADC602-1172-4A47-A1F2-1684F2C61304}">
      <tableStyleElement type="wholeTable" dxfId="477"/>
      <tableStyleElement type="headerRow" dxfId="476"/>
    </tableStyle>
  </tableStyles>
  <colors>
    <mruColors>
      <color rgb="FFFD836F"/>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cacol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4506668294322"/>
              <bgColor theme="4" tint="0.59996337778862885"/>
            </patternFill>
          </fill>
          <border>
            <vertical/>
            <horizontal/>
          </border>
        </dxf>
        <dxf>
          <fill>
            <patternFill patternType="solid">
              <fgColor auto="1"/>
              <bgColor theme="4" tint="0.59996337778862885"/>
            </pattern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Sales Dashboard.xlsx]MontlySales!MonthlySales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gradFill>
            <a:gsLst>
              <a:gs pos="0">
                <a:schemeClr val="accent1">
                  <a:lumMod val="40000"/>
                  <a:lumOff val="60000"/>
                </a:schemeClr>
              </a:gs>
              <a:gs pos="100000">
                <a:srgbClr val="FD836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schemeClr>
              </a:gs>
              <a:gs pos="100000">
                <a:srgbClr val="FD836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40000"/>
                  <a:lumOff val="60000"/>
                </a:schemeClr>
              </a:gs>
              <a:gs pos="100000">
                <a:srgbClr val="FD836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MontlySales!$B$3</c:f>
              <c:strCache>
                <c:ptCount val="1"/>
                <c:pt idx="0">
                  <c:v>Total</c:v>
                </c:pt>
              </c:strCache>
            </c:strRef>
          </c:tx>
          <c:spPr>
            <a:gradFill>
              <a:gsLst>
                <a:gs pos="0">
                  <a:schemeClr val="accent1">
                    <a:lumMod val="40000"/>
                    <a:lumOff val="60000"/>
                  </a:schemeClr>
                </a:gs>
                <a:gs pos="100000">
                  <a:srgbClr val="FD836F"/>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MontlySales!$A$4:$A$15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MontlySales!$B$4:$B$15</c:f>
              <c:numCache>
                <c:formatCode>_(* #,##0_);_(* \(#,##0\);_(*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8B70-4875-8A9F-254DAC4246E6}"/>
            </c:ext>
          </c:extLst>
        </c:ser>
        <c:dLbls>
          <c:dLblPos val="outEnd"/>
          <c:showLegendKey val="0"/>
          <c:showVal val="1"/>
          <c:showCatName val="0"/>
          <c:showSerName val="0"/>
          <c:showPercent val="0"/>
          <c:showBubbleSize val="0"/>
        </c:dLbls>
        <c:gapWidth val="50"/>
        <c:overlap val="100"/>
        <c:axId val="1846284144"/>
        <c:axId val="1846275824"/>
      </c:barChart>
      <c:catAx>
        <c:axId val="1846284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846275824"/>
        <c:crosses val="autoZero"/>
        <c:auto val="1"/>
        <c:lblAlgn val="ctr"/>
        <c:lblOffset val="100"/>
        <c:noMultiLvlLbl val="0"/>
      </c:catAx>
      <c:valAx>
        <c:axId val="184627582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84628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Sales Dashboard.xlsx]SalesGrowth!SalesGrowth</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Sales 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8277153558052366E-2"/>
              <c:y val="-7.8127627078400083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2.0140523164941599E-2"/>
              <c:y val="-8.62775863286038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9208912088236298E-2"/>
              <c:y val="4.412176167465619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544000117962769E-2"/>
              <c:y val="-8.8529734516681752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8277153558052366E-2"/>
              <c:y val="-7.8127627078400083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2.0140523164941599E-2"/>
              <c:y val="-8.62775863286038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9208912088236298E-2"/>
              <c:y val="4.412176167465619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544000117962769E-2"/>
              <c:y val="-8.8529734516681752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8277153558052366E-2"/>
              <c:y val="-7.8127627078400083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2.0140523164941599E-2"/>
              <c:y val="-8.62775863286038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9208912088236298E-2"/>
              <c:y val="4.412176167465619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
          <c:idx val="0"/>
          <c:layout>
            <c:manualLayout>
              <c:x val="1.544000117962769E-2"/>
              <c:y val="-8.8529734516681752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SalesGrowth!$B$3</c:f>
              <c:strCache>
                <c:ptCount val="1"/>
                <c:pt idx="0">
                  <c:v>Total</c:v>
                </c:pt>
              </c:strCache>
            </c:strRef>
          </c:tx>
          <c:spPr>
            <a:ln w="28575" cap="rnd">
              <a:gradFill>
                <a:gsLst>
                  <a:gs pos="0">
                    <a:schemeClr val="tx2">
                      <a:lumMod val="60000"/>
                      <a:lumOff val="40000"/>
                    </a:schemeClr>
                  </a:gs>
                  <a:gs pos="100000">
                    <a:srgbClr val="FD836F"/>
                  </a:gs>
                </a:gsLst>
                <a:lin ang="5400000" scaled="1"/>
              </a:gradFill>
              <a:round/>
            </a:ln>
            <a:effectLst/>
          </c:spPr>
          <c:marker>
            <c:symbol val="circle"/>
            <c:size val="5"/>
            <c:spPr>
              <a:solidFill>
                <a:schemeClr val="accent1"/>
              </a:solidFill>
              <a:ln w="9525">
                <a:solidFill>
                  <a:schemeClr val="accent1"/>
                </a:solidFill>
              </a:ln>
              <a:effectLst/>
            </c:spPr>
          </c:marker>
          <c:dLbls>
            <c:dLbl>
              <c:idx val="6"/>
              <c:layout>
                <c:manualLayout>
                  <c:x val="-1.8277153558052366E-2"/>
                  <c:y val="-7.8127627078400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87-4217-A776-73D93AF5D562}"/>
                </c:ext>
              </c:extLst>
            </c:dLbl>
            <c:dLbl>
              <c:idx val="7"/>
              <c:layout>
                <c:manualLayout>
                  <c:x val="-2.0140523164941599E-2"/>
                  <c:y val="-8.6277586328603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87-4217-A776-73D93AF5D562}"/>
                </c:ext>
              </c:extLst>
            </c:dLbl>
            <c:dLbl>
              <c:idx val="8"/>
              <c:layout>
                <c:manualLayout>
                  <c:x val="-1.9208912088236298E-2"/>
                  <c:y val="4.41217616746561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787-4217-A776-73D93AF5D562}"/>
                </c:ext>
              </c:extLst>
            </c:dLbl>
            <c:dLbl>
              <c:idx val="9"/>
              <c:layout>
                <c:manualLayout>
                  <c:x val="1.544000117962769E-2"/>
                  <c:y val="-8.852973451668175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87-4217-A776-73D93AF5D562}"/>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SalesGrowth!$A$4:$A$16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SalesGrowth!$B$4:$B$16</c:f>
              <c:numCache>
                <c:formatCode>0.00%</c:formatCode>
                <c:ptCount val="12"/>
                <c:pt idx="1">
                  <c:v>-5.0465002447381301E-2</c:v>
                </c:pt>
                <c:pt idx="2">
                  <c:v>-2.9795350275787411E-3</c:v>
                </c:pt>
                <c:pt idx="3">
                  <c:v>2.3488718383554277E-2</c:v>
                </c:pt>
                <c:pt idx="4">
                  <c:v>0.36106185749286451</c:v>
                </c:pt>
                <c:pt idx="5">
                  <c:v>0.34185629609284823</c:v>
                </c:pt>
                <c:pt idx="6">
                  <c:v>0.15223975548702062</c:v>
                </c:pt>
                <c:pt idx="7">
                  <c:v>-9.2336313989077601E-2</c:v>
                </c:pt>
                <c:pt idx="8">
                  <c:v>-0.2795747269313163</c:v>
                </c:pt>
                <c:pt idx="9">
                  <c:v>-8.4618208516886936E-2</c:v>
                </c:pt>
                <c:pt idx="10">
                  <c:v>0.27629837577702027</c:v>
                </c:pt>
                <c:pt idx="11">
                  <c:v>0.31442756366949992</c:v>
                </c:pt>
              </c:numCache>
            </c:numRef>
          </c:val>
          <c:smooth val="0"/>
          <c:extLst>
            <c:ext xmlns:c16="http://schemas.microsoft.com/office/drawing/2014/chart" uri="{C3380CC4-5D6E-409C-BE32-E72D297353CC}">
              <c16:uniqueId val="{00000004-3787-4217-A776-73D93AF5D562}"/>
            </c:ext>
          </c:extLst>
        </c:ser>
        <c:dLbls>
          <c:dLblPos val="t"/>
          <c:showLegendKey val="0"/>
          <c:showVal val="1"/>
          <c:showCatName val="0"/>
          <c:showSerName val="0"/>
          <c:showPercent val="0"/>
          <c:showBubbleSize val="0"/>
        </c:dLbls>
        <c:marker val="1"/>
        <c:smooth val="0"/>
        <c:axId val="1671735872"/>
        <c:axId val="1671732960"/>
      </c:lineChart>
      <c:catAx>
        <c:axId val="167173587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671732960"/>
        <c:crosses val="autoZero"/>
        <c:auto val="1"/>
        <c:lblAlgn val="ctr"/>
        <c:lblOffset val="100"/>
        <c:noMultiLvlLbl val="0"/>
      </c:catAx>
      <c:valAx>
        <c:axId val="167173296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167173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Map of Units Sold</a:t>
          </a:r>
        </a:p>
      </cx:txPr>
    </cx:title>
    <cx:plotArea>
      <cx:plotAreaRegion>
        <cx:series layoutId="regionMap" uniqueId="{5DF80C6B-AE83-4295-A3BE-068F9C3B35EE}">
          <cx:tx>
            <cx:txData>
              <cx:f/>
              <cx:v>Units Sold</cx:v>
            </cx:txData>
          </cx:tx>
          <cx:spPr>
            <a:solidFill>
              <a:schemeClr val="accent1">
                <a:lumMod val="60000"/>
                <a:lumOff val="40000"/>
              </a:schemeClr>
            </a:solidFill>
          </cx:spPr>
          <cx:dataId val="0"/>
          <cx:layoutPr>
            <cx:geography cultureLanguage="en-US" cultureRegion="NG" attribution="Powered by Bing">
              <cx:geoCache provider="{E9337A44-BEBE-4D9F-B70C-5C5E7DAFC167}">
                <cx:binary>1H3pc5vI9va/ksrnFw+90d237tyqAW1GlqLIGtkzXyhFsdn3nb/+d5C8EiX2rfF9q6QkCgIaDjx9
tqcPzb/3zb/2wd0u+9SEQZT/a9/8/tkpiuRfv/2W7527cJdfhO4+i/P4vrjYx+Fv8f29u7/77Xu2
q93I/g2riP62d3ZZcdd8/s+/4Wj2XXwV73eFG0dfy7usXd/lZVDkv9h2ctOn3ffQjUZuXmTuvkC/
f17e1Z8Wd427jz9/uosKt2g3bXL3++dX+33+9NvwaD+c+VMAwhXld2hL6AXFiHBENfXwIZ8/BXFk
P2xWkKpdIFUQqQr0eNblLoSW75PmIMvu+/fsLs/hgg7/v277SnrYtPj8aR+XUdHfNxtu4e+f/4zc
4u77p+tiV9zlnz+5eWwcdzDi/hL+vD5c82+v7/x//j1YAXdhsOYFOMNb9tamH7BZ7Nzo7vEG/XNY
KLsgVNMoI0wePvw1LJq8wEhDVOX0uJ0+nvsIzpvinMblodkAksX4LCH5I9h924W7xxvzz0Eh+IID
JlhT5UldEdqFoCohWMVHUOTjuY+gvEOg07A8NRwA88fVWQKzvcvCOCoeb84/B4bSC5UzDH8G1ovj
C03DmtTAgB0+7PGkR0TeIclpRJ4aDhDZbs4SkYWb53GZuY93559DQsQF0TgTKkVHXcGvDZjEF5Rz
ohEmjshoj+d+MGDvkOg0NM/XMsBm8eVMsdk7rr2LHu/PP8cG1EVwyiUX6HjvxWtsBLvgRJVcyoft
P2DztkQ/w+ax5RCby7PEZnoXZ7b7sS5GowILwR9cyMDvC3JBKSWcquLJBR1DwaPavEOg08g8NRwA
M/3jLIEBj5n7H4iLRi8QpQxBNHbSnCGGLzCXAtQGXNBLRN6W5DQgj+0GePwxP088MreLow8EBPIW
LAnGAj0EwANFQQiB66dMauyY2KABLG8L9BNcHhsOgfn7TIHxd1G+g7TqAzNKcOlCJb2y9J+Bd+k9
P5GIMQgODp9BTPZH9rZEP4PmseUQm/VZYnOzyx1gGIr4I30/v6AI8n0CuePhM4jLEFYvGNOIQHhg
yN4nzWlkXrYdYHNzng7mOi4L59No58fFB1o1iMwogbSecQi++s/QqqnqBSYqlUgbJPzvlec0Pq9b
DxC6Hp2l9ozugl29yz6QlCHyQlUF1/AjKQP5/UuujLMLqgmNEvSQ0wws23skOo3Pc8sBNqPxWWJj
7AL3Ps6iDw2d+QVmwJlB0nK0bODxX6KDkLzQEIcoDfTn8Hn0ecfQ+X0yncbnZdsBQsZ52jcjDuJs
9/0jmWZxAbEAYyrFp/FR2QWjXAAnMADmHaL8BJanlkNQzpMKMOIoutsX7r78SPIMXTAOmQ0h7CQu
wKFxAikpwgNz9k5pfgbNi0sZonOeJNoENMb9/oHRABYXTDIGkdjA0QgIoQUnFEO+efgMNOYdkpxG
5anhAJHJeRLNyzj7XwRpEEJTjcCA2AOpPEAHCE+IA/rk9IE+g+0vGYH3SnUaotetBzgtzzNUm0Gg
5rqPd+mfE5wHT99Hao8s2TAUYOBqMAydaYQ+nvUYBLwtyWlUHtsN8JhdnmV4dvl953yg54eshgip
ckxP880I0QuNScIhNHgNx5uCnEbjodkAjMvzVI61A6Pcny7zYBd9f7w7/1xFKNBjWGD5OPwyZGk4
RAVICLWn0A6fgYt5r1SnAXrdeoDT+kyVJgjcKHbzD8RIvUCgMxRi5iMGAyZNSCClRT+E9oDRwNFc
vkOi0/g8txxgc3mmgQBUzvwVZ/4HYoMvJJEYUv0BRQMkgAYJDhXswdjB9lfe/x2inAalL7g5XsQA
lOVfZ+llFrs83+2dMr8rio/UGnwBWT4BEhPylZcEAJg0TYUcBxKdJ3V6icy75TkNz6D5AKPFedIA
l9F3d/eh4zbyoh9VBhLmiIEEm/USJKihgVQT/I58yEYHAdo7BDoNz1PDATCXy7NUnsu4/sBMk2Io
oKEa4/RhVAC8/UtUJLno4dCQ+rB9UBHwljQ/geRwDUM8zlNRFlDQ9KGKQvlFb6mQhLH+xxz/JSRI
BToTRqTxDznMO0Q5jcdTwwEki81Zqsj8owc2BbAuFAozOD8iMsgqJZQ8CRVs16N/GXj+t+U5Dctj
uwEq8+vzRAVcbrn328eo6J+nMoT3yTzBgp6uzYByJiwAMyBtjj5n4FLm75DoJ8g8tRxic54R2VVc
uvkH+3v1QgpgxMSwNFOiCyGRgAqOh0hggMq7ZDkNy4umA1yuztO5bO6ALM/zu7sPVBoGtcpQYwYD
lk/B8Ev3AnEYoQQG1B5rnQfMzLtEOg3Pi6YDeDbnGYstdln7sewMVM/K3qaxQXTMtQuuIih8kg9D
mBCnvU5h3pbkNCjP1zDAZDE6SzezcHuV+djijF4lJILipYfCpaH/hxrBvgIQiP8BKu+R5SewPDcd
4nKeunKsNDF2WQxs2e7xPn1AEEAupApqgdFDvfkggxEquBuomoW6wKO9G2Qw75frNFDD9gO0ro0z
1aI8h0J8N0ncD4QKBpQxjM48sZYDIwe0JhRtYhgMeCgUGEDVF/i/Q6jTOL1qPABpcZ4R9fLuW/ax
1c4wOADeB6oEYQTt8BkUCUp5ATFdX6J+uoTzPRKdhue55QCb5XkWOi3vqt1HlgRACRphGgU39DDy
P/BBCGmgPIz0ZQMH5GD7ywDhbXl+hsvxOoaobM/SrPVM+mwXJlBe+5H1gZRcaIJpSD5W0gx8UD+m
BiqFgft8UqvX4LxTrJ9h9Kr5EKrZ2UJl3mX5XfvYkf95rEBhXA0eaJaMPMQKA/PGYTgavBM82P3A
UQ9S0777vC3Tz0F6bDtEyDxPhA5FNv+DiA5qNAgUBTB4pubwGQ60weinYBTTBx+kDui2Y6HMe+T6
CVKD6xqidZ4R3RfH/cjKDqh0gic5IC16oEQHFg8K1Tg8EcXET0qh3pLmNDLHVgM8vpynffviB1Br
86FPqYPeCAJk58MAmjoIESTQpTChg6o+PmMA4fdLL/QeiX6Cy9O1DLE5z4fWbu7y4tPWhSc8P7ZQ
XcDADWbw9O1PnvFUoU4dntCR6nMq+xKgd4t1GqVB8wFUN+cZ0X3J7uwPfUwK6AQi4GEO8jBmMMhR
j49JAZtABgH224KcRuWx3QCOL+uzjAlWQFjnbVDtPlRxIG4TEh7weHT4Q8vG+YUgQvTjc8eIAeql
XirOe6U6jdDr1gOcVn+cJU6bu+ZDH/1EUPhMBAW9OCY4Q9cD2StMjwIAPVi+AUBvinMamYdmA0g2
t2cJyZ/Fznnstv881en5Akw4aMxDzdMgiD48Js1hFA5rA5btLTlOQ3FsNUDiz81ZIvE/8PwQeoHT
V3sm+vAZhMscIgMJBAGw2E/689KAvUei07g8txxgsz1Pw3Xj5vs4yt2PfDIasn54oIMRmN7p+Hld
AwW0NBQZALEmTz908y6RTqPzoukAnpvLs1SdmzaGqevsj7NjUKAGmMBUTj+ZVADYaHhsvZ+iQ31A
7/Hcx+c63iHQT6B5vJIhMH+dBTD7X86kd7QtRy/zas//dhJBCSkl8NIaJC2Hz8DLwHgB1EURmBbt
9ODbYIK/n4t1GqNB81dX8v9p9sCfzyz4NPniaFfsxodZG19MLvjrrYfLhdkkB00fgtqT0cHx3l1+
//0z7ueqewFkf5CHlkedeP0Qxg8N73Z58ftnBUhrSHZgskHIhOCJEalCnFBDYnzcBJ4MKkQQhxnW
OJRbRz1n9vvnvpwUBmLh2QQBExWoWv/kaN5PmACb4HCgpKgnX2H14xWu4qCFBO7pdjz8/hSV4Sp2
oyL//bPG1c+fkuN+/fUxKuADkyHAqC8FuQgHGjfZ79ZgeGB39P/SzC6zUMp4pvA80rHt/N2ajqZu
WlHgqWrFqyxXi3FLssqooiLUa9lokzjyLjOJ0KQM+NIzSjtcibTaiLibu5jdCltzdOJeidzzDYb0
3Pd3oeUveKxOaoXqwls4YXyZx0vC3K9pxJe1JxOD1c20QpkuZVXoaSzElFvd2m00YaLka1HTSdg5
/qiLa19Hlj2zw2AZqFUxKkRc6JgEoZH6Xa0HpbotuwXPBB25TakaqUJNnwStoXh5qqsk1CvE7otU
nUfK37HvNHrgqFvF05YyKjo97Qo9KiKke66vx5XvGhH27r22qXWR82USVL6OG7Tyg2BWUP69avko
k2Glu3mNDS2nM0nCBbYLw8d0RJR6mmblpqBwbi8fSR7e1W27VtJs3Dn2XctGnBSRbrFUZ2Wtc1e5
5lph6RauFr4Vz+0c7iZvlFEUVV9rNVi4RQBVqHRWRjE0SUY0VS+Vul25GV8qrjp31W4eS3UlLXXr
KGxGonZlpaVe40kWom2m5BPmZ+M8b6euFiyywr1HSaxLxb2x8nbtinKDHXZb+vY4NHMrH/NYLDlp
pmHjLzTf2yHWzdsaLtOPFjWq1o5qXWL7UvrFhLrlhGJ/Ubbdinrt3NPqqcx8s5aumXmKXnXewhUq
9Ap3kSCDBv6EV+WkoMXIjfkMB/WUFb6JQrmssWrEXLtN23zClXaldtqiaG/UoPN1SZ17EkI/sLV4
3jDn0tLQ3ErprI7sceuFtq5QtdBhhpZZCWeOc6vTgwaN3CIZoYLc+lWws1lwZddjqLxbJQ6bJYVj
elGuI2ybauYveoSRVW/LHOt+53+jfnDPbOc+LZp1fxsTpdumAjo17TYonWa+um/V0tFRYARqM20j
Tc8EGgWRf5n6pWGTei2jLNKzuJ53WmLpNnb0nEizQfWq6bRZ2bpmSHQfsWXcsSV24A4mzRw5dGbb
7dx1gnthF4WuNqXhNmSiUn9BWLft+2SXshlEwwZlrmmxZi8SvBBi3PjNRnPadZ3QW4f4ZlcjgyT+
Iku93eEcbenrTUtWuZvqdq0ERpna91YuND2ImqndBDuuNnON5mMKqDg8GvmVEVHof0W7qkitu6p7
y0rvPvNzMBLFJOSeqbbBQqG+SUDPw9adWbE/irN223SpEVZi1Hjdyu38hV8Xk9SDvqpk1348rrxm
mqXVmgblJlPCRdWbA/Gtcbqt7Mp1TfTYbtYYIMk0mLms+ku2hVnU3Zan3bZHsFTbuRL4C+qEu/7G
9P0R2fWau/VIibtt3pajCrV6VWO9vySLlKOGZTrMFDdjGKBR0m5V5+qqwPU0tie4CS9tksHxspGE
6/ElH3vC0+ua3eZNPpYdm7lUfJPI6BywCRYtr0vFGfV92/ebeS9bYIMtq6ti46LG8Do89bxo4blg
Ckqnm2usHHUW6HoZlpMwD+4bSseue1tX+Ri5zQajYtJ3Jpnmk9TFW6uwRzjcFnCnSMVvmySF/qJ2
W5Ve5oq8tpN8kjHPVLxsEpMSzHS34lmzclizCVU2KqJxEjYrpWy33KunIirBysTuTtjKTSXtr1d5
w5Y0U/dOlhiuZY8qbLsGUbUl4c1eMuvPiNW6ZN59EbVzXCIjhc6s2O64aM3Y1pZobCfKyqrjKxJX
I61GkxYXs7TzzUBoS8qqTZeqq4TqadMvshkj3Zx80zz/qxp7ZpGRWYqDRZiC7A2oR+tAl4A7rQWq
kf2dk+xLWXZzmRSbPO8mXcB1z2rmHShC/09x3UmcmgqB7tVofMJsNE9Zuc+tZtVA38xouUkxqJhH
k6nldOOMs1lvrGD26ELvUBnphR2YiFeb3mDTJhvZsfdFgmcrvG6LvHBXpOmf2NqWYbMhFnJ0lzZ7
7Nzlrry0G23Zq2RvE2BeyKXjAXagRDkGHUPIdY3KFrdlmaQ6isDTSHqblmwGPtHRK7VYw3MKSwyG
SverlVN4uwLOEURg3WS5cBqu6TXRQNXCnSdr0A/nKnOW/blCzJcHjUPNEuHMNiyF/l0oyhJFVjhW
FedL5Waernl1oDst+bPDzNXtBHtmoxRExy2ZBY1tGSorboSX7lpZVDPmob1na/ZlKpnOCyu5IiVp
DFxrpgcm9sp32mDstq061hqd+Fwzwd39GbhdO/OqfBQ6aW4EpX8bNs1Kxn47hwxhXqD8b6IwqhNL
FGPfV8DpRXUbgZ8tFCNijdQhqe8uA3XT1E5lIq8uTVej5XHpsK7t3HZah8VlybWvruPhSedpxAwt
l5qHpcOXQrOHn5T0YutqFOamFGVuNq3MTMntm4q2zagixRUvHctUpaXogRJYBmeOSwyZdcg8fNVt
iszQo8XE6tgNEqnetaVlWiKaNHFw47g4H9uFVZtCJvZlWPlGGVTppFXdLeLIuWzDeiycDkxIqc7S
QpsgoYy7qBpVnT+OqDKuy1wHH6DHyq3I77VMm/hNMG4jZnhtMWr0lKejlsOaAl8piVOPwzyK9LRU
8nnSxsXxq8RNMQfhulnH8yV3smYCQZGnF5EFqLuTQHFWUUzjMcRfW6HLgO06JmcOeIFx6ohdFiEx
TstKmG5U/u02wogUzxlDKqKXHnf1UmvAGwd0qzW8GCVJHRmhovlgblQdFazQ7Qg6dufhfaD4ZhWx
paBJoTuVaviZmMVJe1smxNE7UHMvA+MBKhC15TqU3drOWgOUbdxaEOhQJv4K1LD4onpjCcYGxflY
gPlrcGrprc9vuaItWVhvcNZufBovA83SU0tMO+buXDpT6mxONR/KBJ6meD8RJ6Mfw2TZT03ZzysK
M/JyBAH8yzDZ9aAberUfz0ru36f+ZY2CTcTrjSWaZeYYndLOU4ijGp5CDdYvzwx07yBAl5DyYUgN
KcwDLLReshcBuqR1GWktj2aWjVYtSSK9DbTLYKSFYF8g0HG93GgCS1ektuxDpTdOD9nO8PTwBJXg
IAGknjBC/fr0NecN8awknuECgniwNZFTTJQ0mUp17aN6rRF3l8eXRfPVZeE8o2DVILB1vHb6hiBA
a/8oiICEDII22f//WhCbRNIRuRXNevBZU60ZRCaBMhdc/dImEBgExZrzSBcpM0qUjaOgXEdtOo4Q
eJ8AAlZJZ25Exwm/+bVkfY72o2QwRyYMBiOGOO0lf4FQ4tt157UimskSUig1mhOHfFVyNzSauoYg
lGlj6pffDt07ySE+D9o9RGIbO1/FzNupstkTBwzAITwUrFvZU6wpN0nQbQtwXcRrDa2FMARiOy1s
pzxtpn0Iosl66nts5oAC9FG6WoCmBM06dDxThOqqI2yWARa1LUZBnBqOU629MhsjehsIdZKC87NE
OY3KdpqJfJ229SwomOFTC2JYF1TXmkRaNlHtfJySbNyE9lax273fqTdaQ5eyJQYn2Uqgcm0l4X0q
Szi8B0XLaQQ+zMCUVzqHXqMHqgUxMeR/Ydz4ellXGyeLI/3XKJzqHjBNNmYwo7/KoOr1NQg4cGUY
YxrNHJxPaKyuShmYYfDtEFk3W1RkwBL+UjHJKdwpIn3WLijoyAB3WSMBuSlopq218zzwrr1wonlk
68X1OgfHNxHU37UNGLVOsXS1rDaQ7popDU0CcX1QsUvUXTt5dBnFiy6s1lKWRoOjL/CiCegMKgSk
QdWuSG1BIoG/5HjuFqLTtaiFmwiuo46uOrCHJYRi/XFrkUyIorNKm1EIQPusIICeIJ3QRLiZy1o1
Wt5tK8iqQpaNpecYbfi3liNDKesp5PdT6gWLyK0mbv5NODWEKX45khpPRg3yR5gnM7fF2ripBbv0
EFNGNFF0Ww9tnIzLLCihF1kLS1ilDrn+HhWlrkIkhdNkHJb2l8hvtjW3Nq5bGhWkYBCBk1scQHSc
xeOAkb8ySEeh3n3XB61FUk89FizDNr/JynZfYQjHIhdSdmedZpeuC5myfVnBPbaZt/DVcOEIeotj
NqsrM6TtVaN49wpOZthmI2GXkzYJdiiwTI5HBVk1CZk5LZu1YLWrQtxqFVr16R5ELPN2rIC6Mn7M
k2JthssOzK5jptHXBoPTgutQaojfNHtZk9hAvBxxVM1roe4tQZccAU3w654Gw+Q/2BeY001yeIcI
xzDj6+uu3XElTqlColmfvvUpXQOwoy23kpv+kiMtmUVvWNtTVp/185bAJNocnqLpt78waRluXR7Q
FoytDwlZDolp/LZLPaGyXIPJOWj/LeHRw9cncZ3ULwJVjWZUVJFesxxInKDbZI0/TW1pcKCCvvpq
uu46iA1EPm6QOs8d/76PsjPZzb1CG7tEjiVDPdMykwpe+pD2VJjecjCEPApMz4E2cWbknvdNaHCa
tPIXAiI6GgR6b4j9sNmWNt5WHpjqLPNtHXfjpA0XuSb1hpdrAviXlr/Dsp0XRTGHZ5j1Pi/jpNs6
ki79hM4aAiF5Hi0YX3d1M2OQ6PRCMohDUk1btkTbxEBaaPa4EsmfCTAMQuqd26x84i1kXW4QZ7d2
2MyF5i2ijCwcbI+VvJ33aVPhuAu14yOfZVfQPead/UVYQH3kwBfgDLIkYPf0popvUMlT3XKicdlA
6KVi956Bu1BayElcf1E1vomx1ANAUgRk1vMK/enUDAxN5bHbSCs3YZ6N/ZTfqpFq9EmJbAJDAVks
q970FpxCvvbrzo36goNh94YuJqEEEcILGHwYMJARToombsNohgJwn1FYGXHqZTq8XMfXM3jgXld8
dR4HSmEgBzBSGnda58ml0yjXWBrBiHbVMoM0r4LUsKTasqTCzIstizsjhQy9T92qapWHzdpR7Ktc
4KtUeH/JItGTqABKTl16xL1phb/zMByfY7ildVReUteaxED8RazUSww2LwUKoALNh2i0DyrKrFmX
Flv2VjXtqn1s5bqi5nPXqvccLH8IxoyTeEETOFMrTIUyCD6aKQJyAdg7S2nWUlRrVJajkjWTMP67
T1K575mZ0kxZV0wSIEdyUk5DBtEO8C9a0mxTR11BgtfU1CBAlvXRmOVXIxuSOd1my6iY2Kg0aZav
w6ret2Uz7YMglveUBbmVXqNrBP5ZfFrG9VZjcMWlDSpBrK8JUHSF+OYzZQ2xezH6NdAnrNjDqxL6
umGMBjDXdsqDoq6iWS2iUS4rnSYceM26nvadnBTNimqmldhv9K/D60uG/UtA+AweGiEsfjCfKSUt
wbSMZoXDtmEWLHo/J3K9CspxrQIYQbiw6mLU82e+V40sQmcZBDxJC8QLMJwYFIXkTC87PIpKoKwg
yPaB1sxUZPSxGNK+aUCk0DjT+3hJAFHKm1XPbkS+uK1kPqlTz+xNRu0uSkWZ5pU2LVy4dMiHAglR
WNjubUtbOpiMKJB7XpvpaRIsWKhue7vrQafzIqAQo1rPQjYu03HuhYtWlqPMr9c2BD0QT8Rpt8e9
M4oATY9eaXU3rgp/ERHIx71u3QTtPORgN3odtom/66+ZdOq2Q+rW69RFWgIu/jeFB4uWQtoHbX23
GDs8G2MNrG8WmH2gwxt1XkC3zyFz7eioTINlkY0Es26BDwSNrcRtz1DYlaoXjgPuli6TLrzv6RBR
NV8iiMy/x6mcVmGzQEU8QvV9FniTog4XGoWoo+26faiOiQWWyFcMLTIUt1l2BWhlH9Z1LNp1Kowp
1O0X27E0sH51pDsp0rtATnJIdz0/MFuV6o5QF0kATKzHl2Xj78qWL3vWGgFf17NNbWpPlJaOexIO
cq99f9GSQMTio1WquKbKgU3zynXv4V3QjbpiS9tqV/3vBLdztdRdoIuy0l1EQCdXjbZwcl+vna7R
XT83YstpjSKgs9769sxaDPkiLaovqB4fkti23Ii23qPYu+6AnEGleq2YvdUtgSRXLW+BYegAdd6O
ut4CRSUkm86OUpBKYWChgX0Nq9ZoLY9NfHsOc8Xf9kxbGMEOoL2Rym7Bhc+9ANwHRJeJc+2l2lUf
MKGg3dKA3nq2M44tPEZ+t68ccHUQTVRRaCqVZzoSeESZTbDWGTY3XWFPeq6tKAKgF9OxHc8gujWT
pJ0fOjwMevRhpAtuuKnhfoL1osAK0Cga99l4kPClDIoRcIgGDuvL3vlEtIAMki2rvBpF9l5VgNfv
O1zPvnrgVJMGcoc8BbamCWEIAuiFnFfboIMRHqcDT5qC8e+qaZUC6wzmuOcJu8S6+7XVgprRH90T
ZJtQsaDCjO4UZqx8HaUELfFSTFk4y3m7j3K4kV19Saw/gecCwqOkjt4no6IMr4DGhDGaWvdBkXru
ue9YuSM1XRSQAxQSKOK4DtaBzw5m+3AAjr+lHgS4GUz1LNu9JxQY0mmW4LyvpS9HqiZsPaj97Ar4
oHqcf/UVXOlq7BqNq2CTVuBzokyhYzUodNmU7YykSWiQslyFHJJ0G6u6yhIImUW3gInXblHPImkd
qEmjhdkE4XSXZNIZ2V6i6hxIjSwGLrSIgdtUSVLrywgGEw3NKfUGx9Pac4AJL6+9ot3KFFLE6l7N
SGLEoOC9fXE6chl7nlEnqtFbdY0W8zEG49TbnGtbUZdqmulx5uxUAVFIVW+J2qwbj86KxNcdZFZx
Nu59eOAWYIfzSawVo7SGUK/3u2WwkNAje/3LubxG5LqCcY3AU1f90fowycZ9auya/hcl4+MYxgT6
XuFzuuwPIoHvz4Be7pkBBYYTfNyYfaZB82qDfG3G4nbfhiAA8PZhG7lAPk1mWQJRUFyu1Ss35eoI
tfW08jswS8nYTvP7oCg3RGtWvUIX/DH0fxjpXr0csN0DB5a5tvPwjsOnn//ZxCH8Pbx373ll/4rE
51+Lx3cr/nIveD1NP2idD3fqpXk61vMb/vqx7qfX/Q1Gz49vY3wceP5vNr5v3B1JCtn2Uzr+w7D7
H48vEHkecT82eRhw7yf2gWmWYJQcXtKkYqjkfxpw7yfKFP2bGoHFOwzFQyDyMOQOk6DAJBugUypM
UYM0eLnT05A7QVADCFM5SpjGGcpnkPhvRt1h3H/AHagwiTe8PkIKiExAIHhfwWurEqY8zxuIIq4E
gTDETYvOPHw1jd+ZyMWdibsmNqLErgypqJlppTl8qUBeH5f6n24X3ESFZk/qwpeB3vakuSXbyjws
MUcP89AxCyWNTBiPjY5Lh591//Owjoe19PXDSgXGKacSO5dq43kTO243TlzZnSFRGJlqhOzsVsXd
FXYKa+IJEpnPXyjPFV8//A47CYsVDW8o7vi4hPozCGhBBIcXwtc1W4FvlmqRbiMFj6h0E/PwhdOi
6YyuyeD38yIO5N71e449j/xAP2yuqq5+2NMLo7YzAt9rR15VZrqGvVQ93jHRBunMpzaM2WlVAMPb
cBePm+s0nOeR2UA1QhglJmut2Cy0KjGffwaBAwlipACDkto6vMCiMKPOZxAh9otA+OHguPbwW5Go
MEWTUtWwIig46OLKMeL+yp+/kNZfvg1zIYKb628/6xJw+mHCRyVqYtNJtNjkFdjhschdN9CZrSGg
s/rVhx2e96ozvGU1gWEEqBeZtGm6bvtRDdIPchyW0NOSW5IMiJ/Xm1W3sdCYEOCrlAZBWAHjIn6R
wE067Hj4jav+Rr7Y9Hz0F8eMSH9rWxgW04M2RKPB2ZPj5v7sB5EOxzie6bD4LOehYZhMIfOOTF/x
sVkFAh2XFFpgk7AgJMZh8bD58JV2wd/wNklr/LzqsBT2BzgssVRpZ1HsHfd4Xv/cgOUoNONkGioo
NptIwJ3P7Qy+j8uH1c9fvO8rx+2HlSd/vzjUYdFNa2/iM7J5bnJYOh5neIgX5/1h0ZPfoewhvhye
4cWRAq3VdFRhbrxo/WL7L4R/0eDF4rPQL5qe3H7YcyjacE9X82KdBmTCmR8bWID6P3fvw9JP1x31
YrjZDYAaG6xUYtCag+rAyFnZwYAAaNjzVwKUkDpWug5gplmjTTGYtOc2zzsODnvYoHVfHTdhl6KD
rhDYODYPSygCU/L8c7AuppYX6Frf5IfFw66HTYelw9fhQIdDPv9kSgUW8PA7PBzusAgZPBz512c/
7Hj4OpyGUWcD0XowOazCfqpVt4fFyoMBu7GXd2iq1v/H3pctSYor234RZszDKxBzZGZEZmVVZb1g
NUogBBIgMXz9XShqd1Tn6bv7nvf7IkOuIUYk1/K1nGjn1bY4hkEsjvOS8DqtVC2PxmiKuHb9Jbs1
mV7GOpRjsGTRIns479WY+4NV6ZNpWuwqXF7MpR0Q3j79MY0bEjudBJBmzkhbp7e5LM9Pq1PXAYph
ZRvkc+08JFZXpiKcvpWd/1YsgLo4kMKGcjebOvWN1X6VdcM0bXT9YwbqzVtKN9zqeTaLxs3GuDyJ
uhWbeoKLF1bgXhy9iHz3Fq23DbagdGQOz4pORps/3uXtY8x+DFZC2dGNWrc0va7jel3nTfX/auvN
FvxXYUaYsbcR6wTvqklPC+yif5/6/2EaLw7UDlS/vZk5MZutmfp2aaxmmtjs+//9nXC7PCKS1+7+
fDf91G5x/H0WZiezg4AfEz7xo7ka1jd8t73vc2++97nbBLBSuCJ/n+LdtK7usH8a432K/93LmHd7
f5X7NMaWVOyNs7g5zojA3NgC7rqbGt6AsZkqdvCLU9nz9m7XtMcp3nS5XZqmyuyrZsy7GU2Vmx3S
NN96mkHLumOaq1v7vX6bk/pWPltBnS8OzshRaz0GrghOjv0FqCjHMYyf29HW8C5mkk4KRKrexoHH
g0e6ZU6ftzGzQTzyVFb7ocgqKr4B2VzyeE7KDPvzsAlpNAFPZMmu4/zcrwRRPTi7RNg6Yyz+4vmE
5QBFWP8ltOKDwwQ/jLF0gXq4NPOj57nx5pSAfpJavfxeLdrPNTwMAPaPcUgQ45TFrhdTfGRd7aR1
KT/YkeXvaNt/rkvre8X7cjc7KtmsPDUy2nFWuUAigk990iS7pEySTTBGWcDozlctOBf2CESv0Wk4
zJte0u+gToIwMIbA7gAdB8W4oT7bcoEDoZ7qcduA9SWYvBRW+Ys1CLLh4Yt2WoXhGUcEmhYjDu4r
cXWuQfkIYtacSnjkeRxGx9q1P3GPTY+8FGd77jctfPd8DqMXPbbVIZDbhHYeyFEy2fDEmkCem1mm
x/I5dBYrD0nN0q+6aXlOVUvxS9oOQpZldS7H5fMaA4uGxds445vdvygiLtIPMiL3Lbc5EOR1nQvo
buk8BVwZoAIrbZYHccFTBSwojZYpi65+WO9lqDpg/p2beXg+Xqbi9ks7rizWgVhYFgsPBCvv6no/
ap2sHBqqX+soSmOwe575EJ6bUr4FQTHlKgZFbb4STo6VK06VmH4J7jRHcFgLMFClwm8hQLYbQF+q
6byA10PLwzCjlSFyjYjlcRywqErba7Z+32dcJQhWc1cBQU2+V05LU7d34/PscYQcJcmDpC0PNHLf
NL0WXcczsQYOpd/FuRDDzinsnU+CaONlYd3A9w9KsVUlPlYIdAYhyreGutWTVmK5qs/xCziTeheV
85gGvfXTovtCNmK7sn7bZGl3XdGlNaFN1i/exasHPLVnSwIRpVMikmwIJj9zNOKWgi6AtLomG2Ig
lY3vbWlT9wdZ1aCCVSXNZdxFOZU6BxctyouCbMaAy72XDG+EqV+iAefIkwiNcvYEpI9v5rkPngLn
RNtMs6R4FN4QnmLQseakBsgjflghKbZjUoPrgTiCbG2VDQrUpF78aqR/CVThbIXA32FDO0Tq/aUE
NYNdZKV1FgDtyEKQsNOAghztcZHkYEqVed9iiw5rnGz8kDtpTDRunsVZoa0+9R2gvX5RqrQa34Zl
uoZDCLZwuWCrdBFaWEfMAtAutWdgSv2lKYh4i4N6XzrLaYiiLcf90TPe5YUPBK+qrgrefir6Oj6F
iOHkRcxBWwRrPXH9o2xn5+RWVZHh85CNT5zvU9DVm2L06ywgs7hMTXiYp2Ted3Vi5yL2smmq1VXg
rspUiXhRN7R0ZRTzy1zil1jJ7hmf49dl1NjDO5tkQhVrxI44Oxn4H1w1ybOshpfOo/F+WY58KSs/
nTsxZ04b4EAGF1oy0j/Y8ZFTGuwmr75MI45/mvnzpm2DV2qpZtuB76bBCjpM/pJqhVj6QLp+I+IB
tDT91e9aULvAl0t73PgZeK7t1qtSPrjdJrCKnQrItHUZ2Fz4o75aqo/SAHj5uZC6ypL5iwdnJPT6
BuupQBwubrG6dZig1F2wIUSnvS9BJzsx/BsPQbekKtD5HGBJCDpRZlTVn1p7zrxRtanAO8s9v3+Q
Y+KnoUbky6Y2SZfGAWfFmT4Pg+ZZUI17gR83dTX9uejiZ9PSh1Iv+7CaXopGXvpCBLt4SMC8kdFW
OJbMBwu0g6kdPrQuyK+0QBzEtmq6GzwAdHiEZr6AHdmUcbPBUjhfxqrnEAdYgNGw6FIKBvjAgzgV
rU8zsA22Q+GC/smXHamHjZTTYwHiI08qsMVZW6Y84WnbLm/53LjPMhIfcfdVKTw/AW2C3eQ1akOC
0N3o4zzKyiYjCzlVrtxNXQ8m4NzoDFyWV4Sf9U55X53WmQCgTDJzZNSmAJ5epiJheaRpnM0DPehq
iFLHCs+MOB8chIJXKPdsB1+Sumh2wqX7ZPBVxos6Tp2Ov3gFX1KCSHJmNQy0G7vehckQvNQi0zp2
T+oplNI6jbjBcKd5O1mVc4rofyZnodKeJyd31m6K3AfxhoRXvay8dYF7cix6oL3Scg9TcInV8Cgn
1uUSBHS4rCpOSc8ObPjUwYvKsDXaBZa7YWBfcEBos1n3aTIkybYtEFcNQsFyn3ndbuiqcgNP+tDZ
Va7cub+wuASF3q+uDOQJrHYVCI+zfypbWuS48XJFIjsbZTxma1zCW3btMiSZ0mrKVOTvZl18XMK5
zfwp+Ti79rLxawkSkKqzYS6+dio4abdp8pFx4Fss/ImQnJVH01xmuFNAc8NJYOWnvjRT6aSsKLtN
HZ3ckNqpL4skHSbAsgO4A5vKAWvdCt03GYOKnHQgw0UxTJ2w4/0cWQJH+PYNiBo/LBoekQrLrRWE
r5Oet6HDX5tl8tMBvK2a4BeO+hqBhWRBdBhcTxb0Hxrld6nyFjdLPPrI4nbc6DlgqXTKIuvjJk6X
kWy8pnrqnu3BnR7jod1G1TQcW9wbESvGLRYSyFP0V63KDSn8KS/D4uJFNUB94gb4Q9tHkCCaTQe8
YmTlvC+Vz3Z9VX4seFWD0Wo9Rsr/5utpS50FwoSYrv+MlShrd9tlDpHAx6p3frmkbTifi/WbFo5+
bJsIhyWBlW9E2FwM46aJuxh6iPKHcMoqm304Cn1Zy3Sw/TbvWtGlsZVYmavFTlXNhxgAkcJ6fAxJ
sqW9Mz40VakhUnHVBgG3R0XtcEM84Waz3b708BykDLscBIlL4gHjJ9rL6sEVT0hS+NHtEMAvdlOo
QLz3GDzWSvS5slMu2Ytizhmd8LN51ymAemLh5Fy6+psY8VJ2FW8bm82g5UbHThfy7Lj02Z9qjf8o
IqoV/QFCTjiy4+xOv+rRmjMZWW7aEOfQN+OUeT4DS9znasPDvsumX96MBcSWdZu6kf8aJxRUH5s+
Fjq2MhpbTiojPadNUyEE2lhlVrKmOEi40HbXnoVYmk1o+/2+1VkdxW0aWd5B0RoUAXaGgmrMFtVV
WQkuA3Q5nn2Q0bRdWt/bY43bcCcpHsKmeo59/V1FJf4ADkvLGF8crcttpawOno86SRoiFi7DkwS1
p57LA+S0OekPLBid05AsDfx5mdUI5gsXMdKkFd4Oxwdw7r6MrfSeemddOiE92YXTlHOlvzf2iMWE
ZvjGi3wh8Qec2ASOdbu2F7uZgGWBr+V58ps4txrxQDz72R25yj27eQmU+kF6EJttxIgQtEfIJRFp
PFH3bPlyY5eu2lM+bRY5YWmmFT3ZUfDIAENPi5XGvvO5K2mSYjEMNxUTZ+yDcLfCGF+3gHisBce4
hKMgfCoy3+v9nURozwl6AQBhbHNif9HD/MUK9JZ4akgdrwVtOC539cCLvAnIXtXLnNsuRAt2sUSp
KqtlY2v3qQq7S02wGVPPOigWVQ+i0o9B+QN8usdudMNPXhNldXmElseDWAZY91L9nBfQugbdwTlK
AroBIRP/Ud2mVuQDMalBXx9CKx3jgma0dRTiUw5uvjLVVsngmVwdd2yzqnAfLYE52gH0GlK0YVpZ
oQeiTbEZnBpIw1iJVNkMpD5FdlG3gKc5PxQdtbcNAa1cLWTXdAiJqlULBLzidWhPSOTFMtxe8A4c
FeT1CLhjGhaE7SnC2+UHm7Rh3hTjL3dwzlGinYMz618heQUcz7ZjP/8a+eR9DKhUGbPE6lhO3mZ0
oiWt2l49hHkFptae+MXJ6slZDHrZgLZOdrH1wJPxWzL3kFmocVsindXRmfqHnpUy6xZyIECF98Do
vwZtP6fjsARQNRxCWiy7KFE/RSzmvC421C7B5mMgOPghQJuk9FPwnw60Hn50vEi2cgIJag7SUrpl
7oTYFESUfA8tnreVSq0uAceq3/kdgqqIJ4P3Sq5xxz62brEHHfMVobwk1TgkQ9Qzf+gKiV9VvTpk
wmSFFmlks0dt92es0mUmB0B3XbWp3fZj67tIMTWerTZK51bXGfi8qWDl8thadZ+ywaF77frurkvw
k1nOtRuYdbGroLiIRdYXWZx8K4ms1JjGSR+6aZUiGZsTEQHm+8gP91HELWjOu4luxTqTadCL93VY
oimXg849urz08qWv/fEygjM0RB2EaM0IctLCdDqGVYU3Ql4toYmVFvBiK6mijdbDlE7lKQCboQRE
8KidiVyHtZjr4tqNWdzw9hSRMbiYAnDkAsrJAk+0jX7bQDiXu0VR3PJ/2dQC6ZPrl+5OxlbagvDx
xNdC4c8oInnBTeFiyR+67cRd97KsBaBZsY/naE5NtR+od6m6qHwaoXkwpru9D/1PJdzfozEhDu5e
ajEtOR/7dnPv67mFe+hJQLBfocsfDV4ae3Bf7pbAbXlazm1zMC9sGgo6pvDGvByHU5Ebk2ksGXjb
QTi/GFPARfkYRVY+ElpdgRW2EZsvA1Q811FOv6ZSFlAAeA/2XNXnaQr8iyniBfdVO4TB9m6rZ93s
it6rM2ZbEEAKwC5nz1JHFrDgUq6F6azKEOGcgm1mRIizpokpftSahOkSiHh3q3ftIrdICu1nwrRT
EbjwjKZL1cdPC9QqG71IaPKk8i9JwqynoDyRteLheHMrcLR6UxVdjrNf4xVqsvT5BCoJgtn/6Tcx
nezrxZa3iSK7DU+ElxcuuHoU7QwN3fqPWkRJsomCdlDz/qmF93X1rZhc3ap9EQWZTqabKULZuikE
M2JvqqavEzdDHsjR3phRxubObg2lHnuo1TRliU2SS914yYUwvGHPU19I0SUXY3cjrp/CsUqLKrbx
OdZuhZoPInLpg+mBU+DFLh0PsA3+f+1cDnuLJOFFija6iIbKjUPjJccZK7qYBmeo+oMtgjo1VdNA
mA3uQC0zr2KDBccfdLuee16myxmemw7O975UyihNWB/taldW23iuSA7iN72KJoDo0Z/ZxouKhmTR
IIstsjaqrJeyvKq18Id+OABTApVpmuwbgfj/swj+Rb2/Pmnpv7IIIBNlX/+T5GLVw99G/IdE4OI5
W5EbI1lWBIl8uBL8b6p9PBsNj69FarnEDcBcTkKQHX9zCCD19/xVUQ8dSODhkdCI7P+W7QdowlMI
0epBUrqyEv43JAI82fNvzKT1/TiuEwCOweNykJX9PYcghp/KubL9n0s//OqmmZwpRFCPWtV1nnTO
8hWqpZThb/1DNqvnTR3v2lV9dXCiSO/arsXtO05XQrHLK0gaQaQO2peu0/1VlesNW4sXUxAFXYiq
ebCjwGNeiBT+gwriSxQ5lYCrlGAjZja4B+sIhBzmo/InLPALqbNY1NAllJo8LCIt+rp9uBeR0O1D
TAcI8OfSSrIegfn83myuTB9zpXVkncF3upsbSDG7CNJZn1gjqFbS+VxHzmMA9eZPBwJc4Mfqbe6m
JtdTAFIRATOQ2R7fkWAoX3xbQ+sfuXoTLRBrN3bbQUxZyAcfekeIlqF2/ctk7Ka422RcA2gOkqOx
W2XYn0d1tbw2LLJagvTUrEXPsBSaKv5p9R6n1P9hjxGBS8dW4DRmepviVodgBm1mojIeDx08vj0y
UcGGdKHrqKaZDk0AJDjqeg0pRd9fyUhI5s8WnP3a5ydLq6BNKdP8xGbI5f/HZVFyfoKWoz4kmRex
TdfEIw4poGeaq2WEfhOJD/rqtLaahkG28E6DId7aFRD+jnXyrVwKNy+0Jkc/gdBVsIzwRLwloPTu
phZU2URNj3TicA7nSLxhL02ypvP7U1wp/6Pjtlk0CvkGjUWzh64IpJa121ja1xbHp+cImQT+GC6J
9jPLI3QnIgXErrGc8hjH8nKrFiXzH8MCZDpehHoXNjbOhH78FIZugRtEQH05SSuXfhI/RU6bAIJF
kSCJAFWOf7rbFW1W1Qi5GpMp1LIkT0hcoPOSj7/noAnBCZxMHAzUajyrtdB2oM/Q9dQbCwhm+q7B
dLnboBZbUo/C1RFRFYH17dOd08tPpqYWf+hw8kLD+zq1ajSpeohOdc2jFJiFl997Nh13IUgHG+A2
0rSUiJAUkiC8OJTDsylAH9x1kRU9cjCcn5VwhlPXlFcJ2O2HdvrH2V419aJEpEYk5HXGHrjma3Cf
XEDiOGQ6/FRUozhFJQF1vcURltjCGl/poMDjLVxuPdLeXhX2s7MH/lJebgWOqOemdo5/mNZGaxXx
BYwkm3tDqZPy8sOdJvp77NqRV32xqRp4RNXq7MlBxoCFkg8aH+jZFL6L31mF1N/cbWWxnJPK8h64
mobnDgkHEPOxboOKsiKHqOSQWUJOdk7U0pwZ35kKzpXAQP64pHPvn+dEAKjrvN8t4zqsAhQKhjst
JmRFcKIUSVToYzwTbuPg81AprHuIpdPHYbVDpw47xEMkRaTE3936qaX43c57G6wP5zhrOuyswbef
+66en6PcXN+K0QXZs58BIkrmPBvbEmF1ZEV3blfTRHhzHiL2+T5ooF0AXPBvkxa3CVqinySB80Rs
2lxioAmL7aqHYkHtZmKq31ZjpDNTrZ2+uSSzizww/+l7twczKMncsjSQ6DkC2I64+wLq6sNYQcBB
p4B/j9vcsurlmz2EMrcUB4Udp5WHMfi9K/x7h6DKW4FTwR/+wG/65Z/5cZAy7t0mixTnnuuESL4c
BniW0/tNtgVy3w79EvxE0jm1H/Dtnyevc85ukOhwG9VBuJN8eLVcB3xw7gu2GRBI3In1O1cxwrST
GzwRhR/N0UF7APzsp93aaGyUOFCcTA1Fao4yeHB4deB+x+JDA71SvQQ0A2ttJxbylbn4h0JYPl3F
3GxNzRSjPtSh4h9uFVGebbqUl4GO1odggC+LTF/qbBoFJyMOFl13MFUbMs0+bBOAcXHzVNeBdfSW
2dqI2q4+LbW8EMqrHw7yezCmnFcgHN62KVm0nZ34zKkOMzGCeouTRbTrag95R3rtPPh8EZuwsJtX
p0G8ioLkuJvrUuWVcqE/GiGeAmvYf7YUCmT31SlWrQLhnWqtakj+FnI2NdMt7muZ1wIvPfeR/3zr
dlAOEvNALYG0RzHgoimsrF0ylNFrAC1w2BH9rSAM6XvcZIEOo4MsKCFFHvOp/VY8jpGjNg7vo3yp
BdyfgYV4StBfVNR/+NO47t+1LnhEHkRzDh4EiodKh3hq+3u1eFQhdUjbd+THiCdR5bXu2LMmznL1
yIZVLpA0qZMpXQZ5CeOZb+eiHzZeNfEPtuBISNAoko6kmk6erPEPWADHYD2xTvBFk7QAwSqXrQZE
81eDuTI2089U39nuY981/FPnuw0epgtAJTrUpYvsIaUfPAifWQcH8eYd076+cEsCyfMt//McqZfE
G/1f3UgQ7fPId0VBzQH85QXnkTLvCOzGO46djfifqVO4CDyNVuvt0ljDIeh3Li3Pt+7rQGNP3HFC
sFvV57EKK2QKsfuDKLh4SiqvBm3ISz4j58HT7LTFz9Jqdo6W4sCTkGcO1K+PNZScmxGs+6zXHNWB
L25qLqdaPlUCMgXTz5gg1m43Aa+wzbGIY2sIvk2SJefBw722tJxu+lZ7m6Ky2RWHROQvEYMNG7yC
zm/Z1dMWu8bIRLNjZQSEbLWZfr4lrT2PoXs1VVOAOGEdVTV/vpv8SfOHCHR6D1957gKs3ONVqhGY
lPfKgHTyKQxPpvA9OW6KeuVArR7CvcFcGVtfKkCu/9SsEHkAtZ9a+btxg0t60Gl77+tSj905TMhP
HxmUHqdYBR+jOkFCI1J+QExifKFzu+EVVGPCtgCRJx7JnIE630IwLAoSu5+ihQdbqkl9AJ5iv2Bz
gTwYHVxW/xRB0L8kQSkP/uzbW4FgIiS/8c4Xo/MtKUiVIZ/k+BSyWJyx+yxQHaOh3hGA22RxObIR
eSFYJwt5YHNDH+bQbfs8oO5h7F3yCNeYvshiuCB8ZT8AdKQvTmsl+wrhvcw0mkJb3WXuHPvB1O49
pFdi+DrqrzlMDwSwitscQ0V8ZNbi7kYWckH6AVbEx9tl1TpQ/XkxrH9cQho2ztYuUh7dIDuN9bHQ
dEEwxEeiLsQfPuKBtg1cVewGpjXsptyKYuuFssZ6BiS/C9Zeulnkv2h+3VWBd08F50c2NjrAgkgN
HThIU5es7X+IfgvKICphdfOTuYm+tAgFpWNV9N8EoyfNupmm7BFB9g75aog+Iyrqvsaq9Y9DZZ1p
HS88K73Jzguw67Zmd4tZ7R37mdbHEmyXZFsN47xdIpAYQwCZm/++6hq5/d/fPhJV4Kk+YYA0iTE+
xd/f/lxzmSzhVPywxupBJk37cZpBeqlj73PvCXVo1kQIoedB92TjxKq1xIECB+YPskWAsICUxIu9
cl+2Xrwx1UK1P2qv7y5ebFnXKCAvt9GiibY+tG07M7dM2mtvPyDx2bEZkTll6Y8ET8052RBRi9Rc
3upD1ANHQwsLoNHZBmLuT0OrrE2LkHTetm2lnyhSAPQBRbBABXgTvjqwONAd5L0sRt6IKLoV1dSP
UMiu9bGKZb4I10k1R/DL7H4+eCflAGG779A1c0o7HRAiQpKtWPwwHTrc3cDCrRja6jo6IGTPtv2U
9G91ECOqmzA8dZ4y5KHBEgcpl/u64GE826YXHuIq4Z9Vf0a0tvKsFx755AERWfpgrkyxEnBT5B9U
23cN5UL4v2RoWdMyvvv3IgWD69nYebwIaRbfqckdj8zIpFGFP3Qfd0gRg/A60WH3MHH7CXz6+Rkk
HBRR4ufI2UO3wVo1DZAWbyo3nG/dSD8WB0oQ0QtB50sc+wBAcHDja2Wx4so6mkD5xz/qNi6u/jIW
19kRbBcQqAp13UZVZjejl7GwKndmhOm4EPIJC3ZwMiOMPUQ4HrMaQ0P82MxqamaEmZU71M3us9AZ
rLIqkOXO9CtZC3FCv/U8GRwdNjBIgs3lWpgrU4wxDY5jCP8fQStcqmrJodpCvjTGmn9LF2MyA/z9
LgTw5ePxTT7wDA/w2d/vQrdsaibKwP1RC4Rby0KyJwT4oXQu62MkCHsyhZ4d9lSVXpW1iAxtjc30
NVfdEK1RqURn7xomOQ4HTefP7+zz1LFHMb68M7P11V1SnYd2ptBlo2Z6mKK3KmS/qj3r9ur3hsjT
bNMrpKT6w7a+895qFqTBWWkGf30Qc9X0UFATnG/u9vuLWY5ApjXHOplGYy/9gR9p3NU73kgN1x+6
ncVIeG7195emAzIcJtC/rH3/uPxjGPVaiUx07ydb64MlQDsUVpKrbooeQruOH8xVxBEzVtNDUKmX
ciIvHunis2yhbIxBGtoGdJh16rY0PpsW5CmNz6Y6A5+CZhdsC1ZB1pJYdHztXefTkvTkGQjU9Bi1
ERSF1mK/1TzpwZ9DnB+B5+aDqN2TseMwXYF5E4s9p6Xz5obPM+i9n0OgVAfhdCCFrKP/YVankcu/
qNPd8O/ZKNbdD8+DwyMVQ2S7AKD7PtFR1bYOG7XLfwD0wC8cFiBfKeXGSFPYgZPUsZOptZVL7Zy6
vN4AcR0yY/yjZaz2E2gYD8Y0IAuYnfuQocEF9cf83nlaSHLr0wvGz3NVQC1dKNDusW650GEhX+Dw
6CxjfEXaWPg/UZQlUZNcjQnZSfujH7AKbMQ4vrprIRaIz3mFSKmxmX5siFVmhyEo4WuXsSYnjv34
EHdNcGqcMTiZq3thbCGlzRZLNEJsa7/IlTXYIeulKd6N+6M5YOO8txIcZsvCfz//u2H/NJXssSXO
iGD/wztLhgHEW3xHp8WerHMbNdbZXJVl/1EjZ8HunX1au91tXgcPOEEGNLgmwJHv49/1G30ism4M
g/xdQ9vKQqdmwp40KkdSsjn7w2hmDAGRIQ8Jsv+pwD8VbPRPgKiq05IgjSvr+q01wG4a44mVXcq9
Mrj1u48A+nYtCnve3U33YWZO6u/K4gXorn2O8V6Q5W8YPw5u8AZugPrJphDhzcb/GupKZwAR5A6p
UZPLROpNF8bySzwj8FXPHU4YSkZn2oMsZPlF+JYAqDHH/rCmIrVAXXuZ3JHtI5Al9w3Ev2Mtiye3
WPYiBvPO6nvyJOrhjRet/FgRcDuUBHnGVFVJowNnIB/f+nKF4DmU7RsQs+XHsTtY0ZmXa16qRo0X
b6q6w2yHy04EVvkyIn0lzit19MNO3qp4QjZB6SAkYZXLM5LcxSDlxQq4s7fu6Gp5Fj54y2HVWXtj
CyBhARc0vg0wJoD9aouon8oJQTYEM1NBvGsiwHA0PfQELvYIiAtMLTlmYYJcEHruQJu8rXgTdN5p
VAAFmh2JozxWSlOY1vvKeG9g2FsCF7j03TSaSe4L6v2V7jbTG2LL39MXewfMeuzbZFmwjw9ISQEi
P3b4W31tmZ0AMQ2neLib7tu/8w/egOl3dw7eTXcfi6+g/v1qvjPSf3EWvL9nfsGSG3h41qMTeMhs
FMF3f+exWw6xoraOvO/Es04hAttggZZM7xmPBZiuaz0pKb300gePthra/c0Yy1g8TMgKFIFXH4ND
6tHLgvTAkB8CGzFDBuYUGeLlfoazc/WEpFtIMgCPHOmYw+rJ2EwR1km460tbpKYhWFtBtCDIPLus
/Mn/fkbx/scRC+lHAkiPQxuZSBBZfJdMwOvqvoPCpP/ud+TghpAP1KJwt0pWPyekNLK3gezF+XZJ
kk+DsKIj9gb7O7GKDy32rY8O9exNMQXJqf8/fJ3Xktu6soafiFXM4VY5a0aTfcNyZE5g5tOfj5C3
Zy3XPvsGxQZAyh6JJND9B8+pzyzpTWAkhb4SSRUenVazQdLb3XkaDO/ZzvRNFKruOyDffNchprMe
nNB7B6/6tfRr+yEtgvQx8IIP0vqP//v/OtdA/70gt2amNMJVLAfVWfr83ytBzUtcfdDV/DvYYXMp
4sG++Ym/mJLQfpARXGx9m5O5WKbKWCEoaReP8GPLsxzNelvAtMjEwvccc5NUCJYl/uQfhxGwjTwq
jR4U/UQiau6n4gmkSB7KxhrrlT2N6qEPLJ+ihO0fKqUTxyZp1G0HjReLPFS1HbIQz25YBcvWQ5m2
FTm4rtpV+FwrCk6BTUMmVTnKI9k3mXqMAKm//ez6nCbnAhgLasSpOVcR87WiqLsEY1S9sOy0NsBU
cxDilfLajBlSCaZfg/UkNA3tTVE86yojVV9Vw9S8eoNqPLTV9MgKNN79769J+7uMzF04S1uwIFLR
4kJx/q/vyVc0dSiFpXwDLgT4E0l0I+3yR9mgJZ1SoIkf+Gd6pHWiTD1HKHaBa80RfIzzR4H4+zWx
MjjXlR8sGz+wHyIXfAQICarKX61e8eH5cUFQbzkpsZZSgikun59hRXynLktMeT3Zr0TiJdDyVZPo
8DdKBNwSoL9H1Ja0YxE30yb1bf2Wxlm4jPqu/wq5ZJelhfnLnSWRgBZ+RanWg7/kBU9jjBZJhxju
UU2cZt0JKCSmXQAD+1Mimir+qYaW/LNEJGz0+CzjJEtEo5e351Sr/utJUduo6TLiBGSuDMp+XFdx
h/Y8fwq4TiCt5Zj88xMspQL50/fLsiqaW4bc8VlE4gIGqbnJLm6KEVlWI1nLUOu8YkMaJYB/VI2O
fTJ98TNPyuKhNyLvcTDcp5676l3YqCK3A+/73G8RTg/bc9d58dOQhelVoLu0KOd+lHeitTm66T73
x3HWy4lWZO6AF47pxm565fzZhKr9O4RS+YLSFDn2p1DvDBD1/2l03zSOaWt5qI8FtblPIabJPjll
bDLjGNahtk1UcgUiLto3/btwOuNNbaoRsWeIajJUlHLYCGO0N7aIjDfBkmCBYFRw+X1OEVTmTQtC
exv2YXVxjcpcpvw3vtf2eQKb+iXKCnBxSnfqRFs82SPpDTXOv1SjNa6sCBMAp2/GF8APu4yayxeD
6staMYCHFy2i2zEwBDk/CzWHu7M0WVJyOgrI88kfucEzlERui6np/yoXoEL1lwYaYhOoTaAfyjsQ
aVP3XoX6R+rNCvpSZK0ovrk1ezijdO2rNjfVFA7LJlPjjezr21JQTFT1HYqdaDL/mQeStj/6qX+q
eqM5uiR/Fq0zaNtgbL23DpX7uNMnlKOzetWrbnAyC388GGO+DxRdPOSWzQsJlo0TRvWD7GrMGIkm
q9YWn31ywJrAqalpd/Z9zqyEF6FJVWgbC8kaqu2w4o6UC3pk63FfsDpwJDIMgjKueKeP/fF+KHtt
u9b95T8myMOypOYTxwMCj1yomZv77PlsT8Bzif3EPnYmAtKm4pdP5hBGuzpxWTmMuYqesI2Bw+TA
+oudcRPXRXiSDQD88AQJuIJNZuarzz555M6j/2+fkfTJ0befP2fJqdTIxqWrdt4qRNqVEiQQTEWp
1BhrA9T4Whu0ojXvvfx582ZDkqt9DYjK3AU1vbgqGRi0OZJddYdmIYUJtAl1P37QnZ7XPhtRA1Dt
RyXSYGcGRrVpS3v8CKPwqLOAfPbTxKTsZ4BSm6fxxViL3E2iS5/7xq0TJsJO9IOG6ddidIK9DHX2
dPGUfVixuwDAtPDiIjnGFhSTbgzD52ZuOo0CvNc83XvCzFgE6VDiDyKsa5Jn5TG0mqM+tIKvgEYx
+W7SsI8Pk2YLWAGBiumDBqVsHg2nDnSDOpZ7hYXDCnhcdAGmIg71kBbbJk/amz6p3oItuv+tr5pl
1Jj+T9uu3qhpi7e+7q2VOp9UhUq9tAM73qSgjjEtEQlbQ3no5OwS741CHX4pDw3V97dlLIYFOezK
WOkWCoG9mHHOTaJuywDXB1fJdrK2g5RXRfkgwBtjLvyoWd7vAcAcXFA5bywi0uUweenZBzv4RAoX
OWRSF4GfW2sAggNihG58sGZMYWg23gmZ1L2MJOpQHrlqAbSxsC9uGlGVcIdNoo7YU8hnrhuN3a7R
ow/53LVy3/s9IONsGlbTWOrHv57PoLFvfTtYiyyOSt5RGThrr+gfnSIGPi/06CX1KPQ2SRZ+mIX9
w0nU8juai4fOzfwAAPajkkzdsk0I7KbzL7JxKzs7xb69Vp3OQq91HlAUy4dcor1HgOT39wGl9fRL
CZkKYq568seJxs20kwzdJp1asA3EorbrHYSth/u8ues+KmNuD/V+ipzHT+xBXmqo02skUnTiwtgE
nq92T7LRWOgD+7rZBRUoP67SVW8nYivHgiIscBfpXmTU+nn3BGb+mwXfc6mBsdyUM3BZNl6FJYsL
DGX92dfaQGd7wOhBVtunz34nceZda/eTT1KuulrNXFlNRVcA3spGdsrJat5hjxPnl8Qpmj1AkPR9
NLxdg57fU0FS+aFt42+yO4b3sE2ypt3IsOOHvoh5mF3t3HefvUZZyf7GdYoDVXRUeDU3fU+GUFvC
bOs3rhaw0bUL7UuhQFQtSh4EOeh38K0Z4DDNE1/9hDI88J3gEewTsAXkhPn3dv3GHLtoNfhKc5RN
otsGhKk/8aBMMOd6qLjd3JfJYVTC2mNi60jNl066b1NdWVexkj84npIta6FEPxq0H4Zm+E6Nd1jO
LNJrEdc2ldWWd1iSOq9DNjzKmZGO7mDvuS+WNo4bpPdTxIrVv64VoDJHMr18cPpJO/ap5lQbeWgO
iVEt5OFgRtuyRBBYxVTzaM/MGr6Z2rO7vRPY1UuVac3KTvto17FpfFF9ROZ63iCQvDLxUowuf0go
Tms56mU9733fUtFbZdSBXbCv7dxcyrDOeKSZ2qAsZIhaRn5qO9YpMsz5whwY9bdgqqCh5nAoPQ90
lt/XwUL1Sda4rvMlnjHAEfjnpwnVpLXlaz73RlccFDcMYDEsYUVraeKg5l6G694rdLSPG23ROOWI
3ZR6bIWhfEl0c09OM3i269B9mIxxzX4bKfhCST58u8Z/CP3+50KNurXVmgGMZjPfU4Idj4XFG2bM
TrLRqPfdj2TYak52gg/ye1T2Kb49rDULav3UBONGy+O1CrzzKBsy383RRCSiXDSuTUErc5WtgtPG
ziBhcJVN4WXRHvOor59d8mhSBLz3qNB2Spbh/4NQ55dM964AcZLnxomqo+wP5v5YVa5KMj4NnTCO
PZCdlQgSfxmOYYEhk15c5JHqCAwBuvH36DiHsk+OeilQmN4X07tZQzXSR9W6oN1WnwUlr6VS1tW3
TijLqbSzjxFbrE2tZ90eerv+VBrBV31iBQxcdBd6jbgUYywu8kgn3wcX2rUR72YjslBchuUI8rqU
8wLUtmX4OSBPhvldzTSVfCsHZN/9Chbqfw5LtK2p1yc40ksQutEVfB016wr6swzHOujvoT/ze22l
PPVi8A/FJBAqLvuKjJCTPExlhwaLrvJPZ7u8sNuhfagbJ14lWmSRbomNl9y1KnKSmQX59V+hIux+
44+k9bKvvlvwI64y41nVi+ijM8xhmeUgis0mtTdD1Zho9Kr10YOHhKKrWj4C1zCWU2WTAI/CYsud
m147z3zNo1zdG3Mku3AiS6+pA43EbvGtQW0X7U45nIVJtXaxRFgOojq7pR3etL6btg0uZxsgze1H
mKHxPqFbrEWdcyrVFEGhrOo+GieFktxGwzlCv/Kp0c2zl7nth47mwmaIdMAj8+ngdxZKl8ePlRJv
ZeGeBIV7kMV62Thh7t1DOVDICv/nHDOFw5NbMAmU1nzSzXjTIWj+lnJ/HmFLYMVihs1bbPTlpg8V
9z7KV4l6adU7Jzmq5rA9jMxFGbTyH/IKXF88qucC/U+gWIX/QFk2Phc29es5kl2yyfMPtOWNqwlQ
8GFSvHKfpDAekjxaYXJT7P2qrl/1zILimgkHcyzCVB++NmNvXWSU+zqmUVV8kxGuJIEztE9qZkfL
uKpWRokWRo2Cxmmu0XULDAJ+x7Iz6geMN0Sdrj8nyoG/wtYpDLBh5T+uJ6f9t7n/7ZpovutLtW9D
1iGpdW2xJNoZImoWEYmVBOn43F1GZozVTfI22q39o+m4rUwjChYk065VlCoftWeJ5WQYwa2ff61d
j1PUmJZk3gs8irRRTXb+QJ57QJDsaJWU4wVPkS9opV5FoJTPsj8Ko9/9uZZeLZZDN73DpicKH6qB
tFtZDuJbY1UXyGXBq+XXLNZz9mD16I6vgvyDnKDY6fz0N4drNMYaUpxtyf0R1N9ybHkGsGlf8FUx
1yJ2i4MWphhsIMZ3v7Ybxz8CPSufhqA29mbrpJua3/gHanNLeW1DKP4SPiD8TcXEqM4AVJ3P/6oe
FdqwiPoFpc14gR4TGjEzIFw2Ev8toeLy6HPgr3l/hXJyFcERc+0hWH1eSh79db3Pz9BZ0IPMm0qo
0GqysYpx2NXV2Hy4eFZ1bfKltg0gsClfU6y5yReSPMvOd0ZyocYEhqOq1nJaVjQnjyTKs29D4MwN
RUUxfBTHoXcEDnhJDbHyP2E39yWugkSAHJbxfeK/58i+skAipUgEbPf5vL8mh42IdsLC3EMrCnR+
DX4F+Lc8t3X8HT5WfjbnSIwuThoIYe0aBZkVJeKVFcIFzRykTwZyPimoLsuO/H+knFxYe1Vkh/ck
k4v0OrvR6O2eQfo84R7HSnCs58nqVKorbukQ1V5o+WmABR3ykb+P5j7FjKtfJiqtgCC8k4Hs5WnW
vjzJ8LMpAoDvjfbzs+evWZM5WMupSZGhZbtYiqK+JfMWaQRLBJyvgdI2h1qjmCwuEa/1YCc828LN
wV0pH/hPuYvKmLxlVKDipWhIECmFl3+kSPyGiW//GAfn1bCD/jUPbGuNhLl+jDNHPbdRpa5qvC8X
fZkpB6hfILR9LVqgPqhcbbP73WCe5i56di1bW0uDBznQKD1WQu1GBmNs+hD9RwGBtW0OtRcvc2Qx
FkagJj9RcCxDL/3VReHPSHWpbikJu4Jwms4hxbiDmPpsO7l9eQOaiOMPL+hvKUZN8iTWSJhWePa7
Wpvxysut8draAMmNwcTITWxC36tXoTI136puIxHPUeWi0JdV0cWeUX0atJyxmIpHU0GGQDdz/Vsz
KdewSfwXrYnMraWarF8TTbyYrn+rMX34MjjWy6Rmxc1JuvymOi4LhcpItzKUA4qodxmcjIvsUpyM
6j2FwMZ4Y7cM7kErf2hJ/QbzFrKLUzcbwwuGgzol05WtIYZ10ZB/N4ujOyXVj6zDganxtOQx9ZVq
zz+93noUzJ9xK4uQpWNKPdpbo0G4CCqHvULx3T9NGD+cel53q7abmg+ry3byc0mI80NljXorLWGv
Ee7uL4M9/W4K4F3HLOhmQe/fXZ47xCSTYhD+Fdum5efkzzljT7kAPRnUihLrMfLVeBsPVfjKUg/h
mCHMdvfQrd0l9MdqL8NJi3MI2ykM2nmylRgqymuqdySZRjjLdlZaIs5yNGr8dxLSzoVHafTKNvhS
4hLxcL8QhXY0kpKbPBHnGFSkmuyxHYfl/b2dUcLqEzQG5Etb9rXwwE+tsM+fXbIfkFxfkU1G3nXP
hi9ubqZoQ2wm9a9aA8mX13Fa7Yt0+g5weML7sM6uRcWNUhVG9dqOWrxIktr7gVjdQsd9jbWbUV9a
MslfotzKlypc1ZvvzxtBBait7ff50SN5sS21vHkkq64uVQCnq3Ry/ZXtj2B5KrDWpWfFN9l4bbpX
QUJd7lFUk6e1lb09pcl9gqtY09ZAlXXpNMUiaPWDYiXDWTa+3qTjQh6O3ns3xZupDvzXwnfCY19D
KjOTyXuN9NHb6LkTbvQ59HofrYZG8/ZyVBjpjzI33Ys81Uo76PSky0h8lDcjte6TbJwwT6WRoNs0
XwKTwnSXZ5iEqg2uFiZLk6k3xakvRlRFxhL7LkzdtIUBo1ZjVxjVJzUuYKXJocIrkJmf5xvyK8jG
UlsFKYJcNQuhq9a63SE2skcZFVbQXP/dr+o91HbZp6dpL+ca+BXdp4FZ/cc1ZL/sGpCtOpGqeimQ
/5KbIapY+rprqaE7eha9DVN678/UQV/bRSH23tz/7/myvxNF8SwCthy24R/brgVFPh/pGfByPYWr
oyQky4dRmXYYCvBg+rPotEyKG1NfzeKJ/oOLX82D/MkKH+1ckrVVWSmC8kr/9v8u7+SA3lg/y1oL
WRf9az35uWxsk14j99wixGq/kzRBhSpTu51vxd7amcMw6q/kR1kIpbF+DmpKPbLfSDx+2GLi3aba
+XPHOl+w3wh040UJswiSmwm7JFOVj0RXvgi/sx6h4SaXyEMbRfbbLgs5tuYlCS2vW+tFZx96vAEP
/PRIdP/hbdSag6VVMjY7CXRlvYHtJRomMpLcjzKeBVp6fVjJvsyx9PUUt/h6Vt0aMIr+IAZhPcUp
/kqWJ6otf17riaS5eqzQSEEBRzGf5JQ/JwzAOdkqx0A0PTV7HhBFnnQnetTnKBE8E4ssfo6VflrU
tXNA0I+0HYqW/iVzMh+aUfYwwIk/gHM45GnaHDvo5awfmvM4w/Fko8/7ssRy3v2+q/eyK543aOHc
2CS1liA+Ewo0lPCUCc/ECU8wb5UXaJIZ/nC+hzJXaCblGd0i/SAjMek8UF209KgTblkE+U+yAdL5
Zgx2Ba3A85+mRJvWLN6dtZjD1mfFYpbKFzNB/mAZlOWG1dWIgyiDBRqAWKq2yv1qRjTnnR10bSiz
Kk+G3ulP0/ehV22xVEak/Wwz6g5D01sbT3j23oxfc/A5v1QfropnNe9BWAa4Z9g/7Kg2V3qcsb2O
EkjqHYL0qhbXjyI3xaMWYm8wd+V5x358ntEMjXORg3La3IV+zgFuR7ljBwiEDjqwe3LsAifZSIue
0CQrdixoJsB1M9BDDt9nVto0rQbDqJf/OFNOsoLgR9K3ynIgrXYTtfGYmeb4Pqls9UkfdRsZwhf4
kvLwwtJ3us/SGnJqbgPsPGKjODesafgxTh3A4T99SC8h/J1QsyiCxkTHIkXRDH2weIhZlvZ1dPRx
MjvKUDZTEeSUldDRqYqSpbDs1PCZDDfyMAGDYy/loTyz2VDfLHdNbVe7NOzqW1ChplfhEoe4DG9Y
E8kfNcVThe1zfW38tj8EGq8nv7eBFnbKF0oT3Q891g9+oj1mGEcdsgBnsW3bocuWRlT73VyEZ3J1
LKgwA3owekRv8PU1XjoYDFlqqQ9WrhovA1EyR3IMM9H7GIZr97FS4ADy/5wnx7QZA/3nPHMWIunC
JFzWSVkvjSGnojb67R6UOe4yVlA+FYZXL4oZzmQrs6yMQGeyWbdZZH7rwUUtxjbTH5RJFMc+qYq1
Bh7mS8XarJyMb20wf+VIdlPLjZILMFMdRScGNAO9NI0dk+i5aUQdGofIaviBImCEqC3XTuP+OgRK
9BpqpE30Xit2GmIjJ0BMCYte00IyJLMONVZ096PBLvAl6sOdUWQz8Gee8jkqjz5PC01cHuBBxBeW
64uhMuz3wNHHbYn38XZAHO19QCkwzM3sK6+pZq1rGRZGPJ6f+TM92Dz4Fhi4pAssoLtnhG8ApyWt
uvFGpXtW4mQgc470nRxFsgU+IukI9Hr8hhxYvexbI7lZ0Guf4cmTCFbN6fh5pdoBr17MF2b+Anqa
OAo/aU+Z5xnLoIuVZSnD2uHLn5vOtQ2EhOfD+8T5KFHiV3Qfp63s/2yqCf0Lfabal+KVx379S8w5
B5gNP1jydosu8tLn0nYCALRtiatypB7RSouXpTJcEuEMj52TjY9DKlgSARSQXbKxkKHTw7q9yogM
9vB4H5UnhIIVArKRWKr+5xrC4/GdVgMyqnTJJjLd8YgA6auMMh4lF63sAQnNVGAA6s6xm+nCzdx8
hpkSvEVqE20DySiWA+D6VXxcZvawjGVTJz7eV3GFtQ0X+Puq/4jjKLjhnOJCSMc9BYlPd6U5ivpq
6sAw7Ebrtn7QaK+dVlVAbwbrUE1auh/n5Hqgg1QK86jAQTnMXkLHm7Zpa2ur0M7TlzivdJSFRL1E
3jl96dCAPdm5IVB7ncMQlpLuFS8yqhTQu14lmuXkJdVRxEZ1lEefjRK5lEhkHFPLcu8z66CtcJjD
QjcqW21tK9jveFa2yIKmf4nquD6IwU2WMoxtKz3mem4tKjUbXooQKQbfNOGDzpOdQXFPSM6maF5Z
/UsfudYZSYnv+RzlpDsucTy+yrGmSo2rF5UP8sQk8I2HMQiPciw1I+uxcpSNHCvK0rn56ITKMQ9V
wKcm/ymHBjNMXjSeRgHCgss42eVOZj7LeTjuLmJBRlR+ttObK8rsLiq0NRoNrZ2/+P2IyBgCKbAF
ipcpbN7UwqsvcsyNgQHr8ZCc5CC3ebbMPBEf5KjiRMXKZEW9kyESSmjOIWWyMWONun/pHnO/jM7l
v5sRNRm1106yG+U0HGdsJEzv02IN/hQSDigOYrK8knPQG2DO1EzTLtXF4+9QnijH5dnYkKobPzSz
BRkZ71DavXpgOUDOiVc2kB4rRYKndYelQjF91fiGx1c1d/bo2YI7lZPcCCS1OpFc7PXp/NlMQ6Ce
9dhMDyD89kjhgIiaZ8j+BFOuEYa4J7aYY2H8OQ/nGiz2xeck8ufRuhbtvKBRfnUl6DZKviB1e9TP
i8FOT7IJA4DhmAzN2EfZIvmIiuE8nlX5LRqdWY/jzxx5qChxdnL4YxfOOFwTZ8SHNQrKQ2XG9SsG
NhWKtlZAPoZQ6NVtStQYeWEis0VN2ujGJ1YvbDUK1C4rpBpEVax8nQJ5NCno86XCfER6cdyMURas
YkxE4yVLnXxldEWxSUx+c8vModIeqNTN7rEmvGuYudMpM3XzUV7HLXmB58bDNF+vwP77ggcHkHM+
QnZBuEKhKGl+ya57/5SiWRKas9kxJ8m+zi2g9XZBuw47rdhoHqZ45ryLSqagvgb4cGFma5ybeXMm
5kb2K0hQhJpqnOVUs8JLd8Ff6t73OU2e9Weu7M/ccdYf5HffltH4xfcRNNAK9X2InGY3tF6zieH2
yX783KZ3V0zNzlJxs/fMCg/tzgpPJpr4S/wyzG2bdd1txH/lFmq70G3MR9nDCkXfkedUEHL2MM6N
c1WlpmTVeyVwupsJiO9BY/9/HwUQBPkIeb2lPDnMkp8dUOKV3Y7JKzK3+yHP9EejTROIhTbEFR4U
Wha5L+FX2VlHbvskOofiCyfkA+mKwm6OcsxmvX/1lPFNjgWka8+6jkVj20T6ze2s12ASP3S/6J7j
KrCfSnuD0rbXLLnci4Kf+tmcx+y0dpYuNik7ObVzUQxFrAR5xHk0m3zv9Oc6yI/K68QJ69U+gjpc
a/rVmHdG1bxbKnPjSYt74yyjQG3IBTVDv1YKNkte5IvLPF8OFvN8tbb+nk/+tl/LQd+YxMUZzauT
hYCWUh+hUxdBcrtE47PsS/PGS8q8IVdgLeLRw+NahNYt1/QAv+loJwfltFAbzFUdkI7/PMvqnwrI
ao/yHL3ExHFKRmv5edKgiZvr60gSzp/kK4V7cOcPNufP/OuDZRjE8SkR0Yttd9pVWKJeqUnovyKX
8ssTxvQzNJ4LxUBZtIR5rLn69NFEAYbCkwH4iNfMphLWdEwKn8SawiaoACH5GDljs+wd13r1y2wX
II2L4G72VM+NCBCRxctH3eIBlj15LgsJPbJOMpIznArFYs8zm708y+uy+CRG75tjOlbBZVHrBZXc
gtRy+j1s4HKhJyECfO6g7zOnu4KIQOtKyDbyveCsqR9yxr0L6mVykXFFlcmtK/WozV2y357YnORx
NazUou2uhVGzBUmT6mOqDURxVW081LXhv/XiGZ3x8mPqVSQCuwap8iipyEFiWExKqOYRqqjLyivL
WzE3pt+o+MuF5V72GZpGwpdtUOsGNwiAxc0nCQu6Ay1mOSZnlQg9QMyozlbfGVdjbqzc6pa91cQb
2VdriXFFTMK4OqHzyMZFP3x2VUZrXiLtUa9ZFyzk6SVQcW74bMkdDaXmx2Qn1kk2iuuR6pKHRVdx
WJjBuMrYHS0/J9VD+3s69V6LFeh/wjBo9wOV2T0GIt95bvwcEOsh7zlNJ80PI+7gonuC8OtQzlf9
r7ntbDXdUH5ZnbdRArX6NtqoWGZNZj2NYeKtJ8WxT7FRa4cIPaUZVh08IrlwiK0AnJaFvFrtfCA+
7m602Bq2SEY6HwrFO1SSrDdMR5193GnBukgoshchkhQp+ng7K1WMNy/IX6AYWg/6kMfPE9VV2Y3W
ZXxUwnxYyjAwfG+VdZn5P08yyiRfWpMAvUVyutTCb3Zo6StcTg3uhjG4Boh0E5Tv7Cs/TBVUTWda
1q2q/JPsFhq8hFEg7t2imvuObjHaq0NvU2AeolcqMfezB10njehk7UPqZoeBYswHqRgUPMAJbdJy
DD6MMXzwezB5Co/RK2l8nJPmftRutBU3xpzcDMKPakLb1irfw1yzWWhM8SosBp+ti6mtwVueVJ8E
SseO8dxperRU5uq26EkBjZ0Rn0HOJs+8Xo6yzI36areZ3MbayuI4/LZlT5XntQH1fhxLEazkNAP2
D7w3kV9R0dQex9F6l5etigT/RT0AyjR/Srt2W7/6QMy93zt2E69lZb2b/A8q2z25z7rmiTpVC3nR
qVSilQU6YF+P36xOjceFZoxPcRIau5LaZLENdTfc5XCeTpNFHSFpG2+rNqEJraHpmkvTQWEY4v5I
clXT+OXJviI6N0FKQY3IMjFuYT2c7BV7VI6iLNDR6jPvOapGJBC99CSjxDCn51nzZB5yu749FkXW
zGkL2ERQ9E6FoE4ftfAXfQ0jLystwvfM9b6XnaX88P16SbEiwseRhY7bi/E7OiN4gOF284p2TDQD
jNAwVodu3UeDeJrQOkdKq0JyYg47mMkoF2L2oGkI9ZoGaM0cwsI6NHxU/3W3ewqAVvEgv0VDT9Bn
1SoxEDmQY0pYDufQrCBpMojNKDMS7UfijckpgVKw4XMpaiVGsyw79hdTlZnXssUnVYLA9KH6latj
hn4ARTWHBe5K9mvoSuds+t80UZc7w7TAvA2G/SEKUq51/ZW7eFinIXRyHq2/UCwd4cVUKRIu6B2t
ahw+8jiJWAQNzkE20DcAZMpDJnJY4IpxqObm7/F/TP0832haPLo/Y3n6PRQYNgdVrj+6LXmjoUy6
r44KLAR9ylmYwK3QlgCoHV4jTwm/6kGuL6rO9J5FBeMbJIx6JT2OgwmMWRTYRH1U4jpcGKqNhWtm
+Y9ITnXb0AtZMQ8NQqlzXw8bYslv2dh0uUpiOO34Habo7+TlVG1bIM/vo7C/ukWVPAgoDE95ZmxD
HhDsVnGdSiYbJDLPPRtLbpJEoBjak6/XvXseS2AMHl4I1kgBEh9q/9YAktipoV7swN0ot7DnHipZ
N70YiYayvFFn1NZ88TaVw7DQbSs5W3OIaveicovoBckf58HqnJvsbvLB2+PKEq581gpvvON9QPlG
t5Ojrmf9gpbrXeSg7JJhU/RHE8b/yzD0087rExe171b7ICN2bjvfetKxATw7Yf2cDK6zKNQunkEO
fLiuxZu2GLy1Podg7MRO+Dki83MIMUE5KD6VcASuohcjKoMLRhAfjWJ94DDwplqj9VzXub4BK1as
a/4Az4Y/I2kdES67WrGeXYoTF7OMX9K+9hZ60w8bRRin1kJ0ppsRnjkCNQB84+Q4ziBR1KSC/ZSq
+K7Mo3Je3ERLwQLwUUb9qKMHgSD2wq28R0DC+A7mjf0QUvHnd1sP37W2YnuRZ198Mw7XrO1Z3uiu
emlLC6ObeUaJqpxSxN8bslbL2qUe70+gOhzh6KvJQ7apbp1Fr0wXu4pOvqjzdyfWZueMpD1YGAW8
96a77HkNvbSO3V36MqSGwB/ivUstf81KVN8aYhSLMCA/gugXfg0aEBfsBddpxc880qG5OaahXGKQ
nQf8s9QN97/1rAdasMALtnxE5zXeZYaiYDSv/W7UtLpZaHKgOPqf/gbkZWoOzX7Me/xi+I19KP/H
2Xk0x61zafgXsYo5bDvnoCxvWJItMefMXz8P0b7uO55vZjEbFBGIjiSBc94wZucGjPO3m0SL0pTj
n2lARM8sATvBuoxWbcM+Ue7lbm9iIr2S1cR8qHPVnakIt3xauboKVWP41jwXW8JO/lGpWTmXB885
GEbo4eteNjMZevVLgIj+DmmeYS6qpW+aazArZOmmXjVCkcNPXGMFPq18IXGbLSzFQuN/6jVVAkam
XhDcmXpZDMFbxnD3JBGceBnBvGZFHl3FTHkDByGruidgOsPToE12D5yjaiq+A3lmntGd/QDQ1Xy7
9laX6+qLZHAy6yMlfzah0yyrQU+PiUJw3/CTdD0Q573KwCXng29kH5FdbuDo1d9JYWw7Ai0/Qt8r
52lQjtdIDSB1S0m9S3N/OOpyhKqx26jP2pSqtSGrfpnNnPVf/c0t4FdiRvJLHccWYAIn4x8HJz6G
fIuJBSsiwwEBrIbWyqj4HoHxtzspfQI0qgQIztflHrUa5NPHwQpJkehRuReF6LpXTTUAVGWjW/av
c9IYVoVSONKGx0d2KqcCheR4oZRdu0BzMjsRXwLCJrqVyo7+1ROwp2PFzhjRC6vl2WEnUffbzOZZ
fCuMzGN11GGk3sXgVaeOrnABZqSV+o5glrttRLUMQxsVQgCr0xDZGHXkMd2W5IsS7MmIl9lMHA6e
Mh2OabXO3PZ06ylaN9i3+AX4K3H4r/G+fR6IolwdnLQDoiOvo6ylR3KKQMqmalB71UbTuDkgGe69
yg227ARNxo3o5UmN7XPWdEfRS1Id5S5JfjSw4XycpuxrRXoRUwbNWM9EVUyJZQYywFOvx/LmNqWo
og6xNvTC2nANyruqJlrlQcdCpEwOZvc2cdRZ7rgzuhKlfVG/F+K8e1Uc3dtYsGwqpz6S4dERE3iu
8wRCuNbaF+w87IsNlys2s/Fwb9f7Xp0lMZgJMYL9rX2JJ1RiTSSWDNU/p6olX41q4iAkxvU7XSMp
y/05Wnd+Yx/L6Uixw99Hoo2t0u/ev8b9p15ACfZtviz2ji5qrlGkWrsaDwiMc6AQ72xH1/W5ONT1
kVWHOLwNEGNJ5qkz326r26miDX12zheH/zqJdIm1yxUDOy/fSiAKSOUmaAHqJnHpXbCm8OBsKCwr
S2A6ReqQfPzTMUSWd4I+PzlYeJd7uxOhMcv9Arg9oWpcQ6buWlePoIq7/X2cFKrBrgqGt94wrG3t
OvLKquR+p0ZOv2sNHQ8lUR/teNgFcubqy3u/nqf0i6Gi8Tb+Vld1D88wovWwJp1ZKJ9TOx0/8Aoo
8Q1P650fBN2jqtRvot0t85kxDH2lQs1nmRernndNKkW6pDYKavzZ60VZmRLLDl+rNqQeZdTqekRn
x6I296Asb6PFKSwunXOUP4kKuT/O6gxp5ZDiOoo2UWgx2GIgvNxVZN+dtXY1BU8nluysq1KdIE/k
cGWl0q7tIqip3vDsakl9zWW1uMZ59KLn+fCGZgLqhKvCz+Xn+rl0rfa5cluNYzVq22eBdf59bGoI
TybeeIamjbOcmamrTsPMxGsRigKy9IW5mnVQg7h/CnAW4oHN7ikI3f6JpS6GE6zAF6JXqrL4WI3O
p+iMC01hibQHlxA382DErFzzztrQgmjUC+coiqQhyT0z3KFet5KDHZSo3/vFkVU0G1mP1V3TRHKz
rqXAXeQp0VUnzNu90RKrmLmu1OxF3ZoaxdFfbXasQqUnMslCTENCRNXB+9hacKhbyzs3dve7MCzk
gvsQefm/OiAMoHNV2PLs3kF8zzsnehoe+b/M/2oXc7p+9oh1Enfy6RV6U+3IqhFInrhBgu0zKpjY
GnoGV+sf2o9oN9ikQUW7E4kYs9UYd2+6Hdmwh+7TiTYx55+xoumv2VXf2ytmUW30fsQ2RQkQ6zDc
ZuNESZjDRGgG0nRdlm1bO5oOqYujFKVUDEkDrK9z7j6Wq52Q8NJPGFx7aAgNC6WV8pM5uAgRK0Gq
LEIpTAHdT70664cOU4pq5I8CVplPVw7B66DyN0r1NlmKauoa2QLxlmILbjh81ZTwS52gTaIzMh64
SqxnxrgXEoyXQpGCV7CMzs5skTMUg7y+KLldFSroBubnso7n4CGrvRjc++6xJB19tU2TfBr/CdFc
JUaJLC3mJeIkVWcvJ/24QR/y9L2IzOgiIA2sUSp07N9h8MSXO9IBDPpfLZnyHkZtdAEsXN3wEv/7
PLfXqYy3+xxdD1kMuvKuSQcwBQSa/X2JkZU5B0APNGwqYDbWi3SMuU+keQNdUWrCQwJh9SCOatE4
jiabc7X22blNg0R/UKn17/G3UeKEKCGjjtQZ0Ny/JhHdt5NCy48OzS5jR7SPnKZat43zRIBX2vs6
ngpHcRhgYAXDisaBC5KbBqQG0H5WC8YOoiP/g8AlGhK60j4gOjLL0lPv/KptN1xMYUT8bqako8hE
/uekpOgCEFDsxUhJ81d1V6Y73ekRSIGgWqgTmrRkf36TYbvV/3TjAip1pz/VPkCneia02RT0j6pF
HPXzrjCifa+Etbe+K7nV2nB7gdAgy3L6U73NgIJRj1xO0kHqHLur8m4ahnYVRWmqzTHUfeD2Pncv
jFGlbWCVCb9do11T3E2uUeHBGJFczPX+tDncg3G1sUi8TlOJjszCTnJQyTDe22TZfHOisd6LmUQ7
99VFBX4cGhFnakoWXiSrvL2eaCptPSU92zyIc0ILwm1bq9uAPRbk/bwH3Mf9qnWdlhVqEWJSE0YN
L9yFlHJpkOyaBgyut5DysN9504m5GCQOXY/EoxLa1fK+Giunld29+tfi7N5xX7D930OqqKoxiEf6
vm/Z+IzgG7zGK88ucGbUhqfC7C7eYPS7hse8ATCNtiKzXojA6ltRs6KyPKeaUpwtp/jVGwWo6j9N
YsSgajFIkjHfDAZSxFGbS0dUVoMZTqHDazxCp+wxVnzou8RcxrnkHp26VTa6UsU7FQHnQ2XjYqRh
gXSRdKNbhEmQPI9jwaa5NewXXD7avdTI4KNIkNjANCm8pE8OebFX0sA5qK5HZ9PqvzvFCFUdwoOu
+jOZjbEcG+ElmxKLYRBaWMu2S1ETBQbf5i7W6l/t4EXh3KqDbp07RQVjwTUXlRnrWLlDNvcCX1rr
w2g/tVLJpjVV97UBppCU9sXBCMYwIuQfKSKextca6d7EtuqzqN3aPWfHXlA6kIAYJ65d9cM1A2Mn
RshxHF9txJdnpK6NjW552LJB0ACSUJX++j67nCAE2qUkzu9tWRVLy1GLk4WYRkzYFM2wJq3OJ5re
lDEVfRrVW0w5s9ntLTiyxtrAVJ70ahy8uYkyxdGv2/X9PTemll4ywqf//dN1/YCATAJofnrbYjg6
7LdPd2/68wnv7yDUbVIioWdubi+Zst0AqMLy4f6aoWWhwJOSgbu/ahtI7hIq3O9PKCYsg/T3J7x9
W4FvI/U7fbrb3Krhsd7h04nRYn7xCSuE0+5vsps+YVLffr/b19LlkMCxzLp9OnE2XmU7ybNBRU1f
hDg7S9IfoVoau/v0FmlHTCalcAEMr8AlCLPMqpTzY2429gOpssdKtZx3yDdo7KUuAEvFLV4zJZ3n
mFedMtXRl86IlUBtZWduTMZjqhKR80eXu0wQkfWMdezUFO1DdIqiAIyhGc5wG1+2kOZrAqArkQ/F
+a452Hn06z7eUYgf8sxnwWnLi0aTWOsVk0x7gglcFdrKg+9l6gMaWge7r6VjONWGwuow+earFZ1i
mOkiWc9q20cHkyFu7SNHYSN5PM0hCrXO+2XSWvm/2tyoWjmmVZ1vrzLgplMNrjoTLyPOqvUAVxAz
T3ai2itDdQLcfKuJs/oaOaPCLJAj/fN+fRVLo1GxL6IpRPBhg5hENr+/XzTDvzM5rvZiRFyH/tFS
q9s7FU1ouxMH7fGKvp+kvUde29y+EsD++VoOE2D82o/eOWpump4qSYHAOnjBWRwZcQJ1qivzjaha
RoySe6GCQAj0Olz8NdqJ5H5bwna8TyBGiIJXcNPh9yvcm80oDyHj//MK9464aH6/SgYJBf141kNy
i0ay7CdLoMyEtll0rFRD0qDUe9GW5Txi1qPT78k626Tby+LkOFgl9LJfXzXQBQvyOeaT5NvevNXS
/s2oMBZTem34DLP6WNqt++2M5GpSv2dN2JJVZmmGayX+pWjB+j8tXfmqLU9687HiQ4+sSZ9VeD2L
BH3VK9QltqaaJp94u8ra9Ftrb0mtvXVwodz2Ev9cLbOEDQsrL8X9ycU1HIBq5fifilJhyV9rbbIV
Pb3mTIwjDATRRmyT4XBrtTRn1vMgWIKoSPkJan7ldB5UNfF+SYlXjcLyZF6kUzpbuaZRpT8U6A+t
gyrfBqUSEDN1vLPsgAcBXywhQInvW6Qm9XGsTPkhlKtn0W57kbYIx7LecXdX4FRqizS3pHfwrMrK
UV2TRDKn990xUxtEdzvd33JpKEvRzA5xj2mY/BRejdG3oYGZcY34qwPPcsUykSAkGd943/V6vK+q
vIajPB2OKqoVtqHsOsXDvhW/5cBu8+U4pMmzY5I+a3rMEWzLjJ9zCVsFMwPfIaptA+UqzORvURul
2kYh3TmKM9F8MR5QSZ+jjcyzeCowQAVZUj+JShfla5Tb66s4NwnHZ90L5JOo8UlQInb98CCGxh0g
wIZQ/ZbwgfSUsP/ccingEannVUCsnkLrlWAuW6m2HIPgd9uYwOdC4boCKGwQ9hMDw179p3saaDZj
vnOHDLzxn/bcmAINrRxxIx1fItxWgFUX8WsrDSry/zz5RVXLiXlqIdalHiCtV9YAL7JRhBfo6uML
polikJI68VnLW/7HzGCrIXwmU2ElMJ0S2wbpfMkFJTD1Dgo3x84a7aPoHcl/g0PynrG1a6+GVp/K
Ok5edcUO9mMdlITjOSlrx2xlgrFYiZOMHJOyoQnYPOCwske93115EwNTFKHw5XECfHjiybJHNGpg
CYmOIgUzemX5GBLWGqJGvTa49qK2HETLjG94JTq7wXbP5BlvNdFUNp03xzuUS2g63SGlvVdqg4xX
n5OARAj1WWq8kG0CMxEIdrYh5AIQzN84b36i7ADsJ5ho4nhPXyK9MNamO06cuR5dQolHttOY1cSs
xtiTYMRHZUGfUqY0utJgFgV06afpFvkMl1/5OfdNUi26qhLI1p1Nh0LU1pHGCU+SYzbMlvu5itma
8afsfhJfw4ZymqlIo23etfpHpMNUMBtZf2xqol51HCRHTc7I3EW9twlkyz37lpYtbCVKXgNT+pVY
lvEV99fbPJheXSWsVt4bAzvcumilq4PqwwLTRFya+vh5xNbqKcAP4qmtcIKKrPRBNIUV3sqwNkBW
T51FkxSrjHD6UvRyb4wOrY4JnejN0VN+qvf3ucjHTVGtqD6IfstJkmVj8SeT3lOnaZ+GNlkUCDi/
NoatAL8ItJmoarlhrUy/KZDurqtXdmJYOUU99IlpsJa4KxIf7aPiJuUD1Kpbc28m/j7NJnT0NCrO
uOagj/TrQW6MfSfV8Uw3pO446VMs5MrHvdkc+6NoEwVQhP4YT8UY1uYCSyeGTGd0SPcOYFfpEXVV
RqL13i3aRC9ycKCnUnMvVzG+rt3onirTs451ZvXzQRvtD0JwO693x5d8xMAhc6tiDSczePP0EW+J
2P6QIDQvUnXUD0GrhJeU9A20XtX6SMPhVcF8wiOzMfNdfHbVoAsu98Kq3WPFQmcPmbGwZ5HtRNtR
MnEyn8bFgfV7sBeguqzL6TEy4THNTEJ1s8KoK65/UWd3sSoSvp7ASAfszj2U+TqgPIId0A7xTzxZ
g5NgB9TUgPT4qDnBKhic4KdsNsFJsAOmvnoa+f84T8yiG/3WVsrgLI9QBXBj7ZeuETkPvtE5D3YF
fMQ2r6JlkAn6IJNTL0SfaDMxve2dejyLWmxE0abqUC7zMYFL56ZbXZDp7Y/hNFnmqvZqxEUqUA3z
wcdjBQnNhI2JVpsPajba19gC5kKfaKlMQ1q68NkXcVah2hhG4VKDAHJUQGXbJd60YRiVL0qW/j4S
bdCsmsehz+dgKIIfTvetmVn5ZuVmurUguC1Fs+sFe8dqdJK93K2wjkHKIOmCH+Eo/4Sy3179qMlO
gzZYMzG+SjWkIjKrO+GPnFxdVf8S7YaTu6wD8E9OVK4zxy4Oop17a412ZtJsQyPx3kKd5Pz0dqQO
D+0YCba1qPLujD/vruvsfplN7wKFmT0Oq7/fXctSat6p7qpCSiXEp/irsJQzEdnsbQwzY2FGvXx0
a6fYFxlij10XRM9jC0SBOE32BRt8HtW9fm40NVk0uuYidelhAjId3YukkYa12UYHx2z+3S7G6rL+
4um2/9y2+l6JTfXN7Qt0yNLIPxZKAz1edrOlmrjWa6/GZzewlV8h3smg4pJXzeNjdWUm7UNt7I6o
U8Ac1f3qHaz81mPt/Utx8x9Yc+nPcimlKzsn+K4FtXzqvDGYRDPdH5HkLcVQ5JBwdHLy6imD/b1q
9QancqjsZ9Sj+rmqDFzEg94iPj64oNpG3dpqobNhgxEJsaDXMS1rbG2H+IeRB595UrmfRBJOGQId
X4WKmTO3fX/mtEdET7Jw1pjI38AYmUH9WOlZUn45vnzBTK351Nrga2x9YyOZTreScR55dAHvZfkj
chHZY1sWbEAHV8Frm7Z21MszxLFNmnXZbQRyhd7ciXXCGDjMDVnw4GMFfs4DAxTzdAQTH+/yOAuW
WMdnydJHcYxfwNmXKklpHq/sG40ierj11i68pNCug2VkIV5Eurthnn9OubXxrd5OEfP7SqYssSeu
V7HdSrhGx9LZtTt1Hw8A5SIvKz/a8AX8sfUZl407R2xcOfKDmUc9h1JeTh3N8DOBh/wR4pC69Er2
ARj6Rpdc7pBXi0Lrc9RzGBmN/5Z3UbsK7FDeSrkhP9ihj2XUNKJvzScNDuZzkOreBn1QG/CeWT43
ifIoBiBJlMwQ9QNyVlXlWpUCla+AfBFQTOB11ZsFJnsjxUm+KjGCsZrIf0HxX93GutMt7V42fphD
swisdHh1y17f2Lhcr0R7KX/WfRC/N9i5rRvgR2vFCcwfcZIYPzSbiEIfy9a6aLr4fYg/RV8Ex3nF
tlrbYNkyvg5atRDtisFGNawSlZhX778QUN6IlyC+Yy0CKVhrZizNS8PH6oy9xF4c5VP13iY6dL/8
H0M63dHhUzT64q9ze5D2O3TscbRE4k8UZQhOuQhy7V9tadJlZ95EuCZTgBfRn8Hx1IE/gY3OtvHr
r3a1hnLre/Xxr3bXy9JjA+K/jcxhXsFanndd95oaVXktJuaijYbP/k8TrPfqijnNrYksW0kQCVas
xLbW1wdlkeOod/UyQ1vWeo/gSes4q1zT86PDTm8DK7bfyzW/J2lxd+uZTr5PMr/dVKh8Hg0XRZ06
yslgYJC7jNBCvvhhhSaAW3qPidKiEBuyGA1V+QQMIDuXpiavTKV1Z2lquGysb9+FPGzQSGBnaprp
WbSJIzd2jB3MoJOoaU7oIWWU+MWxIiEVxF16vrWFZYKFYCLHC38Y5EfI4N6uHksArK4+FOz1/DkA
6O4qeo24LhZWgD2oqGqR3R3yIfvEmlh+rPSyOSG2eIg9F9VeNQzI6BrRRlR1XelmaR66t96gG9e6
E7kPZE+9p1ptFmKUPbJ+KXXW8TJsRYBfaM0MxkiesHPDg1/q9Uugl/No0JBjtogUjnrbLEW1qaNf
cOOHi5200TVl72nUMSBRR9eWuVnU6F5yUoJbVUbGZCNn+LtaplE9lDZRYD0Ojs2kShvVRnBsefiL
PlF4XV0uG9Uvl6apjDFA6OaiG6a89kCQbNPATc6iUPQiWsiFiaGdlqW3tqAeE9hKno8LqAmccRos
2sQRDM5yIzckOO9truS7C9RelBnIwxy76rgnNzJp8CROk+xCSE3rmPqF85Cza5uGG5Tz7Kia+x3E
Ox4Y9ldYuN9q08svSSmNwJIq/1xnlb1BET5Aa9HUT50CfzfX8uJFCfOA/EbRfoHlNTTN+dbK8Cl8
SktZ5wk1mLeiTiwU6trkWkQZlqb/vb2dOv9qI7aB40oziw3/uzC8Sj054JmhZMjjUgdYcMxGTQEb
GX4hcD6g6jIMe3F0LyxDSdZK1MCixt7NmQqfdQisx+kw1MqnViVDfDd6E+2qBE9ftN0G/xkneu+D
+1IplrGsuxsJNtoas9UBtJEZvKqKJKEdKBvbsPKCVz9KPgLTwb8bkZFXfcqCx9WL51o9oeHkUZwy
FpW6I2XYzcWgmB0syC/YHkRheaYMPDbGDmaR0VvasxnqyiKJhuocK2q8UeQiAb+gmYcijOOVX/bK
gwVJbN5BJ3nvRuuBIPsE5Gf5RdJq5sJkD1yWIb6ulXPojvWDXvEESQpFPiho1e5SW/I2YyGP59xP
h8WAkelL17FLzt+45yQH3chJAYRVNyPAJUcL4K3xwZtoUk4DFXIm6qIAkheCcGhGPBqjf3rEHGK4
GHM7R9RVCcXWrn0fKj25+pP0tdJ32aFPi7NoCqcmEAjGMezqtWgSRaerzZlYwUycc28XR+qkiX1r
Y8Rt6J/5kQZb3yaUE+J0SVSdbT/NDmK8PAbSyjXGCiCW5qwNAlv7sQiLXZ11DiH4xj/alaatwLdF
F3Tx7QUbl+ExG4yahLFWTM/cHHMmzVvYDbwzPdIVzOJx85glk1qIUtbRSjSGSmoXt0PbQ6HZJZo2
7OVBBYKmsJ/OvKZ6bLsYJLjuEqxO5GQtNx3CiH2ub4ekLLbpFJkMUWRc4VIfX3JJhLJV70mXs2Ru
ylXxho+wj04oocUWYVLYnClL5WHtTpuoGcDCZdsVSI25mbW27GFmTICPtpCCHRtw/N6mquU37gy+
hHQI46R9+TOssUAX2j2MmczXfg9zK9PFtIxhDrOJdjGbOQ0D1/LvYaxCTHACY3yI6rpcS7FNcj8a
1MfANMurzx3crH2jmLsqpIAWRYJd6cTqo2Wm6ibzDJj802Abc5vHFGrPNFTPk2yugHXbiKGKXMe7
RgKuLaq6VWN46RTqprNICSEbJD8mPsqahmNEL7nHrqcZVfOtDlkM8/MrH9GIlIRfK7+ktGXNFSO0
TaxiZhPmCmdeuWabgekqeJplFSXFVZIqfV41UM3LsEWjqUkIHZIE+IBEfsz8hrhFaG+8MrO/yc89
u31YvOeJkc8tqdAfNFByqxod1aMZRtq2GRJtgwVDexIzIvWTIsrloprd9v5HmbE65dk1xY5vMxYJ
6J1pRr118vkwiRTqwKK2Yo/zn3ZBf7WRESt2fkJoezQ2PiTFMNP7FIedIVkm6A+h0i1peXIN6jx7
LpriOes09TS4bfrMu8wANxpEZKbOUcqQurO1cid6raYK0e802o3oJetRoO7kmivRSxjWWFXEuvuq
OYGhKcC/a/G7HcgHY3JdMS22J57rvKW6OcmNBs3JCSuAma3isj2vIYRFRTurNKv+GleuJ+VfZRz3
AESQxJLz7h1qh3NwpfJ3UTfVsIyzWJv91fFX1SwrdluQI0X7GGRohzhYCCaj7hz8mjA04utsWkOD
HX4R9L9YkSHI3HffKB++YCjuvzkJOsHwirpzGPfGpoKXA9fFzs8JCeEFMtvm2tQHZ87jja99KhoI
BntTsZGQ6zXsxUVjhisqxtJDRGbacHl+jcEs0D390FWV++R63XShqDXGjFST1imXZWNgeTENxiXA
XI+ajtzGVPUbBx1nzJBvU1m505x8qXkWp47sih8QPJpb01Czbro5S59gFbOfgBfpjdEij9l4ZprU
a69Nwu2nWrBv6P0ZkOQe54cA0QFjkUdD9yXnymNKlvHDbc1qplqm84KD2TDHczd5lBs5WCI8vXcS
C51Af0CzNRyzbQ8SB+UTRcrmddnuWGrY4NnpVSw9XkuGHS+yyE0fk6kYyCyQabiKFtn1Do41bmW6
jr5vOkdVyYwR327o07LpJgsgQp28EP3lQEQ4a9Errhr3GBKXnxd6b89SX36KLNhXZsXvPpB+Wplu
Ws6FspAQDgonAmyd5ZN1PLBWeazwV4nVF0vn49mRehY1mRA6yOsnPFWri4Lm8K7M0nLhpZbxPrTZ
LysxkmvuVNIJeWiS3kbHdYTPwxSNvJJNrj4Tv/ll8J2983Bp8L4EFhBqTTBHsfmC23x3yiAxLQPb
BknsWFhmKl21LT3o1i56kwNuQRgMyeOBq+WHMnKDxAcEx7u69VamA8ISvbfgl8MPo5WSsomUUNoQ
APwcSoTNEx0B8gI99N9cFhQiUzW3XvVBd9dYnaRrs8ibq2/mx9gdVGzINLb+ZfJTrlF2IejsX6yw
uHaSH277PjD3iHijCDkVRnz28o+s8Gtv5nXwRbOg/e7UlazJ6z4onDc/c7tlrcnl3mYDcfZ4i/Ow
YZGloeCwwnVbP5dj4807YpGwhYoQpWjHj2Z1E1nQPuWzpjTjhzJZrCKeks5cK8/5Rw2rTLZffbR2
P207QFmlg3DGAyVcmyXKKK5sdK+OCVyr1P32p2cM69IrSNw12lOb6g4sPenqmemm1hFbGCxER4ZI
ndc1JtNd4tvrCE3yfdZX/ca0pZ07ZulSGZz9GFftTCboQSCm6VdtoJmrzG3efCutcXi3g1mVDsEn
ukwX2yisr5yLBylnPGCRQV85Ul3vkH7dOfCbTwyYzMxhKJzSAVx6BAyk9/zwKgoEypS9FKFKPzVF
koSsWGIbS3I7yrGzBuUod/lbb+eXwkyJxmflE/Tx+Iyws/ycSQoCXop1UsO8Og5GeelCoDx5Eob7
wPkK5SY9yIhOOGE/bD0LBRTg/Zl+kE5uA1PRN5P3DlTGGmw60kxTVRrM8xTZejDVtjs1Zg1xXQLU
pkthsCjlxt+rTnNU6sZGs35CHE7ARN/hiCXCryj3wUgNyBeIdlFAxgJPL4aIuuNXP1j0p6hoD889
bkrnIg6fayWrTgRauZLGjgxfV7Uvsp2GM0gWyboM2l82mZArNsHase8tqI26H8xZbWQHjq6iE9H4
7oovAnDlMfokrM+ITjGGrRNE+exWD1Srnw2VGgOqS9tl3tvFS6GFzRIbzHwtqqZm8vhxFPRlvRH+
m5MP866GBkqUTUv3t0OLXeve1WH6zSdQxT7y9AdSwdLc77Bd9J1dWg2XYgiNs52Aau3qpe5ov9jX
FTM5rD873WgvY52QdsqQ+SyD97HkOgwldT40YfXd6Y+dbaHyE/nOoSDNNEOFql30EeSZJsSKPJAa
d4M1HgEnLudLgpLnJZ2OSENfEjUuIHHSJDrbDKJU13GvFFVZ1ZOTpJSfEaieDKezpzKSW55ByEKJ
qhV443GwCZbxnHsC89k9JE02hwZhPuWZnMwCYAIkzvt/u8mNUzWONJ66vvnxn8zkxAjR4fB42GoD
r/7Hs85CKXsI4u/Cze1dX6D9aDf428C6STaBDsMKfibM5BJtMrbcw0rLteI82qUF2VJuiOF4F6cu
sk3GUn2f2uTlfC7/Dc8QknMZUgoIHo5nRJmzpRsE8kMzRhYuQ538lMfXsmQBOtn1Xts2DDetjiN8
6Dn1eQim5IsTl++qmx7lgis9invc1oEzEeXS5qaF5brWGPqmcUd5A1YaJ/NMjZeKYRVbxWQ2wN3T
I6MryEyzLoW1vFTl0vyy8+RRGbAJqjJZxrZGWnZGmH+zyzv53AvfvZZ32PlRhkRT0GzKoT7ZXErr
SLW7dW/Yw0W2bG+BBrT6KpOgVM0k/E7NI5ksoONczBezr613y0fntGiV6oEEU7Mq4joD61KCjSaM
xZqrumSV3szTyoo+i6yf+1kZf8l+iQlCGsTPJtDAVYv0yX4cNVRaDLC8vtMp5PSHo1rr9pPtOAq3
7BVRruIj8A3onbZc7Fy9s8ATdl+KF3GjtC2g+EZlAoRvwj1SxOGSyM1wShwzn7WG8RkqufcEFXHY
KAinrhE9dZ7ZoyMVmXo/kbEAQJgmw8OQ6B20n1JelWnbvKKLuhMjArMeYa0Rn1O7Kls3fbWRLS/e
oglhbhXyDwd+y4jUX22ekZ5wFgFC/sumJ+g+qMFwSAn7zvrAcZ8MXSccVPa7CXvSaSgEFz1owb6O
jwFAPRg1Zb0sDWyqPb7LhYnj55aHi/TShKM/s1ub9PfUWzU2jjOG/iTLkxapm7EoqnmQlkAqNL3t
tk1D9Hq0lfTdia2vDqTppXBC/ZJp/i/M2lMI0M4sB0c9/y/WzmtJblzZ2k/ECHpzW952VTu5G4Zm
tobeez79+QhKzZ7+R2fvHefXBQLITICl6ioWkVi5FnV8MCw4snlERGrY922UPnnqlLnOmupPE/Ks
JGiUH+xyfhRyYL0WUD9tFSX6ag9lvuHc07knUwNmGSZVzo4OrimpEvwelbIZSzBLvls6dxHoOCbQ
/JBD7MWWS71J9pcby7SKCIvJK93tee15sdhEXKe59W1Hslny/K2d5elV8ioECMYY4qdWiy+gLr5Z
ACavgWZsM796hoI6WKujehkr56wn5HEtx1auOaLu63HwlY1R1/3BiSv1iA7JcMunJjikAykXUAbB
IfecYKObjfrZHODTL/v+L4rhRr9jxw6t1WtJvn1V1U627SBI4nYZe+OJE4S1r0sGQlG5dpAHQGxx
YSrkajzr4EZSuuYjz/dVib/4jgoNjI0IjCbnw2WkWHWdaBxHh6bWbzojIkMvDxYldU3TrqK6eYYs
KDkI29JQFfYrpLLVbttZnbbiaeSqc1Tw2a460jCWHnya2Cg3bWJo98jxnZ1PcbabGHtOpMYLBUbp
wTNQvOnUAsafoL52pZY8w6jAczUqe2Cv9P4obEoC9AV2WeCgkn1nK2D9UFTSUOMkR2Y/eRpPyahN
fJclaTj5ejaewGPz7ricYAQU9V8asEc8CEZfpIpjh44i3G0LAfMhKXr7UUbQVLbUlk0PSvPUvZIr
Ddjj+EGzjr0kuIAZTo/BSMLCBuaxKaxR3Wi+40Lu0j15ZMMdw+QIfwwl81qDUHSpV3uUMi975Fl6
qnZGNmI0eWryQO++mggBIG7o85AX1+UrKl8k0SP9hc+PCUZnDcN7erebSUm5ebUoRr6T+UzmpuBc
elPAELYdpijhCIvKfajzP8UAaVd5y4FptLGscrzDMOWsNKXuOWXRxvtskw1zr8a2Dv6VEOFgt6Df
DCCSkyXvwmgtGwi411JTXnrHKi5NE//sxVAtwNANDSOk14CURczc5U7E5yqW213ML+G1NNAzlmQj
3yeK41JVScPHwDk2tUX+Ph2vRmnyA5CEj3UhRXz9uS3yBGuhgQtDN8ImlJCUhvUobLWdkWisoC0N
bZVtUuVySEdWF9TffpTTdJMVw0MDHdBdhtlgrbm+9+jzqvek5mJOCztY873xbgMmuvClqzplA6+g
zs+0q5+dXE32dah/bf02uvrtv0iClw9xM+Q7x3ZhiwlQIKpcSDdFD05laHJEd2lq66Ev+oHUKfIj
vSmbCE1Y8FVL8VcXVpRvBvIWK0OX6k/c75V1Hbrec2GXKLWFpXszZT4UQQRpTxCdzQY1YrUx+GmZ
hqLpIPWgCtLJ+mwlXGpP3jrtNlIXq3etegoEOZNsxsjz8AbP3E0y6bgjVWEcX4wUlbDrVadUHwJu
gmBJNIWv8Fjgm81O8WRtZl4q6wb51V6FX+iNjalD1wq+aPMSZfAI5KEXbxpL0U91QL2+A5jrRfHN
6ont9Eruk+wF5sctMEnpcXpQd5tK+azFTnEpk8Cdh0aeJOtw6MIdBC5orKRtL22Ra5X2MTDdp0rP
/qR0AoxY2nUnvmvBquOk6tHIIvByTjzuDccFcFVKn3y0rZ66IVnrTVm9eMNQvmSJfc8hE37IPal8
cbTOWLfD0HCHZWjbirvniCLcuLX7YGR5d23zwX1IkZeHnzP87CVheQxkP6dww4s+mxG5SfKQwUF4
I+qowchzVCa8roRwVRpJz7Kty0/8fhyEubfa9BL7GcgmNpoAJEcf8gZOMA2tijfUQ5ivRhxB4K3C
HU5FlfmaVOS+AZrJG3saGoOs7POMn3cpsozXhColIKFKvBVzVaf19jB8N9t5bgNymF97DYZfgnnC
q3bZ6HrwpLFU1PYBpO3Uf4mhikjlFmZ+eSeC0w5Mug7t6OyVvSgldePn+3lu37sbCH/kvQjWKKbY
lL7tzt7YrJqNRZn9QQTLQQfoqZ2OYcV1R19a63Ud7cGNHgzLaW+tN1i7JBjzix2dMzJ0L6h9tYrc
vUyVNC9J2X/ifM65ZjALHGB4gF1f67tbU8dHStqds6VJsLEIW618L0Yqs2ZTq3XRgw5SwZVzNYC6
NNXPnI6c7M7ubiI+LYN4w/45QLAddRMr7XjECzgnlsMY2TrOLhKl/zPNjfZ7nvsqwuiacaMuPTwE
8EbVHIfdGyN6bWSkwkwnVU/k1Nt16PTe55LU8U6D52AnvEqF7EddxKiLTN5MB9JXZe3dC2ztU/O9
KhLvoPoZpOUdabswMctNJRXlHjQzv1u2Nw4nB5kKYxsa1q9uPHV1JSnU9buAd109UfJdNFV7ecYT
4rbeJ5P/HkXLw0aCBuiTxqft0Y0RIppGktHpt9AbnsQoHNPsoQCdJ0ZgrIyLhkLPKpgY08cSkie7
7+E7n1ZFoFPbTexam9CUtNvgyj8bXTpaEgWBi5kH/vwUu4App6DFHutwLvpDYK4/ODIvlFeFmwz7
JViEkI9gr2PCNf92Obdlw2iUivKKMMGO+u7hqz2a7masne4yKKl8lVXSXY0KcDBkj+wPkE0Ek6KQ
aIpJVkj0Ys2YeDAQhh0tFIWETXnrxdl0yNwiT/vBIYKFF9ZeRD+mlcU0NH89eBQgstiOgKjnVSty
y8CeOJRqViCZN9EwpqesCn421AamJzLf6Un0FscStzg+xP0HIcvywM0gvBfrL/PEcIlZrvQfhHxY
apn721f526str2AJ+bB85Um/Xv5vr7Qss4R8WGYJ+e/ej98u879fSUwT74fSDug7+sGTMC0vYxn+
9hK/DVkcH97y/36p5b/xYal/eqUfQv7pah9s/x9f6W+X+t9fqe35JU+HWoZo78CjXTB9DUXzv4zf
uaLKZ1bKGeE8ax43epS9H88T3k37xysIo1hqXuXfxS9XXV613KFCs10871f6d+v9u+uzmWHr3ekh
T+fLFedVP74P763/1+vOV3z/PxFXr4fxbhRdu1v+t8ur+mBbhh9f6G+nCMe7l74sITzx9Cf/YBOO
/8D2H4T890vZTgl1bql9HyQjODdSOzEkAjY7x2+N8ETDUJxU7S7MwiJ6lZiwxJpuGZ6Fu+QA6ejE
yLJpnfeUaY2+9iqD2qrakB6zIIZAre5f2AVDZDuN4pxKwhZ8y+QXc8ZAN0+cvv8l/MLuwhO1G0sY
sYRNNFUPW4apAwKrIdu/QBd9g9QjvhW2FB8720HwuaPO1zajuYGhMr7mKQykU5QWRSjJCW9gScDZ
PPky24RbjfQfLQAqMmcN1DJiqdzvqXPOVXk7B7qwSm4qI7DhSTaoL8lGJHbY2YPDREx150doudrw
3RjUz3fFTSdpwLl9SHXPNBwCq7gVSlzcFKXR9p5eAF0Xs1utGg5uAbLh3WyrdwAmp81XyAVZUUys
zBxZIqN+XNYSS/udVpHU9M7zekFSNJcwjaHl/XVJEZb2XX9VebCYw/SRLZqlHhy57CliRi/ImxTq
Z7F66JEpUX8nXN/I1F+NQ7c3+LudAeV6F7+atOxdg0nCKKYv7gKciCM5+inpGlAVdl5QdJrC9JFZ
x7yw/HngKIEDGmay58BxIbgieTXPEMZlmmSN0ZpDj3r7bs4cWQ3ltouT9Pxx4qgM/rEJpccPa4mh
kZlXMt3GUakMtOpjhNZGufMegibxHkQPsJeHbmvp7V0gs5xr410cIq5zxug6Ulk6hS4z54W09sm2
o5i8aaCfRDOSOjuhjKyfRA/BtOGYSMlKOJO3MDF0dd1LKThhRkZxNGKz0qp1ZOBlqI35EI81hfrQ
SpLyIKwtYnJbMLXaWjhm7xQuet0ok/JWvYuIXSI4cTJ3Ug6lB3iNn7GLN1L8Z0SGVBK2f3NqY6Yf
dNX+vthN8IQqfFppximPK++FZ7mYg4YhqLoOCpPpVb+9rnmYUqpHqaG9FS/CsDyVd6RMYNiy3ZNo
jCxDsX5uF2sXmVgzakLIFk6xCcgWhK8HlO/GuJPeLaAXOQmDuIulecF50rsFyx6uVwmGho0KM/pZ
n5owzJuzGIre0nywUacHbSwbsfXi+K8WWKbN11B7Z5dBbZey8Sn7S8IWEQVkNbn7sp/eQyNldxUi
KCEc5NsiNKgRqc3gSIeX1j5RCjDCZzSNwZ7+NFqG/4LQgrwTdtBjzmmZscSWQthSLCPmLjEfhrnX
U43h1MdRjr5KTcpJRm7A5KaH0XMAQO1oWyQNZD5hn4tWO4gICrgc9tyOf7cmGHuaUV2Xm3EJpMqC
wn+Ck7QTnKQZAPXkY25y9Dh1hbGePKK3xIgpVb+zeuSbllBh/qdhICAqy0qxPD64bT08jo5x1+uk
eynYcJ9yXS23Qxmn3z3d4EgJgBWpswGSt+kISo7cL4UBcDUqoF8L69pdSfVwFGBjgUIWTV3Z7tow
nGS72ARsOaWqbpuA31oLxwxPdh033Gs2H/13oGevbqMjzIt/zIENVdxVAGMuAlfuySkc58TOVU9X
oisauNgNIAQVmvaztaRMuy9UY6ctkZCdushwTjGcGyETOzViul3UAQBL0gK5WfUwhqYQqsujVyOb
E1QPZQ7vs+iJJh8Sqm1THVSHW/10RG+92APkAJOzvhfBsqYhBx35cKLWVnXr0/hT6DoW5MMxkFMp
HtAN+WULOcq6CYc/9X5nT/r0U/y2RtS+kLbML7WTR1e4/6NrU1qbyiH1CanXT5NwjkU3gieplPwI
Ce1FHu2hW4mYqgNBzbknyvCpE1EfOK2VtHUV7EU3bowfdqBm+3c2canwrxxe8IvoS6RM+15LILrT
nVMyNb2pwEi5jEUPnWB0Sczq8NEutc7pn2y94bsnCdEnNN2nmHlVYRVjMUc07UDpyVp4imKQD5wq
t4ap3HXdzz/V5Jt9GSC7Gfv6K1mP2mzyT56Xyiiod+D65eyTgoT8zejMZzEjzO34WuY8NOY62Vqz
4caiU3J99lPfPYte0uXfBs82d2LUDYV79iogyfy4/woJ33qLrQNmihqOi/rE5F0c82Sxjljxw+Vq
qnU2aZ1MnPh/m7cE/5wbyKhQWMFO9oNsX4y69yjJJSz0hRN/IXv31eh15S/EtR1D5+jX9sLn2Irq
r04bcaQTtv6TH9rcM41QOpu1GZ8/rNNA+nX2uxK+Gz7EF0WurGMn5eSfoB1Y1YjnXALkJYZrAyvg
rg2BXoJFMMvPYSQ52xi2rpVFopwD0yTawjvWXJqp4bDufbPYRIgiK9uotKXjYhcTlqEIE7Y018zD
GDlotf1tSSMf319hma+FHEfUSXJ3DYNCqBhxBwtW8r0YxnKePDhJ/ADANsrXTYqaheejtuVrNTxf
PQpcihb0K0i1Og7O/9Zk6PWi92rA7b0SrrBT4LEW3dxLUIEtSKu9M7pFZm61LgTl5lTNLlAiZSo5
8J9F0+gQSKB1/yhGXgEBzhLRTWEdEYE1/orgqQn8o4K8t1Kk1YZjR+9aCpKkoo55bHezfiuMUGf6
10EQIsVTkDD+PmaZs8RUE+2ScISh5h1ksHowCOXaK1whkavkr22FEt2vwS9PIRXSLqU6imKY6b6n
edk2hMphLW6Dy10xG2DG9SfHYpvvo5NDH1wS6dNtVTTLUotjmbYstQRnCDaRr01S7uv1+Eytf7+y
OXE/jRF6MWpieZy1UlIUW25TrCu4SvxGfeonJ8QY9rpRQGaL2F4yjXNQTXq3mdYWHKsEZ7tUg5vw
Bjl/kTSBxlwMLU7mH3Svn4SE5Ody2LbUx1Qg6YAsTHLndqZt3Mb0jylCF5fEgoWLPVEebUQXYvGh
WtkZyE7KUMtdPaR9tSo0+Wfo7F+mil4XTBwMA3sVMSTLTjVTDwgvkrInm2rjB7fWlJeBQ8+1Fln6
EdSU8uKXlg3bveeiOJ1DFSbr3dqcTl8NJF+Phlb8WYyyzXZ1soFp9ACBNeVxnM5hRaN7in4M6vpP
MWqmM1sRG1C684+x05rLdNET6yqZVB5h6YrPfdQV1K/zPKXwPtz0EsCMsLUK1Zq14zr7scikh5w6
3e1Qt6jN9V6+7qtEOY2iiSsATtkkJ7gShneuyZ/B9XHykvZnT4S8i9ai4EuayeUB9E55UmWIJd/U
BoXkoBhmQXbmWMQ/C1MtVAmrhKMzU04nCv5f+oQiuDSpnJN6FegxkoXvZvRKfjZMyzvPCwjPssqY
Qne9eXsZQ1txUD568doI8h8cpebPnEAVz5IUf+Osv73o00iRjf4AZBIpqykiL9QCUcFmA/X5eBfx
SjEiRNxTIiWckmFWj2pN6n6aLia5bqwAOELre76AHSfXJDWo7dfyfN2RKlmZkZOdRTAogvGoDlQK
ieujECEfB5tjSYirrVb73FSldrUk4LFiaHmQKo81VTliWDhWtZL1yLqmniR//jmnbRXtKiXwjLuF
o31e5vAQG95VFbU/H07LwIr/SMDg3LKp4QhTuflqYmz7Sb10sQlHomfoJESo/IihaESIrwfPPejE
02ISPWpGe5PkzLIOZ4f2yU2h/H273BypUmvu9g5Y1+kliKa3dBjUU3/fuVJ9Nth75rANqPVZ7cuD
2XnDwVbqGnpaTLFqalStiLHoCus8R0w3Kw4RgeIW1dYfwT83dfYPEzKZms8okA5KwxZCNHHruaCu
pnElS+pspNzlp3sJ/GAbpxmN2Tg/Jwu3rsXqXgGX/3FpI3bsBG3Pvy2bU/py0Ab4G+EFiTcRijNf
lMbp+KXVEek0veyLYr9Cimx9guisvFYhkoFWH6dfUnfIt7ZHeTlbbIieS3llZbKycSZkPlLQ6dmY
kJuiJ2wjQHRgxZNHNNlbTwyhScPtGDG0PN30w5t1R5ln5gu81M1d8ZP2riqGu+k6FG8WmykX3rXK
3b0wdRRdwjI7Ubpqg90fhVE0IcQQexNAx8Rz3dyXxnwOaze7g8602CoaFHFmVekAuOeCRWjK18QA
zUaJ6SaEXvOQc1r9qal4h6rQQHJ4UmKm/pfqarepz/o07GoQrFQIuxfhNW3/ezc4w4OYCgL2lpRq
cRc+W8/3jW7GT8IXSPUKBE78ojiK89ohPwzDi2NKLwFMeXcAm9U5c0GkTqMEaoO51zgxIgRKWx2F
oze88u6UdnOASYvnkSl4cTS+dJQVvUHwgjARC47N2zUewJQlVqyOiFwR+f48e/b5JXAMSVO2kue5
O6fz4SGIvewmGtlAGmqsEdAVQwSNfzqqvIKaRpa93RKcTl4kJ7qNH+VQz72tEvVKdvN81dl2TY5A
0JtDzDA6snahZEHGpEs7E6btI9cxj6mCasxETilPUnvIcqEVLGgtl/HiRrgQwksxHuq6OFQ6xct+
NO4zzv9hefLau6upfN6mnhZdQzQAb5wp/7SEbtZNWR/+QCJgcrR5XVLBAJiUbPHWlWLq9EMHnkAI
aI+dU1v3YWqoykUFuCQ7FiuBdfcTw7obimvt6z6yVotNVyTlQoXTWZjEVBELjc2qTlUfjCKrCafi
ecF8mcW2XMZpqThu4aY5O77VHinMpjg9zsfPJo/cm0RvyEdOQxs2Ksr29ce+larnSLf2nqyOYE1a
7xyDMF0HYqhb0TZuvOogvEHRfw/d6agedM5rwadXRMGtAvE9G0JEK1i6qJR0By1HsBfDMSxAUSq+
cxVDpQTxKaWfU81vHviliudJ6LPAPAxTw1ZE5ZohrcoSPL8YphaEnSqC23rBx9bMM5QWoAM6VrmV
7rnpas8cNnAnh0jgX4EJ/TaE+H/AEdivLaS+bx9idXgC0GIhNo1ReefxcUPxrrOp5VE7t1MjeqIJ
kKI6W4XvFnCg45GAW61aLaoh3GQYldWT5tTh5y6qnfAlT5v6cy43P5Qm2NlWUTzmnay+UJYOPLKs
eFIMfO2lB+2x8YzO3QtvoLPfR7VEA4BB8IDy9zlygUlFU3BJDvFOCfhJOMX8sPgzttkNCYufh1+9
UoLheoqWcoj9R4jlZcOQNzFftSfRUHwlG/5TZ7T5E8WcI7kkGbLL0Y3itR2zXU11HWLUt/i6zfaa
bxgPqqX+cBMEyfpOiW9dxp2Sx0nY8UEj3pqpEY4+Tc2j1yevtVn8Mk0T0tTOr6UZruf4xvROoT9e
G0FROpHPi97S1P9gGxLj38Ut08KQz38m1f1Gj70IrLQL486gUzE81Zyqla/CGEQjem3OOclKjD+4
wYIGBz9wL8I+ryCmfIhbbO9icrg6dnwffihyofKQwYXfXWmZInofX02qkxvqeaxb/TZQrLisLeI0
XzK2BXcVmLrRCFh3NqzSfGqjfGdM3NJiDLVJAHgYQONi63oNDaN342liI4xiztKUthWe8ryTHgEO
Gs9tlf4pZUZ3ESNSruqOvZmxafncPCMccgiirL+kja2gkkOlxmCGKvqmqXoTNtG0qQHJpa1mWzHM
pRHsbtGOR3K2fP6b0v8EGjqgQk1p0ArM0p3uDM01iiqHOpXAO0kT8yuLkrgGIOSPpQcG3fNvomeo
/NpkSgM78t8dqIyRPXaNz8JujkkIDcUUosR/VR0HSWKNJLN9yCF6lducZKIgS23ovLCILQcODNw/
Y4RJzkkdZ2erDx8D3Uj24ZtJ2Auz9PPVx25PRTtW3uh5tvC/C3pbTdh+v2TuOr9Wr3NvD8jJ3iqd
k16rOGghWqDSIKfGZBWYrf8jBeZJEdFf/GW+aHBjfR6VrN64ih3fsgwmQcj91MNgFsrN5BltY7ZN
vqZ03+HwoR4vvg48e1f6lBJZldVv3hlFVzSaB0C9rTUXuBaYbbDd6nhZ3AMU982qcXmb0E3+vjgC
6GFRYkPzUk6yJ35tuR1DRypGVEro5yobv4qRaLpcnz40XblVqyF7EjY5gAimHG2+3JhcRLM5qg22
wqdPJuhP1P0oac16sSVJba+GFrD6slAf/eEqaJfPq1IOdqJMLlyJNYQtdeCWdeM+3AkbD0fBulCD
+gDPyC3LByQ+kFl6ah2zv8KbeQ2nEWXyxdMAC/8O0rRxI4aiIYf/A6B8SHaSsLgynJvLibeYJEw1
1dZ7mA3adQkxNHXC/QCSzEWasc/VWww6Xs/H4KGeRsKu+qZ+5tnhJEa2POqgFNWh2FtIbq2EcW4q
Wb25KlJhWgPTnLD5naw96EO4qpIy3JqOVDwEucHpLNS8h9hStAf+3zaAZ0t5bU0OUORW9/815Mo6
gQyFYu5WP6V6kH33CwpXbVipIDuSpG00FtZFh6Hk5FSyvrdIitxb6iE3ULDIn40s+IMTrvIvK9yj
qOHtuM+Ue4vquXvjqOY6KzxsZtM4q4xn80tTOyfhNaUIxvt44COO1qh5kMFCHmMkbjaaWpoXyuZ/
QKngU0ChIOk9mZZmsZlwtB8yuaHenAhhl/ohb+Gy/jWN2s3/y3L/dFVhm14h+y5164GUL6fjy3pq
munkVTQUG21CAL+XxSQiPHVQdo0q8wedYoVNzBdDCkGfwLsbRzFa1qVKJoULZJ9RLnVqgJVPMsvJ
S9HGFIta36Cyd24VJ2xDlRaHTJWDh7Srqf41NPORbBDKU44LuRI6pCtkMYxvvdE8dxGfYKmv1kbH
GSe7/PPMr/qOalV0BydRt2WhUyozMauqmkEjelMjQsaJnbWZstbBmPw1qvlw444GzXXvt39QrHIq
KKv87EFutKe+vD0UgRsiYyP/YfAZO6S2Bf1OZmWfegqQ9o49DlsxrPq63SLUlO7F0B27cCMbWngU
Q0edyK8QujgP3Co/eTBZUW4E9VYhy9IV/WdwzSn0a4Vsq6+9kv4cllO+VQydyHGhImt/esUwuef6
dvDkH+04OjC/mjKqQ7EO1rdOI9DRHTsYU0GxhP/MJpFa+SpGokn8ZCKyUH+EnZYm2946qiaJftIG
GuUwsjb3pod1CmOKjkMgCs2EQ0fKYfbyVdMpUZqi49JQt7nawT375nYKQ8s3YsV5WSprV0PqStsa
qZh1G7fZyYgSdAKRi92M4M//kA1IGFTnmzR2xnZU/ODUlHb6rEXaH4h4Jvvc88DpNF52FY3t9vWl
s29iMFRF0WwWpyZ5ytookVjqm6I7QGj4yU0LigmdUl05qiU91JOcB6cB3i2NYVsyFO2dPS9ST191
NuSTQd2QNyBMzIKBtj2OLUqXHF+EXxsVjkrTsL/XnccPXZTDE99Sl9F0dQtnROZ8hybou5K35bOu
DdGJRyVlC8Vz9z3i8TjWnO86mTpOanMZLKyqPOmj/UPMYx/AzzdlJ489FY+cRzQ6v7uBMVOSyf2z
rpjKNypK0e4EInIUW0fRJGyFfCvnZ2raTYomKCj7lOsCgfDUsmEazkfrmjvmRmxC7XCSa0u9teLW
8q2KQvmWVe7XMvCUoxiJRjjDyF111MZdF7umqvqlybWxQKpSrpxP5qiNV9MNhlUrIyo4QjK3ddTe
3othIhmvqDqvUWNFE2OirdGV0OddU/2L6EWjn1Qr0fU8O6pWi0u2azYtpQIynCnvAn92kf1b6bXp
wOY49pdwajyyMOmm1LovVmY2e+FAfctF+iTIPpt6SsVhXvoVf+sO9JDo+hPtTjiJWkw/OJe5mZh8
5vEc1HDkpqD1BSHWhJkWqOgKPjeF7advoTEKL7VEqhg911E91JN2TwVcnl/1UDvUiaq+yq370wv1
XXgaOpTheE6wV9TSeX+MVrQvQ13/C4b9YxU2JPkgaWD76B7NysruIpEfq8W4kr3UP4uhp/j+tpCh
JrMj67XqR/SRovGb6dr5Lq57ko+OVX6Z7FmhDt8omYWWlY8wxzvrAoTUKZP74ItuR5AZO9VLM8AC
mQTtD2G2k87f51q/MpKDyR7tBHM3TM1TT//7cJD6bpIvxD1353AfuBXS4ZDnvs35sM4crSAvkK6W
NT3HerSog9iXqdVdJC/rELxHysrolFuDlrmOmC824Y3kvruIJivTF6n3rH1UhaZ7FTaoQcDQqHm5
EjMAmQSkp6dVi3SMDgrnPznir2h9U5OUx90ueivm4g9ojSvhNYLwa1bJzWGsFZWqhmlG4NecBOVm
QJXeW6CoAoPSxwRg9p1tbBRBbdnyQJPzEFLWHGLspTIydzl8ZrBdq4q88bz6rzwnlS/FBTqB1L1Q
WfFL7J3/K7LvTffTIQTgZ9vEkPHBYacWxa/LMiJaqMTPwvF/X/+flllss3z824zUgFmF7y6vJphe
TTDJQ4vo5bUavvrk6am2UqSq2JBjyO4ojKV3a+qBL6CAybwJi2hGHxW5sjOtd6FOXA/shw7zlLcV
+mJIuI25zVbMFEvrttw+DOSyhElPWh/FC0MnjRz44W4MDc9ZKfyuXnO72ypiKOYleZxxnCnrO9mj
bJwyv7a5BCBCl1cmrk69r8UNf2z3i8Opm/ZckXScX4YuTyJg0gYhZ+sxIe3UOCRKVaOwH+PK0a/g
Xk7CJ0+mrLMg6tAGno6moXDUedNtS8VxNmrIc/iaHZy7qvBPatDWHMMf9WZC3nMRq3BXaB5Rs1n8
YP/qI6wuV8uODnbQGA+1kcX8viYcgSqVDEQHZoOHcNSNB9GzvVI7enX9PMeJKV4X/yt10/GQ8E8j
8c0Mi6/Eoa60YGVOq4q4ZakJFzpYeXaaL6nAlRFQlbXpptPGrm08SvDy/CCGaJ0jBGxQiiSGdgLV
R9k8Ixhgn9GXsObmw1A4hK11wmCXD34I8yDYPy3s4hX6NuUjGnPlYxBy5qXnKhVf3VDyNtNQZ/Le
JoL5Faw3cQdbhxiKODG3Dnn20Ekwz3M/rFdVfr3PK2qxFVTPz3rW/mycxjp3PDRQAg/TEsVUvxyT
ZHmBEAJ0nEZYZeUO7nI4J6AZLJTC24gV3nXFsiJaeFwYRPiiIY00yohHIb6JJGaeoAlfh86FkmmS
bJ2BWnreJfJmHlOFal/mqMHxYLAw/T/eeQwxKZvmw3rO9ps6QR7DY55X9NKVziNVhTxf0RhRLiHD
zKkfhD6qcor6PLgE1LnCPq+dwiTeeeQ4D6FFWdWYF8aJM1vz4Ondk6R1VFnDirzSxrbesYEavkVk
Eag/Hb6oHpwIfELqXRm3sz01y3G2d4n6zi7iR+Akc7weN9IVVUUoWXrok7qieCgndd04Yntc50Nw
Gift3c5CWkBBQG9XTWK7GhuXA98ofyO8HtSsF9eM+IGa5hbpYN5lKTg0UyzSB/bJ9txPUJiOj5XZ
aquqhLUHLrgVjN3ad01pkMfw2gA6c50SV7VSV3HoRA9tkMfPKC7dCtjEvwKzSnemV0kQrDn5V4dK
ZvJHOcV+aLRz4I9qYnKlRLO8Ql2NgFCBCFBnl7PJM30IijjJL69KKZFLS4Bni2ARIxxiKJrcoo7d
9VDk8fyJ82UJFD1ponTOuj+X5YVZLLLYOj/41lhf4z4bd6VWecquGE2KFiW2axuESIs199GKx6jJ
ZYRRcekbjbt44oTxjgRSsvp/ZoGlCk+ao23mRcR6c5AetZ8VSSsPoRYGD0tjZqCou2G9WKBHCh7g
sUQrYQyMF1KS3lHYlhDRq3J7XLuKIm0WhzLYTCNr6u2NNqHucLrYbBTdrATZAXvTRov1969Cs0jF
NXnz3S6j7uS5Q3tyZOtnI2xiKBzL8F1IWEjx6t34bRlpdPW1i6zWWniXyb9dy5ouLNW5f0Cz+Qi1
x7gPestflROFVg2zP1QAdr7JJUc7p74D9Zag2oogjbpGnO+sByMg2euWg4zKJXPkjD/KMKpnEQL9
QACzEgJMnpcbhz62LJ4eS+lr1ylHKudg45b9nsOvibt8shdj8UOLYOoIQl99yGv9VPnNrpPaU1gZ
2R9+Ylf8SmrSaxDqxaavpO5uykawt+DWONtIT6ybeMiRtlMhv6/r70llha9aLln3jELiFLq3V5fz
mJfMOwmXaKB+ANIsV+gGEs1zxWNV6Ss0d/8s0Ap+iRC3RblCWouRgZjRi9XzJbOjZjPwrL2xtJUp
BdGz5zftc9Qn4cZO3HofJ2b7LGdZeP0fws5jSXIca7Ov0tbroQ21GJuehWsV7qFFbmgRKag1CYqn
n0N4VUZmdVn9GyZxAdAjXZDAvZ/gDvgsO+VhCPwvLqvFk2whx+FsGxPuZqySFlpyMXe+mOeEf1xs
atJuSyL4ZuxaCn5TwRpmFvERKGSDOZmbKJ+snVbfVilqQFGk9DyE/3TikcY4Wtog7GyBL/3sqJry
HZsXB4llsgBKFlJlGpJbibQCZXip2iy5lSCsua+ZW7IviONLo6bqYmxZdThWW1IuTNQFWP3y3inM
4p61NGSJfMq3sik7jAKecBw7ZxlqLFGf9NZ5vI6fJwXKbJcasOlJRxGny95sP2Iv6I5yCJUM99JO
9vJzgqa2S5Wb5KnRzEXisAhOykhYSAWn/t7LlEtcBwqbJYCfZyzLxDnrG+r/agppxUfKc2s4cBbw
KKq3vq8ZvIl+s6yskBLZ/DBN9QRt4xjbn7klD7KzmEd8Dvvn2Chw4RsayL2Jsi5sF3VC9tQuciPr
Mc7c4zCE1QWPkmqJS2v29X8ekXGN4fdrdFqFJ4lRBLsqSduHZlReff7GUzG36rwLd1M/aEtFMZsH
oxjahyR91c00uZcRC48RnAytfiP7otFzzuaATlLQtHdprANrrswze1OcuTMhPnoe2aGlxK+t4xmb
xjOifZGo9rnjZmD3rn+seczV0HU5HSZPWbslAEhc313kMCfMlqZWfxqRXro2dWHrT53wnV+an71y
8N/Nzcn97dC8zSa9PcmDp6J8wEO3QMrxz5g8UzsUL0gF+1RB8hngOWbY6qooS66uwW5Gk8ads8ts
YzpMJerYUpS9wwGJZ5LzKLRJ2Y2iA6qf69GbWhlLRD/DD4CTwMEi90l3YiwSSzA4iUDY1YjOVq/o
5wQFGchN/ExOWVCur5123Dp7O1BfQigNlHr856LhFuHZU7cVGNisCm8yHqvQbI6UP8RCNnXEwW+j
JsGkp1a6pWG8aHrZPci+GoGFRKnCs2xp5Vgu3fMUcSu/RQPHPY6JkiwBAGAvMtrjjagmY4ndUvjh
GM6GlZL1ItoSVREdhSx7VMLncjYEmwfImclsTFIPKDrJmSyto4+psjb56Fgvfd+XW5GswwDp7wnE
cP0tqvA5HFtNebZF/1FbdXKRLVV/brpWfQJS191RXLtJ0wLn786nkqmnwVI29bzPtkCB7TU4vdcM
fvy+qu18AmWvTLsS1LWekhpS54MVDmhO/TwbMpQy2Az0G9khD1qZ2tdxDoIfR0TDlp/z04YiCvZH
XYMChB9unBwXrcHt2BnXY3L2OlXnjplq9yg198ukbFze9ClYNE5tIsdlDMvSDYqj3VWVez3N/LI4
aq5FCtopUWRUvnYG6twk3AqshgZg4CNPqcLoscXp2v5B92fP8MyMv6a+vyT12P3IYnFrIkb1No38
YEyjKm9bLyl3orfJEWqZfjbiSl2FGgV7NLvf5aTR3ZeoEH13rD5bhGpeP+UCo/Xa8cWiDnAApz4o
UBTlN9eMZr1rE7t7JCcxe42BbZe9dREGFHnMr7LTKQLvgTdGdskDdufP+Hd7N7Jl2I27NNwexNl8
aaSL//ZasrNSJvf3a0UYnpiG5t2Y82R5rVh/DNLMXMm0m7C6FHejqP0jX/dLWwyKu8w6FIeaeW3d
6mh/TOjB7NCKsB5TLXY2lciTdTuvtUVcI32rcAcWc1MdjOlM1pq6Ly1FK/WHIbmTE+XFHKvc4+DR
88yjH4OgCrZW5h3ltVRj+PtXCp7KIOLRYwT+9RDorQV0NEyiTSeabiF7PFH90S2b1zFq1mh7cB77
z8lxyc4iQD9ooY0Gt9EajNtRt/E2A8ZKLTDl/jqH/Fn2XA21McKWidPr6CwCXKto8WFCIk91tTdL
DYEZt52/6YNi/GJMaE/9Ge4qlHZlWHX+NvzbaHmRfM7p/TZahsM4/uYVaBsPqit27JysbYIa/aM5
Bl+FXY9fEQm5VxAgejb12IJcZakwN2u2P900LeQIZBY3vfBgc/phCaC9ezFibVgaVOBvWE2ivKoq
bXEj2x248X7WhfL6ryytse0qzB95UJ7xlXHfer3G7agiq+2QT93W6OwcnKZTTkJ4+noq+uYRYfMe
Xblm+FrUxnzjMX+QGNqiOrzocm96FABb0CdRwXjN75pVA/f4mzgeajetWaqPgYsWbG9Zf4yPMIr6
HP8Zn8eLebzvMF5eX76hv4//fN2A6/xlvPx7fh//N9eXf389//3OWKwHCiiPhmd9D42u/9qhAj0l
Kf4w7gImXYTgv5XvSBnoX/FP/zbEpnNA5Faw4LSsHepB8cZ3/fELem1IsdXKi6OjeVzNccyLxy8o
8izNn/Ecot01Po+fXFPsyJ60iwzDlWNjJnW9SDPFPla94WDgIfSV7JEH2fHZlGd1YzDlL91F3B26
cBh2n/FR6y0yZaH6gK0zukxZor+Vonlyqar+QG83Uxz0xrqp3w141CwHZFg2aenVSPtxwE+rPsmm
PJMHpadcHphtgxIKjyQFilY5tTfykJReexPNB9n0rcFaIvHSrj5jtdmRx5btQJnijWEG00LOk1Nk
x1iiKguns0be31HfxGRg9VYHT4VrRSfRO9o1PsZInAypjZ2miiMJewPzLHrkX5I0O1ROh4t6Cppr
6+UYd6PdrpxI9MKbc6AiT8asf5dPD0PE9sYr2G454wPuINODi3cBlFKB+eIcg3YzYuzKgiOyofnZ
+i3ktvGhHTwkcIFloHzs1dUyGFwYBal+lr12NPOsQImtNSOcHjqEuObdMIvJdmmohvcah+OLhi7h
jzS5dVAyDBa2DT5imnmCyOqvu5R1i14AOxBq90WH4dZvcZ4Lz0hAzVtMo8fKFyWuYac6IcgADWE3
tSoPsjWQGrnIs+rSiGq4nis8Y1eWnvKeDQCB4PDDGsoCqOcVzMSbOi+HYluLkSUzgnpLipPDjQVt
K0cLCqUfQ3z4TbEcytFE77ZU1oGaRYdE66f7xoqRnEVYbjeolrd227DZuAOOsZoSDM9tMgs+tnm4
1+NueB7dWFuwAczxYaB3qhKeKBjgmVk04FJS8cT4ecAE8o8m+6P4oHgVevRoAZ2hQYmnxumWrEWo
msQat40kwBNnbsKzR/RO5Kt4MPgvGc6srlmAJSYFv7bLRn8tldlDvEm8CwW3+miCLsEbShHwJcNw
w8XbRdXCjshdV7+TBxb3F0PVkDIM0C67xpEdMJXytgG5fVekEFMifUJ2+88pZlT15A3D18/QhEjn
TjVIaH9ehjopxjY8Ga9TG4Qpl+nU5SvNxwi5Boxzk0y68YIUfxWo7Uth6cHZRcxzIcNqouOgYdqv
GqqW1PvdDRbs4KYSEoorRZ/hymq+r5PaU1ZdXLNHKnJzMwktu7hJkF8PGVYnGEMjgW0DRTkXICu3
qoEPm9V04yULhA37RnO+ING8Kc2g+F707WtRa8Oz6aj9WtHj5oTDW38q2qJa9XrXPooq81eUyKNd
o0XTM/kFYDRBDfmi18bn0O2+KGBNoAnSUgOL9U3WP5h5az6qYKf4eKfnHGee23Dy7uWgav7KwHnQ
Fk6E0rKed1tFHZJNZaLfB/dleDKEd1J47r7bLjqYxgA4J4pwnYSSiS7d0Lfv1QiFrnBS925AWezY
a+AARpDa7xXJN8NzyheU99Nd4ATRtmmt9m0uGckBuPSigTvm4lALXX/Qo+q5I++6DcgF7OpZ+LX1
NO1xRhxtktqJDpj+QoJEzGqJ2Zf+MSg/Kl0ZvwEo5e4HX/w+9JxoZ5SRsXMbX71rA7S9ER6bvoEf
QkBL+VoHbgruptFvAwfb6kY4WM4CdciLJj56s4K0PPjjpJ7A/mSbcYZWfMauZy4i027LF+raY80D
Q4232DFMgs7P6/De2BihYq9WlflwCCaH1OJfT2VbHnTTHA4qNJL/HqS2ikrZOeiHgxVXXAUAYwhG
CKkEFZCZEWniHNSRdVfWg7iNvffYNLBVT7MwPwWjfy/7HK+17sJSqLs6B5PaQymIl4kVmmtR2Bo1
rLkdoDK75NZcIPvGcM9E47F0t1mFyt9Y6tpuqilJQ2Z3WAdrVHyaCfw3Bpaiu22aCNi/2p9lC8Hb
7ra0XTLMeaKvZUweZj0FvAq0M0YmXErGWl9/zTSlPVxHWK96FhzIUExoiQq4WwVYC7xjZvxjpTt3
VO/jS6p6mMyE7l1mVM5dnlntAU/taCGbgTPoF9wUSeEJd3pvtP4w6CBdFC+Zdq1imhsWHeobAETk
T5V9Myh3ZJ7E3eBUycG1dG8R+MEPs0zmJd/sYW092BVrk5a62WJAQflJT+J01fhVw+unGAGAErxx
GhYsjgNlXc1q99iFakPFthAXf7YrQCJ2fOg6UIKjqWSvQYBts+MgVGfbqAvA874r/Sb5wMUvWIjM
xNijR1ItcRsdM4gYaIYjskfkYvHC6mLnriPxtx4H4IfQxrVNWzWwMQAe7OxcN46CRe8+ELyNrjrf
I1S73ZlTn9xA/+ZWZA/JBatFHovsAu7G2cykCsrpAXszlfQIhmyD41porwzaK/4JCYxDftQOQrZt
6FTfTHXcl/kswu9bMIa7CYuDLBwXttCcp8nGHjfqajbVQQ1DWk9WXhPUryCQcIYwCsSHDad+LdMF
e6HgdVTt4oSUSLqUo1IHzreRutiOzJOQfFm5aY4sqt6Is9X4Nb9pu8YKtVKe3dCDFOmRnSh08WAF
ylIdT6F1FmkZ4Vkz5AcdC6WvRpl/s1QrflM14ItR7OIrq9nUXdN0AihrI3WRBfVZ2vXoiPY7tluV
xkLtG3FxZxqZZNJKxi1YTIEcvrh3ZzquDPVJgDpLKvSD56blwwR38YDJtFhUdSJ2A5i4DfZI6iVp
owj9Cu0sWyBlAabMB5QL222CPjFPyMCM15XR6wulzOx75Fj0xTjY/hfRVRdcINxgwaPWngVtedWb
KE9gjlR5tMmNgidlbyQK4KgUT1c9diBmtM4NaSpjWgUQrlgndqdrsxK+vmktBJlcytJ8DHG8cRNN
VQ9q0uCzhczoItX96kYesrl4U/POD9dgku9QrzFPslPNTNRHyJGtKwszj9QFFdKaQXxOjWxjK0jf
j+DA+BkX5m0sPOM2LER1hmCIquufoWY+a1GY9IfROX7Gh0Qxl3Yjyo0WJQE60Rh27q6X444Idme0
rpeSF8ZytDs1df9Daya09Yew+J6dm95tvyuJ1S1Mtxof3Hry+J+a/YGdrbfq2+KDFYCNiwYlZKHm
IZUwKHay+dlxbVK8Srwmv/lLfDA7dRWjq72Swz4PRUEKw8xvZcR0s9JdDaPWLXXTy9eDf1D1QNzL
Q+jy1vq6UPeyiVK5huIvSjxDI+4VvoX3yFzm28B1cZefZ8kYapqw17XYO8hxfQvxJZn8zXXCPKzQ
w3zTTP64krP62hT3da0+Y0lanGRocPGaFU18lpPA7hW4jYS7kgrFWetJxI0azpVG3ZOMRZafu6f+
pgRZsDFtIziQVtbutQl5VzlicJoPslvqQ6O69b62mn7jt3gFq0W8b4rSMjB50f1z1cL37zzrhCoJ
Eq54CawscxapwppwhQxsvSdv6b7aPFyi0jGfw0iLTz0YtGXp2+6rETbcCtU6ZpddWM+Wj/1J5obL
tgAxr2lusm8yQzuBT4u2cRz3l6JtyzVqo+o92Xp7aTZN/FxVkYa+TIYuvT1+UTCE+NqIeF8mhsGz
zR23kT/58Eo4dCE3Zy8fdXY3ZONtH2H9dHzzrdRdtpM3HatEOE9Raq/DciKO/spWm9BNtXJjeMt1
stICWVefTAQu5AYlkHn6WAALC8uhvHTlVN/5Yf8up5eubq8yC1l2nep1EmU3JJuNvecBNe/KQZwN
x8nXIW67j1alWVBY8+i9sXGPllueut9Hord/IHLwZNlJ8RYVRbVUG02/z4cx2Mgr9mw9rld00G09
K1mP+dRgF4/VMFhA+7Xo3QrFjZ7obKK4Yg6q4ptGxWv8OnvPGHrovtmRwefR28bJyELzIeyBYfSp
89YbQFkU1Af2JirSD2qQsotEoGAq1RxDr/yKogtyszty5+iWEkUHqrVbjvmH71YRBlS+u6y1Wt8F
Hs1epIgl9T2uyeRrwFC35jZSsAiXvUPCDi0Ekr2UvUYFqd2BWoi3n3VUPN1doVkcfKThmoe/9lF1
WotpV6aerKhJL6Ni5jNVbXicEWZloe/rxh6f2OuXh0CPw7UElv0ej+a4BKL9Hi9ZL/xdXI5XhrKm
IplZOzWNg03maSEW9Eb8FApD2XYJ+geOHydPva6UB1vH/FL2FlqqsO8YeSLNvZ6n46Y+pDeTNhdx
2uZDwj1MRaSHvkem4BP9IWPUOynH/0R/KIOZHmRMAkRkR2NRF2gAhzoGQsceDm037mRQRlZi/a1y
ubM3uo3lSfnW4nj9XM8C+iQBUTibh6bfrWTTFaAaZabAHDvzLM/0+QxB/8ugTOlBhj7jRW632/7n
LNlBQfyPqX5r/TJLD6dv9dSYO13T4kuXJc6qgO6zskpU1mVMHgKoDTu99HC1gsRzaWrRscCF+wfP
y1yKKRH8D39OwR1s61Wde7yOk9fyfUiT7Uxc+SWoqL69cibwDp3VRMpKmEW9qxG6XaReE2K4Ob9C
wivIa8vrXGfPr2CWwlllvkbeyei8O3vSYNppQ/3NM76XRTx8WGVuLHkbsgulZesQYhC20bHbvYRa
YuGR1jhrJfPYWWoif7ZVATun0rvdMDdzq0Z6OXHrg+xFzEEAZQr706hG+bPVZV+8uLfPcLrzZzNm
K8+v6tCGfG3UlFdtJrV8A8OHvFFoxudY8bIHmEMXGbfcogChAWl4wlHpzenL1ejZ+TO27+ax7KM/
pvsZEmMRKupnw07/dnoAqOXNnorrdETYzWPgePrSyQzQGEbkLxOPbE9ijOwF3C5+abpXD1Gjp7Zu
lNsgpZCeufFLZ4TugRRPi6dNmbwM7Fo3qtOAluIzWXiK3Wz10cdhzqjD89Dizj6gD71rRiySlGAU
qzYsrecpsn+UKe4UVXoHNZkl9kzCgK+xiO3i7BrmcJJOu9KPdw7xfceOw/rTovdnqK7wLOyz2AfC
Wnf7Oq3uY9Sp1S2cgPaXJt4x3R6rqPuqU4tzmNQwDH0vWxmmiQLifMiy7kuKXMp+FBXGgWMbZxcN
xfFl7DjdRjblOHXuyEadImJt5NcL1EO98owUFJ4wxsfBJ4sQG80rDoQVFfLRWoFGmhMKCG6jyZ3e
DDzUnq02XSRW0r6ahq0e/MFVlnJWEOjdMrOwiZa96uuIvN8riZbolKU4qcHxblm9x9lqbPzy0ESq
vSKtGW5EyhMcjQFhw2NkB+aY19MCoe4GQO4J/BBZEkH1PwmbbG/MMjkr1t7uou1rnu9olC3JPsZP
bpuAzMIr9XvWgNTz7W8xMATSxs70YOTY0A6DGRxNCz4bUhHRWnHg3Ft1gV/RRLqZajr6iNZHz12Y
0mCAtCW2CdvBL5093G373ERetfLGVH+tdesiX8iMwl0CFxJrOB6kpToBNSj8+CLP7Kb6piihQyHw
t3hVtx4G9riLZ6Q+d4PChlOoljgJu+lP8qzL4z/OnN5SjmoEVJwBn+G/DMUdvb/2dmLWVbFLEpMJ
ZbOkC7Odh5XVtWzW8wHdVHr8KjvLGS5SRIsxddNHWfxyFPOdpVJ+I7vwD8hXOv4WW9nJEiS9XquK
POWQDZSTw0QPbjGxs1YYNQFtimCzy5g/n5F3XyuqTrkYl8JrvPL1Zieo3i7kiM8JaYS0lOcMFSjN
Py8SZfwpboTIz/wyMi5nJcI1V16CHbns+OXqvKB5iWK1vGMr0T01uXsTjQIkyNxytexJUSPvLFtO
U3zzs1mTY8zEk4OjO16T5XSy5mYJnnlRmW4PdIKZKqI1Sz3wxKFrJvGUiHBcZvjk7eVcMt5YS8bm
tJNzB5Ub9tiH5vb6N2gojPgC1wQ516XItekMNd3I3j7xLaCPs79ehQVnndlYKIq+fPbteDepuvPF
NhV7lQJ+gDwUlo/wB2+vcVQ5Vgn7+ZM65O29a+rvMi6vE40N6pxeO93aOdxr0U7ul6EzNe62bX0J
o8Q727plk4bQ0BBss2HVDNhKVm7Y38LC7G+VmZ5f85icVA/I2c+4pVvhisKlxQqNEbIjsDTMKnIU
WOZQUKqKh7DreMkxKznKWGYm8YI7prWq9m0M+FtjFb+uPH3cJxQ2H/tiumvrHp+gllzg6DTi0XYg
I+IQcOrn1jUUomZSozkrWzF8NbzM0/4om6Mf5+sgDceNn4BBdLvO3uSSuaOGfrco51PM4zdmLcJ5
CUOsm9k9GrjectXGISCcGYerTck286ZDXjrKW8st1cpYkbO13iEyyrcLRORbm3k7TNSKJx4SzRGF
2NlhlzgaQV9HXG9U7cHq8yJcjbdhVWnHiGX20YAn43ZkyHVu2gurH+r7XMm9XTjGw3aI0/Ex04ev
pP7tr7HNfQS9hJeiNNONC/LiQDI9ukUCFzkZO7G/uvm9rQ7dR6tj8ev4dnr2NEABTQPqVXEy84g2
QrPwWfdwm6MpD37Sm8c5MQPcfw7+curJqNFV2Yb6MJqPc39racnSm7eaLO+XGBL4J/LXprvqHTVa
RYrirLqsdc44eHfseWJ+LWFZ7YRhOOBr6AisBsCosAZIitysdzJIRcu9dlthCNnEs8ViQKlr1Wno
naiGPd3jnWttZ2MpLLzGNuNuPHzH3KXGpiGe7gOPDSciK2fZkhOoHqqrYd6qqkrZZSxsu2WVNvWt
HOLzDNtPhWYvDNSA7635EOiIbwR54u1l0xBBeg7VHYznWyj3pPXrZwv1hWABcf5e5U9+C4MkwS4p
Kh5UuCtrNcNioESVZe/4U7hntxScUy/CD4ncy0MYVMqCH377RVTpH1fUqYH8ecUG3aytN+XqGqtQ
fWdqCZoWde2/IsT8vbaN+jaESYDdo/csw6Ohkl7JJm/rzqNKx9haeqQ9stueMH3XLT5r4gJ93NUA
lvuAM1Xzmmcr+W+UnvrBNtjyQqdzihIudjr82sTdUllQhLKX2ThhtNSb9SlWIJxuxvlUzFZA8tBo
lYN3CGNKBFDahQx+jjFQ7t1aZaYuo5y0o3QG1vRxl7cUqmJ+kwsLjObT6KQ6daAJHnBQBOu+bt3n
1p6/QcULxmLeOeijH9cWoM1dw2pvFZpd8TJWWcut1c/3ga9EK9f3xUapwF3rHk5dmeBJ5fdiy1e2
eM0RPenmxK0JBWaVlAn2nwjR3lmBkyywNpveO5CkPMGy9E5PkpTyaQBb8adUozyTgotXVcZrDxtt
Vrn+5nOciPtsGdmZsczx5uu7vL8d50NaueTRg/J7l6EBIlsybgQRLNJqZC2K/vJ1mJfW1aW0XuWo
z3A7ssCx9CLbfXZUJQms2AHAKK8mX69RhQbe1ciT97IP1ia3hnPaDPhcdWN0n4PlWeo2KNSxBsDQ
h0X1RdPaZ0wvo++5QTVU77jreto277SSLaAZHHS3wVRKsb4bY2i8etUYksHJhke9T4ZVXlbmrUAC
ZqM3cXPT6TBK9N6cCZ29WH3i5UU4dEu39KDoUTCjwtKHzY3sbuCD4gzTf2/YIG4r0sFI8RQJNnHF
3dTZ+OhowLhypST3nuiYv2E0yacdtYcOPN4rzDw5PCbPsk9EEy7rpi923KWQXWxicxXON1x5aNu4
DK/txKrzemE0MMn//a///f/+79fh/wTfi1tSKUGR/yvvstsiytvmP/+23X//q7yG99/+82/T0Vht
Uh/2DNXTHUszVfq/vt9HgA7/82/tf7msjHsfR9uPVGN1M+Tcn+TBcpFW1JVmHxT1cKNYhtmvtEIb
brQiPjde3u4/x8q4WupPfFHJ3bs+n4tVqRDPBucRT5R0RwE5Xclmp1n6scZ8h7ecXpAJ/sXw45Ns
9Y3vPEJ7B2907TVYWSJ5eZEdhT5AraoKdM1chLpMka671ihfAzdy9+6UtivZRGswX9ZuFp8Gsyxf
uxWI6uw1MSgGpZOWLuUgNRFi5ZEK3Zt59JS7+Xlqh/pWM/1y5wWFWGhGAX1cBvPKha4W+ifZIqVa
39aaMq7zxktWbpXVt4Uj3v/5c5Hv+18/FxeZT9c1Nd11HP33z2UsUUMhNdt+tCjngKkr7sqxFne9
UjxJU3gjB1OUT5a9kRbzsVCf5Sh2EymbaXYEgZZ/L2fOjDxYQuvw9Em+A82r7/jIicdJd/g5ypoz
JT9DamCbqPKq3bIM4uE5Rbdi8ikXyBbYYMgo0XPYpt19PrmQeRkTKH5zji2TrMjtP78ZtvNfX1JH
c3XdM1xN11xDnb/Ev3xJdUCPk2Cr+DHVTbvRzC7bmKwN96Qx06e4Ly6uGavvuZtRYOmsiHx2GF9C
L1UWsqN0zSe0df0H6MbxQWTeuE6GCpu9un3AfBTLyikN70Ubp/trM5xLB7J+oJKQ3XZKjPFMmHZw
MH/2yBrDiJ570mNV9llxkGe6Yjg3n3PlrM+L/jKY+fJ15YjPuD8AZ0U6kO87UI5jmY/B0YFpXlzb
oYGNJe/WVvba85DPcQjkhdcZnpzx2Z3GWW4vMZ0P/oe7iK7Pt4nfv66e4WiGpTvz5tk17N8/oUbV
GvTMIXcLJao2faZ6uAeh/+N6ECpJM7AvxRrtHPu1OJWtB0lfFO2r0+jR0UhFfhdZcX6npbh/pr1n
7mXsehAwP4KwxJB0HidjiNtm5C5Et5XNbrTzu77UXZKoabsZ5Yv7fklRt6jEGkqIjwwGNOXENPJ2
MdQKusxGwmkFop4UqdssE0crT15awoP55bRFcHgXT/6trzag3eOcd7xPrR2/Tfs0DVWyHXojuhRx
qq+BjfZ3Mb+IFUaMyWMgSFGxS/eflbKHYjZMylsahh+KCvhc0d0TetPTI1ys+9rU2t0EMIo0Z5fc
6uQ6b+UZXJlvXABlxp+hokXkMG6zZ9ObBvc6oawCmJkZuNDP+a2AVuiThosUfo3FLPg22UWVvJNW
gZjsILIUqJWzNK0en1/dgvY7nyXOhFS7PG2myLsGZROguXlof1gJtd9gCVY7mdOB6dprQyDM8hAk
O9MdlT3FzQQFa6UxlpobYgEAif6EBL5/SpVWHMk3Q4CnJeN2ULOG/uUUUPMaNfbp8Dmm8Fi0rWTb
1u2P2AyarV+0+0gtw6dQ7cqVRe79VEyme/aoDy+NOdndZbOhZGq98ogpNlQPzT2G3NRH/Y56ZW2P
V5i+ROYPfoBFnwuVcwbyj8Ijz9oAN5KdgG/jS1/D97f8qVyadTYuRjXG/moebLQeZdY8+gLGuz1N
Xq+eQUv+cchzDGjY6zpb9qmTvmhEpp5jDVgesu0bOc7WvqtjG16cNnFvxhxr9sG3wy9eD+sjGS22
G6Kxbp0BHTevMKIvtSggHvluCj7GVB4oM51N4ftP5GTEwosP1IjGs+LXarAWeEdS1gRG5lXlxVDg
DSBJi3V2NlVHGcvBcqJ1qZUXMhVPfYl2RM0ONFizxSOxA7ZzNyJSHKxLi0WbkoOLkPPkFHnmhTFE
mpT/zee1JhdB+JQfyzoNU97YGGzZ2pz8cOWwXF5rrc6TG9X4MyyH4mj5tX1pHN2+jDFoun9+cpjG
X+9LhqGrmulpqmFqMLjN3+9LQ+1nbdA71vvg+2tj9lHQ5gOZt45tP2cW4nY+2LQ/g5U7hKua8vgv
MTm6Ax12TArFRG1kni3b8iwckJVXp4zi02QgLdh2G7LfKVtIOznXIbc9eRBDHuOXIc+RVVBVhHgY
JdtB7cEqCsRRzpHx6xAgRE/oWQUo6jSauiisHD6bgdH1P79Pcjnx2/3bsB3Dcy3b9TTddOUy8Zcn
rFXFuBsrdvmumHG+dMgKbYuqxFsUINObsFCwQ9fuuXDd7kg+Gf2COe7GKCWqpTVd0knxbwPL/NaX
9ohPLfsXlhPNwdIH9SWuyoWMh74R7ciGlhvZ1HIsQkFwPJK1M05mONTXy1ZayYK8VbPzZIXZJtW1
HuOFNNrobuBy702clx55o2QGxf4lngVLs+yKL8GYuOseY6B9iu7iS6QWV4BxjFbpNY6befeSkk+W
QN+/jM+JS8CwFykxOg7HqHaLh7kuuSrzyNzIpjK2xQVW6i4h31UivKzD8A5FsY+7onzAIJsKS9t8
H0dFW//zp+X+13qIZ61DIczi87J0yhi/f6vrqjFcqpjhuwg7nKC14mWyG/8uzirn3Bd1v2itrn8b
uhD8QODZsJVd7QmNnA2W2P2bJYZ063Z6tLXMrF03IUgX4/9zdh67kSPZGn4iAnRBs03vM+Wl2hBl
6b3n09+PoZpRt3pQDdxaEOHIVGWSwYhzfgO+5KjNB4fM2lFWZUm2BUInV2Pbh0iPsxvrHSRdVB6b
Ei/kG2KB2MUOTC59qRYnTxv7U4FZxlMzimtQRdMVUaL8ydXFT/IdzVnWgjlI2RRBfZTVtA37ZeXa
/b6azyx9tmr+ZNhb2RuCG18baVVvfFdPD8EMOQMD2Z66mU9kzdrx7bKp+/oEag+opWyRfR+jyl5H
Rtxht5DVKE21Uf+DSd+a83upbpEfI7Z5z3us2MVRTTAlUQlhxCpDjbibh9aNv7M9yJm1O9pnGym3
aSHM3D7nlXmpcjHuy7lD9sp2rbHsf/nh5Q/718dUJ0YpNNU2VJPNmvZ5IdwjRd31rm98GXW/WuVW
AaJWKP37IeaGR43Efc6ryNqwpYjOVulYd+mE8K6NwKKskQdPrqIzgYOyBZ5Npbp17pnhIqvB1Yw9
UmbygFZUdnFs5n6/MRUWo3iOO6hOEWoZLh1L4v2fb+p/TNW6MFRuZ0OFCWsYhvZpCRmbonQMLdK+
2Jr3UkNqPjfMMn85DD3qfPAdNRZyk71IEZc+gxrpV2bmubcy1fNNzPYeIyU0SEWWe4fSCa2DCoRm
1yXTdPa6odoUWDPfoJ/1i94Ym2MRasTizaLeAboGJZRMa8dLvb0Jfu8gS4Uade+l7L+l/9X70fYx
jsRa/C+vtH88/LpwLd3RTMcQ7rx5//RKYwE3sWcfqy9Rmv7Msivhee88RJF1CWcsj8TnCD2NVyge
idVHmyzFraOfNAy23k8o0ahZyGI0zSBioxw38gJysOxAyWaOfnjHkaT1+Bvq3aEwUAZjgNaK05/f
4d+yqA71LNU0JuueGCi4AwijOoAeuGF6fbWljsncZoetdn4fAurrvWrMQ3w0VxZozY7IwNbZrarT
R90R5kGaDeFEnN18VTQ7gYguBCyq8iDH5mn8PjYF7+8sRBm0O18ZNn2k19B9nVZbtEN5BinvfAnU
BHt6BzAeERKbTax4NRvf/WL1drOEuYC6iNY7typBjFWfOxAbIhycB9kVZI1/LSYP0c25IxtZ4zXe
iBm4CPJzO6hzeIiOaCpeTACRf35MbPkc/G0OsFjTuABbbdsBhGh8jgwgWZloaNl+sQaQ42UdEvzC
XWAdKb39XJpevxJ1be2Cuar0YLhVo8nOspdXN+69RIXHQojHjCWmbB4tsFO83L6hBmo/txr4Dyc3
1aXsdHVsWDweFQ5zr5PfBX3/iDtReRGlsM/CD/Vli7LyN2DuMKqM8XWqC1B/uKbss9AvHiulepED
OiWrF1Y7NnfIPcbHwJ+SdeINytcmXMgBuZ65q8INxqNXZC4+8R6v/vnS+Ok9sg+wHlnFGLvBUHAj
k8RLJ7UI+/k9vy8yR1tVi+q7cT5A//ndVmVmdScPSKX8tU0O/jhXibr6fdxHmx6hlMSa4m/X+nz9
0gYVxHZSJ3v+YNvqJYAT8pYY2AvF5ZDt81qxX/sI3fjafusaOHRJp1aoNXnWm11iBw5lkQV8B64E
gxFEzmiHXgk1oc6sW5cNaF4nUENdt9x3BYk/hEISHhPDxy4aun8Efa4a+yMLjz54dvPmwdHBvuh5
/exCEDhPZuM8AGcz1r2LuFuIG/HD6FcdNnf4HkVIVyxZuIAwH9qrHDtMOHglleLBWmWsr5EMq/Ip
Wcje90PeLE03mu4SNo4nMWjGVv+vUIrUO/kkf/IhsoKR9rTFivn20SRP+HT+p+qny7Uw+lal0K2F
PFfKrHxcL8Vy7KAWWBrldrPu+ty4iUJrSHDwscZcGuY22asWrv5e+vO4HM3wjauSY/NmjLsl4e6y
6Ofek9Fa5nsHsWnt5EqEvOx15tGyVAw+4BTGxeSIJgMSxMRaDBS1Gt3JQ+41iBl4Ybqc0TTvbY0w
p72dzXDheVw7H9Smhd8S69ePUyO7VS761C77aNTXqBs9mY473tnqVC+1vqu3sioPQ6a1i75z0n3X
FNOdbNNS4MEKpCdZk+3F6O5zpxjPH02tiNDPb6NbZojmJrKfnkaquE5wNCLUOr5i6/WTfKN/cxXN
vB+04NKM9vAqSssATYN6Ew4pfx3Vx8w0UCsvY1qAy4cxuIxGIy2XiX/xkDa7d1VleKj9iGgDKcOt
303Dg16OxmnmHzpul5XEJ/GAAucCUpCxXa44kFF4OWnxg847Al3+8Y7tcvGgDmm7trReX8vq6Mbh
XTaWS1l7HzGW2tL0dWULY5kQo08sAWEvu9oYnmkcQ71j9ddnO2wi7Z0wrb7eyw55SHpgnxtXGLOW
VV8t5GjZ09jqOUiK8l5zEc8uG9GfY9vRLl4LIAkQafktQYAsRdbxJU/TbJuhp7gTal48Yf11Jwd8
CXXfPgR2rYSo0cHrcBvzPDjOQOxpHK5QYNMLZIDF+wiNlcxRic3Txwg5zC8yXNSsBmSyqTosliuH
KEKANfkghvk7S6qj5iMiH6RUE6vx9lnWG2vUGkqUNQno2IOXfjMQ0Clja/iBURHAYiw177vJRx4n
baydF6kjc69jvw9JeOZcy/5ukVSW7IpblqXjnvdximLFSwvTC5O+AQHAOv99cOfqR1uRmvyMM9Fy
A8LNXQTkcl+x6ltK5YC0stHdUwFiRmVuXwOV17JUDJjG5N5OS/1U9HzLU9Gj+Ixq45fJmSlLmjJc
UpWQnomZiG6ySQX5vSwarfwCbwj0UeDmcGna9g1qrpVk5ZcJkP/Wq6diK6uJfigGD3jYMJa7aTTr
jTwZSchlDs/tpVcU5J28eFzL9qAOd02kiadiUrtD0ptiJS+jVfZFTQgXelmPdECL7mQiLBO2oDe8
mdgYL0pbGhRN4x1G7l9ku+aD3QbfLY0Nhtd4OAbzcL1R1J2LYd9ajipUcTVri5QvCOizYRUKip39
8DaKBgmAchHjt7bsY0c8WWprL4amnl4bv45xewrHryLy4a1X+g8jynakSXxAmMqvHG5kREDnWrJj
DxakuTd9nlY/Yz+9U4bOuJv8MIMxLYZbBmx+CWHC28SxPmv7Kq23G/UmZ603BPXai5JFhX7i1RVK
5i0MDYZgxVe6iTMflfzoTQ9Ulx1WWSlnr9eU82CjAxbr5VE2fbTLktp7Pf8pFpyfOszAUNYTH7at
BguHrim+OkmIbI+peE9jZiQgml3l5uaFf8cOx1kYUDjIxNJm+X12EXpwR4ryFKlGfzQGzbyqjS+u
+IXEsyzbWjbJQwrQBpuWoT2QiiSC3bJkcFUteOpjALdAX2JQJG34hFKHfY27kvmKTsuLhwff+JmX
YfhUqHq1csYUzyN3aM7DfCj0CHmHrNqpXtacVcfmMJdkpxxWmkaxFJD41rLt07gyGbC9tB4h7Win
SlenY++mJQY6dfQ4DaTBfcAXP0N8MxrT+9mJIFx4SE+Rb/WntQ9i7P0kCHzlJkq0hQAqfbR1hGM1
GGkdgpVGt1PM5vZeRVXePI016jALe23Ct3tqMgwMqoLHJBJp9VRCFFxjDBZsHd8qnzIDOUtmdRu3
GKp6aWIk6uSIXs7V0LbtXYCW9FJWnbYrDywwo/cqioruEV4i+KN5cDpZ6lkv/B+J/ujFk/oVKPj3
CIjm21CX3sKvhP2YVHq9yh0ruIP9l2+iflDPg1IOBPlH9ZCM/EiJVSCxgp/P0lL19gbDNt6p/Ntb
2thcIOWJlV+NGpvs7oemBf0vHg2lSpJfESu7RYw1wnMZjsG6KoAI/3IyPV3FVsIToEaWe+pLfYfN
Ig9AYVrPWZkZh8Ibx9tcK5uCb8oPsidQwMlC0YwJEVM1fbJ9E0i0r1QH2etqGZqL6NoDiadX74Ye
lTt32sgqWeNo2xPQW09jlj6hR2Uu0laJT25eB1dd134xGXYvYZDmuwKezdpCmPLFz12NsF+hospC
r9sFJz1o8vsmYwYRPsI2c7NdmtURNrOcULuXBr3bdTHU6lb2crOgcp9UCfgsLtn3qwqY0rOJjN7V
7s2/fC6kwHQtzzHaYaNjz2ipXX2P41gONLnEsiu2wouP1OLKqdL6Bbn0F5hJ3J9RvyTj7X5zJg+g
1nySgHuyHQKBVfh8UuCA1DKwNX6ZguT9JMvpl05VON/8PkWgwo7qe3/+pFQP/vpJgODql6zyXyzF
V36mZfeXT4LVu5sUa8FcKkCJzsl4maKXhyptNv+yyZtjHblM1r9n5Umj6aZqETgDgPTPOE+beUWg
qPAp7CgwEP5s46NeZfpzqkdvkx/VV4T/9OfAiEGw1tXjULL06UdvJQfBxcbWGKj1+ylBMx4iE1SR
rM6AyS0qdAY/HJdwBqVfoU1i7OQVkYgEZVHEJOnm3jGMrjEWNDeNXfmB6E94yXMv2wUJPgus1hD+
EFN48t0kXwQRW8o8HGCXpgPOWIn1KEf4wwuab92D7A+wHeGzm4ushRqvonRUk8PoBs9O7VoIphjs
xlVr61WGMgMJnRPcUuhBc7VWsmgXx1EE3oiqm5QD8pquvZNVs7FghhaNfgyc8YGJ+Fl3rOzejrvs
PmbLARKTTEZX8Cws/YiHN8zSo+wFMdKe//wLasbnzMOcCXVdVRCrsWAJiU/hrMhmNilrp2eHN4xb
AoSTQfZ2YmL0UsSxGsy0o3MrVPNoVRk3Ff9XiHYeiWZrFDcv+6arTnRfVHl8X2JivXdi0ZBGjCCW
u2iJqggTb2s1VNZjXnSvaseLuU2N5urXDmorxbRPFL17nbp+2k0CGGeAONxraaC8MRECu1gmDjng
w99Phx7S7J2aR6efr1a0MGRdxyrPPfYkzyPwbHl6XUz5oSCLjgEXw8oZTpGZaXVKQZ++OL8/03Xr
+Oi4mbmUo3yBoJ/G7HiU10ATiaTmuFKcaFgORAJvOgpztwLzBZ/p7fLR5AowMcaAaJtskwcPK56N
ibru+6nIOWsns7ReVEx0Tz7+irvcSNF7m0sfbf+r9OdxduT+vp7739Knq8ShK7ZAp8m1qnd1p3jb
KAjDJRu0ad6lTXdaGiQb0Xb56qPN19pp1bWasZanyY7O1Mulmdrd9qPNFg6CaaNebkQ//QAHjjxm
rQmePF/dC4Mw1iR6lKrr0LlH/z1fWlnQvumdeAQ/FgDCUdY0QGBSnfJilF395c/39z8S/obBHoG0
mgULnbCt7P9Lwiiz2OSEehO8IVQTxgfL3tVG9gjBq/lpOe1WjLX2RfUdsQx027iWaOrvq2CytpD9
81OO+v0iBzi4AGHFTT4fFGT9V1YMElRW9bq5/PlPNj5nTQzbFbZBcNMyHNMxxafAmaWpfhiQlfoy
jcMqcqcaiAgHMynwfLbtZsc2OV70qve7TR1sLL7xs1voqdm92Vl9hNoH3FyDYkUaAfJUmvZvPnj9
RSpS9dyjGfagjOnVStX+raj4gXQsZXZpsII2XfiZfh6bitDmYOKvnSe85C3X0bBNpEeW5EEOBKnQ
41sV5v8C1TCcTxMT/3HHthBRtmyTrCh5xr8nj2DRg8TIZvsBiwlTJGV+Ij/jz0beFO35kOp+fvIK
OOcEsPef2mVVjvgYK9sSkaPVmph4/c0X+TTuo/pxbu5C3IHVFKEJa/b3BuLmx0C4bxAHiIHU5ohB
g+2LjWPW9M5DYIIuB5jzN9kEWmvYM5NOaNPSKS/Sq9g41U5o7pCjG+7VouwR07iJKOeSSse96Vct
qi3zCfIiilcGC+AT/lFeBIbZeImxjpOdom7jtVf0pkyUHBNihCw5gTHE80GWmtrMF8gst+tPHVmK
VvtCDrR4VJa6hpBs1RY2cnrxtAyMsHu0E2u88IXct2mHutd8KIc3GFPxw3u/RWiURXJ9kn2AWPQs
a055gueNVTZoufqBhmeDoZ4Srfxdkm3yEM+9nwbLNtlbN6a9Fz7qNP3kF0fVbQk+jMmd0IqCuPh/
DrJzchC83+TmWBxl/aNbjZA0JmkwkKR18dtVJmVjzG9ebT6o4FcirU0vzvweBkYTn6cmu/bvr2FA
8hvMWltwCnPv7OaDBGdGJhFUhbxIV6bqnWg3sk+OCtOp2qO6OrJQmd/l/+tTtW7ch575+1OjdFCX
ziCAbKTThIIuBo0JkntvNYgfWGmFe4W46VxltddH5U3vieIbCDCcukHPrmnWfMVf2LigKm9eZMny
THaAuGRYZWGyTZwA4ciOiH0+NhJ1uZbVj4M8o0LX9aNJJfmwaLUYmZSmV84AgRBj0zNnE6iWcpZt
H4fA8oOlX4TJgehxfETDCwfAuSQPteKN+UIWyVolG7RRr1EbJKfIz1DAcops7fAzrKqoqNYpMhuo
SqAHTZBrgPjW/vLLHP2Mvsse6oa4dT/q6vq9WrftnYttkG6YXr4UWUXopSw6/OgYHLh9e8mi6UTw
Jzn75PCQPRXOwmtM42UYdGvdinraymqOOeDCnMb4Wga1/1yxYtHcxHxJprGDsPy3s6zulkKSYbnZ
RMQF9PobT/NhBNz34ll5tc17tj95HhQoWob3cgBKb+PCDjzrNoRudxRFjoTw4BbfQIPOF3AKxVll
AKeOCAvpt3Y0p4XsACp2R6Skeeo8v0BdBkHZOAO9Hjr6QQ4QJZrUCkGXzsFPtVjGqWd2j73LptVD
o42dc7WZSThfhxXCiYCsYghsLJmNnRfq5rNZA82auyMnBs1tsV9J+8paO4EYDjO4GN4X0nNKoBxL
qTg3qKvMRjxLEjP8It4HdZHCy3Wb45D7vwkb+tD9IJ9Q3OGBNl6qsiQ9BQTzrTantRY2yhW9hfF+
dIkrFWBId3GmD/c6Kot3rXmSfbKl0uwCdFJgLWWV2MWdaZrWAU/FYF+HhrGJVS1/HbN6I78La2i7
ZdBM9SVNSlJ4oxDvXy9CzKssy7M3zeChxpVH3Q/BUD4IDJ/kmZkWI4FWCDgJNUAlxfTdtTuMwRe4
Gu8/hO4hstc7aHQaeHVc1aTMllaFMILSIXmZmWib1iU8OcitpfteGGUBJ6H3wn+7RvX/M+afH8F1
srqt5mXBx0covi7+5bWs//OtjDOVoQJyNW3Dcj+/lYXwGze12uHJNCfnGiftFfuO8k1r8cfs0GjZ
ymqGbIdV6QTMKjKDy74lBDn2Ky/3lS7m67GLZYYgHiRBJQIS/5+SYtouq4wx2srSe29p/UtqEpmS
v29b55UVaUnLxiAXCJHxec/D3qEuCzDUj2bVI7yJ6q5aGdrONhHjlKWPNvd/tMlxbn7FNXQxKilZ
KTRjkn1IcPrQTSWRx8T1Dp1e7MdsioytNnj2Zmx587zXcafZoGeMJsqQvHVtk6yMurIPpYugqKgf
IltJWJVZ2T4MwpTpmWo0dj9wX9RuUJkMSH/hDzmKCEC6NhyczGS18h5tIC0vBbDKTVc7lXVJhqxE
ay4sXvSW9UcdNPg/ztWwyFe+4VWPfjqZdzx/rPlmgM5o47yUuzhuBuz0nNhLtgFKTteeLO/J9oaN
rI1x615lqWodFZUx/PRiG/nphWxUrPQNBS1v/zFYnk+UaqPOp76PlecmLW9j2dgNuI6HvgFL1tC8
rR+qJWuVvnghBGyDBCiSg/yfRK57T+bSJHgbdk9dkxHh5X9k4VewhFM+oLiV2eKtSMOvQTSl38Mp
ejOr3GTZP3jcoA4IUMwhH+cBIe+Jp1CUTHW9C2RuXi69F+UaSh9jflltbOulafBHfCysKq0tvOXH
UgqFUjwXYMdtp9ZMN044lXvW484jaeI7wwiNr4XwYhQTfeNiGEFx8cual9Dc0QbTpeDBenLVzN/b
YdVtyp4Jp46+y35Sz8F6SrCkNxt19mbw+rXB8v+SJKwres0tvupu9ALLq0PWTxcHErnKSrbzrS8j
7IFfZy3Vbd/a9dYuXOU1QLxGDkjwj1rrvVEd0FePHrOQAM18QdU3q6UzTs4Z9rBxrYuOlMzc0Xok
fFGyUu50r/aOU5qWKysV7i3qYbigS/pcV3mNfFnhPwn2BoWvjS+dbRensTLRTxqz8QWaR7hpQiMD
kU9vWCCsqmD9dJG9FZwn28xeUFkaLhW2CWxJGBWH07QdfQUxpDacXpqojZcq9jdHeZLt+usW6bZH
pe6Vm53hJCs/GN7L3naDbiVPwnQxWTWeY+2RNKvPVYQ2yzROADvqedcURsbTRxWfqN/VsvCqI6Gl
v1Zlb1gRcpDnNrO7Ulj6hHRTco+uSeJfBN4h9Dvxu8irr5v9qUvvoEHjVtb/6JNnKJ5YG7GlggnZ
x5nniddyqCskOxCcA6hKyD4mQdPp1j7JZ2k6r1DxlbKjYzF64iGenPv39sS1iLqBJHaawbtjNf1T
ttcsSZZpjSAApKXkljZFswhmqIkyYteSBo55taayv4CTxQ8iQla3awHWIM67trPGPrwX8auxD7Lu
kYzZYruJRg4vWcRwzHM2ImNZl1j1vLeVpXUO1Uk5/AVcM7f52t0IpN1jsmD5Csqti8JvVe/f25EX
/uz6cotTcR4sivRbikF4tCjaKztjESzyOELRwp9+1qN3tSqn/4b7zo+pyrU3fTIHVMEQuBsIey9Q
iUdm17NtJAUTdhAQ2FzeQ6qHnmbnEOSai3KQLNVGg1eU46RL2aZUUGYWSsA1UnkNMgjhFv3OX7L7
4zynx3osCKZ83XnpsHCROYdrGvtrxSrNC3tcFTarpu0zN2rP4LaQiRNB/aAErJWdqeq+oBR39XzQ
igtl5Wdd985uCmdSk2Q2SRaT76faMZhA/sz8p2bEmsIy0nzRVYMNAI0DwT5oIgWeda4fsRCBzKpz
+RsKat3BD+pXbfZnkwd3ZhK3fnrGIF45yiY51AoQhfTQOV19jLUDnAc1EeySqBIrXR/9q542E+5V
1ogzXWKem0jt1rqbZ4/4Yulwbw3/mzEAgalZQy+6uFjFyPp8z4d4VuDTzCc3RPxQXqnytd9XymeD
VsNS9K2lVOJMaCsXYXB25krCMvSc9lOCsFtfhpvaVmZfBHrsxIzgIeLPuQQJSdQkanYU0tMwlyKt
TE9+UTW7HAfC91Lw37ZPvblf92sVKj/oAPXgEhuFfTMXA0tVD4rgIKvyIAwns9bvg1A2FDpGGwx1
Yktb5loR3jqkNxPHSF6A/OgHx2zrlW5BdUYvA2WwgOgAdLX05iQGPqxzB3poxap3W+dQ+oH7XCXt
MrHMAY8UKBJZ340bWQX3tcdJTjzi7RORLoYAlqC+3eLnylfN6jsPa+8Lpu3hMs1ngTLFqDZZEmYn
ZHnBMiO7uy0nv7vT3GlcBgHsdTUh+WDMESZ/jjU1fWjunax6+WiSJafszVU4uxmqGP5oceqccCR3
2PTDm0NpTiz1uSrb5GEqWLks4BxiEekgzodi0F1FAGypkQ9DSLdASkHWp7k+1D4oJlnnLf6fup9W
L6aaofmVqa8q+OG0UrNfbBAR7cwE+yWABkFsWvdgha1N4BTh0bJT/9w6c8JJaaqnNs9Qv0DZ92f7
LUni/FemgyGtKt15Upj2AA4kzdnvK/2Q22m8Tcq2vGfXicRHWibfOgw35VlaV1z9kdkK4J63ZGrd
/jnyp4u/05PIEpqurauEhV0hDJXb6e8xL2KUQeeohfdd5LP8wWT4x5RYHxyYX3rt19/SeFq/ihaZ
6wiD9WUcnkcdazythlasCC28tvqwxwkJy7/SM1iR5Zcwqup9664Muwi3aZEH90F2n8TNNTd886Aq
wjgQLcDQJS+SZdi1IGBMSBnsmsxVro6ofg2JytTB5WDQovG5aV80UzFXzYh+G3G7Zgv9hHCyUUGp
aQJsLbSDNYNvbBX2FILSr7qGuFZmvEY/Qc4atyl/wozOBemDgrFOfhPnKCc7qZqnbdOqfVLcCaMi
nwQmXHuxI5uaLiFWKkc7eiDogaq33tdXMeLE5XXQkUJUpI+KapNyRyF1keHTuklBpq56D38qJ0iW
ntDyDVQ3ddN7ibGZxPfW1LN9R6hlbRMfXwqETDdEwIelXRWsvUW796Yw2cHFBSszgRuKRb5AohdC
Jx5qSsifXOfkeGKBhnNaLgY1nB56RKMjBffGMeCdD70XTRE9ttfgmJQ1wLtiMxqOvoiDntR93JQr
FUE2nB/QklF6/WucI9nXWVm5znwvWyhKma5SXy/uI9CAQAr0MyLW+rmBCxZrYYsjQ7BE4WY4ADh2
jzgYInxeQyQjZxg8xJAml8mgE3LE1w0QYlnt0eFboYdJMj9q9hM69og1FAtrIGIQTe33VC2NE/CZ
b35gbO2ANZNV5lG28LqxPBAN9xs/PaWG+TxElnHwG9VexQL5XlYt/jLS3AbvSKsmx/LIri49QeZP
TyWT9Bgg+trCyKgir3gIzOJRiCY9iJBUtWceCV9fkcWyXpl794GDuTu+406QnXPDil4qJdlqdt9j
ahXWy5x05J0JmK6rzEUS2KAfigADOBz0YMpGi67rmnNrHSZgEOtZzXODqe+5TZzpHOQAVBSbrDgU
tlPh4TKrwlzb2IMpDkUZPeep15+9kaBsjGaGo1Xerh31O4f96IIp2dkjW4ootD48aFHVXuRBt1FO
HMoMC76gAnRVqsbRGGugcoZ9KsjGXnuQKKvRCpDvt7GhBWy77L1p0ahnv3TEMzTNhRMEx5Io9kFJ
lWE/ut1bCn/8bOoD2GiDn9EA4LrUDYyF2dEDbgQ/ueoqBBK8ydG3AyvZVarby1Axvqt9udZDndfL
OAxnNUtvDdxF3OnB10KSRx5jNJpVnLUYoafBmoCFu018O18horyyBv+rpRvdv0xr2t9jBsxqUAEM
oQnA4FAU/kG6JLLm5jF8tB8p8loHFACtI/iRFa7mERZBCepMWId4iwyW6oLgoYcPd4LBtu7AFxTO
8s+TrKv9bfMv/xpcwhFsdV2N1OdnJvkA5FzvuL1/uKyJUeFoK+yk85+dE8wUmrFZTaYbL6wI3RBn
cH4ZSvy9bZrh1PbutM9NZ1uqNitoglg7VirDwVMC4E9NaG+0oETlfELbsO2CVxBJ6qWegktc2xpQ
gy48p62ebFt8IcRabsYxTnxR8tBb6EX0GLblA3Oqu/aLPsVfKxHbSjVewgTbwchEQ8y0YjTM5nB3
1LotXxeSOG1pqWvN7/ZpWuvLQKjdcvS1CucoG1LLXK0sK1nXvX30ISLhQpAu0gFvQmQjf7lNGGxF
2Lzp2YTQX5Hf547pHnRfO/Sh8oBSVfQccw8tNMf9luZI1xljqx5BiZi7zGc6y5Uk2gpPr46Rv65m
lG3b/hKjeeXuhJNVJeuxR8208uL2pKtNA8LTxUJALY5N2TbnJMUc2PLzdol6bryIVSckaqHdkPJX
yCaE+GbW4/Trz7+/9o93LHfifD+CTjd123Y+vWNzdDvtUvjZj8xWh1tXuQVmT57ZL8kyPNSBziK9
IMarz3dnUebBnXCif+HHaH8PQMl7UNgCojhxNEyRPmPj0ebLbLdysx8A8fSXfARhiJuS3SlQ1Bpb
IQwBjR9VtXXh8c2anSh+4SRjbwPWeDgHxSdNjeNDDO6kDbsRHj1vuz9/Tfo/HpM5WQqog2fFIAf5
OXGqKXY9wJOdfmh58h0btOYE3CFBji31gXUirSKzuXpcnUFGbNmy+Ptg1IY1MWDwwn3ubEKhf0PJ
vz0PuMuipTIqxwQSfjRm6qrvO/009fho/vnP1j7F9vhqkepWYVI6uubOycNPeAYtZv8FEMj+EVY8
H2osvrptr69w6kNVw/PLfWZbYEqm5lkEa6Lde9TGjS+5M+x518GCxbiPt3bRX5SuWBCudA+1PSaL
yEHMH/X/pcZtxdrR0R7DUlPXY5DvEFRSV03tHzUHsQYPzz+rTlcYjlj7wZ/qFaFGZ9s7BMf6JkGY
JMVgEzejWRc7efGUIdvYPfLFAcndYwnecl16HtIlftidbGskAULeFY4vHp5tHtWLMhq/ZSbJwAAK
4TJWxnY9+oO9yYUTsHHLu1UddSX0wdHd+K2xCXJR3Rl9k0LKT+z1gNHVxjPNiFe4y/JO+D3hsKmB
IGaUq8r0m6VXsNJzo68w6YK6/KaYpjiXCQsyRcHvVnNw2izhvy/sKBwJHnmPcMvcfW+Gv1oWStB8
5GJzGPdo1ha7om6A3xKm2PKK1Q6Izoao7H5XDXxwUdQwqg4jqrwJ9tacnDLZn2IXGWLJGJj7uveH
dY/m19K1RPbgImO+c7v2p0B7MGUVoGs7DQbZrahZ2l1B7LAhUgGaHrzx5OpFvAvKXluMnRlOhBey
pSiT5YhX+M2wFXxYS8Qfe9UNsgWhfuUuzF4zk4w/1g1aesSgksVUpq38/hfq3OlDnZvWzuzqadkQ
s1WFdkMRfvYFgn6XT039L2+qTwya91vZRE/CJl7tolP3f+ydx3LkyJamX+Xa3aMGWpj17QVCC2qV
yQ2MSTKhtcbTzwePrAwmK7uqZz9mNBjcHYgIAg6H+zm/+MSgamXP4bm0vDezCgOmH13mxpbkrGMg
O2tFDluytF13aZpGd6n7CoaYkX/IEzjzjC3rQe/uutmhD6rffcpN+fsnTf0V+yV+HQF0GD6KSvLe
0j+ROxVZTaq0LKL3ATNFXDCw6e3l/IZ+kmPzPvZb1cJ4rCB1sigIt64TpXa1HnCyUN4vJoSsohEf
Di1Za4pZr8EoEOkLm/QmlzNnJU+Bup7m5UkW9yG3P9FWempgm5cHTw1Dzj/8O38Z7yySC4YD4EAx
VesvAjOa2k9TPPTxex+2V8CGlTvFAe5egTBeeLwpl2NbJdcNamjgJLqFoo4w0hRbWTQGA7ak4epd
10r+PNgtCNrY0gBBRt2d1d87uf1t9Mfi3ifn/09gEefzbIYLr6lkYjTNdnQGkl9XjKYS1mmNZcG7
5CN8MyGp2OfWQ5NETBWQL12bgzq4geTlOzg7pIeAxd6hNnxtJc4+U0xjJxZTnaxdSPUAXi/bqT1u
WXnLekfBn8L1QVdaTV9faEqxiwgcbhTbnwVLINagmObsq36SXc2rN1gDvY4gxb5qsQ1wpakuotSr
NsSG4/u0qwibMZg27fD093fuE4JNdERbZ/Fmy4YK1tX5hJeZ0hblhCGO3u1UrVdObPq8wT1o37V9
o4VFfDAHxVzBlXofJYyi2mEvjbVxSIdqBXsJAeI+uNAGuToaaVCgb618sTCuv9ZsaYdjYSc1+iNk
X9wgIWssQS+Gblkn3YKgCtonkV9eTpn33MotY7THogqe64MHr+dQtWiR//3/Sv/5y/0G/8OkRbXp
pKZifhoTqj41atvPsvfEMOQlSNr+Ejawg9F251u7kGnmVRrGS3Ay2YUz+Xd6E3z3ykldxLJqrBPd
8S/EJncI7aLcg9iDAbISulXUtvENI6+3K+z6KxbMw1Ei3Gs36SqUqksMlQeEKgiPwm681Plt1zqC
QyF9a+voPp72iaRfD6T7LuPsa2jteE8nuFni44CqQeZorlHY0F1l7aE025VHjl6LdeWAKTlY/qaT
UdrFJawFN5NBjy8sXo3EvbaeHwWLFtMQt/azOfnBEmu6NdLMHXVTwtQkRSoFgs4Vsg/ZsZlVj/zU
KbGwRxAcLA0/zGilR2lMyiUpiivwi/mlOtw3zRRuWXL6xOlNSN1pVuAy3CULgODqYtIemBIC8az7
99ZsD05Z4eXDywcxcJekYnyVMI12JwCtqwjHEzeddfhNo8KquMwumbM7B9vMwwNJrNxtYt3YKoE3
7Ed7/D6ErUrWIVP23uzo6qnZe9CWSF0Qx3QxDRiOBS4dXokvZYO238DIvjaYdUGRI+AhI+4zh0J1
Y47AdZ3lYj1zGLoKUbEoeTT1Ck/L2YFXtYm5gRmCG6Mc6mCsL/TuOwn65iphMuQiI7JD663f6F4V
PwL033sVMeJ8/GYnkn9kBC/Xg4+qdwW0zo1GtCOIjcsHY97AkHZxaC2Ovld8Q6PovYIHvlVy4xJh
Z/1Wb9tha6Gm2qNLe6WGQCoHI33N2upCN1Glb2z/usdn6xqx1EWtpLc4R+TfLZ9Xu3lJbN96ypTJ
dEdSD4dMVi8HQ1HvRiXYjHYRX/esMdE8G5stwxLx7T7osRAKYNKC19uaIaF/5EmZWxSps4qYmRxA
vI8XfkuoarKd+trH/+wfZvTWX1YVlqkYmsHL0HIU8IafxuEOZ0p6nd6+m9jHLOJgZBaXwsuynZYx
lBnQlW2XdMh6reLlXriRj+CJqfjLAGPGjRlOr+kQGpskRnA+MhAefybqYbnIZDm7OJojVKyceJ0f
cYiEDIIUHkOcfwE3w43NrMf9xTNdVYMm7fejvVT8Efn+tB+Pcv0cJ9lWA/R5i0RAjoFg1l6gQWKs
o1z5LlRzYI1s8C7RdsZADgj5svhrWnfJEuoYb5E2YBnCd/VpaKzhxKgbyANwQ/0wP/SIasWz32dW
V+1dG6nKYuruUzJf6K4N0UrOkFAKpux9sEEamUPXbHyPhFI8d2GvCi+7qBsvQtO4bqaiOq1h/s8v
qnG1UJF7zZEVAwzWfCr+932e8vdf8zk/j/n1jP++CF/JSObfm789avOeX76k7/Xng375ZL79x69b
vjQvvxRWWRM24037Xo2373WbNH+q381H/m8b//UuPuV+LN7/8++XtzTMlmHdVOFr8+8fTTMun+nA
PFf8qa83f8OP5vlf+M+/L/OqCf61JKLYvPzmxPeXuvnPvyXH/MNg4mlYEN01A54gcw/kAucmRdb/
kHVEWHhpQO52ZCaH2fyhSPU5f8AyARmCBKJKCNviSagxL52bjD8cjaW3xWlMWmRN+fefF+GHBODp
7v1eElBBmeiXlyF8TtJZlqmp/EID/bnPy2gWgUVtDpZ61FDWlIu92CQklpmhoysdypa6UZ2w2Eu8
wPddrELmOpdFZSP7rCOkzFzWnZ/vR6S7J4QBUF/TlV1OGg+mTYUXawwtGR2NdphWSZ7YMU9mmu2r
OBx4JKQrHI2yvdj0vS2n2xBPrl08klKxM6hAdQkbkyzIXpQN1YOjVQYbsm+YyztwxxfpLVBXtMiC
9DHJ4f2P2i2uDPI26y6xUp32cR6uzFExdl53FUsZa9mI0Degvofan+7B8bbHvk93xJGZAYWya44E
UqOAuICFGeXC1+2bPowOukewypoh/phvHlACaZaY27UYnejbRlHSpT8C0s7BVQDkKF81DKQI0VvX
hWZ+Ke34ti79m1FunhKjxHLcKAv+Q8Jm9uQvLMQNNpidqK6Jim2Z1cWiCZ3v5rBMqzRhYR3lVNiK
mxXNhcPanOHpQm8M9Ksn46lMxysjzm4UtKOMwkyWSZ/eIBC8zFSMySb51pSBa9ntc+eg3ajpar8c
/J5YVjRt5g/Eeu8JJdE9IxOmMmR3DCJibtwP+Ob4zrhOMVjcWMaAVVWOzUCf3YLpVBZerqCyRfot
0o5Bkz0XPld1sHyGcDOZ6X4sU8LqKzoN995Y3illdW3X1oMTKI+1bZUMttEWPNQF0sBcd6xNrPJG
RTRZqrGp07vFNIBD7atoiVrtWwn+BCPp7A3WwpBXmZtM3ioB59P0/Wvf16+25iWQoJo1KskBWstT
nSBuaOxbP1wPUrHW5HAgwOCxDDR3lUyiu1YClFYzAwi0To5INR00v8BJBC12FP4N2SYCSsq7kcwG
8QXTcCIuTTYq5KqN76mfLAyCsVHjl25rgU8y+wJSH/+0FBlLJ1G4llZLx6uC57AvgS1a+biu1EZb
W7kblom1ADXzDTW6ZFn11VWWfellLXWdIqwWCv2BuVV+pzwBFgAbo6TObHa+ltFZ0wZnPfcncIjE
A+0bsBq1m8jIjKpTch0mu6yXsMnRl11q7iXLvFI7oAIaPHRXDyV8KUScfnybFGRYSVOwTMF4wpbl
Dcwc5osGZyrpTTWMxGbl+LFCqwW/ysumNSW8E8eVj+Kc26ctqMZCfQNXcy21e6tRskUZK9OisKMt
khbxQreDnA6hrO2ieDB6863Na9agKd5PHaIPQZXcIX0yrY042qF1d6WBHXDzHjdAVcMMr+sXIB0s
FBJAK1le4ZYIJAAx3xLEewI83COIv63IyGKJBVBMDS8qu7nvYzAaSHrATKQnmyop/cxMHovGt916
kZIcXyY5FLOmiLbVHTiGOWpoEToBiTUaF8ZU4oURMzvuDf+mGZgwJ/IhaBcGFxXDckDGsVq4STF+
5wu+Yr5xLRG6duMq/Kanw06G9ebV1R1T5W/sh27dm1tbQnJ8iPi9O1iTMVTz6Aje5ZZwPQKHrMAm
jMn5f2rD50apds9DGg/YKEGTJ9m5TMcAkHkWXdVzlMwvv0eNhHfMJSai900l3zoASBeNwjPdgXBr
g4ukshI3TOobUwsfkWBZSzVcurJpd73UQ3HDR1vNxlvMARPeEnSv6LnTiNmmtfm9tmFI4u4zR/AG
AtbynRPRmZH2wZUNTVyZiaozbgcfMHUSIg8wKG6R9LcN5hT8yOZeyTViVuPsicaMnKAmMFjCRjxX
3l0XdK+1lgPZ754H1imA+rNLXR27RSM5G/7zpQ02LXCyXc+CY2W16Ys0VA9Kry07VX/Ik3IP+NVe
xKVbKrjTY51z6/ESsLrxu6Jm9/hxbPQw+j742QEF57WkFs2q9XmbNI2OIeVMTXaWVgIpVtFYO5UA
uPJLqcREQjW6Rd1mDzIfr9oW8y9PwUxCk7dJaq4qryXvv3BezYixog2uI9t4hRQ+rAay5uSNwgu8
0caVkTH+obCI/QMw8rDDEIQZZBzpT14ov1seafJcl1bBpLcrkHlHT+3WztAfrFHxFl06XYdei3Jg
tYI/WfKbioWcDotOTV4C4H+yD9g+BonTHDVtN8TptZ5iy2VbrJbbwlhVrbMPEQ9UG2UDAeQm6ZJ3
P9IukA4jF9sNLzaL9SWCwNcdMgjh/HQNExhHCRQFFM73CdfTjpAh2G6UBiKnYs0OqkR6NuvIduPa
2ZZwllDb65YxibAF85VL7Jpfu2zKWIwUtptNiL77j8MQ3vo2RPkuSt2mLbVtaCbIW1jyl8zD7hJh
s8aV7HE3lBoccqvbqWV1HKT4egyYTvTewrAY5DPJWwZmv5ENVNfTFk2CqNvmXklmZuBzY5003WAT
L4k3fWRuC1w0SsMClF4FiDC0O8KYyqa2PW3pR6geDepXvw/9hV9r31KtuulYwfphtHHSLxnq6tY4
vMPHxpPGukh67aFQjLtsULAwHNqvkQVmfLL7fQ27rW3NzM2l+rb0kZ5maNg1DkgCPLqGIb/Bqe5W
nwL4cbCFCS1qahmvncq8VtQKqWsOsrN7p3TWdRG/6D2MWjOMHuHdXUoQLdzCTA+1JLdLyygY7zCs
AvRbbnIUqN10krElNeg3HeDxymu6Ba7f2E8n5RejJ5kuG9QXMj03Ix97ZEqxwO+Qtxs9RNMJJGXJ
1iz0vSnr+87kBxfh9OAM6aHqUT2MnK/AE8NdNJlveFdsTKtE07mXvoFothcF5qRRQLA61i6aJDDd
ukyem94gOF1EG7vWWMz04FHlGLCAXyYbhM7VA6kMAIRqTnwyuzcLHnEzLV80HcAktr4gSUpUvOt4
bZcPWiyz6izwJ8ySBA1Z5kNeLvE4aA95x+MaFPYj+VaCIQ9hZ6L5bXlPcWyiCBBUX1UbuyszL3AC
jG7N1EM3q5JXksP0yQLjVI1PZmPvceYEeSqHjDd948Ij/KYVgDdUX74stG9TriB2kdwD1tRc62t6
2eloIKCNMyPgGBFTvb63Cf/jOyo/SZLM+AXowPVkn+Qbp8i5/TQUOZRGEhYyEisuI+Ye11O80Im0
wftM0ejv7hS7eAX2qTnyc2/Yb3WQ8/jgrhJD7HQdPboYg3Sp4uDgYSbgtoF8DQsAJacJl0oNfwS1
MftZBn8pxYOKSwaQsmDb6smOtD3zo9j/ion1t6j0X8p4ugy06LZRo0vFk3ETMZ0Fwg0gmYhjkGqp
ppyOqCqYMQcYLWcO/uJTeTfZ2jNikYfcMBxXSZK7NjGPILM0t8YNgXz5Oo366z73n4x8QCcbPWKj
1Bh3AT0w/C2lTL/HSRhFUVOf05v1EnjsFwOhXQav4tpjYs2/0qJGZ1bNssfH1gn8K3yKe2QGN466
NZL4LVMUxAumvZ9avLTs8TUys4XsEzOurAzniXEizmEcmJFLeoqEmZGv5+e8JKsSknVb2DPk1wvC
C6SKW3cKgNNb3c0M3llENQPcGCS3nmTw3Y3PFxgZruKd9wIV/x5eENOUDOSOgWKrq9f5U6zk/tos
X7Nav42kUnWTJHgZ7P4Lkag3IOrv6mQumWl/Cx3wn8hJaW7gRbetRM4radM9LIdNpzcQ4bz2VlHT
Df7cR6ASB6xOPFLP1XMLsZd5R7UO802cLwh2RNsotL6gUHXwyvJ70PCKHZXkucf2zVDsbUO6zp3U
+EZpCwQUKvs1aEj/yll/QZbzylEIcVmB+a3BFdDLrHY1zYhloDq8x/NWthcAt2o3NNOdTT5+M4KV
qu32TifqrkWIuaqJvWHAHdLJVRUrIs2sM/9HFtUd7eGVAedWI37neDdIMy9iv19kDcTtPCAIHiLo
Y8XlTQ8YYKE52Ioh18OU+WHQs/vR93n9LzDYwhI1nXDI6tEmCGSJ/oIFFxMC0jOGgXjzsAvtSV/k
rXo1BYBdPPlKLQocmMt615QDi6DaXIR2uu7U9ljm/Z1aAYMDm7FtJ3Vpy86r7o+3tYaic9WWyB4q
j3Jhf/WK6ChFJuOLzAMG7m5pIu6V1OiHTPgl9JK664CCwFU336C53sQS+vBDy3wALnyQMUKVzqOq
eP46r0k1a6EsL2RLv6q0cBE3ymNsBSuEEDel1w1u16dYIqSHwbuPkIVxzWSe1WLwAcCFF2DYu3Ah
L9q6CtahhieBlg9bDZuzheNg5up9RRul2bVEMRWEI1bBvSRjZpxZTePWo+3tzfSo9akF59x60HRI
9l63yHvrsuC6+gWqmXny3qryRim7Y6Y+6Wr3Hgbemz/1XxzL+NYG5qOvM9927D3r72u9sL6XcYGg
EpkIKywQXgCxV882W05uLBTjNQL/RUr4WIVXg8L70oftZOcOckLeRtHaLQ5Os1hokrltD0IwNLPI
9fPiHuLIvolMAxoSi1pHLqsF2ZeXtGQROYFbYMUXfA2qKz2uDVhwvOYdKYDHFN+qk0Z2YgzeI1tf
t/69wXsP3tlr2yvpftBDa4v2M/IEHsqh8yYWYQaxGzWzBii5npUoArnfBAV9HXuoMd1mBWIT3jht
W6nM9t0ciXD8qyAs+12TkQh2iuJNnJcMiCaR2vWXTqMSwhCV+fz1CFNGK8PEzftcNxRqu4kwrRkX
XYt94/ybsHfiGzpcBRAfTIaVrFYv3lwnNj1PWltlNY7uBNndtOxNwM2lRco1sHHJCfkE3wkJKQSy
/9z1hbzCoA8pAVOP0nUT13fdiB6aGWOk0HbDejoFY/ow3qFuMhPY831ijQ3CT2GzrH/+t9n8fxlG
7ZOTNdJ9M18BsVcgeBAzJlLppAOQs0D1tvjPIlHdcZGMGegjid15k0t+BnpxUyrYzWVovE8L8W8l
tQRX7cOuONsaoXjw1GrZ/rQ7Jd3KzMxwK75vqOth4dXztO5pGkD/nq9SKBVubiTjUlxScVXihnd+
3ShEXebLLO6JOEPsibpTdxBlsdESJ2GuH2xL3Vk2fXsrbnxIgibGKZiOcO4NoqUaQB2UTjItxaUQ
P1LtkKViKpyrzLYJdwAQ/NYM9cquk+B0ffXM6qaVpGu4YXoGvY4QCJ4aPlTaDJWiZaOOtwyw2V6f
N2lkWpvJn9a+j6aUK7MG2gKAaE0Soln+ly/+8BvEroXOsauogXo68nT3wkBmDt1pKra8dI5gjqK1
lZRvzZokxy3A3PB0cQfCfYCIzk8NGTQPePOnB+p08crgMg83tjTVaww3lGlFTuUZ5XG02OfnQWx4
RPYqyFTecX92IARCrlNsdtfit3ReeZXAOloXOMdNC6y1yT+p0lpcYPER4kyx9z/WOW0xuQGvGyRj
ufXwwogl5B7xH0rqgGCB7uG19bP7zAeY5cQBOtPiwh+3ogcPrYEIemYsprZcZRZhKc+en7T/8XvN
PNl5gDEXTqZBOpi/+9z3pujCZurG1DA3Z3jcPK7MV1/0JFE81+WWvppHJLjF1sqzyn4dWMm15Ut0
RHG82Jyf1g9d9LQr2ifCoFtnjoPMF/t0ShMYG+mxqbP16a5mJVQTBIV35yf83JdFnSj6cy+Uu25d
NzGXCfCuaNNFZxdHnM//3AVFWdw1sXc6R5RPu5/aRfFT3anbFqUJcUk05SmzKAPijl8gvZWo5MmS
cSF3JjDWeajC/g+fLLV21VFdR7AlbKNmNTTf8R6owsq0rrKpuSFPSrjSPqoJ08A5qdjHN5mtbfsK
dfhOL/bEGm+QisnrAYEvR0WiLY/laqtJ8rIopXYrjUND6ptNjvbmHii+KS9E2UpscKWFDITAIsXL
bMxTFnYGNj82S1rE8b/fzWwPmXSkXOJk1nIx70c9Cg79vPHC2QhElD3VzM2F2G3VqtqGlbzptaH3
ESI0/YNo8H1eFGhyrM2UETqdH0OxceaueS6e6wZt4BKL5tOuaLJFtz8f/zft508OByvf6pUaDUiE
VtP6fPqHjzvtWvPP+VB7+uoPFecfeP6U39Wdv120DqbxnHmV7W+02lh9ajyff/o6de4cnz5+qjJ/
DX7m4fRx54vz6bgPP/X8MQ0hMLdXWUudvyqicymJ/DXIkpJJI/zG/YddsthIWaWjs23RMpR/pl+U
oSr2YiPqxJ7Iy4hiPWBF7MnQhNswZP4052VKdfixGUWlHwMlqgffXxE05zUSzO9YfgyD/7kcp8AM
CVQxCRXjPuajTGPmjSM6gD8Pn9jUVutcU25EZsZIe973zTyYoYvHgruegXxibJvwiSXNoRGn5YG0
+zLaD6ecTimmEE3c+Vu0CFasl8kIZXUQyCuR0PHn95HcAkQIM3NrTR5TFFRTuF6+mu9FWc6yYi+K
o1M9p+QOVorVka2aH1qxx0xi0wdTRaQSY0CocuEaVCwr8yqTsRiAzovM/1Tvbbms98XPvU91VQUi
n5BjSkyDDFaj9D82WAdU8PHmukgeNnGaL2Q4j+KATnf0TVAyl5zvZ0iYZy/2FC7MaU/Uhb1KH4Bh
4o5jlO1q9K4pGnaB/4nDrrjDomxW6qOH+tZKpNdEti0kM5K44jafs29jUcULVtdEjOd5XTlvxJ64
05/q8BauCQyWr5F4vZ8ycKd9caO7jJhaY+NaMd9OcYvPGTlTvIpOZTG/nJh6ZU25Fck48BlY44pd
FA19eEJ1k+/jsHzvwqJYiTuITzfmdec7KiqjLCc2y1y1lWSuwBRU5PEZ5aUoKPf6fG8hjMI7EmU4
7dG6TJMHo4ZMkXRN3h+wl252o/nVwwR270jyx83v6ojAbKUQkYZA0er9KLU/Ng2O60QltXh1rhtL
v9kjqZGzRPF01PqKZj+F3zTfKXbEIA0UmbovhgLHhfwHz6AvbpHYbRlCPNUP1kpd09fPd0LcmPPd
CSqFRao1jqiU8aydN9Y8OJ2Lp4eyMfNVPGLrNT9g4gb97la18/3pc7XY4kK5FDelMJ21XqTmRjxp
p1sknjw7gk2bjT0pkcAqId4TUR+tEZsLBMMXkRpBaWbQ2BlShAI1qTRQ1cUrnH1UQ+Zr5yNzu09s
s0tcUT7tOr7VLeSA9bO4hPJ8HU/Xe94TRUXvWDuGJMDmpyWMVHtVx/aTGCDFs+OMgzMtxO7pWcpN
uC458bPCJjVtpvaw0Lj7s0YOCytJUTGdggARyGqMtV2/In9JoFm0TvNI4WWDtDKn4lH0pVIv4OPM
m3NR7Ik6Q5JIPDCBED0tmC+DNH+GwAv8f2jFCVrxmrdZMwM1wLBkvyAk9L8FVjxkYfP+9q+75qV5
r/9y3g9chWn+4ViyBvBfd1ReH8afsArFUv9guLUQGoYbgDgFgIsfqApL+UMzZsUNMmdAc35CKhQb
SIVqKHBZVEshnWv9v0AqQPf/iqiA2ayosmMCpbCAlNqfHVsSWE2Z0sfGOymNCwHWG0qMRItgcjZK
Z6oPPVqaS5SNnI1olW1JObWi2qidWlmS/Wj93bnio8TBvztXcV5CH1dfvyvKg9iAWcfv4lwGT1we
ZjnjU7NoEHWRP2HzczpQqo/Ewoat4HqdNwmYs+O5GOqpdMjjLWkM7ckvEmJQJn5w0lwsYSms+h7x
QtUs9SfVat7IC/ZXPggCskyr3KqitbD2MYqSkKHiPHX+sDYc1BZQPbRIXSfehBvFiGqo2DMLxzvA
QDArYky0iHLsKRoBFaKSI6RLnQWr21Ra5C/tflIOA4IaJT6CtnIQ5cBsr6Tck78VcRhtx0jPjtEU
5PhFsgFeiD6FXCBn+GuDKIqNGVb5EZtWCXeDeXf2kOzjo2hLBsYYH543Sv0jC1x4TJdRjRQFQSz7
Mpj3pmEY3MoxchgNm7zW6kfiX9J1wzpjE0tznrzo8stu3nhSzMYCMmAUGT4/Te+3haun6MIUpe8A
JWwuFb+ZLv1C0u8UCMsrFVmjdTVUBs6+RX/BYumhRLJuKQesrm+R06z3Q7CwTKO+ZWrU3PJ/dNss
RMpQ1InN/KywIohQ0ZiPMycUy/7uJPFBidFttSrPd/2g5aWLMsgIri3+uBF18IyHDw2ijtf8w497
bmuXI7MQXemTOYQa3HmE5Te1Dhu80s3gDnEThTBqDTRa7ZtNGTfaARheuy+svkOItAwvDZiVqwzf
lFt1sInaS3HwFCcWOmOD0+GVWMpLzEWTRdTDzBJ7yc89ZC/CU915z4J/tI3IciF3V4ULxcqMjYOx
XLAQ5R6/6Y2fOv62Q+Fk2U2zDEfdB3fWABMV2YBy6w+yfVvUM7pUSqO3AEZ1UwbpM0YiyjLQCfka
jYrKIFDepddgzpu3BIdT6JWKi6SfgXCil6+LhAQ1Niz5pWxV+eU4b0qrN9yBGfpaNFT2GCg8N7RI
QYMBXFm8Wu1wUXrJ88nconBKaT8XM+QRAmyeEJTQ8NDi8eQf+lkUBhr1tEOVOD2gKKqVrj7jjKMs
if1lAyRupUHUPVWe2qNa+WYWabC1kOVYAWM3F20nRfbGkF6lJh2QwUdTLR3ITiCXOj12WEi6chmK
/I/fJLAUi9FlfjJeO7OmuNhk+pIzwo81/gCXp6yQGUPO/XpI0BUlS7DBFjO8yb1cJQBQoVbT+9sh
AiZv1NWllZWbeB4txIZRz0MwjHFEFFMxmJzL3MArb0KFxaqU6NgAgLkIAOYued1MX3wPL4gaG6kA
prI+IVCGUBdiBwY4jnyq0ovQwU5QHEom/Bjpaf4PQH3lExEUACHmvToreiyGAA2rny2BmBiGROoD
+x0FZPSSxJzzvCJoBD5PzEHF5kP586Efyn/Z/XwuFEIWGuh9r3Rtkh9aMCulgRlBGobRQ96TwAFE
7AEo+iCEJ/TzPAm4LU6dp3psm5A4Fpp4+Lemi0GqvNVZZ080/DzjXH9S3BNn/PN3lFl1gV5pdjfa
SHnVXd7fhIRLjjgtRkvDbIoXP0bGY9D8x9SRwp2OhN7ar+zipTs0oR+/1CkAY8Q47a2ZxPWjJKW7
FHh9PzV3MNGya8lsjNs0aC+AB7dfiGshmG2S3FSspv1CrgByaIX6NhwDf1v5lrJQKnL/ToUYUech
zpTK8nDsMnSL07i8tub6GiPClZxOHi63RvY0tTIceupbJ0L0qonUjZfGwbPSXEFJtr6guyNtu7bS
V6La7/Qd9tHhg+/YzaHRJ5QLej981tRo+QHh+gM++tFBGiPeT3MbxwJBCjsPthIzHLoi7R+kYFHi
smtTNpHOQskQjSheXZEcT8+6jFEwQoLMGQpPu20nm1d5Pj7Ls4KO5Df1caqBYwa+9DTywK6VPofS
jXDSETnL+JiykD3tiTpsVa7jbPK3n+rFsUNrDrUrjjs3R2Z5XWkVV/w3Hyfq5DraFEF7Y2HYthrI
wh/lJjWOcUXaLs0n/0tjRleY1JpvhmdclyjiPolD1UD/cWg3qR8OxW/Uessl7ToqUuXJRJFxpRQK
fpIBJldwonVpKrJru+13PJL4Uunoisx7cqLH5OPa4Mfer62fj5MGUIuIGpzOPbfmdq3s1arVCTFi
OSON08eNUyi7SDOr3af687ExVMKjKJpGfmyG1NuG8QjQ73zI+VxRZ+TZldonA2tDThWNov7zaakj
30rxDC3N47U3JeM9L89oAUun+mKOKJyGDVJDrKUvJrjjvhvFjRuGuCW4wEsxM3SqWyVED04ysgcl
GiIQDbL68LM04Yj3EIbYB3SoXipzaW4TJZU31fnI/9V50/wNPz/l/H0+3yBKP9vO3ze3nUs/f5mR
JdYuLuCwRcosuFOALhgMNV+mlu5fiDqxd97EosFPcG5Uhh/H/e7gAEPT7d8/ycavzEOdtZM2L5NU
9FNUB+rhpwe5aMfcovfab5IPKVUiLIW+v1hS5EDGWlW6F4U43vZGId0XId4AeIV0qXXw6si/MM05
v/6zWHgy84mo906tJCirG8cflzIjFVBK0OV64m/rQlZRzmNPm+vEnqg7t+aFJ23Ox4m9PkTvNyPh
3lsOs1dEHdbNrIwVT/6PjWjIW2dgOfFnnThkYngGNEADAFsQVNV8njJXio8RR4sDnXh0/oFoZn2C
1s/XWEOAxdFMuNTzwvLXwXIIQmJzlSa9QaW5a6bKvgFOGF3UMYl5MWoy7XptUfy9YXoZXpQ/623q
65/13YRhZo6uzTxNex0ALn44XtRrvvWaeC9h5dyezKiEL5UgiYoH9bQ3e1XJExSSKMQE0wlwfEd2
nIFDNIuNeKLFnjiQGYjummfzq9OH24oHwne2DZOwyL0rZ0BU1jnZoZwXHmmuyZtA1sKlKEJeSW4a
JTqVkF807jSkV91wSHMgYc9TkyxsbzQOSdnUV72KuRuJ/vS15BZFnjkQ6w0jtFf/PMI03jyDICfy
c+jJE4pWTDreuVxo/zDjMv96F6GHsj5ErdOwIRJ/IsP7RhdKKPBrb0aGhUEdhsqREPuPjVmHXEVR
BljK7LDwV1oT1vtzVZnxeCUhUiNTaOiXUhjryFnAhtcC6GRjq1+q80bUh5GOz/ao6ItPDaJ1AMPW
VPjANa0jNTArQiu5lIFWLkM1/VIOobIzcqO+InlVX2nz3lwP4Xrcno4Ffhpf6RhMdHqnPkxq7lxb
Vnio+kIDczfa13NbKdsf2lBBV9Ep7e/JZI7/l7LzWm5b6brtE6EKOdwyZ0pU1g3KckDOGU//DzT9
mba8z951blDoAFiSSaB7rTXHXGaqVKAnz8O9OAu74edZ/OvsNno78xAo7iO1Ktf//hSz/3qKoVbV
bWLipmHyKPssXqnNQA4HAH9foyFdYO5oZrNmLNizYNG8x6oh2YtmYbi42WBPu8hGIrWk/hj+NJHk
tWVRRMnVhZjUT5PEzNt0cUvRFLe0qYSMVS1ZBWE9nAJdyzHUcuPmhIvw1DN2Gnxx0W3l2CMhXu4R
LFTUjN3GiWMhJ7HiaD0qwXC6Dv+8i8K+elaWCXZI3jLH2h2so9SUByXMABuJU3GopNjdJzheTIPU
AwLnuU2+TRumEV+2nb0EOTXPuZ3oup66DUKc2tLclVvF2bFK02GVs4qZWUQjjqJPHAz2Wrh0THOg
GBxyeSi3pl9TP3WbI858p/55B9F0csO5hlD/EKf9sSDV/voEaGinTN00KOEiHviZROMDgY7DQS6/
RXU6VvrSyp1V6Q8SrLviLseoCisCWtcu3GbhQKfNALWVREd8bf8aD6Ng2HUWkKfUlo5a4hvtenCy
324jBsS9UAmD78qoHQX0EGLiNUpvhooiJi8pFCZCNtQ4MpSedgdyrXjv3Nybx3UqP8j+2C/TTHKP
RS6HWzVIC4rufO0YsWpaKh22AlqS4g9S+d77dEc/AgLGHXXXiy5T1edal0iG112RfNURaxR9N7wG
iCeXo2R1O8xY3DsxIy7N7hSHoLdBQPO8mp5Pvd7IB0s8tNCi5DND8+LVbeQ2MVPBG2keuAdc4ap7
pwc4XvT+g144/oPaNeoCrmS1En2/ZtR9ES0g9V4wxyzvDRxcV6rrBotqaoq+ILaSVeGw+MdfiJCD
96udslW/FxNFn+TAfBonc08xcLtXIiIXqQoMqpLqHQyPZQGC5NR4PQGR6cxSkwwWLEYrSgHQ9M9+
MUMMTleKqbeLsNLNTuV05a/bihmiX0xTg/56W9H16fI/bwuw6T8WbUgG/9x+WbKBJpDtF/t/PqDa
Z+4OXMHQcPJa+oiqaFkTu8AwqLSLhZI1PbUvvFlu7xIbsfnJfhcdQZpPWJDpPTMk6Deicfw5X/SJ
K8dgxOz5Kx+k6a63e/15/+s/GoTWD4sHXNQn1T1VYdV9a118WS/uriu/afnHFvzW49lQNKi11LFj
6HkK3UcYCj44sAQWWCroCFodauxHM9xTLIFh3TRKTaHxMF1ALri6XkDElQs6uPpVla7FClVyognA
Ymcb0fSoIqRcVck28hRMpzLu56iIvN9GReRdjMrT5E/XKiCbnrIEMeCY9z/cQU2u3sNXZ2Kv/Tbm
kbIVLTHY2HELBaL8gV4rvYtldVz0uD3xmyQohVeh5i3aaVUT4joyH1TM0otBbvZWZeSk0F3vHRIn
Vfy+9jqO7oLKr2zt9o2/4NniP7SF5j8oUb90vFo6i64+6DMWWbm/6NDbb0voPEunbtKVLwXtHFKf
c6akzT5b0xlYZEpGzTHe3gZ6uEfHQhrnYtqtX9ykoeTxtwFihRDwZInFBj4L474tC6IbEWvyMM/u
ZMn8Kpw/hzYDwqMYw9rMcf50m+xsNnZ3iXz/P74H1p/ADh2nBI0CY1k3FLBoLK+nDMxvUYimc+1S
Lsb+oy+J9INt7/EIBvJpHFmn3WdG4uZzq9Z/aBBt9yNU1QfCttUmspJuLpri0OaPZjoWF9FQAz43
umW5K9H0ldQ4eqFxL1qNm8KBCdwfEVjLvdpK+YnY6k93iGGQKHjrADNNEc6f7hC246/8No7mt3ma
8I1wGndZOFCA4p1YhFESKK2jPJYXYt2V/dl0BidZ1Fa+Iu1lHIH9PIjgvjjkqH68tsxPouUOVr+M
UfqCPpuyAWFp3uZnyqBhMFPrOz3sUVBNZ4nZ24/FUB6obBjeRb8+RPrOAe38iIfE536tk3kbhogS
O5gm7n+s5NAaf3q0KQq0caj42N5AASe++ef/qV3gAjTgYflRkY6GMuVSopY0p7AfJifyidV7Y/gC
eay2Zlmd2Gsg7RSTp2bSuSGgQe0Skws+OpArNrnj+OTKu+SI+MMEv5z0DyyNnFkZBMkXK+n3UZNT
L1bGNuKxSP1GMj6cpYjbVGKCR4L4KREueyCvxAupGGXbpm57SFEiUjdljesmobTQh1EZfFfJbC5S
JBvzcVpo3Q4TDvhgT4dbXwuIQ1Z6REWqoywd3u71JWvx+XTLTaL22gu0gYmWpRuY8kjaS23aiMSc
/NLEQ3ehmnnPIzB6zq2zZY04/k0HcSYO9lgiBp2MuLIqhso/jaI7IEOEwmV93dKReHqM88pd3zaB
Yt94a972hL/mii4xw5TypWu09baigHJ/O4wAAPdJnOByW6sbTfPyYnYbvbYtn4+oiV2MQSH8eTQ7
0MNJcdSmluiqeevs8Zk5ihbPmJ/9bQaPcghxbLn1iSnkcN6VZqjWHTHe8iPU5HTZ1b251VI0nMg0
vbdES7U5scthnw1J+qKAuRL9GRyV7eBjNUdkzn/TsopYlKk4Zz1JzXtFr5/MqR8RP9lKB/p9KmFz
mamDP3Yzt+iVYY8to/mQalnwVGcrEXjCCEQ0RPxI921/GhGNeJrmtb9NQ5lchI7/HzgNWLd/faV4
NlrUXFGlizmdOX3lfntM9jhr5E46onHz+b5YOj7A4iDZI4U0Q1zPbn061oH4vhAIv85BeCUf+OYZ
v64Scz81xXxDHpBhJ/xKVlE/+NKIB2HrEBidDoMhz3WdlcitywyqyWBDTREIZPp1mq+Z0cqUITCL
PjBLysLA72MlOxR64DuZbJW+cB4LU5KXppaT0Z2a+aiXm6i2fVadNENcXvdKBo1dNBvbUM6trB9F
K4Is/oing2iIQ2K2eBiH1h0F9V9DOUn3wDU99FM9nhvTklWYv3/qk6c1afTnvFufZJC5vubaPl3X
aPawNzoVTa3kvTVREj1XLdZt1GrzShk890gVdIslcCS/yaO3lZXG/PbnVJiLzV6fphpF2y6Cvu/W
dulbZF5a/2RPhwLd30HGw8GHeXkyDRyVkM4xINqd3Z/YBVBfVVJsBtedOQ4+sCeQ1lA3J+DKb9cV
kmqtY5s6gML347M21u8jWIrn0GSZpuMBhGqDZpl3+tqKUKSIZqXGwVKzO3d9nRy76NHjttyLJjbb
r5bhN2fTK5VnHyNmrEW+N25DMhE0zAPV88ExN5VX8RYTXeTm9mxvgrOVOdbBm9A4Q0aeU6zHFYSQ
s1whInhbqN9W5WJULYj+fVquS66cbXslsHfO6PL0qZsh3BXwuv1exnpAhYOTD9Vemw5eklckDDkb
syjjaecsbl3iTEwTM0RTHOTaqvauC86BrDteOF5jr1XX0pZZFgSvZpYNswCbhGPUYZvqDGffaoNX
HK1xg3DTdC6aqpPoC8uUk61oZnW6b1PFvYRl+OZW5pdIGayFZ4JEcvwM910/3pdxO7yL/mDqx3j0
H/stYuo7WLdw4Kd0aG86EYAqmiInKrKhYuCWNr31NWO9yUd5K1UAz5BNZUiuIvRaU/N2cH41XdnA
eq7Qg7UY9dj6DtfZJQKh4xhs3bzQjqETFksPUdhSGzX7CFYa5g8y7jf2jWhEfBOMGPHlp7xx+bJj
l6NHkr4O1bheVaOcvxWqfgx4sz/Yuu9cLx+naZ8uTxppIfpZKulLI5gE+Lb0W/mDhoZ1FiaWthPl
D6wElHM1ggCZiiEG1FZzY2SVaCMmP1vNU4AvjT0jBpXe+SQbFz2cr2UbksASfYapkMEAdtFkf0xL
jdeom8zk0CA59/pwGQnuZXPFAYMcQT1AGN34D7JTuNNgMdU+uK15/vfwmWJMEWjidNjm/vSeJWBF
iZQpKxj4GOwq/3xDWImUFm3a5u85LlfYs1bmXm6xc5lpgcLxem66hoE3Yi4jWcav3BBD1wli6Hoo
jXwddtRCkvws1m2Sxtd0Qj41bT6bS7HlcjMzX6OYjpdiQwa5/Odo2CbZvcNXVdQviHoGcdZUzVMJ
QGN767+VQnT/GxTzRU3EbZojd0/hWF0yhNVjGgVPUdgvLbT1r6oS850KEokIRzm8Ot2I3QQx3lPk
dNdpEjWDx6SX8COY8musLuQVBPTgmh8TfbeV0Kdo+23yp+XUp+btzrynsOKe/qHbTfH8OtRaaJ9R
op9EXjIJuntFiroXvTSKJaCy+gBaxwFojQX1hAt/rbTyFFSkaRoRIIYv7F3cCVmo5HVxxr8CYxpV
Bk7ML02FfLKphpKsz9QU01RKmQ65AiMzg9RCWLtP7m6fZW9Inlq8gnfXDzM288gTE/a4Yoo41NMH
3zezp6bLZHQ4tMThNlfc8/qlkYzser8wA1UK5bmcs0mNIGxRF9NXhrMU7qDioCbB+5jow1603E6x
79zoVTTENT5Eha1WO9XVZfSf7tOn0X8Ry4ypavDTF0iD3mk4FBlhUfjXriXqoypx/Sx/r30VueGQ
wtyY+IB9BW41YvOxMCoDtrjo/KdhMVDnxltV6flebDRr59yYXnsRjagscbxwbX8tmlLfKEfZ7S/X
TW4Uyd+LzPIOLR5hG9BGwdzte2CEodN4C63An6orB3NThM0LFsjABwOMOepxdM6G3qFNb0btxU7h
2Io+cwoXhINEnsgt1qIF2gK9jTtS29S1OU/ALKt0mAKOfm/741L8UIlK5EGe9Pdit+xCO0PuS1Yz
87oHMaPUY9JwaZxtRbOwTDSmU6BHNBUt1mdFFHRQSMb0kOv9oma1dDLzgRg6Vunwcn2ce7xGAulr
N4CmxBBwhHcnt/XN4Hjj3POwLs+GFDBK3ysX30JDORLcuUD9aBcYoSqXcOrLXFs9SmLZbkUKqG49
IJUe+3fCWUfzVRIoU5ZQ9LPpuxOtMZBxDhJEwsi6G6X2TTw6Kgx0Vm0uJWsF0519g6wVvy73vo57
rJGmx3atppj6OaVLIo1HujhIiXsfRVZ1FK3bDFHyJq76dQ8xI/BAMEFKiGe356J42KlK5R9r99un
btG0WtU/EqoSjdsjUzwfxZjbfLs9LMVZoR/bysbxbHpZge+JDnDI/B37RophQqMDlZdRLGPHPfE+
P+CPaoTPja9j7FoX2Zciqe8weXR/mPVHmwLsx9c+X2ZUEH5Dl/mOz2L65oEWnafEu3e5yoZaxVEC
/43QOoZWbR0Do8q2mAfe21GqjQt/6hMDqf1g+qwBW1maNuDgBeYT62t9C831gADQHh/5FNzbnq9/
/XUSe+G1J/zfyTRUK9ZZ8lvIpvi2HCW/anBDh8M6awypZCtCp6NQwbkoatRZaWcF90FoYHOAOd/M
b2oZ5ahueAtJjpyVWBzw9Cnvw+EcoxEvqF873J5/Fn+NFeu9ZH599LXVpfZtaQma0NuizY0fmf+K
k0Pz0aDCn7UA1i9Ia6udBT5gWZSkECxYXGJG1ijBoi7LCBZ+Y53wGsWmsrDUrWRnvHRtx9jn7Fz3
4DjNvWjeDmUxicZif3vrasyoW2uQAcdnpaywc7YootVl/yS8uvvJtdtGIs+WCnduTMUkQM3oBlY+
2Py5GAa0o98FvR+y8/BIZBZAQILYmWmt5qzDuBzx6krTA4YpgLuVkg8PtpPzynCtl8IyvvajkX7P
I0AbDmV8s3GSYxZl/xFJ1FKoTeUuBoLiiPOz8iGT/BlAZ/M+ruziIQsBa2EWCjRkGtSC2jq7wJ3F
oOjylFSa1QQkt6IJqaPbG57BBr+L6pw4TfwUh1p8HKFQL3KDetxVUcnQWhOSf35MMhBGHxlDcSo6
xSGahq9n0P1AmqSkGm9zRJPHrbm29V7aYXSNvU6vl8HOD8JX+JDO2S0S5wxyl0CtGkh49+XDUgx0
+Pxgcg8emN2LhbNXwGPF7odXVSVx0lsveQv6zuvzCuEGIPME46bnMZVlPrgqlInp4ElPuEW6dxJB
50ttpP1eGaBK/BrXSt1ednkPkGXqU+Xqi531IQsFiwKzdTwgUeq8/EttJObCMdXsEHSydVKUAYOj
qb7yH2bknqysulx/1dieXTzinxqbDEAEtELD+601jbHSIOU8jWUKvi6/WtPYgOrzOybb1HxnWOA0
1Mxdv29FTNAfVKFxXa6LwmOU8nuMylZ8SZPTUCvSs2FX87KEoOlKVXuRlXQbx5n0rKdGf8AbCwu+
aVaYYyATFn6OLRGjcehXC7D7VBfnFIKIW6tZHN8pdfPb5gC/s2xduuHPnyD0NCwavCjE78TWDv2o
XprEGmP+Z4J42Zpk+pTOri7iQLoMDGFmLGtMxw1RVFFW5IPR4RO8nxZ/1854MLJ1CyoIA62QV5gp
sTdToxR+YJtSCit159Dfip5b922qrxjJnRiIE6WfpsrwztdtjjZiE2SyCqhKq2ZUl8bfK4rLlMz9
biV2QIagrp+M2KFkH+P6A8REZQ9hBQ4Fi0RpcS00iYOdY47tE/AV+I6e/Vu/3mvhMRuzj8RLtAsv
HwQ5mvMoIi2Z7c4dnKouohW61qvSuu41LqMSBIWOUGQoHonhtF7t4NwxYlkzNQPNrNewT9SFuJs5
lMPOUoGlG7ZbrVolCwlpOqQK3dI4yDqZlRLm86xza/+D7959q0Tek67xAsvVRFvJQVYchynDxW56
XZVS8A3FfIKsKW4eALRK68YfBmArZnvBaAEe+TQljIi2UAXyHncS/yOtT/GamvyXx4v+D4tJS7Ys
xcYF0zQAtv+5G9Oo6/QgDsXvAQBGsy2aO/x1q0tUq9EurybUGfmOi+jLrUrhoR83gDYm/NQ0MEJw
+3RVLymbIXNq6cEwW5hcOGM7STTTm9sJqfXkXpM9dUk0ioywpdXVXhygshQYIshfRkmq9shE+3wG
RrTagwT9OUU09bTmOnF6u/i3a8R9+qF8+4/dq8jtZ7/vXi3eQ6h/qIOmLvqvv1dVyhUiM617U9s0
WSUe7CIIZtYRrzbrKM5ynHFGxKD1pcTdcSv6EMxbx64wGCAPgJfnBD0TnU0U2MdExXYogpdDNbnH
ZtRUzp/OgLCp1z4wwj/P/v/ndWq5qg1vXIs8pUFBMC50BNbEtlg0PT2M9iIxKZqR3oe/NcXobfLt
2jprQbT9OfnW9KqSfyiW3LncK9bBzrLsbA/RJpmS++JAvF6bJ7Dy1wRg/Yd4dNIzst65rsrFRxkN
OKtQCXWPTkPd5BGbSOwuI/YFmjYL+9b8FuH+xP/2NzNC0ZvEfbhDzV/NzbzKZ3Yfp6/ewCNf8ntl
LZppbz0CNkvvU5VkHJVjJ83RktcgzqqNLzVIDUQzHHGf6Nzh2EE7ftbS72EygsqM03Sv6fb0yebW
KA2CRWbL1U6MDro0x5iipGBU7tlO8BOIm8lJ4K3ET3Bt6s5jhrvafeOkxaVqjVPi+cbSMMJg21Ae
ucAVEtZ9nLt3QTjVyEZF8MGX4y2wM+1Bg9W2NQNw05URlu+29SHVlv/x6UK3Uf6jME01/+Rlo2Sz
TNgFVD4ZuMz87Qk1ajw1IRAnz2bPWuRZV4DiVH5oQriLF03buHvJ1Ny93xb3vufpa9ES/WTWLACr
06hoo6Yh8k4Z2Kbr9ARBLb6Xqa9nydxSG2VmuWO11VqjvwDizO8ys5l7ZTxcRFea9e0K+m+9EE0x
oKvOg1k2lH1OF1mIcw6VPz6Jljj0rpIj7iKq0lLyuwxVdEvWWFnrrHHHJTbF2guLTHwM5To+GBQj
vPQBVQl2MkB80wD+hlY499vWqKdqmBFEpmUvxJf4+pUXX+Wgzta6Xu6hlsO24bW0DidjRp2k1/WQ
R7o602Mj/m3An6aIK/A/TNZiMg65H4rm4gXr5OjjWq8hOeVExb7+dYYFEiOiTaLXBq5uW1/73KHg
e5oo9fKpls27T3EA0bz14X86UsR0ED3ZxAu/hQygKYK3J06Hlj/1dyhApGcEwu86z/6zaDVQ6fXM
fgKjn9zLln8m7SQ9qzhB7WUZY0/B8EekFKxhV2JnReXkBQFOeuFZHd5DbVz4kWw8SCGHwu+QPedh
sRd9CeDfrE6GtYuQfi+5UrOXsqHdO7Fq57NbW5zd5tjTbNFk23fyCTKrrdJvrps4n+DFznfzJ1FG
IQonxJkOyB+0r0Ol+ZCz2fMIJd/mGRkKsEqCWAxvVD8rAZ70kOPUpTY1xUGuPeOc6vn9VG0KjdoI
4Pu3kXvEJGf2aVpY1AOMnUkdJ48Y6UXAt87ikPZldLKHO9EgGkjYmcjyMwCycZvCBtPBYDLXCqbk
k64Qtp2aDh+mvV2HR5444aUHkBZnHTDeqZWbmPl5xCFFSxySmBTXiL6K5QUzxEHPoeWhcp4nUesf
03L4Vrmt9hSZuS1a+WSpHErjby1ybtdWlajqUxS5v421iKIWhF7BUufmCL4pxIlyOqu7HqLerz50
mHALu5gC/YlSYU1cAi0DFQg7pUGCfz1XdHSKSQjSC9idurWLAXRn0sQH1QaLWUiDe2q6BNoRqc4L
0JZgoad+/ZSCup65HXmLvg2Ad0nhV2NyVMj7GgVAADu6Ddh0VGU5syKA3sg7mkNSSPaH6Vc/XICN
r6mTOTM9V5KnDJXYwrURI/37guIv5S7GmbbM5pGHqo1K+C//msh0QboVsKlxeJdn4tXb5U0xh+sf
70T4GoJ0Mc9lOd6JV68YTQIQ02IU3ObP0du1YlSFX9eoWX7/T9eL24kLfJUKYwNP1WGfFj11LTWu
Sp8UAWZDOTib4RYsoQhi2aHTHXQVZ0f2y91TXrol5kVm96SzaW+odcRw6ozbQP4ywsjYQWmZMrI0
iRTKS9vTBh6SNE3Pakhn18VxrDGxN4xsXgzAOxujxk+v9s0N2h8QRbhmPzWjcREbwaGeoKMUPD+E
nWFsKk8u1mCkrSep1S4BUqmNZ/j6BlL7Tq6y9M2QKBsPWOYedQ0mqO+ocFoys32GOPwsoty/piYV
HmdiqtW6WDZPU22nf8m6HKvIWrWOuo0OeaGAIZHDrNnXjs+arhk8+6iSgj1qdWd/qMl4MflSfsha
8R0LZvNNy/EzcRJ3fEG1BvfUNNunHv9j1jxq8xCH6bAoGoIUslS3S7vwdZDcUruiLtQ/uWUur/tG
rw9mp1sbVeodWClWstOkrN9isSnv7aLINoOJGNAJwGM1fQ6BL4TQbtrDeKdSFUoKsGsuKeiNRYg1
zGNVquzl1bR75sEFPiXpldfAkqDk5p30bo3jK79J+ZUFwNGCBPcd3OJKbzJ/h0N3uykAcIMET4Ge
ZkMB7r346ENNeVM8XV5UnlLsogohpBID1Jz6k7621iW1baves+Q33zM2Pr7Qj11z7vlyb0dnCDfQ
WUeUUlUwJ6kVfdWLZuYXUfN9KGxvhpdL/hS4sbdSDUnDhjD1jrZnJMsYtMNL1JnPuDw236XJXxyI
+MrMQnUzsKeZZzhxXpLM1VZaI7d40Q4RD0QvXzUlVLQqgf4Z+1ryYRTjSsnLeg+xP55bUW7j6SZN
xm4cRBO/roo1iOEvRJ9iAWqZiVMZHun0FOGa66kzneLone6j4LfbiMl2UOPOIYPxUiUHt/NOLk+u
HKg7uL4qBDY7eaTgEWczSU+/a/5bN/rj15QX87wvU/leLcZ0A6jS3ui4igIAt/nqFVbxUXnlXFyT
2vYPmIu49SY61B4+entDQ5ktKalFwbrfE46GTquCR97xNHwIxOpjOmjTKkX0l834QOXnz65bP1nJ
B9HqXBVpC96u13v8P/vETcS/0Lfxa6JRJmAGtrFAyOI9Nm1RnerEvlPhYDyKLtOodxXJ5LM8ddlO
mSCgDOS1GAwNO6GcjGSAaDoqaP/MXOuWHFbzqm+XyOtOWjzWZ7OW6gdwgxCwI8JYShtvCnxgcDwg
qoV0GstZ1anOhaY1D2rj/TatGai0TJwXLYJJkhOmS5yOmnW1sGFEG9SuiYNoJhGWsb1hpBjFmtqd
C6P1LgxAGLrEK0WX1BnvmuwAIBF9o8kXnTKAYilGWWXk+39/nxBn+DM7ZCMYsanyJLXKl1NRPhva
FFqajDgiqk/kP0nGrHjW5rsO/0aTuNt9Mb3IR8dZI9v82ZrGbq1pTMysp9d6/8fMv68TM6vpnr/+
hV/XBZFUrrsSrq3buqRTXICcJ9PB2KalZtI2h5PoEYeBoqi1FMagCP4cqMyYXYAIFAPolxdOCU0q
Mihkd4zwwhc8OxkY/oqWOOgVbjw8KPAxMHxo/G1tN/PWsYc1uMD5SN0SGsDGOVtD4IJNCvEODJ2z
6BJngHraReONEq+B/w0Q3cKHPfGGU+hUmNmN6h0+9RSOJAVe5pFUUHaSGg++Esp71g+YLyTqR0mc
9zFQ7O9jrfpPpdJ2qyHFRlFxI+Okg3amYtirtnnWOUuiUSiLauNi5Un+EOUprCcze8EfKDwYDbFB
0eypV+SpZdSrsk/zl2HEJ17CszvLm5MUp0CbnVBFbZKZfM07Izt55XJUKkpGK0nasliol22CCHY9
jOMXQ8262RC1EFSNwH5qcvWikWz9msC2ZiWMIoDSIHMTa2TS/2EG8ctsAXxMXSPkUVZjXpPUUJME
67gxXya5nDzzLvuGTsD9rqpvTd1UdzHKYn3jWqXH1ik3iN7Exl0XZ8ouJFKypObeeJVzaSU8pxR8
dK8z+Onl3SQdXFom6asq16u5n0QswaeSX0Lq+GWX7JXVnCIXak4Dye4gFk8lcpimeIdg6A+97BUe
IYJgVksVetAqxP976NQfnqKfCDNHHyW64Bmuyu6LnReAnrs4ehzaQFm4/DJ3ceDUq5TS8aPhJ/gP
1JSyDEELK683MMKwM/tIuDFehSVIAP7HgDJoJJQHL8EgkTX4eNSKASWQmmlbT5aGVxwL51beO8TM
3fLYo7bBLJ5+3a3gJ/k906YHV1/gbP5rmhwVBv5fPMGkIeVutfFzWoTHQBI5P3i1Ry86f0IgCuWb
B+4AmxIbumVYlCdcQVy0D436oUAe8WTzK+DgbD7WkUNllKPuJsMifli1eImy5JSYkfk1iePvqdSV
j1aBW8G/P6pw7v3rUeUomq4qhNNkQ//LA7HuI8WKm2x4olrHuZT6s601PHjBZeyM1kExEEcFLhch
XucSRlxtV2j3vaqA1qA/GqNlO3QLH9URVKY+2oqNiGgGlfF7U4zCcdoXQX7vjHZ8cJUA3GXZ55e4
jMp5T7TjTUvG+0DU5Tr2NjcscNRm/kUbYvtFQn44nwB7W5I/P+q6kvGtr0jeNPnw7lvppYIY9FBO
/T7F+FiVa8N7eyhCNzt3MqF3saPPIpCj3ZhhrDW9WUVcgARXfwzU3NiasaXXawMPzVlhaOHailtW
lgjHyVXaafkzmG51ChBgtz1YYeqxQJL77iDarpd1B683GrISffh5QEwxc5NLxMTaKfslOKsnjCnu
RCWhqD1E5R4fpi4J0cC9j0cGiAmg+Uho5aNt1cXSkqfNkCznIECC/lsdoKpUPeOHZReX0LWlV4AC
MJbDUrkDr2zx/FeIxf26PHCpGROX85e7Xm4anv6jDFpCyYN3bnS321hBn54rZAU46Jrpa1kG9cq2
zGQtlVX66lvmW4PJ311QjMGDg6RTdA9Oam+AJ4D4mS5KB3Z/Op4HB92X65cATKTmJq9Olpt7ssTl
XDR7aXhAbXYOx254T0v3ZIVGgd9nHe87RWsXot9LvTNFdcWjVg+L1BkVqIk5Zng1S3BW8geKx38/
3Ppkq+6WelbCrZ+m3AZEk0rRbolCD6ukrhrw/Uvie6fAQZXlhsyLMmjXQZgUB68Ysm3EsnCXULmw
x0MMAl7YNDBCEmUle61N+fKYLIcknLC6jjvP7bR6Ak3sYnSqNK+yj0l3Eg7aF9WdcsB59r3Ed3eI
XPhzo7G2DWpRZxrOPE3kwTGUM5IwrlV/xb7oQWvHNPzRUkyxFRmzviIv4OI4CdYeZwQ72Lk83+7F
GBmd65g2ieJ/jYmc3N/XOVHpL9ouVa/qAUcP4MRnjo+pMUWZaGO1XZb7SBEn/W7tWdIKd4ScUlc+
kc2DI3tblvHeD4RqW9/NgjdiIQoPij46QVjWdjJom1USqtaDXZLFDkCzfA9xuLZBKJRKIc9GNZUu
tjJm65rFwK73wCV5BetNyKnDW1Z4+8CJ62MlRxoGVMQHCHx6Pyg5TVJd+yHl9VtGcvnFaqJ8UdjN
eNasfNiMmppvNbfRV5EU+3sAijjo+pWy10oFL4C6iJcUfUUvWhc/wwFovlPlsmoi3f8yRHA7cnPw
7xBG8KQpUn/jla12b/kRjiKDanxY3TtLZuQGcap1x0DIFMw+x8GF/GQ36RXEABVBP890ZejhG+Dx
Iw+Gedd29VuJs+9raw/Dykp1Yo1TIVat6AtYmM7jEHfFAV1TMJdrPXjFtppyNT4eG9F0xvLYVF53
wfujvu+y6EGdZjmZhrduPQClmZoE74h8Sv7X1OiaE/kE/hQ5YqRb4dQYDBaZ5oBY/rSKE4ehaRcS
yKmzaFmpFWzK2Aftnmn7OOoRXHiWs9bziieDHEuLSmmax8jssU4o2+699vL7kE8H3gfSMorwGsbi
Nd8PWut91KOC6NwLdOx18LmcFgZS9JUH9bNb69pLXisg2BPcgkTTwaZ6Lkl8066j/Fpd6pn/4f9r
/vXuM3GPh4VABT9+xH8pvJVuRCJtFtJj56RYq7maBrhwbM9yl0S7qivdFeLg7NHNWJboamJ9gxs/
92q+xLe5Ayre7RCdWBYwPcjTx7yAiZlnmnmbnsgQqcStY/SNu+vc6dbGpCap3FqdX4Xa6dhQUh/H
+5qI7/eyVnZ9k0XvddXq86AO0zs9KtVNxr5j42VKeOehkZ6bUua9JyiyPRbl4qK2syKioP9H23kt
N65r6/qJWMUcbkVlS7bk2J43rI7MOfPp90fIs+WtvWZYdercsAhgAKRliQQG/gBOYwI3oc5PgsJI
w2fLjxbqvDsfIHj1jDU0Wsc8QUTb79KIxcFN29wPlIv1D7IyQOZuZx8wTjSUKGQTS0OkVW7IP6Rv
PB04ofWssbW7jNsxLrDH8xZAzHD0gRp0Z8s9TGRxWrVsRzbz4dKS6SOipaKc1OxETiN+FqkBktSc
jgLnIuAw4uwGE3NT7HtjRNmgMTHy4+ez07EGZwLe2U+WojLptPFSVaTSOmAH0a1qZB9ekCpB8H/+
wNPigKSG8UN0SqWQTlbUrvFy++hUY4yxkgNbe7GSgql+8qCqRfCj7fuVrdb8Sko/d80RMAzsvq9W
Y05fHAVHdLgsxqM8xpDA49A8NpEubeEfyrtYjoOjAVxgrU+9tHcC/TXwyJIlgGwOpOicO/Ch0VpK
p/45gxPHu7Iff3rAmxudLwh4PPAeXfTSx46xCp3qoxOJ8PDSiWVr+bvTKJACFVJdVaKGl07RfKV5
2XS5koe70LPsmWyRAADaoIubrjKAneHr1Phf4YQph16Lo/1U4MYqsoxY9BarehhQBp5zkKWGKLdR
js4lB4m81GJeb74UiYHHPPhNSVLMLwUevDPOvWmbYV2RT9naRmTN1aUW5Sdfj7+kVuohjwYzva7V
N2QMvXtRJQ6i6KTJmsR7dLip12tVddu0r1YYo8WtNt4F+lShUORAnZ/PrgdRF/tdsY2zA08ou2Pd
Jj9l8Qw4TjwDUxcoqJYJnla1M/Ogdqb6IlrHVjYOlfPkV0O9U9NYe4snZ80mnfkkD1ZwroL+KZlJ
YLmO15aSxiaO0aq2klr0gPKiyrY9+fel+NUq9phtndFuL0XRmprFzlPGjVE0v4x5aTYA1F+TxjGp
oihFyrEE//no5T+00ZIO+NtbRzHBDZR1aMnl8TLnVW0T4zy9U7slyWmmMzHqbr0coZ5WB6Crmaqx
yvSXsNWDQxEF6ZMxRZ/rJ1Z9Q2akT3O80abOu64ekhGEf9rAsY0xxtXFHYVpsWPqby97rZO35mTw
D0iDaZE2jX1s4iB/kRp/JdaZGPGgwEt+2O1jtX0aMSbZoAobrcVGoRen2iKNdecQ85G9ZdGpkJXx
FfTZ8wUEA9ZLW06aJK+ZG1v71Gulo901LC+jBvesJj75c66ziwosVTLjvY+HCKC4Ez6UXujtHKmu
N6Hv6DguJ7gKgFX50ahrzEp+ZXAd3rP8kWRwDonwzxNJuq353JSBXogWn2OysrHeZch9YlMB7Mu8
R2SRbp2/TlnNlpEaKv5atHbQJMvZcNpaZCP+0B7/ThcqQXOfYF1wwII+RHuttt7btFrV+Fh+T1HF
xukvns4JkySAgKa9TsLeeUmb7llEVGnIgjVMXpoiKTetnYU7JWnLx3ZOvokIC92BwsB1uOCZtmxm
vRFccWoWWJBp5CBVlrYSjKzrzYhK7GfdpLWil3QI7zU1KU/i5ZNTokNxEl/jue1aajT/U+l3P8/j
i/j3S19Htv7v+3+G27Dzo7BR9391ejRDqiVfHsbnydlXktK3uzAFk+Q4erfscsw9BTFCnPmtxwJI
h+O0xDkKc8im89ZthiQN5BR4+OQm7kp9wP8ukJ9jK3ZWJo+qzYjd09r0MrLCM7RYgIyjWakIz5JF
VkJYQ7C8vjN5sr5auvOaYS75IEqyPyy0LHqOQ7I2ipl5e57b1dLPLOMdxvUPC6DcuXBq6T6esBhK
YZjdjw6m2Wk8nIOmqyH/tT8MlGrfKzJrYBe68S3S2tANq+QUj35/n0ew0EPbzu8rx/K2kdLXu4rV
acoacjW2Zfc0qPJ0SML2D2VSu6exzFQXt3lMsBx2FQredT8cs15ofHbbWImkbek138YKHbhUTws+
D19b9opTfVX4tWdqYb3po+5toANnG9x323NgFscEKO97kmpLsa8kN6hLjX0enKwI7ygpwCBpCM07
L4OLIg68PkEo5iVyazNPaOZVdb96lfctOzRh6XwJcg+hTU2u7mz8bh7YEuNV2objSjOGcl3FHi5N
PJ3c3ivt9SxXby1gbaMo1MbWo42/lAYM7qsCYGaRFznmblZRsOAZ13itvgVG1n2zbQSsS5yzVtHU
RhuzkjHDlY3+zTHNcFHpeFz60OErv8QnqtWeu0x3fhmddGZRvG3YnV+OFoyFMVbdpsHhrE8DexPr
jXOXD/WwNW1p7015tlJGWOxJ3S1k0NVvU9YO6w5c3Dr3WlbgWfOgFuD3akCH39q4P9lstv5ky4mc
jeXgahTYa+SCmj3WsEC5YfsR8CctMBunDtpCchj8IDqLQ1nKCpNyIHxzVSxJlRumtrEqjFw59vhT
HuW++DLYxak0s+IZ4O2zUjnJAyJK8ksuKa+5r1j3alTUx9GoThABgPSnUcQS7mckt9lBDv1HB173
zrewTYWInesHiQS0s5oCM33vTbLGRStXa1GURvPBLlgemmrX37cmDru+hOOqLkXhspLb4E518GJv
Whv8MwpXgkETOJyVaDbFReBv0rH/qBeNMUlM0jVziCijhPWHZOXZsvPGF3ZGsocyiV7YA63vxyHi
lzT1yh5r4e5VtnlSAw1PNyRJfvDe7c+p3WnHYbDwqdOD0EUWjYSeDgR9bpRHrz93g2Xtiyn+xh4j
ET0KCTsnRDPrUg5RxMW9DocQb8i6VUFm+ZVpTLsCes9rbS6aGl59sqO0uwx95nXoFKPbN7WE2JGp
ZXeXU0tvWSYx47Ldfq6NfV5Qtiq5QX+Pk6Kzz+rxVI6R8WCnzYbV50p3tB95rzDDi5pvvW50p6lJ
C1fN7Wpdhe9TBdA3YqUztlH9q9efetvqX+o4cA6lN8EdLhNoFXELiSTikY6En7eV+zBdFPycT6nU
FqdsPrN05ZTy0L8TVaKxy+t00/ea74oi4Kb0XlKqbzFbwnltGc9VLHcIsJuVK4pW6E9k3uKvkZSZ
z2gL949pm7vJXCpyGJuh3+G/LQ/SYZoPoMk+zpJYw2wvML9eq65h11gHRjFbG1z9d0/LrO9A8f4q
vcLeD2Ud7ezWc6CEDjiT64p/7MOw3gSVFt+zlTiutUIrHya7slZOirRH3/snhzfzNk/z9A49YiTw
+flv2xD7GQ2l1LWKyfTDUDb5ygP38dhOMdLTei8/F8m5qgxQB/aUntG1jradXlW7yHeahzFsQ/Je
CTaXXnaUS37pcQK2QMnqP6Kq1VyQeulJY9sVS5FJ3nZFG7tlrkK3I4u6U0xG6w1pfmX0pWtbmvLV
ZGGhypX50y7SJ4U5hFuTFTz1mrRCXKT4pUMqC3gWvvsdd9gHcX4ysrDdVmNzb/NT2sTY9W4GA6wM
RvbkFsxAfZON+ptqptGvzDyC0kRggR/zyWTv+d0KtMItO6V+RO6lXZdJkx/sobpzIvYEPV+qTzCM
Wjer2QkosSgM8ir5KQcss5yMOYlp69kaemF+N02acVTBkSwDp1e+6P14JAdis1HpKDyy17Vsll/D
ACtb7OzKPWlK6zGr+59wK3hQsmvPirg2z2ndRnda6KMyl3bjferMyxfD+BYphQ8toxm3StC0G9Nn
ioRA17kdM/+7A0xuoWTp+Dimeg/CvJLXVda1b6Qn2CAhIpwnznaZp2e1r3NwAPVWtvxkZ02OuVOm
KD/wv4yxWmzMB0cvnSXm4KgVDZGzHdVwPOBIFy+G0PGeDV2vT1Y17GOYqb2Gf2vJdq8/NMkxREZx
ww5ysxLgLp/Pcmn2YbkT0K8WYfPZ07BB06iVXuvWXrRomj7LcpfhH5yTMm2MO6PqElfTu37Xtoq/
mmwle4eI8ZNdl+FUOlA7ci34Ec7PXCN2FkUnFW6okocdHdnEHbEbN0MXZ4++2jvkK9v6u+lUiHm2
yk+JLYtSDq2XEnvvlaLE7/ZYFcs805xTOh8g2PcLNeKL6pmSKi1IBCnLqbKKVeBVzkkEOo6pb+xI
d3DR/LMOYS/4LQYPlnkUEZYYg3myL2NfBktMZeODauj66W2U/GBl50V2lHwSgPADmT93WnJwIucP
K9acY6ixvg7qp0nDulGdVARrHVjulbe3HFs5FhBU3Al9baAniOI7Sa3usi4ZH4r5EG6zMc3WLI7D
bcFKYambrfqG3OlXrRqGX+zPTSCVmaiw2q6kBHeZxslXPblvHpcJzqZSwoNal4zzwHNkK49StExK
U3kxI9/aerGUIbWZ8XtVki8AYZLlZNdMuORiPEwe6JFUM6x1ZGoDekBxvrbl0TrkZdt2KCm1T0Zu
pVtRdz1gUvxnCF6z5NUs4F/MRlAkrOs3u+7rRWbp4WuHqDsG8oZ2ip2AJSpYCPDcm0iboAhASADf
g5wnzjb9YgqbY19pLAHJUD2l7DMtIGUPO1GnpBpWXVMDqViyT5EWWj/Zi8IFwcWX0X70NWbJoSp/
lSVp3IM8nfa6BNNkgWXgIhzn1EQp9UwE4y9SHSbvvRwAWAcONAOXbRLgwR5Ueoeon2a68WBXKxMM
vRGEbEj6aXiQiyHbhdiQs16TpWVpYQqqBY73OFr9o2/6R7jRfoA4kESCJW43nlLlZ/JpUJJxw4HH
1kAbN5k1QamtXsx8jI4DeQ1SIU31Ehe5fe/E+jPfH/N5wpdspoP/yRC3ZrWYKxWsZBW3LDs2gAVB
XDREZe3dN8V3UTADfJFyq8c21aqmU4w0FjbCzQAzQZtOlzrUPjZqYoO9mENEA6sFNFIkNGCoKXqM
zmQDG5RmVgQcHKs8tG3ycZZoBcasHfuuUtjXWEHOMZdTnkR8rxK5WyOZj2yegeSkJEPtThXHO4oD
XwNn18K00tAWORqVyQsgjc5NidGNnPNYZAZrnZVpQByFT2ZnVIZ1FnWNne/VuJ62eWSrCEzB7MJN
mF34Ae1DHJ7gmIz37DppJ3kcDVfzAv8ccNcbLGmSrcTSslT9CTbaOKcQHkCwLjtD1nlNg9x0Cpx0
yY29d5D6jrMTr5az0dqOxdqxSdwWYWzta69mLjafKTHyOZdKURaHxrpnl3dcd/j3rEibskVRwITs
peTdi4P4D8wEZkUUqXnlea+4TeT5T2BRwpUeVd6DKfOlCOOvLK7YgG8rwPutwatlLopD76igag2H
7AC8NprUwTIx3FpKfaKetPox1GuIjbKJ9IrHB4wkAsrJslPhMmhiiJxNioSp90Q+QI+NZBlOknYW
hzKAEshsq10rvvxRVzVty4aNWu6GpNIvcb2i3LOhZx7i3HDWRTTjxC1F3zchmRYHDetnJTDrx77G
VRqB1mfd6lZOLEvneaLutbXypoFYPZAg8C5Fo0hTNxr7aJ2qRVShA4sDRoH8/wYJpoS92Py77UU5
zgF9v+e3FrJi1oezgZKGO2KkuTEcz76LK+k1iPL4sYchqbdV/eyPY/Wcg0YqtEa5L3ypena03nA7
NKp5wlLEhQWX2Y7UDB7190YOqArqlnefReYPZZqiNz+Nql0oB+wIOX78ZsKWWel9HW5FK4wIpBvx
bgS9Qis2E2gVx9KTbOvyI+8PYCxUD1YHbzHAyNtkoXlnSROAwc7QtoZWJ0tUREwYU3GNYBPoMXjg
5ktKKgH/CltektendZSVTZHzepdiyyDFEiDfCEx0JfqqTudvCqVoV5e+LaAz3vbk+eZgZnj1Op9A
xovWuCP3p49TeSkC0+KFNQ4y/lkEZ33C/uagI945X1f242xVtSTGLn2HwcNGPpc3IljrGnVZBbZ3
aU3MGpN53Ni3l75hz8Ybtsdb8SfEUyC57LDGG8x4tobldA8d0vfrNJyKgx3fgT4Jn6Xa7RS5f5bw
YntOq+EVFpVzzPVs2JZ4py8kjAof2gYJurBzoBdJ2AiLukb5Wk7oqV2qOsQK7nU2mz25QOc2YsUM
0DzY273dP4j4rAoTNE8yjEezwU2trGeKF1pL4NPJne9D/Ib19j0jOfW1KAJ1AcrDeEg9I9qGg71v
mik9tUb80sqx/wYfWd3ja4EaszP4b1XcNGty7eNatAIeqF32CJ29aM316imt8+7k44j12n6ty9Tf
qkGOMWRvVCiGmNUSg85qU0dsci5sHxkkp8AdZBUZ1p+nyXyqK2mpup8CPp3qqVKs45H0gW88epAw
X03+vCdHB8Y7OP6rxrft7CX5XpQko9cfInytRSmaMhQws/67KFX80dC3w5Lt1jJ4nSq0g+yBPTox
atRM2toDmbKMTEl7GD3546BLO0vq/YdrNRP+Yp94/osIutYnequsgpGd4puG3I/kRenBFrgGixDy
Eax10DHDvfvjcl7HgtGoFOUFPvw67Jvx3Z5Mbzk1gJpHJZOPskq6C+z00kbrBf57Fbjh7IIiDvgq
fZwlmmHz8854h1v4n4hW5fdZkqfOaugglNw0iGDR2reS/6kVsg/2K2Zfk5Ug93oZtcaWPakngHst
pGISLLPVGnJhH4eIqcI+mQ/i7Npwjbs23MT9i5Dr8BOA+Hghxr/2E8VrzPVK/yLkZqhr37+8y7+8
2vUOriE3w9fCTPCm+eZK12GuN3MzzDXkv/s8/nKYv7+S6CbuUunGct0G4eP1TxD11+JfXuIvQ64N
Nx/Efz/U9c+4Ger6gf1XV7u5g/+q799/Ln851N/fKfIOFbNDLXcRCGFqF84/Q3H4m/KnJrai6JXN
btui16Xc6riQfipfOnzq9h+vICrFUJdR/in+elXRUxxk9p2n1bXl80j/NN4/XZ/FDEvvXo+YnV+v
eBn19nP4XPv/et3LFT//JeLqDRwIo8T8+/rXXu/qpu5avL3Rv+wiGj7d+nUI0ZLM//KbOtHwL+r+
Rch/PxSY+nY54vCz0KOxvm+HwFpVIOJdUQy6WTJAz2qQO7SC0TJcubS9pWTXubpJakz96sphRjk3
i8Bh9MHEAV45QFKv9mqOZ9NSNPvdStcT5wjmFwadqOomJ7krHWaBhVqoG3XUrKXOppIL789lmwHo
5WzXdjFzE75uwtINzh6SnuLUGKZYcq9Gb6r10fFadbWC8zwtQuW4Tr56YS3tdCSf3SxN4w17UuSj
5DR/BJW51cusuUdsKXuUyL4cDKc5iTYRVfLLXTtmNSyhhWePIkyNsRILSLbsRYjqyUyRMqamjCoC
kiIHw6VHgAXni4iGf3l11e5OlqF6JFH/w5WdEeUl1fvmZxoZuMzujxNIrHFhov1xFGXMJgN3SJyP
5muD/jvE1CVC8oGQvP/oJvqKg4hzfo9ilHGwznXIu0oBo0WrInYBxKk4kCVEpPRa/hQU2/YR9OW4
+dQH5Omf4Z9qEVdMbHfQ5B6ZPiTcsX4z7zsltO7FWYJ3Rddl7fGmnglRuGR+ynfopsPQBIcu9lFr
+HMMESEOBctbVKDMbnOtE2dBYnVbaJA/b+rFIEVt31XFZO5Fo6iykn6dymO/K8Hbg5lknxAjJ4OP
yHIzs3Iu9aJR1Iuz6wF4nXknipMQwBOnNpspXhV99BXdaj30lqFWNXiepcMaCEDnhtGkOgv09erT
olRIkmBqJPGtBUJN2s4c1hFe8afel5tTpRTW3ursZ1F1rUd+69lIG5u1BqHikAJHXpu637nj3FPU
Xa4hRrpWiuvYlj9eriMa5GL6kua4KQuarjhDB+r8wde9oe4iwucUi0vb5VxwdgV7F1lY0A7N0kGX
M2APdy83mpaga16m9V4qJZNzT8J3+fN5o2iV7Ipwr6m64a5RVHPh1126rCPtgzsdS61jk92AHX09
aEWNWCfZfFH1KeSWeS3a/ciGdP0pVJO8XnQXRGzkCxYhrhYYp5Gz1jWI0jUOxXfBDIrAIVL+I81R
B5qNFK4RgakoiAZjXqzubkA/cQr4fC0qrdktFP6rQQJkmf/GBqFpdJeZPjtHcwaQX8pjyC4qwpV/
CuEhyJ7iK9d0F9G8QuhJz3ENu2GXOKAW/QrVkxrpuKI+zwoF67CpomWA1HvgghTMgIOk0bL3nOpc
9GN1FnXKXNdC6sYOhxztWpRF8804gxw91K3n7zqz7g8d3OeD07NDvBDlCBX6O1u9z9t8yJaXBpJP
4AEGq/0WYG7Dxr2Kv7PkF8vrCG0WfYx1UxfM43nq/U21KYfSRlKHc/vbJfTTe+XDRbTyJpccgvLp
DXN57bAFeHeJEeVPPS8vmd4LZdcH9OTC8EMfV2LHNE3Ctx5e2CabzebEIfl9NgpTuWtZNHd9fOlx
Uy+KrKC7Dcj/L3Xf2tOCxCesKQcSc6qH0vF6yLz6o6j7uFcDEzmIRlF/6dvBxnH9qZpW125k1b1l
V5SKi0gSarc6hENoUD1igLoWhoCAlXIlWfW7Nrapv28yqz9kUcbCNKzLXTQl5S7G+1t+7A1yB/Jg
Z66IqebAWFAVRgdkdMuuG3nIe1FlB2ruMhntkQepFTl1HdVEr3iwpi2vOeUBMqv6IM5SfEDVKWyP
13oV67ZDqhpoFxHqyIBqF8pQGBuL24biR+X1QFqPvwTU9zKUnHlnYG4OdQepyt9XE3X1fMkhl9iS
4WrXGwiqrD50tX652qf6LClBx+CL10/qbkrCckOeWn5y2hShSskzf6iY1wRt2n+zm6x3K0j9J+93
bKhZ001sb32puExSoqfsK2wBtDXiaIlTk07K/K2GXlN/aS7NkIwkSIePuhxiVT6UGKzMPS6dxTh9
MCf1ygDb9bmlQsdMWYoRzSHYipDbLvPYUGtDVN/pIVpzo1wmqmUN5gOY9Wxl1wgN868zf5gBPBEl
Lr8GZoSuh1EnD2UV4/2LmeHagOfyLGKFXMv/jpW7yWCbBuiDpFbSwlJ4JQnOQI3rAWSYmOIMI5Y1
dNVEq2AbiFbLBuggWkXfvGUfUnY03alcj3FcnX3yRTX7SZGvJwNfgp+6FkVrOTtRidY0x0Op0gE0
1Qoqv0670L0Eog6bqQ/i7NpwrQvmVhAcysaMYCuIOHHoUWO+NMDd+DGxwzf1PZuo1w7iEjcjiUuM
qJ2gCM3AIvh67WS+KdBX9bEE1qRZerEyR+B4oTlE7/CgMD+S330+ADYLQ6SG+1Z5Lw0FkFUxPo15
Dz9PihN2wn3l3cpki81P2Tv6ySRjgMgXdu4uRs2arNoN5Hv/3ajeoKKNIUm4WTF53Bm9bWwUr4OZ
DT5rgX5YdwjV0H8Limnnl2T7GzuanvMyd4dZGA3+XH6vtrgG+XMUpEXmziYeM6LVidWSP4UhRasY
ElZefxCtoS5/GjIbMzaKGcNu8h9sKSTsMDg5CHqrfZQRHN+1dmCu8ToyX6UpvBfv4WtEAvBzV4SW
sQ5qA9FlHXWqflFNRrkR8+QpCrU73crcm7kypEpm4JMsa3dG9NH6USdawrr61DIOvH4Wl6k6Gz5b
La+f4tm+UUsSVHT0et/IvdTf/y6yKeofxWHKrB3k6OJoSrgSMlC+rRU7fBQHB4BHEYPFEyW0LdRj
qTd3WqdjAJOO6bBJ277jIUuHid//o5UmjTvbL21ypOgwiWnkfdG01lGEjKrX35v2tLl2UM0p3vIE
hVUvOnhybrgN8umXmMt1p/ihyPPgMoiGvONDMLLxKe7CAoaPbbtnLESsOICaTpZgm/q1Pg8/SXbh
DrgiPEnJUo7wUcnbun8a/Up1wx7jW1E3gLg9gIr64cx6r6KqzHWkglL5aM1VPej0dVyZzCLnYsGi
71Ezvog2Ea5H8EidFMpOI3v6fky9d7RD+jvH9/u70RtAoYtTceDxLkn4WvwOuI0qf7eIGFH08sYv
F6KM1Fm4Uo2pu4x5jUnzaPTca28xrlGNH/dxGUKUi9R6lvvK39yEmLXMG9V3XgKjwkmldfS93Ukh
2MFJ5lQcrmXRLiJFs4VU1kekKJvXyEuTCGVDYnQVH50RESTGEGfXS+JNIGnuf7yaiGSNGqA6CDJR
VuvhwUJgcBkNSrwSxc4JqOu04aGzJ2vRo0Gxvmnw+uRHwH7L7rY+H/ZBkSp3VVYlJnYqDDLYT+pY
9Pe+6jeAk1Jr7bCyPCNqXy28aup3oigOcWs/ynoXHUSpjCLl3BrDMsNA6CGfS47u+2eImdcuJSoc
x7Y1tt5YT6HrtA0qA076VYH+HbpovEz8RFTE/kT3+cKDHvTrOkzBKZWVC7ynP1eWHDxBBABX6T2J
gxaZDQgiw9snc51dA1SdJglzl7nIbn37kPnqvtSdjw5qB4TBwGdOVEFFS1fW1CEbO8eDvc0OXW79
usZDDQTeZWJuNgeUXTm6fheMW1GcmqIFjGaGrihKdqI9ZsVrGicfV0MVqSR9aVo7LWliUDe5RtLG
nl360BKN+Msif4nEOv58c12YG4CIr2V9p0GUQ6ufAG8OEFGiKA5aaEbgaHJ/edNwLeLdoq8DwwQj
+KopNj45o+ZjlWKz2TSgY28AfFw2fT2t2YVHut4Og7Mc2otoLNL/0yr66ljyiNhEs/0n0R9y/21/
EREgTnuJuF7h9/VF43UMQMFo+QJCd5D6XxsBGl5xhWHkwoS8c7SlZgUzw0dIwOi/V03k76MZY70Q
0a0ZWu4YaMNJHBpUU4+FVyNr34ynzITkkUZeuhH3hMQ0lgxGdbiUbLbRaskYFrH4OH63irtL/0Nr
QkrsU9927tvPH10mx8aWvWofhlMC9SYuqj1wwehxAAD7OARuEs4b/nNNLkfO3hyyX6LpElR57Sop
7XB17eP3ebIYO/9jHNGAmPH/x3Gu1x7++X7abpJdzUChrEwM7ZDX6qaLVGPXeBrzraTrtMNYMgxT
r0Q7JKYW7QcowLgCagdR1YvWS4wILyHlrJTGgUsydxGRYmxRlAbcI5alj+BTE5fjSlSK5ssVRfgA
CWkF+apahHYYfzylixGcz6LQtXGLJ8YK97tQd0lq6PuwTA2g2zzzG59XHhYTlB3xfBft5HJGe1WU
TbP9mNd4Q7gjyyfd8wPxH+w2sddD3mhoHf9ZJ88N+N/BzKnUS32G8g5GvnMIDuZfOtUodqK/qBId
FL4+S74pyKLM/UVD36X2wVRHaR2lA3yOvjiAlSgPk2IUh/9UFA0iZETV2qwmqLX/HCtGSkL/q2Wi
iFaZT4WkSa440wGtXM6yua5IJMz/frf+fRx2oBKoYJKZdrK60cYSRRUYr5SFAGbneZyoEocq6PxP
NtwJ0ILE05BtS/2jYvmQz9hf1vUUjPOgawCYoydtrvbSNt6PrKVdUTRKqPdoJEkAmKf8TVVIwpMF
QnB0DmZGfxljYk5ziqzgyYes9MYh5merM4/B4cJM8Xvb5IX1WHsm3qnXIuSQXecjaLKRaufS6iNW
do5M3TggET6cJmRSjFFr7xBBG0+ezqEOJVSwy1BdWl3Bw2uIzPgw2R8dRC9xsLXk0lWURP/BiKOV
BZRmWdhlQq6zHTe5EmrnAqLVqi3Ik+mGgaXeXOdJeuMWuVlfQkTDyAALlNmyfaGOP1vfUPakhrUz
oqZ7OQrko9I2dujmbyNcsXMzN41tIx0Vc9g2muWEmDyn4z6W1F+XSB2yFuh0PXfFNa83k/hofUcg
XQow7HeiPmmcxi2x+NhchrrejGgWNxhZyeVGrsPlb4oTW7ssUn0EE1jYafPK0g6lbgvUH96WxJJ+
ca1UxgncrVgvinAw30QiWn+JuQ5xbbjWXYfB7SdaTPxO8bofXkmhvUGolJ6bfDQ2easX2yatkmdp
QrMM4OP3/x0whBheVD5pGSEFNMrwZDSEvIQYoByY2tIs089FfS6KYNEqgq9F0XrTNzeBpzdgrN2+
NbRjGoMHGjz7C/hWxdv7CnLpkHhQ+aoKaSRNE+lHcrvaUUTXQ7OMK62/y5tfSW7o+wCJpzuYpPyr
SgmfSpiheYWIGLW40Q93pIRE6ziHiDNxqGpIUpeW27IZNtre7L5jaWbCi57jxHCiTBKphQpd7qPR
R67dj7sUGjQHbVICaTuUJOwn3iNuZ5SZ/StJ9PQONHBB6jNM07saRJQbW57iik61nTirsG1D5laZ
JelHrHphrfcjDMDZ534uoho1PjiBh4ktLliXVkPuqvOENcARAt4bq878S5tG00LJQ++tbYEjKV0+
vnllaCycps7ePAvbwTz3HVwUamkhGXB2Ww1GE9sGzl7Bi/nC09ajyLsUFSH1gAzNp+K1VfDq/m3f
JPFD1+pZkjcz+1NrgcdoVagwV3CsozmrnbB9Bop9ZM/wrvfLlagbgFxOy0vz3CXtcmVVzSPoELpW
jqJWK7uSii3yKfYqhrb7rsbRaw3F4Cx3pfrQp2WyEPVZ2unLVAZG7sygXujPTM2UL95UNvhTAqkD
rhW/w26rF7XvePdgAafHQmrOot5X03KdeLpBYoyLhHWzbnXgRA06m2/hH1oQDT/6yceugMfauSua
aYv7SbmV9dR/ZDkIht7MzB/hH2qD/omIRN5sPJsRsjAfM2v0JmE+4em4RMIigQOVkDWqZg6fqIRq
kKzG0UqOoPGsh6yUJFfyDd5mv8/8jFSpqAt/n11bL2fRkB/bDHGs0DfPAbPXHd9F7V4cILHr90bk
4dqIc+DipkEUx8g7F0Vq70TsNQKddzJhBpjTLvEfEffLnpQqiVaeDOw/ryGORVJRuEZnJd+bIXIn
fRz+8HEXW01V/DminrdI/jZC6EQlUeimYYCbqC9B+MiQ2tygbpPyK5Lk4MGbFxx14FhLQ0YT7GIZ
HojFiTUvQ0S758NvkELjzkEztP0f1r6sSU6difIXEQFif62i9q2rV7tfCG+XfRUgxK+fo6RvV7vt
+01MxLwQKDMlyu0qQJknzwl85SCvn3v40eTtSWp1i6YQtaf5ME2tjRrweODtqVNSu2xAwtds/Ppe
Api4E57G1uNUa8/IYM0RJpp+FoUE8ZCToiWqRH3YUGTqEIH+htKzcQCzbncPHkV5Bvf51izxsZd6
Jau1LZkIKJYOpp5/A4WdcaBR0ycTeiqHLfjc+R02l8thalGWDCHmRkK5HUcerjKRHZl4J59cVgbU
Ag16VGyHIacSUJezx1xj4TmOfkKD4jKPjUF7SEIpV2Ddrxx0yoAWlw6xo+t7zVYHYM0L3EVwCmyt
xdBS0H8vcG9EpUB5KFz1tP/XaRlBBLJFOyz6Xhs5XhN1vwbZl40aTm5jW4/GhfLXFHbl+ibpOQF3
C3W/BlqB0t2S/bPqJ4WUqTkechlbiwksHAEFkuO2FJ1FGd+k70t9Csu8i+YbBU82oFxhadAVdtB1
Tnln1zk2mlaWblrW5QFnCXaaeo7G+V6HzqjVfhd14a/ZoE+QIoA+NWlXk63zh2k5aiO/kuM/bbqa
iw4/tKbeYmhK3nKx7OVoBFR4vBFEz2XLD3XMGOpF61CIJ6pazu6ZO/rP87m8aZmQpJs5p/uqd9ZD
1T95SQDyy4XNxvwk5DDEq0xDq6db/jHMVJdxKZChy4duQ6P30E7dx+hm9m6nFWlEdop4jye7pQSS
3uPpkhTqvzoNCJhqxVpNh6oOnRUf2mlxs9GZ4s88scoHjS3F2B54CdGv/zav8wSagihSZA2ktETm
rqom+xhzW7ED8doG1aifUD5w9k1jn+e/Bw3BeoW2aPwBbv8iVNnmMDJ5pYv7+fvUeUieTzZkfL+F
UdssDCb0Fe9wZyN2gZqbPwGoHy4RoMXAsBoL4iDgUVMcLQs8oRRFk9xoAPuCojL/c1LHs9NbqcRI
DCh9WyXa3epMQkMK8syLrHbGE40jyOOsB4lSItk0FfMxEF3XK9yt3Hk2uZETNlBZRP4N2GsTxEPp
LwuVt51WSvOODlM3uIEreLS62Vq016GEqEeLotQtbIsh1S6UcBgdkK0G32qLnHc5hmBwVMJhsZOZ
EKN+pYAP5n4w1qCzLZZku62BnBxwT9x15zXI4ZSGf2IRXjXVpfr36wEFlK+nyRKfHXjn+IHS67C7
Ld74+BnUVo8vn8+2YFACJYwSbQWpYXs1WYU+a9e68BICrxCHbK8qgEwUQIfU/WiiUDURYGV7nvj7
Wrflf19LVt0XP0mNvcfihevY/J4OqVFB8d4I+zddm64CKRKbfGvX63l3PwyFfzcUscpRQUtGRNBX
DXVEz2MkrlCLL423aBftOHcVtjKfo2/Xoxm6Wp9s0hr9uxHr06ivjZekiF/GLHGvo8DrXpOZ8Y6G
1LrjT+4BXWj8RD08RepH19Q40ICCYjDTo5fRekxU3w/ZER1usgGoqdZGM9iyh3ReYHD8cmgGxaAD
+e1St6XUpVwkcSG7jQ9jdFV8DVv0+ak1dHReHQUuU/iqsqWH5TrSY4AsgNO/i4vh3E65PJCJDjVY
nTaQvWYgc0QYMo/gkk8Rp9sAD2Sa2+yb0UpdKAlDdntLW4mMHnF0SgdwOIZBZxjGgrYpZKNtCZ3d
bLcZn2y0gIWq30L3qn4VowEUkCHwhX0gDUOzqLtr9RxKDIpODO2ub4RhlWxXts1AkTlAXHCtoX9y
3aoC6ZTVxRptBtm6UdXUm1dG7MdoAEGDkl6yRJ+Su/oEk6cheWuUHGfvDSZPcHpUaeN57ifHvJTy
ZhO+ydA2RHYLXUTQNHqeajB1hQYY/b3BsJ/Dnr1CkKm8kLPv2AIkeeyxKVr/XrJ4Q+a4gBCfKdCH
O7LEeR4rne9Kvc4C8toR11aRn6KOpi4QQvt4vsC85Oh+ugCKiR8ukHjcW4PKFKhXtLl0RzvOlhgi
7ULDwgagTxpsmWfDHgSe3rEPZRJwO0m+N2jkmBj4TyEEZ60FqxyQWlTZ06i1VwoAgNIF2UVkXm4z
IQ8Yf28MbIL90PqST4W9hrgLvlY2WOvzsQA/jMKsDArscjuQrYTwCuhty83N7ietWDcASiLPBXGw
T1NpqBGYUs1Fny70ot4Xlvdpgi+T3UdtveiVPgUdnKpHoopO2xQQrE4dbm6yySmKg0kgEUSOz0vM
69QtCsXIQgcma8Gj+H4Q/cD3Qw3o0rspAhrpaI4g2gv+PUXL4TDxDzFVl4ybrPO/D9FYncGVzE6t
tqYBqKEBfHHwOj7bm2JDdrLQWafmiIyzE95tbuYIgpLgtEOR9bdFP6x3s/+2aARBrKHkiecuGTqn
1J6CNiB26Dmbccxe5y0KFU7U4dP+A43CXyD6BTytcgJfxtZJOiJb/Husq1Zr4uR13gGRd97PDI0I
AGjyDqlZNEjplO0Dz9HAp2sTmlGKxgWPcOM+Sged6SCs+QcSdt6TgfsncnhGeJzStj0wE0BI6BeZ
D/ibi0WsdfpPrbuQzpeaYzfsbU5oaOGRRwmkubNKrgwhl7KosCtGRvu1w/15MYDE5dLyAXQeeoTd
V1xMr9wF9wP4IuUy5+BydIWsAlRU0gugx+PO8aS2YS6vrp7hN9j5oA/L9EG3rMjDZCLuxoGzL58m
GV2rgW3Vqq5dC94DTzJ3ZwlfFlCdwAsk+oNad53ZpfmcteM5l17+IzMzdFLi7e0e/JotekwREWu6
+dyK4Uz5s79FvK/xnxFoYvOWJbqAA6/PnsBLUdwR0KFf6ahuPduSt2gAix8JUFHFurMfwbE1wxyK
2gTUE2oYa3MEe1UPvt1NbZbDsqosqG0rJERaJvOiNL8LaFEJtCQtShgKNHa686K9IftVCtESQIvx
mqK74i7Sm/IIbQPsQCBONg9JpJ54Yw2YkDsBw4p63SG7MrWpXh5pifd1yARBz6Wbagb+zKDvdwB6
ROMVSD6i4+Sw7MKVkF4fx+WPPgZiqvP9VznpYZBjozVH2J0+LGKAdHwg7dYOT9FA9Z5PBR0Av1R1
bsABGTlJ+dOb0QYPNmQuNWxdaDaKNs2CgfNBPZAjJ6jGCek1WRSXogaXKOma9006AlD1p6N1NOwl
lCNCRm2ekQ0+vsXKEaW1dWQmeIhPI1JVRcV1/vCW3xGmW6xHFKhJ7y4IB6l/67IXKIUWP5Dp05eJ
L6ezAXzTEQ3soAh7CyiHZNXmGvB8WuptZNevbb1zD44MbTdAuiRblyBSBMoIGvPkTjTmHhL8e0A/
BL3KHK13u5yhiZ3+ZYBZr0yg/1/6EUwfNzu4cVZWnsUvf4l3lJ0lfgVkIwcXWQV6jzxr8StVOUka
617ULlA2tiFoh9yFXxvjwnKKDpKxjfnCUXlpOyQhkRw4x21fL4hlEzwroLTSwHdIQ8ux/vekxrAA
zivlCUmqCvS36qCBpxLwQuhndNO/NuVIIVMGRRgB2JPurCTYjWvDa44pl/Iaq0M52iteV2B3VyM6
APBvJRwvncriF71+6VErphEoHcHHAWQfJJGjw82Ujm1xEIP+lUx0cHq/2nk66+aZPGnjXdnavyDR
0x/A/QkZo37MBoiDVv0SROg2akyiRr5dGclDkXQ2h9PYiopfZa7rwMtk4xFbJmPVTINYENbSEOi+
wXs5PDSmGDqjA1jSwFuQHW9m0Pem/aLu+7cJLYfEdjPpl4y5kDLSOt/FPVlj+Mv1bbiSTeQFaWbK
Rz7EyKPa/pXpwHLFYw32UMfQDuSchK6joRJC6+T1QP+0hWh1uCSvh0fNyZHuN3QWy0cbXNAPkAOo
2rbtl1WrXRoBbjGKrGx0Zzey1He0Dmvx0+G2kCvyMt6LvYF+V7Bh4hMBx5Hepaze07IUASQkCPu0
5p5GSQkiSmw5myOthpxVDxL7RoJGy4HeqAU9PNsYsA2bYvYUopkVBY8ENFFQIt0KfJF3Jmh0T+jK
xq25jerHBuQYC11Ama3CHy1EwieCXBAP9Cgdt31UAnChcqrYThvLJIkbsOJhWLAqNhdAM2QnPJTA
11JbaLbRLDdIu9RY5mHxW2DsQgQgbIq1XjZQAVYlOE2V4EJVmsuRA/KHsTuTiZwOB4GN7ltiTRHk
cHoQOdF8st0WMeweGN2iP5Nd55qAJA00s9Cvbxzbvim3dRxew0mzQP1FlFZRwUBkZYAjdQrTHwWe
5SBXUZ6Y+ziFFky2dqAdvCAjuJsRTqdzKKgry1XfoywFeerA91/iqpOXWwpAahbaAsJE21LigBwJ
t0YIYfM2wA3WvCNHzjhq3pXxAoKMfO9WVYkbn882VtH757qDrkFhJxBUCKdpqbdu+tIJr1q4UxF+
a7zmLAQS8otxeq2x4cNfterQQTI0vzKreLZFVr72Gv5r0b8sn7AfKIK4zPm1HyokBCzbOHnxOG1l
5Pb7RvcFVHnZH1euRuvjlW11ZS2uz7WskGep8lcU7T9eeeiz57Qu9GVaWsNlSso1SMzAxj1Z2saq
pPbNFPie+33GQIbdeitQ/PtH9PwPe9TRjY0pUv0uA6HZ0uVN/cXm/YsCbWP+P6A2QqVzyr5phqa/
RIObBQw/+rsoD7UN+rfTfZKl/DR26bSy/al6dOMQhNGxZXyHkMbbxzDwMbQwir73JpKAnz6GnPw/
PkZiedVvH6PFi83JxHvysh/xe24E5CtQhCgeQQVbXc0OtxU1snwdB2D5SleWZzLhbYsHPjf7DQ1p
ejwBq0TDzhzn6ejrdvlSTUVjAHrMQYrsTlYSDGZsP4SVUVyx1QIwobMfoCdgPwyRSsJABOlAtjaK
FOpXcV2B5PgBCKPi6oRv0yEJhnpiYiObYPX6se+stwNXZxng7442AF2qRk4yTMit5CYSp8oDch6o
9hj6TgdLZUC6DpaB7AJKINMRbLDQ1NN/kBnqopCKUVGkU0NR5STlsW70K95bwmVS1+DDlMJqj4Ni
UKED64YB78cgg05A/7i7OSCNgGj9PVqO7arqwi3kOvulifzZjop3eQbuKzBMeCBDBc6avOC89ndU
+CvYBDleD/SyThiuZuDAJOJ4EYbC21SJ0ZoB6b0byghNBW9Dwu4kFk9n5GVgcVt0ytt0wM70ooPq
OkjCLlNsPjJiqVUj6eiPRGFLPjW6+VSk/h75+zwIDM+RtdmaaCQDLCwUtlxlHTiU6BVwfhsk45jU
0AlRL4tUKqfDHG11Jrp8UZq/HXypyZWs8fYrYmebWpoJkEIiXwHsCurcz15k0tZo9YOduGmzxAeT
RZPPdk8qhjEvlK/Kfos3mPULr28C9zDkXkbF2E6HLmPoFhF9gnQbbDdvpOIKt5sAdqDdYpkX8Tky
8ODqOoFOC+mOX3w/jILRLNieqjtudTdNkr98ihJuqmqL+xw7+KuG/7TedFC48BLXCrwyRoFTCbMK
k4/XRuK/lMoaA8Oejcpro6m519zSzQew7Kw0PG+gmWL3Ry3Hfo2Ualhu4HWOxWgiUjo2kH0pAU2P
+YG8XW7vJWgr7qMotmgNMg+QFj3GBdagJU3kwYBHyopFEVcZFKz6+KGWTQP6HQCVGjOJHyoQ94Os
xVtOI9hnl405QNMwDN11Yzlv3gzbappKpr/NVxHkdNFgt7KhSYPegdbtavVP4TOBuVtZzRH/FD5z
lut23B7JO6nKOHlRHUdwDH7zm5d+TTSMXfZx7t+C6beGu1p2FIcyccdl6fjaoxbJP87kyN5s4v3s
U5yWQst95O244WVmHuLRA+mO+tICB3Ev61E+2ENnHupe5lA1xJezBd23id3LBzt9mcN/40UKLtBp
qISjr2rHRYIIJCaHicfsIFnnBJCENxdkuzn+NkQugTULmndzm+XkBF0MhexPDkOtn+OJG3SeCYkv
zYgvdCiq/BH9qy4Qj/+a6Ay8bv4SnPL5qiK9TDLWKQdtiuOBAu336CQG2D13vt/MpoyS2xUKt3q7
gmsDu6VY4/wli+J8RTNuwY5WPESi2GkaWDbRvZQummJM1x1UPqEl57FdN+nNWVeVXi0u/IPeA2Kg
Kr140vJ7jpwTZBYa6LaqCHIU3NoZ6CGbJ6G9uA84xM2kMYVnyJF2Cy33669djXKkzYr4UIRD/QI9
stneSqgUQZDIWjVZ23yt8a5qGFV1b5Yh2IoKCaSxsg9qOjqgotv0BpKrD5HTP0PkogqgvZc9CB3p
Fjojm1A2qWx09v8nTquQXih1cE2PY2wsfXMC3b66o9mbaZDdF4vF8iB1YJbJmuWFsRwF7ih1bEK/
YtVPIMH2IcKjgSBv3fLU2JDQxeSaZ9uo9PusGLO7hLOfZKYoL/H0TWlZ8ouK0n13YxbAw1Sa9YB3
zfJg2LgJoB5vP5CtiuNgRJPj1bShT5JCqDlwgbreUARNsCTSnUoA9oFsasLggL11zgN4LEoA4stW
YO2OXwCXbnfh0LJVrFJfLux2Z3+0V9gWvar4v9nFlEN9tgkX8Rj356wU3jpjQ7Wqyrh4AmWhuYUu
pb+Mw654EnGLpmU3cheaj2E6hUhK1KDHpGDDBJ/PUIgzObM6ne4zkJBFeHUS0NkKiqhij6wXyVW4
ndgOmePpSMM53b7GwzJfCCMKd5a5MWzOh5/k0CrQXR0KNnb7ORyyfdCbgQgV0FMNSGSmejxbSdW/
dIEzWuJF13gHwakxX9AwqnvFMKlBBlZ5oUpaQ1wBrSw0LEYomEW2eEBl2r96vXMiM/66YCiKAHKv
sxZLelBBKyAEsyWva8jX0JLdOsuxv7s9bpEdyeUiQYYEWgAfHsP0tL09fMNxpZp6PwSQLyYFFjgn
yLzMz2qayJCDTkCGdLTA7o49pCHWg6qyFf3Y3SdTuO76OLqQqdc96B3H7U/ykek26Wb7fVI3Ts3B
6MVPiv9/nZT0QIuB7QEfrece8qTuePHTCFCPmguz+S7b6KCleNt8KMOueiyz8B9DvXU1bpssPLxM
nkAnaM5D5/cheW/ByFjx020oMnScGXnUBL62Cy3VWTya3nSHUUR9xsNfR6ZblguRO809ICFsaRcx
u3rMkGvISrdHEMENe8EhluO7Hr8gv2wGGgATT1MDIQ1ZNe13r4l33ADedlEBzg1+AgiFFuZ3KO/E
XxzmsmWGctu85KAp2ke3fFtSTAAs9cJ+WxIt5ccI392k4+KLVrEB1Iw4k+jBW0DnQHwpOa5JZ0LZ
/hpXmRNoYn0Qli7HrojXpA0WIq1yclxQXDQgTl7RsO1bCIVDkZOUwkgzrC6Ye3q3k7SYgwQGHsZZ
infBk1dCNniBEyvE82cBqY755KPrf8ToAPzshykx11Fv9kE8ueEu8X35xYWcdS+q+pkbVXrKwRC9
GKHr8YXCkiTTduAIhs6m5S5qNvjbNGPhJkazYoDGZGuViBr/13U+9YFZ5dD9oLHsrB60Ipa1GiEq
BF1QZ1qZursBlulnaMtoR7z1AF11Fzp7t99MZJ9sY44ninsy2QowMsKOp2q0IzuZyPl/tX9aH9/x
D5/n9/Xpc/qE6HhfWzB77aOrbW1ojoUv5L+HAUS2kvWXvszA+94ID6WLMv3emm6YrYBtR/6n7UEy
oibMMeaUQugldaEKk+Iu/edSN8v7cvP0FJS+zlhAIVypIViVrb5FvF76hpevyUbaCT2YT88i1xfm
wMCLjUepaUXGDqVRfcaNCS+3Fjb3+pMLlvmnpDHfHsBp/RY2w8hUmN9V/QmsIc5T9m/Y1I1/rPZ7
GE2vwgj/xQ6+/eaEjTEUmC5dbUOT3mzca8IT6wq0p0D/ML7olX7MOzBbUCS3zG7rOKYHrkSGTYmK
b6cEVIdxC65bipGa7SxaDjQdQ41ljlFXAPuy/eEKejCH5yKcjqCNuKNoWnb0cd8y5+KQzsf96AK1
YoVasc2hg/ms1yhJhG4YnWgIqr9NW3TJgwZFuodCmoFUPa5ZbjJ0PfFqQcNpMswtyJj12ZuPMYAw
Y1luyUtLxhDcONFQLSlzcPLRkiXodfI+6k52FIIWRfORrIiXjPIm6sDbAjBxyMEdKZfSR/UETbwk
WtPQyGJxYDo0i4YmLh8j1I0erHxOpVBA24Dy+Tad80Zf+m6/MjoTKoVR6l/HBq1qTKmF1mIA7YTb
AWjcD2B/+DNCeN2hHfGo/xQB5BTS4qrk8Zc1XOzfgzExoQ+Pd5aCrYDEQUrFMS0cJ0W7P6Tamoj0
Z9vsB6k+SPabFiywdqkZG7uxUJVgYDVFHaw5ujREyWQeEsKGMDWxsGfTDVPzPonQOhT1bqIRhb5P
ZGhHOMYRWqlTVl36PDtAftB9ADTYfXAZe0YbV3sCSawLyfLGWyG/Pa7I2bmaf5JIWXXKSaayzM+V
mzOw0mJ2ltjpCi317Zqmezo3sBNtv8+z1SRIaWwA70/uyKR7A16qQPy8oU8wDl5/iKEHvCAvrcFQ
gyt1NlzJJGoNHUTCzbb0EaCu3ext5ugAgPz7iUD6A9Uv7Z4snV5A9Wn6HqbJsKMEHAdB7mZq+npO
4InE7M540F7JSV8yVGMh+p7GV/qCxVmHto/fp/OiroPYYaBvLjNvl+A5AOyut+v8pni0WVo+FnhP
MsdsvESNie+4zaylzWK+JScQ0tPWBFHCkia8T8f9qgCJq3RXnlOlZ9N8INAEw0MoAKR3AvsO+O6z
BkXlVozJd9DgfnN66PuAaMTfFTHUGN08N14xkfw0UdaaF9gpQDNloOkp29kKgm9ojdyiLG4o6AW/
oi5sL8K6zdceWAsEZJC+9Fligu00RwUjV0pSSspF2YGsZR/sv8ejZnhifhv3O7Quj4CwZkAqqMzf
pxxg7Sb10kxQ0Lg5PiQLW8oEugKsmmWCe/gwVODSEOEVKl7h1TFQZcHrsb8ZIGN7BUcAcv4OWr+E
5x8pgoWpcTf23yZp2+ky92NH0Yf/Cl3hpEtbsQO3akmKpTVoSbtpodmnrtAMDMnbHurd4YCmN7Wz
w33JgYxf1O1o2DI9iMEK+5Rg54HXlj/D6FEx2FDQ9ovur2GNWo2AzO9hah8zr0Z2uqjWW/x2UVqt
H8CoPGQCwAkIk226KcsO0AXLD4WhWRsJFMIlFhVg7JXhPfQhUtcNs6uvLIm/JrGofzUp9O4yd4wX
5ggIdBtXv3q/+Sq1uPxaNGUKaZzMfZAMP+Zai/MLBCrertIY48erOFaSrlAHa0F//NqY+htrDJSm
xQGYLeKI+WCGNuRMK/M3G01SFBxeZEBiw/dWOXJvDxCJqfY2SjYQ5rGtB7JF/EsnrOFeGHgc+DZk
h9sJXFi3eEhfAdLIdbyltkZ7nQ8vQzdBtLSy7mw5OntTvaw6wG6sjUymKGNP/IJi+wi06+/GWTye
jKaKTFfWfuSe97PK9KMOlpPbiesYs8X/9+S3mCr15XPSNa/0jkxvy/SiLAeIzfNQ35Fd+N4lNj1g
H/Lpax9BduCW3qU0sLJbDGLnlhOtqfNAiuc6glIFpCKMIEGdEZJz6XQ2Q64vKcD2n7OusZZxiWb1
lkf5kk96tJ4S2zprQNzOB8Nn8dHn1mooQqS3yEEhAnJLyxI/sjXZBvT/BbqdRBCm6/llEKAL6exs
XFclx9+vqTQkILnc46VRfgF7rguJSlvb92rI2LrxR/elBnnNwfag3hcr7WijmNxlz0HhP7laCSas
+lctTe1VnXhZ/XZigB834xAEsQ1UF0sjN54br+uCuOfWRRjQFsjapNijYABGh3DyVzWDKkJqhOUy
r0G+Eyl5ulKd9R7Q3gDyYKwbKPqlo26s/juGAumQpmA7iVX0bTE6i4tvZdn52G6ZR9pyDlU83TFt
OpIMWZYyead8tMMkX8vwbVGb03ff/5oHPhSw3I/WawtZhgWIj+KH2Ay9tfSAsRGgMTyx1E9WfcON
50rrvxXVCDXzBDx4eKv7AbpnczGqSRr7dxLAt+MJDT0pmDU1/Xkax3kSZFXnSW2FhBbgJlo4ZIek
sbVlPol0iZxTdojCESTt5OnCVL6dkmvKdCRQ7GLamyMKaKVqq6w0NIInBoTXoQWWHP0QDBpawdt7
zUrrZVXz+FUW4uLa6PVaDOLbwL3uF1qm/ok923t2cxM8zN5oXTJXz6D7xOM9/rL1KZMmW3HLcx9Y
yl+SMNpMqn5EB1FJH9iaGH3jNM5NlIsze9wbVIH6EPPujr1Y7mnU6VCc76Q/bQgSVI3QKR9aZPRm
hJCCD4GS5e827oCBgkSpKZjixve5hDqi9SjuP9ezW7yje1l3BP8G2lN0VwtuGZbB0h/Bkg7MjUrS
lBZAgZXtgKpMoaPVgSaF0HZa3WxT6p8N7bXBtnufeH6NXbKujfgbRsE8HEXhXKQoUnTuJj7SBSBO
StSBHGCyCxemXcabD9F4Ww5amQ+nW7DtKmLvrH74EAYh92Q12kULLvAXEMT4J17VtrnokA/Y+Wb4
UjMWniXHviUA/H7tmGAgm0PQczUt0iTUcHeRRQA8EUQNbvenkeU1yKxXdGPqyG7J3jqXeVcEQgWT
J8xRgVvoHADBlM/Bn25+tHrBTANki2hLV2yHjqJHjFiJvkw61Yn48OYiozBSC6g+YDPUFNLA+xAX
D0YVBxRoJwbag8zaNXfMErNtXsGU9baFTJsVL4q6gNyEYVh3STY1Wzvp8l1p2vIyQQgSGnFp83WE
3KOrRdovTzRbp2Lua+cW45ImFU7abEVugHnE7+XFxJLzpEJ3TnRHsMpuixyRM08KgWu781O5YlDo
WxSqU8FRnQp0qMdmiaSVfzItYQBXo7b24NqIQX+F1gMQMr7FYdcE5hJeN8CbI+WzeJ+sV4nYQB8N
8sYo51yAGR4vRSaaE3OgUM9Z4UB8BxQoetLKfeXrVxo5ykRn4C3Jt72j2hPUVFqEHKUWZWu9BvzO
DdvybRU/z7uA9cikJoYXJqvSwkZzzBgICW+XQm0JnwYImi2tNsp0G6YpP3OQKqw8TyQr+kVV6mel
J+UDlNzYkUZt6HensunB+wcfHfxGFysHiItVWvlvNnSuXsNK8+bfIrpqy1M9mReKp58iyOP5KopF
s7otJEJ+Z0K2+ETrIDkM+g3ppkgygVKlVvxXRpb8w0Xq3tkDxLt5CNZ6snPHdpdGa7BDG5XjE0vj
TSc942suDChZl63cUFiGEnpuYGPfTgPb/9eyE9PqhSNAw0XLFqEo9ybBAlutN7foGgxXhT11a2Ih
o2GK3PqHYayGRFmmt024unlDgaSEXv4T4bHwNEBTaM8z/CtpaMXIlleOh0YE5U1txREZ18AlqqGe
AnvIFU0/DVEySE5Z3WXzMJJCP0W19mteCRWPcxqV32gUcds+D53+7E7T9NSVvLto0BEjX2yY8V2b
+2fyjUAu3rXSBGcArghGjeaKF6xtCIKVp0SbNGCK5Jp8xcCMeweEgTSvt/v2QXbJknz1FCWPTvFP
jW/eRqTAuvdhOTyIosxAy5UPB0eROwE2bG5TZtXQ0gFf1ByCbprGtO0rjdIyZ8AAJsaahoMBDHeZ
+Wca0aQSL+gLJAiGAw1pSdfrr26WPkpFe5IPbXavqaxtWcfWBi8YA+Ru4no3onf/TCEoysRnaFDs
bhO6gusbNAIAQaEWoUNfJHxeJCqaYWcCurwAw4SPUnbtLNLGB5q5tixtwTQ7hsgW9wOrn8K7Oq/C
O3RL5tsE8kYLnWIahja7su7P5KUDBct96UfO3RyUtbi5tPgOzOtmPpiSdDuLtrdJt2uV6jJGCgpb
PyvtAA1XwJD4kc4ONv447+8ChUiA1qbxh6f/mMh81btIgtedvkn7fNg66BZ6iGL7Z5xOxY9S91E5
cKunAnRpfwvIWvfJl1U9B+DBO2xriU2XWiHHZuneBY/MInGgaV8aUX1yc818YXw9hUXyUjdjcx6T
CDhtZe5LEW8yAMfXKEaZL7dJb0O8rafIZE1TdZifjCPz8RtJ4grtfZBH+nDoQwDe4kFC5ReOVj1b
6Qwy7+4ZG57EHP2ALD5jeM/JqmoT5iXU8GzLh6xrzlc2Z+kTL/AqmHRR97NCrkpjlvUPRxmrdmX6
1e6Q1MiBz8ZOu8f2EK/fe6Nu0WynpocQu5mnT57ePqHkMazSHG/7rcJCOAofwVsLj0u3P9PI1cGm
MHUZXxrSAL5DeXtPvHmjCO3yjV0BMaWmvs/3vbFc6z4YTBNQWCMXgEb4QfWo5CZoVfADeUDd3gNX
FPYCg8v01148kj8Et1vATH860MRcTeyouWUaH5s8kXtXtVU0nVeebXVGw8gJ8TsNh6MxQWsbLBzg
Z2wqcaQwipi0qNp0PchidwAf9UvPLhpUPKU29waEeVotEkMXd8bg1WdgXzSgWVE6dURd4ftZK3HS
f2eYUeZfQQgIDvPc+uFyjx/o4dS3iX+GDNqmi/GkX7YsGtZg0muD26uemuCIvDuQSYCmb617JkDS
SI/y1Blfw7zegXhH+2XYxhHCpdNXDmaBpYt+/wt4s7St3evDFu2lQG2qSa6NvsVUb3bTGFeXKbTK
RSbL+JSrrtQsATxaQBJoHr3bbW6XPChEsS9NcCneSGYAC4Wuj9a7YFfVyz05cny9VlVuocbPQii5
9ro8NWBIe+n/qYXRv0RsjMCRC1Y0v/HNFw7+r3VqiHFNQWBtfZvDnMZ6MX5YUb4VTZlc+8aMH1hh
Ahif66CvatPkIedVe8Qd5ys5pziuT6CoPpWjkx9NmeUBlHEhsKiGfo8n4IJO6RBqKW5hyiPHDB4X
wp1KqMdZkXGwvwMSl18t6TbnHPjRRTf4+pe4HbWgali5o2GGigXUMcVTZqgtGHC2ixjMMF/CtBmB
rdC9nRt76QFdp84Sr0OLPuP8eSqi+KRr0geBLmAAEJLtgv/D2pf1yM0jW/6VRj+PMNpISYO585D7
Xlm7yy9ClcvWTq3U9uvnMFSfVfbn7sYFLmAIYjBIZaVTEhkR5xwtd4NDrprKrVZuelCGZ8QroYkW
VEiGoQprBSqb8EDNn26Gmg3FYuBGo6KCsXoDsgMMW0X+6nHE1FXEPNarDpVW0r30nshPQMTx1U8P
pCQAAYi7bsmVh9+AUp48oEmUvwblxxzkoUFxDlxE4EjGA0m/a5BMW48lMCB9Xhp3gNIbd2ntbSpE
KW/II4tiCxUHXr9AdAo8u07MxwWeNsOenG0LwOx6qFBzhaE0olJzIhxZre28G7NlwbVN37IXE5pa
+wR0TItGMcOw0S+O1IRIjfXIZP3RDPoh2kSAKq/6sua7QkAwjPbqHH/1rs67aEUbeeqlJu3WZ2e7
6fwjgjrxgrJajd2AKjgW7SaqXA1Fypk81LblHnVUbU3ZscQHJVePDCsNIDulzqqhj7YDaoCmmeYB
v8+JSBFUCVdJiGWPmaLQLcza5OoleKP1o3Nb+gIm1BAce9P9OpvamEMSwc66ZdCkMl46YVavYq1J
NlO7CEbFWR5Z+6lt+Hj5lrm40BR5xpPr0EvsD9Vg1NtN86eA2IKkrj+k0TELuuSE1c7HYXRjFPv8
3g7zoj1m1ZHsNKLxPQs0qjpRzVgXRxWbj60PwWAHWErL18wF2ZjqwH9/vhQoilrPNCB0hjA60qio
tAuj7H5kA3voa5TJDNGNrDX2QBZLG/egj5DXWplaSy8XcSGdI3kIZCRWVQ0ltEqrOFZUgErWJTik
aGgIKdkDwFjegpqAxBqX/3AlxyrlNUKJS4UsvCdTBqT0WGbHRh2i3kJbDmGGmqExO9IZdee27EFO
bPXgbfw5JiB36ifPYizA5/P7KfVrVVuuIaUVbe00SFakG77PFDqswO9kZVZ6d5YowD+zNE1WqW5a
x57n32s/kSejkx+HILbliWzcBb8es9MjdY7KQ4KtAXG0ny7U0wNBB0pn8Kpl2u2cphpbJzzqQ/lS
/0SW20gzkInSVHTQGlBUKi9qkSsNHMNmGjhltP6aa57+17nI/vOK81zmX1ekmU0hrCOw2Hh84mFU
JkDeUgWv+7OJ7Y75GDd4rMy9WE58blIvEuJhalZnm2nduTdrf49X26ExY1TskG06dVGgso8N40A2
OgheAM+sDoAZgKT0OWywgwBvV+0MjxrK791Yey6aMn8Tlvvs4ofwBiro6QT1pNPJL1263ztPkMo4
qG6hRv6HKf7HfSABBpQX+LvXTDJ2KntuL4joIQvTcFNBp3Zih7AcKLsUhc4uDf7kJ9N9iEbTev7T
IN81q4kd4u+D+riwngPLjk6dAPhSZlp/pUMTOSm0MpezZUQg7sojtSBPQiX6qis2S1EYWyPCHpV3
xvBpaCqXml/m/jRla4CrQ+9VUEJdQcX0rqUfGtvEBxEs2WxkKBdV4whQg4pi3QJTv/edOn0atHEr
ShNFrcquW4k327sg/7A7YGzbl6ive2I59pA/7bP/r/a8BH6NsldT4ktlr0B5CU3mYUqWlaCtPUmv
epjzZ2lrltuWuf1yzp91SGEiChu5mzkpJu3gJQ3s/kimyR4ucx+IMsq5jZqfnEKreJgvLfHA2ZZl
OCznaSq//Tw1dQxGOk1NE+mgcr5Kbi5HAwjBmo8IDKYoSbmkBedLraoz4AB6/zL14Ak17IFrecyU
jfwq04eCIipItjTDNJYm+DlLB3YfAJrUpD8PWJ5OM82mec4ySrZ43zhH6kQd2F3MUnlqAeNf9ZmD
FbdayEwrD7z4isFGalaZXPBM7/J0AFWXatJyhYkAubbOT45k4y4IDlAUfkOdk5ualyMVvpltwvwx
T6sN7udpaZCnIZgVd3WCfRSWQTRtC0Zr6qRD83Nav8ZWYSiwquobje2LBis7Ws+4AeogqEnrGWpy
t+0AREJqYm5SL7BsuF+Skxtg19MCQbz1+/HVa7AlChy9PYFQHGs8ajvKSGd0iHwBidik2tJQHyzr
eG2oIdSeZ/BzEPxbbXX3m32a+dNFhtSLFo4rug1CHO2+d4J70271rw6EWD2fRd8yGbfLqo/dCwR/
mxNoPAAnHHLv1SjP5MCgSrzMHXDKl31RnAV0RFbUwbcWNKbeoOxcrnjZRWcvDLJLOKL2AKmt6Bs3
H9rCGF8tgNJX0LEVatnsb5EiRuyhhnAn3rnD10y360WUWMFVCG5fqANbAGArVIcGiN3UUWjgX/ZN
4Cj68uAYIagVmSqB6uvujmxdw1BlN7TDXYnI4MYKtO7GT0Pzxqj021otamOkkqjVNVq40cCYD0Vg
iDwGjmMeEFXZE6hlBrpQE+rO7ADy86mT/MlOhwGppQOL+O53u5oW7NDaITea3Sd/ZacLJKMWHgHI
mTp/Gw70LvLHejd9vBlvQ24oiRTHsUi387QmaurPsdstS63uz5wjodOjJv+m9fG6BtAsuqsTD2W/
ORQb+soTS8M2imenrgDj66r0q+uiCqDrxDcvAXmS4PKHtMUqSTIH+qF3SAbF2KWk9bLwLP8HUmco
406Ttz56B0avfLSlHNYhHo2nUhf50UB2dTO6NhaVIB9YBJnbfLPMYKmNafYDHNxPkg32s6f1CO4j
8n7hmq7vcxvQfQd7sttYuO2ya3Tj62C3+44b6Q/dGQ9y8MqvKNqEQBfYDx1ZL8KuHe91U8Rb3y6T
Q+nUyY3thsHK8NruKyrpt0ORpN/1Ifwi03h4art+wO7TECfPkPYJd3a+dlonf3YkwoHK1WrGfeS4
4bGsIrYsgliCApvVx8g1xvumNu7B08G+QqMZak6+3ZygH1bcgabtjez4YxCVacvuLEBbd1vVIQqp
I3eleQDXgQAzuGiZiM6lEWKzb1ntW8XWPI7ENxTXQCZLOZg1H7bAUIbr2EzEFeAXcc19ALwQcCgQ
r2fZ1YD2mrsoMnziMb0hEzBcGjLTnWeFi17Ld4HWxJtOFX3gv1q7Nd00WiBs3B0s9d6bOnygBUY/
v1Ir5H5+zszwPA9Kc7z1hzACiefPiQQSxivcTPFGoxIRLKg/JiYfJzTqReZW34jsbVR8nEUih2OT
LQRTlG8T8dt0JB86fGoXfTAea9S6SsM9QMJmwThYPPLUukw1CyOkMRAciDdU4xAIsz4DoPFEnWTi
oXE2rfbDv0aFO9JkATtqlcuWREdh59WXPLKNOxNBs9Mf7G0pPttjs/nC0vrDv0QB0JLYK/C7+eL5
sXnXB0BTTZEs4bf1B78rkiAnh4MblGoSCKqWgX+hqRpwT/j2FV9M/thCkmnXAMK9aQbL+DLiwRtI
J3zDKwz0KXWinQbJxhuoVLsgygAgWY1ETjd/7NXIOkdgKODFNJIcmA8QGI20UFFxI2OIjjt/jaRr
6g5KFGkkC139S43iI3LASg/Yi2CdBZV9hwrxeIP/DO/UJRH4hiFevbNqq0BeILSgFi516FFboFe1
zOQbpIs2Q+GMATCJ4RocXca32AayEBWz8RMb9W7lmZ15k3eBtm3HtjnwshlOyLNDfNzJy7sSj3nA
81rxgmXEg5+guHcR3o2yAmNY4RRKVcR+qTVdLP/02UZp/e2zBYX+6bNFmgaRXYX9IuhW2NfZsrbC
5jCBs1QTVfPNgWBftandAUdS74suSboFIqugkKNwnVs55dqKwBgwGTnStmu3D7UF0tgCu9bG2fQQ
M1uGvY9vnYx1HuEdHbDTqFS8enUQUnc2dQCxc6fot1bviIOGkpBzx2V/pjM6yDgHQ5nP+WruKEv/
Lap1f5FVTr+x4sDau04R3rmDgrQNoPpF5ckJEM/imTwG2zKR37Qegf7pltBjDw49HiXWnNb/FOOf
TslphBOlAJw4YpuuD7HtBxvdgOAuc1xgUPx0Xaqy4tqqm4XRoDKwRVnQA2cokbaT8Qu5+TpoTllR
IALXYq8RRU1zaZRbGwDLp4b/ya3Hnb8VKEWEjJUjH6ss2wLKjbwe7ryNycJxm6lmlxbLGLohz4ko
9UNicsiOa6P+orP++xB77hWJ5v4GbNpArCt/y/D4spYOMldq2kyKLfkPsfMxbY648W7MgGwHtTYY
djcuasaWyC5Ge9raUrPQ43g/bXxVLxAb0acmYpnRPi51ZKJLoEtdKlwNItYuDKNla094+olRtSte
Ei3fAJ5x/bgi1GmOQYM4TTqazQkgE9BLZCCqPkGg0zc3QQFQee703Yb66aA50WvMC3PbC1MCw4JD
JIL2nNdlDih/ysAg4/J+QcYorz98LC7lsqhrZH+VN3VIJ+jBfwmlhaRA8hZa6/IsOx/FhNCXWjY5
JBq7BNX8SN3jFCuvZgPGt2bhIjTZL8hYqR46c1Eps89L52a2F4YJ6o+pV1oro0ChYY+VAcNr/FjT
jYZbKDw3iY17jk5D976w0hgKZ4ib0wE5qrRDSPevdgN+IQFef7J8GkntMYkMaJYvaa55DISEEIpX
BzNzrLXdpzy9gB6s2ejgAr8Uhm+ddfloqHIvOpCZzsaws5Y8HsQ6wkrFwR7Ed09jkC3JJSHb4IkK
+j2hvZ5nqCL9EbuTEDR9rhQLDapkB08d6CxIWCPApMBhxH7OW5O1GSsb5bvKizk2lM7rYUc+ZLJZ
/tdomnJukw818zxj9nLu4YaTrwwOQcmqQ8KoE9HHIUY0sgJeHu20d0sQDgXfJ1tKPeTOKifftJn2
gyKQn4KUSRRB5ScEeXqDavYT9o6fo5m/BTdpsMuCRy3SnlAFbZ1NDfyAnRUOUIof4nM5pALcS1K7
BQjNXJZNaCLGkwYLMEaK9z5I1ihSFKj9iCBcw/zwu4zLtzzgzZdqQN5e46F+hwWPC+7JWsf/Y57s
8dJqwYJTAc3vJGuOlyvuBybwXcTdcJpONUtqB6PCmkokJZBEqocOvENl1gBavB67wSYyAdoDHcYL
Ci9vIdZZ3btj4Z0AFqyWZNckyBfzKixvEt8arx7rsX5RA0JwBSBjlLOjDXzxg5tDTrfTxWOQj9Wi
ByPfiQ5Dp2UnXR1mGzVlJ+slS81NPqIgvBP1ueZB/uihCvaudv2lblYh6lpWFRfpI+ub/BGRV5Q3
FvKOHIM8vaBKyr2hVhVX770oh2kS6NWBVjUNcR+qOXO1ocWDqNtTMx3ZuEItkL2lZuMWSA8iwL2h
5hD5NXZjlbuy1EXBFRrtkd2wltSLTLx2KHPQW1Cvy9vo3DRYoVKv3pvVDUIGt9SJpWu0KNig7zJN
s0awLScVABnVocHiAKGkLPHP+G35ZzrTuuIL+LK7nWnkbFyYpd8iAD+ACd7IsDHMoMyszugQQBXg
4Ec4zM0/+c3DaAS50LC5+d+far7kb1P99gnma/zmRx1O3cl9a9z7IUSWNaiE5As6nQ8g/mCr3Cr6
BYQS0uPc4USgpC/z7K8h1J67XTXj3KSz3y+QNshIGg5YDv/9NGH584PRVeiTTMb5qmTkVWnnC24b
t6OMsHdTH2IeQs3JhU5pSFHEz1DeLPeaFeXXBtKQDKmgk1CMnXQoBoYqEM0vloNpfdg6OouTjQZR
o/Og7gDURst6U8kEWImfY2lEHqNarnfM82wfdWC3xxRPIrrq3DGAXqfjXXIRboiVuQxbvk6KyFtO
V/w5MaJUAG6Dw7uja6dSYJdcGvFqmooGh/IldbrwZpoqlUaxDiOtnFw8zbtYICHagmFCHrjU5WE6
c9L24+wPNnLpXdtJcWNjHB3Ez7PZxtU086zUMdtKsIQuYxt3POjdvLuidcBNFYJJnZo+S7w7aUJC
u0vMm1B5lJBX24UNa5fUWdqud5cj3pKVnX6eBnUSSoEA8SDyhRJRIWtx41rWBTQp5XsxsovG9eLd
ls4ldHAiYHH9uD45UQpuJk/3907VP1JBOpWhB6oWHZGAyT6byIPsWTneAGW+0AdsCFIWX0GgZ9/G
Uexc8EBaU4sO2gg259Rq3tshSJDpa1CRV3hlvXS5DxYDJwuOVWqr/XzJX5qfZ0lsfNjorE1t/hKG
Q7rQ88x5mXqDrW5494mUyS1jLLkF7zU/1c14JBPEIZLbBoX4Nz6eZVDN64MlubXtbQgypit50aGp
6l1i5d2ZWn0UJ7eVyJ9zR4BJQ81Mpr4GZwXXzGA/29rcqpZurCdbcqGOVGYAXeQA8ZCN5gxLyIkG
jZ2s5qsGjrS2SQ8G6nm+wErNvWP0qNcyXHzgOB/do82bWxpGfxLqIkoolRafZjdK0PDG00eY/4QE
O8oO7F+X2ST86tp7TniaP5l0/GhhgCYRmFR8YeRb88pfaBp3Pv1VpemjjNQEXRW50MEbwQFSG7Ux
/VU0qdN6EN3LMrmcL6s3wt1pJerW57+0rVrtoLvdl/mLQ4AUvP8y3c+frhfMu8mDF5pr+j/0+kJF
XYebqTkW9gEMG50C03R7x4RIgpZn/WtcNw9mmiUPMSQbD46uo0JX2aFnZ2l5cxmxDkfxp1tvGlAZ
7d2ssB8liO7ISeemsWy4Xp0ji2krjeXZQkKA777tjaeuGcS5Uy1eeOMGtSJgTi49477ifXV1QXrV
uIlxT6bWALVXkAXRkWx9GxS7LMr15TSAmcF9b2x8KQ0wcaJED+vqNt7T5ODETQ6IihgLatIADz8W
jRv9LZnaEaHEtG+rLU0OtEl2ii3xnTrp42qRcUQKN7iZrt5YHarNIr6myVwn6S66XVzInw5eHL/m
iWOcqNVjebj1HbMFnQj+oFHrg1tUqqyok0w5JDIXduX3B2omY2HtnAjBOnKhj9ABGaeP92TQHGi8
eOWo7+gDgNZDPwSyx1YSe6ouetYjq70dbUdei7F79zvP+wJp92ENRcBhF/RohlJbgXQLNZqx552K
KoMCHxDUX8BTaIMSN2uORRuhdM28ncwtFPhkWYIvBDGa5ceOGxRqu6lOb67NT5D6OLaiWHwq1LPi
GmLihnWn4WMXgf9M+etAF2+ylvlDgSTbTtaQ+EGU1ntQDpTaxhrwza6/aghyvsUMBZBJZ/9IrPSm
SQfzRcbNAD1QU9xyK2q3bmn2B7/kCeIUiQ7WQLt/SAYo4woIdH5Tw6FRav+IMNzJEAzGT9Tf+FaK
n0aqA5KgcOSRq4HZwkgAPkvD/gkaFeByhn126xT6PPUcpBERUJvcOLD35AZ0xMdsg3KbZ4vibz4R
HUDyeADNN+Ad2iIb3jMnRHWpZz5DdrhEUaKR7eq+SZ7K1j45hRG+Ac+TLguUR1+kY+rn3BiQWrOG
6O3nyC6FGAWNzHmAsm3L0ldaHCNBFIj0ic5EwJPprPuD7U9+gW7oeG4W6ac8m8at4QhmsN2nrN6U
Y2PDvcZGvqf02tTrIEu2ZloJmMnPHB050yxpWe/I3sfpQoxI7F6Ktii2HPQDz2ZWTHxWPHWNdWK5
1R5VSBDnTfOJzwpradjjBgTapqc9KX8XcTKg1FCmwEhA3Cw6c61q55ch98CDXYbJv2h3y1gu/Ej6
Ry+B7AhKZZL8ko0MCRejW1EH8oT5JYKGoLWKx36FGir/OLv5Aws3Q5A6y94GmrNDocZRZm37EHam
WIOlrN9MzRFEbDav8JFMp32QnTGCwDU9UScdOgeEYQB13VKLZusT42M22+g+ZgssLdi0UjSIeLlm
siDOLMgPnTrXqC7UqvW03sVeVi2pSQcEeUHMGdQXu/RQsKk8ahCILW0lJUK2P8wxeagBv87xp6tY
JbRfixbck+FgF/daYhyJm8GHOukuAdZq3aubAhp9kYpFdzclRLvv7W486hB/XePh6BzDOgiXjTva
pzrJrScddOkTbZ0U+QEslMUqQNXcF3Lz09I+GXqwdc28Baiev9EdU9cQrigRs7htdL05NkHrrvQg
id5kds5Ly/vaJqBdHZsxOuhZKu7VQOqvkhwaOibKhawo4fskxTy8Nvl7gIBPGDbdG7Kl3bK1vfCa
uIYBMdcRLKNWPkJEOfnwZVBkkZBjFCsDydMWDL3g/rD1VU9nFraqnZAuwgU4m3rVmRW+sqaHirsL
mJA6gBRTBtsaBb1b1thIyko8iRosI8Dv74xbD8+Z29JBal3xpU3/GWEzrGqOoCv9X6ZhG99CWU5p
cF2Zp7OvKbh2IabYfTXHXl/KJO6gpRd0u4a32k5HpvOmAyR8ibzc+FL2/Yk4tD0B9s4o777qZQo5
SOAvtC7OHgSg94Bu4yyoCsiG4pH8oMXywzb30pnQ9XrdiQrMQDYelIBoZAf6yD5P0xMvq9fpE6s/
hRcg+yKPLJQ7KBbEj15WnPJc8x5iED4d8ERRd2E3fFX2VMfbwgxD+8AdUKX8ah+RyFjkRl3u8Pjr
z1jw9+eR8Q760Ha+TcwiWpR6DxEC6nHCaFw0JQu3eTdA10yDDoLrqaCWas42J0mHHWrbqttWHWoQ
6yN7ARs1qWO25bVTb0rfbJdU5Ub1btgD3zo29/dU3zbbNScetzpqhxcp0bTOylaeVd0it1avhcTT
I9AM80YkTFtH6izgw8cZ2f7Ui8JS0OegVnIb49dzcJE62NSjUzxWlXi3EGV8j8p6g0Bc99XI/GSF
+qnhIl0XkT0jrzcidfjSFKO28N3MOLnEiECBYmozROSwzgkOZKKDo6LIdIY0BbRcixFCtChe3cSO
BFpZAe6oiItsIACA/o3Fzwjk5BdPPX6FNF/MsdF3sc3wSC60Ptnbuoa3RJlAA72tAxtiOkb87uOu
cE3OXgsvjFcGY9nFS3T3GI55ve6lkMB6Ay8ONc93u85+DHnbPLhh1Gx9P8/2QcaglKYmI4/RguJ6
VLNXhPbjle+MYuXo7rADhSDVqNPBE6Jc+w4z19TsAN674x8OtsW2PMtQLj4096PwAe1PomyPnAYA
hlB4uIUyyIetdM6aH+9FyNd/0qzwLbxqVeeoUvGOCPUVShY77R7RNXwLXRQUK8L+J0hd7ZDrNfEK
g8oTiBSr2xDBmMlGTepAdXuzs5aaAwKE1m7NR8DA24NtFoqb2kX4sII0xNzkIFDE92qdYytAhbTL
vWWiGMYh1frE6yq4d1iTntoh8ZfE6M3/ssvcSk+5peSZEIFfg8s3hShhscBta7yBb0Oi5t9Mr47k
A7he8B+Rsqi9190KhEPqUTuEH75tCEZjy5ThXWiAvFr6SGRhbzh+tXUo8/RyeIZczIedCjHAkTnZ
yX8Usb8OtBEYg6ZJdnYXhRskOZDXc0c8F5ErB7sNQCFJmu6MJGu+kEfYRPY2hjjfAoutbDlRzzea
3m//2CbieeTLgJJhrrczOajhQl5D/Yy+Ull9blIvIv7dnr7/Mur+1vvb2Nm5VVOVria3YzAeugFJ
V0ihl8ceEYCNqAzrXqAkDDLHYnzP/Zui7/zv1lj+sJjrPsrUwM4y6P0TqsCraYzMCm0tBiCV6H7T
B7vaxlqYI/ak1kBSLXg6dUi90Vrq+uuMmZ5x1QXIJPZZCXEfG8jrjmc1BIoH+YHEnv2gyYC1eZs9
2nqt43faVeCmyaxNylBcHCVlcQYIXqxR9lQ+VY7xjaCNGv+Gx1byPo/RozFcaT57kRz/mYRaQ4Vx
uZmbXt2XG8gjh5vUCYITGwC9Yv0zVb/neQtputAfLq7tdidTYiMTlb7xWieTg9Xf672xQLagRIUI
bokcK0yEhe3iRDI0mWoy1aReqwW2k3qxVzQfqfdPYxMeInORCRCoauKCZQLWlRCgNcvePZZSx1JT
2buKgzBgaF5K6ebWD5k47h30aFdguA2y2zBQAAYZncDUzexvAhjiFWg17ButgOrfoDnJY5Dm1RpK
UuMZkK/0wIuEb8cit65WXLBly3j40priLktz+weA/ahv9OR7WP413AklyjfaxASRP94V4EfwEIrx
shNrWh/VA/0T3f5kN23Bt05RTepD3mBmV2C7j0JAGGkWJMqKsNkyGYIMd4Qg0dxhFDYEP7QrGGzA
RFWgah/BlUXJou5IzWbIP5oEPcTb4XPv8GuTemMd8LB/OTYfUaNTimwFatsTqx2x99QCC9WIUGRz
yyw8U5sOysXPR7GPEyc6GVh8Ep9BLLvvPsvDK+96+04fkwuRIViis7YoG4035DVk43eg9IIr1raT
F5nNwYJXn8JLrVx/zgX+islL1AXfSLe21ohQokC4r/TnyAI3HO5r/1aENfi48fA/AyODHJTfhgi6
dNZ5RKk4xBFr667J62aZG6L/EnvWa+s5yXezbDBc5aFYWmKrpCfv3IPQah8wHYJsAe7poAY3Sjcg
TdIa0dk3tNdU8+1pQdkmRnbK4/CVlmm0QXCBcl24VpscaLHm2fgNAgxfrInNi3i9ZO+nZ63Cq0Ix
f5G96SWgHcpud+5ydiU7ZDpTvBi8cgHC3nEL0Ez27EBeXBhu+Jb5gEE74GK7xGnYXVwAqFFq0IRv
MaQBmA7uDdOJ/O2vIxMjGq8is54FVjZnUDCJM1a94owdSLxjvfbkWlF0tOJoE5hZeZ+mcXvliYOC
lg7KoD1iLsvK1/Ud9Wota05B4H6devWBv9cAfxyxOMKuhdsaJC8RISNfOoC4bsM6od1QKyo9vvrn
P/73//u/3/r/E3zPrygjDXLxDyGzax6Jpv6vf3L9n/8oJvP+/b/+aXuu5TJmg8OCeWAf4dxF/7fX
OyTB4W38r7AB3xjUiMx7u87r+8ZcQYAge4+FHwCbFpQI3Xr2zvIUqwKQ9HdNMgCGK6XzjtQ50ufi
W6utpn1s0IXJEYiVbUIrrI6xdodSM5Ze+BhmW5d45SCXai/CoYy2k8pgEjW/tIEjvoQohJmXGXHC
4hWyMRkEQsBMRIcg8T/byLnM0pWO3/gB8sSonlUHJrL+bKlDHzfVJsdDD4xMf/WmlfwCMv1sx1od
K3aW8Qr1SG47udBYcqYJoKagL/79V2+bf//qObc5flmMIQfN7V+/etDj5VpXO/y+6aJhhyRwgKop
Y1xntla+VAmSJmo50Y3AQZeuXV3JgwPzBKi2jjKxP3tVwtcOWeh+mqfTFc2G1UuIFWsHxurwJY0q
cxVbSXd2IIl5LAvwZAzITT2NIH3G18vflSv4p1HjrVx1H0ojQTqc6DYzquFGhrF1sG0Tz1xAGpz/
8Lv0rN+/HFtH1Bffjo3SEM44+/XL6dykdFE6L+6nRTovGHD5uf2EDEV+C0XZ9hZQ/Ud6HEa10Db0
yKOm8kK5lrgdCmgVm6H3ihiwXHOWCbCm4cEUihpiDYw1X0xZnR21RsRL8U7Eev7MtAKSQUUH1yG3
j7VzDbW8uqLQfoOEPbvPFZt+CW5b0B0k/pFsoAxLtk0B/kfqpQFV1G+Y4uVH1AyqtVVkA7dnZUsE
p+L96Aiw9vsCkMfeB2eG1SXVsvaBIgybe2jXs/vffG3jWnNz70K547elPSnMmZJ5B9VJ8nNjGwCd
1CHogeWvfjLs6HvVedlDow6IFBYVi0EAhkYW8XbRAnp4yLxCPJjSqDaaMeZr6qXRXZdOo3OQ995M
8Ua7MPW1aTfJJ3L5tnHUU9loNtRRmnr4H34RtvfLL4LpumvgH4NitgMYsmOp2+nTkwpPFnMAlUxw
z/CKgnyc3l86A/TKhDOMyifDq81XWoTZWtufAub3Fy30sETTKkhBxsmZVGUnlVgSj53kYem08oqi
WDRK7S1CESC0d8oY4jJJeaRB1EHNf2mbJgv0xN/WtYsqm8Fy053TjcZRt13jSGd2n1jlQkQDqq2Q
KNJ3thvv5+6/+UwGu5Lb//Ds+fWxr75MEEBxW+euZ4KIzuO/fplJWOlGmun+ndPXA1KxmbcwgF+4
mpHmoeg7M9Zt6omXXGdrWuuSR1WFQOl1dgeGWxDPIo1YuMAet8WuRp5BPWcr9XT9dADI6NxKaLnB
gczQ+EDQyQgRTgtGsawSA/Supp7dGl4SLSjYQh16pn10IDsTIUoAWnfNlmIZFwW4bHwvveWoc/n3
34rn/O0nZtmOzhzDBOWublu/fStYUdmBaFJ+p0Mu92wpwQxQmyQoYVMqt8SJGvA4XvXFbcTHdPWJ
ejmHoAHRJZMN/HkAxrqgkidqZd8ZUAfX82ZVV7EGLu6sXlIpYM5AzwEp5ODIVMVgHGwdWTjPs1fN
UZ3m6JBu7FRoqPBjkGJEWrCjplS2zgVCKRysv9nIr1ChpslZ+ZFtqF0stW3tpVL03gsnGO17PIah
K2IGMZi6eLmnnqiExpZfQYaLej95e3ZdQyDX9k6hNNVPYPiKn1Oxic163AmGQhVl1/Oe4xmBoCJY
U7DjB2G/i2J85i7a2uvvTQUgKQBERuoWOyXVUn3dAAWltEFYDhJhYSBA79wZ/h7i3sVFNhFo5sfG
P7qZ8yUVsrkjU45X1ypFDmNDTeowUkCodOP13/9GTPa3W8eD3oZnQFzAYzZ24ar/03No8HS87gar
vAtDQ0WdxXNcV9Gb6FB06PdcvyLzE6E8DwXA4NcL3wowYiC/778USCttoJsKlgyHRw+/jvSqVscG
Zjh5mRYB4wouFt7FFWJSoKulphuN67CQ430bOmAVCcQmUop4Ra7lZ9DEotRUNbHDaHauo1huVDOr
QD5auqzfURNAo48pqQkp5HWEUrO1a+FXToigyDfrdTTy5hP0GmhxrIyqagIO/X/KzmvJbSQL00+E
CHhzS4K2aMqqVLpBSN0teJvwT78fkjVNjaajd1cXCKQFxCKBzHN+Q6BqPmQmVLcb9drKEZLACUy7
Ua9xmyuvgWH9Qr2uwlFsuiHvbpeQ15kg5oD71lPnQ9ed7snWvfCa9vBfR0g8H0an4xSuqvkJhILz
qoX1IYgq7QNVkXbLMzXYyW5Jgv55Ra5raF3wTj07CFlvm+33+7RGOBMBXobLaauuDAnFVyfRmTO4
Uawbp7qPXtFcN8HnEK1rHHGYBBkBaAXOGvWL+E+WT8Uqn+vgLe1n3Q+UMbsWYEP3XdnrBzmT1ZIB
vM80qHn47FUj5GR8svpgXOuYxhGchpvsLgdZbzXttBGW0a01e/6skw2y38goQ1WN2xxuvMPESlzd
kAhKYXb5NwTgj9IZsk3aB2ucvQ9AjPY6caYI/gT2qU7baPsxJmCv6YbBHbj5NzcWRxEUb5AZ0qvK
4/BpYmOE5wUG11bZv5LnCrGzC8vXMp8FNgFVv5NFu866g+gBjssiJszGoxDqNumM8okIu+aXauY8
63WZXdXa2WnT6DzLqjEOWj/Qg3lrLHW6WQucO27dgyErLnpVHGSwFtMg1A0z+yADRpHMkC117eiA
je5VCOEsllyk2z6UQnuKG4ugXikORtDUP3s9/W4kswvnVQRrtunmY60ZYmdmQgEPNCPXAItzW8Vd
+fxP82TpYcyrekfAot/UPZZ4RVw9VwsbBRgkLskLEaVQSkwbRVbwk6JOHiyMA2Rfe+Yp5cY1Oflx
+uqWpT9P5fSWpBA03NrWyLWwY2d1a0LQKHmRLuKGVlb5EIvG49C0DRm4oR/Ss0jKei001XtCnzTa
GW4V4zhTTqdUJzoPJNF5sXUSBXYZuT/gVG2yPDR/hp330LdkZORw4ADekxlG8Q5A07z99yeh8fvb
klWDqRoqLwZb0zSeKf/9ICQMVbf6qPQYxmuEWIeA9JKkDCA39ehFnbZHKoyIiKzr8Y6K2v51bu0a
wxtU8m2n0p6SvmA9MNT5HyXfSsBl5vu9Bxj+kER1EO+dRWJF6qx0iKyy/+m9jRRV6RYDW3mGhSPG
uOtQiPy2jjBAH687c0ovXdTqj7JBJQPy+O8fg/b7unT5GCyVdcPyz7blDvuX94EzjuC8XbW7fGLa
HW9hkvKTV3E+RsSLMIChz+hl3n/0WWj45mjUvz8M5IgqA+Qvf/1RhZ4dmbJk/e+3bGq/rXMczdVc
l7+cy8PD/J+dJ0xTDaPBOLncFvRz4DQooYfxN2LC2RKUR20n3dVeoO7+Uy3f8Y0GlOp/q0N0G2/V
qtHF37DauPcWSev4VlwXaDRtZJgzd7z4TbfQcimzzRQJhINJefhFqkXPSlh/nmGEYPpDB82jCDXT
n5aze78Ci7z/y3Zc7h/ukRCLdzrbYJONhWF7pkr5v7/OwzSPcTNb6X4KoHpZawNTln7GatthoUkA
yXke5gFD3YVwMnTpI6C35su9R6CYM/khfVwNYYBrow6VIR5HrJwiBKYz3jmwQMvoxVLz+jgsrbIo
DyGJ4Mkew1NkqnhV/T2+GKwUnrCm/VCHh3//DuhLdOG//7v8eF0HlRBTdxw4Wf/934VqkU9kssL9
jcNlVOtbRIbYvnfWw4LEJRoqzXJI51CgA059PxVw2hCoXqU2Ko5h1yPMpzqErUPd2E1oOUfsF6Du
/lK+t0tOmNv8X77N/JGMJRrwy3/GUnX+J55n6ER4TNf9PYql4upbOnEkdlmXmscOu/A1SCEQbIMV
fo1zDwk8gOeu08CUNMd4JetBADlbtBhJQMdF9NVTywyzI8u+aOQc3nLyorJbUVrFQxgRdpHF0kKW
WiSDiqhjzGp5bKsjGbMfgK2Sn3l1YdHIG6kIDTJSgfuxSA2viQx2z2aQtdtcretTm/XOkSTysGsb
c36Emx36PMr192Wevg3in/P8OY+uoPRok0ysqosWRrxAUJDsLwDtz26YlkedX7e2hIc6FKjC7jwr
bw26GxfZS1bL4tTV8x7283dZL6tkozxMfR34Gsv+9e0KslIsUwpt7FddUYQ7WffLxVyn3XVTIh5+
qcv7Ij+1au1bQ43fpBwiL2VB/trpWZP/Wif7KFZTLh5oPQGL/71rrKjZE7qqt2OlVR9CFRXEDOYY
Lo4a/Ew3K3zYfrp1SiqdcH2qBcjkdUr/IMulW4brNtRiVrfTJguEjavanE5rBJR5o9ht/uJ0kXOe
zeBqmxGlparLAm0lWtXCK8TKyd+E5oNi5j/vPQZL/YkItsOj3UxZLzKSRJxzaB1sluUc3jIRwumI
FnTWWfYwszrdExsnAL00yjojNTeErqLH25Vyb9rm0zT7tzliVrzJnFydZheLFKW4ZZwu3GKjeZqz
uc1QBvWTgb/lfVJHm2Mfome1k7OacxVc4iw8upZqlWvogDhSVMG0z9TbddowME9Yt7zL7nKekbT+
qkVI8yiLQeSaC2sHXOdyC/JQh+hpZLZ+kqNCN1T2TcXfRN6VrDN06Ajkui+yf2zGiHMEWuTLz2Ya
g29GKeKTizYcz5h+q0em+YzQo/lszEhh4SfhbVrbior1qKQrHFvyJ9kFjIEBhQ030ljXy42emO3O
61ETFtn3bMiy7Tib8cFU9OpLNgcsQJzsOwhI4dttqT/gOjo+K33/Q6uD9Du4KJYSRatd3NBLr6xO
7ZVsKOzxZ187ylMclOlpFm3mywsQGX9wFzhj2U8XpPqQsR/5U8iLZMFrWXkG6qtjtsuqwdsJU6m+
Yr29ntQm2OqZgFrqkcZR2ochqck9dAQD1zxdkoOWOiocaz4yIo/qqhpjtV4HPMQCLSyeZKtmx71v
s/PfyWKkeOCZMF69TdXwHa6J0Vxcr1NfMMSIt4FOIE8W66JRr1Aa97e+7Qg/G6uAchsI4w85m1M5
yg6TXWvNLlx70ZXRfM6NB9l2qylgQuQg3m636iptcWTPgtXKcudGxv4KERFoQ4KXJvHYz3teYqIJ
ybqdvI+uVM2TYRaf9zzY7hU4cXG75+XrsEXboNzIq2YWCPbZccikLxdYDvK+iTcPt/v6t3uWg0ah
/M89h2mDYD95t2tbjNtBSa1d13iHitwcHLSuAtih9Cwt5OmUdQ2wVXIiVexYe0+2uEoJW7HIsHW7
9WwhdSSWG+LatuBCljkGENXbIHbfUyPCSFrWqciLRid5equtel1dAbULCiX1o5gXgJG+JKKGz9Gg
8sYSJHuBd5m91DmOlIP3JDsAGjA2KlSqjSxWaqo/M1h2lENwAHP9IRqKrawTLsniLl5jhTodyj5b
fw5jXhG14HK6Gt1tvc9e1NBqr5Nm7+498nrq+G925V7O1c2td+YTKfp1XVUPsp8c2oQjdmzqKA6y
rhjV4TSZycdcz93BNerMJ7Kb7Mx2tI5qWuTncGxYqY9+UFQHNy2xt1KLfJVF1fRXNG+zwhE/p2z+
gx20/sUtSS4kTVCACUf4bhYmG0u9DZ/GAB2Zotfzb7rmkitmEIBZdjqt/j2xDIT42zl/llcep9I6
JsloH5AG3FWujbyQPjsPbRL9ZQx6TZpUQdzSdq1zzFtja1ahBpsOy+wprb21GoB5UMSmNhHmyEBZ
fHdD9YKE9pL+JGrjjnzICUCBKNbLP5Uu/KPG2fWrParp2hym4EWgT+ljw6BC+5g/rw2Lvzr+dt24
C90n+BDQ5qJo+AJKGIKzBqLgv66HRTd8vlJUW2+qUDBH/XzboAHiBxkWOkWvseCeeu07xLxV0Ovi
wxNQ7SNU4/YqsYwvnmkf63yZtfG0tTtjdGSMvXYt4pRcjhxJLDKI6ukl8LTq6GAmvZED8mI364n7
DWpJhkHOIA7A9N3X2bMfZftsJ8R0tXq4RBXhediN+J0vV8q9EKEv03nlZ9ceRjVKt7XeBN+CZnsb
aLj9Ru/m8qipRLgw+ft6uxFQsyul4INL2RCcdfI363KZEODSsYy74svsRtNehwq+zduu+0iraSU7
KAb8PLz78gfEl+pnz8V8Sl5KWJC3BauGxxAMxMlGAdOXDYolth5PzffONcydi1TpLkpH5b00+csv
10TirvbnyM1I4YL4wSO5vn1cJcbqK/Au4bOt4FATLCbCckSTgPghkPTRzna4G+eq2eNCMn2ZS3xW
lg86zdFVQAAzP9uz4gHBS/TVzCvpjWTVWz3h4BGDJ9iXYYpt2C3xTfbbQjuBeJZN6nIRgpENWui8
KCPmnMvbtFES67laDm7G2q42EmUjX5+x19Pg/hHZo7i9UKs8nncluj9rOUj26kHvTiwnz7Jkj52H
68bAa7gs9R3LXO0Ig2rlgIp5y0xFeUrD6kEL+vB9dEo+HMiet1hk02jAnNR83MhWOw8zXyF1d5DB
R5CkP7PKVS+ytMyog6J4K5YZkadDWJ34pVVz3f+QxbMIv0lIISewp+6ps3pWp3096vvB6a760gDX
DRLZL83KWO156NuHuUrwsAOX5Z4CS//P6RTZuOzM45+h9m0wQ8S+uz4nCOYZ6Tpyonbt8o7c1YZq
pmvsGHd67xoXAd/keW7U6Gzk6vWzc6GQ8Bu73L+VdeKFMDTrFqebZTJR4EOqJk9Z7GXPpMYJ+Efe
X52d0aZ3br7RW8HXTF5ImOUfXdVqG5Do6ga8s4ESl528Z6Fib3LFKzG2oVgPSLIHUVqdZHE09D0Y
NFZRZWC9FHO1KacifQ+jhkzGYurFQjp9xy3B3TVq8NmaZGPqo9g0HWRrrzrfzTJqrnKoEm5mQ4Wx
kNXVI8GXN3mdvDDro7ypfJkfyvg/35RszYk+yptSUPhksZDWu2Ca1ZNEed7wnkuxIAG+CtjJ3MQC
ZJebjMAvyNBQCQiwL50cKSZwn+jWSc4ZL52sPJ/9ug03bOnXwJKSF3Ag85sB2j1tYQfLkjqULNFQ
Y5clVzMOxqymt1JWTScjLIdH2Ra03hW9LvcqS3qovtRIS95KoCrfu9HRLrKtCPMfWmTFN9VwFYd5
ciPmcL5dQm2yFb+N4CS1wRFYbVaFNwEIWW4u6Eo0C7TMfZCtBe/5lZab5GlkK/7v/KYykLZdqL7Z
jpetc/Xc2k16IDVWvs62k+xSRdV8WQwztT27TfDVUe2YbzE+peGE2phsVFsuVRrCOxZCKV/HtC+3
RUKIXrYOgZGfxMQT7Ta2RSfFzV5l17xAqpxAPQv35aJRN/QbHB8ysu9M5KHAcAT9nzWDuGQG1gJZ
mms++XVxsWp8fgHlcJpEYCwmHBu2t8o68miqhfaY5L15IPQwYQm3zKECBMmN/GszRIdxBqOOOGLx
onlDfqnj6KIqmlICFp3ZsGkGdkJLqxWL9iGYQJwFeV2+yDqMrr5ZuQ4Qa6mKvQHT+GUjNMkJJg3W
gl4Knr6MHzWgU0GEuaMsyhF6tY3SXn2WNVrEWm+ysnQr26IpHR4Jg9y6yx7DiOF1VxFJkkWXsCfC
/f3z7IzfkMppT7K6VYA18gXtj7IYitqEaQRdQBblYWj0V6PNsrO8kjdDr4h5e0FZ4kblQbV8vDd8
vijZ42CO6sZQu37Dk6beFm3p+HJgX2rK8/DX7X8ram/2J8jmwPKYZU4M/ZpmyU6PpuJFdrcKErO6
Ouuft++GJnsg691L8ZtawxeFjx+ucXZC2dsxjMfUWZDZinu8V8mzdHS2IPnGsyzdqjDcIG04jjsI
tZ/D0fk3gI5P/Rqlg0NUjc4mM+E5TKBgH/vEzW+HQLiL4UJw9LoSmZlcIHc3jsVnP8Prhm3nYOzn
RVXsD2monclnt2eQgLmfjln0R3CQYeZ7u2r2/9oux/Nqztn8ZeWWLJfj16SIHroWbr50R78XpYjO
vQh1CPmZpTM0RTqz/H67t8qxAlim33jqeHDJYF2Fof2UKWHbjZBoaxp7J1PCrNrOE0YEzy2rUNkr
SJy3aUCvOMwHb3vzUNK1t76L2yfP9OqnzMi+SCRMlYTu1qkqb9vx6iQlu5psaJWQjMvdXWcrU5r8
FLFtSdM4qkAB/aeL1NhKx6j2kcIZN9NQptPK8YpHdA+TgwRI3eokTMoeW+HfzN3w/AYgUo0ooNuq
y4eGkHI0m0B2C4gz6P4Zb7IVizEMjvF1yNIh3I4hcbpKGVDT1PRSPUept9HIjj0ay2FC/eIxzKsf
k96kR1mS9W6nfw6VdfKg2sroT2zarpaB1nGMOPXD5Ij+1Uo7sWnrSGyHpWgqmnOwkzBey9bSTLxr
3ZhH2Sirqr73PUPVnmQJvxzkeae8fMCD/dfZVG0bh439hFN2+6yk504vhidtsT8fclLoXtCqK9km
6+xQwcYqHggILf1lnZee26bTT32SX+4D7WlUV7L420CjsEiLMwg+2ECYYv68khyQ5EWwL3XXzS4F
6wREFzRCWKGzV5RCfyiCwf6fM1b4W80JQH+1RI+IpBGlWFgIwAOGurdOstSNivWAMcZ3WZIHIP/T
OsHpfGfkA0LdvRs+98RTl8FymiBuleXXHfu9SFHdXmZsI8s6DYMSPdsRIKmswANy/qLL/1KCrLVv
RraLBCofnzwkTfOQGYZylqVpgEc7DtoXWWqcoT81pTvvMjJnpziMcJRcDunfZ1bsdbs2rT9kj0yr
P3vI4pRla8usEmwJzRYJWkhAM5a1Kw+17MtQZ95VXRrypaE0AbMiCAtNvxy8K2TjzxGwXX/OlQ5d
x8oO/QJRMLTZfDJRv5x18ZwvMAWHR/teVIRRZAdZNyxiQApY2NsgUSrmk+NtC+dsW+PaTvUYsHRh
XuRh8EZs2PDQ3fYYKrGhpyFyF6DztLSY8BdHg5Ca7CdbARe+9riy7aWyVuHZWKLY7oMU1vI0NPZX
skGWl1YlCP8A8wn/PsJLqPAG/eV+FipT5FdLnRLSaqber633fmNpnTC7+RENQ/1BcJZ0CH/+C3lX
/bkmGynrGzzoCZuJaq+Ocf0RsU3Kx8r+0ncseJDgZMu91N+HF7jUPDRAsx9bHcWaGR+ndzYSCKAv
Z81SJ89knWyV/Ya+iX5vdb3hc2zZBM3aGyJ9p8wGJLk2QiQJJf4jAJSNrLrXy7PSbsNz55pi51np
/GpmwVnBpOPP5QTI5CBPMIW/1TgNTr43K/KAv0SXdNFRabTHLGAPEcu/nDwV3oxZjzsNBEj4m9rL
QTYYsx4dvf+McPmfXm5UIAfjFjAexuzr5djuBrfWXvlTKrshCwtfFjMB0tgibLOSRTGmbNNYKYRN
rHdrQ9G3w5AkYIcY6oFwXNX88h6U1tBe5cRNUhNYXYqRzcReQaw9IMKLTvDkPiIwtqkifbx4Czko
HbEIVa3Q72E9kcoOWtN4RzEMScM0r9aal5nvil0QrVWKGp5bbbw3lfiYLCN7DIl/vv7DIEWbVL8o
dftcYKutKEnKWskPQ1CX/GL8WJ4Ms88by97bhm1tc0UvdhMYb+LjvHxl0RAmO6vl5SuLLX6q6zmP
6qdpysyjnnnKGhmo6auKaNK676z8RMilfweTVph4JsheUWUq0M288avnItqL4FN+MnpF9pKD/6mX
ocAFKTQ7IhqS9u+mcpYzVG33eVlZ/O2y9BLZUG5rZdB88of55X5IDPTgKvV8r8k13uMrMFnrprGq
k2zAXaS4QH7vTirCvl+LnN8y75k3XMLsfT7V1jYl8/m1b4SfLZilxMHEIKxa95SgBHsdeyzPb2Am
RgZNkr5ldfs5Ugvy20jZIft7ZK3nxm2kRDthMfk0le0+xqviuyh2I4JVPxucKFd11dtvFiodm7If
4nNTK+lDo4z61rPs8oVIC7ktpzf/6OZuJUel5fTRRXP83hKM90GVRZfIJLWqWcTvIMGmz4kIonWY
Z/WPeHBReSBzlga8UZVKfJ1jr0azRURX5CL7g9uUHyz6c78eTWJRGC+h9zS531hwgqnt4p+L0UkK
6+2jyDVnHZRW/Ki1gb533dTel4ZGkgj8PTa9w/hh2iU2NrxbNSX46HghdJrlXYJaK197KATrCo+Q
veaV5atKqgq6pzevKzOqXodpUK8tbon87spX2cMa3X04T9mjrLIbT6wT140Osv8c9tauzrXMl60E
8dsL8mhP8lKyyo1GH6ud7kmW2sjw4BvhYyLnjuNG2dp4KiMNy83YoVECgq2+yb5jmTeXPLZgfMeK
gZlOnL8Surr0WVF+M2Iw0iaSPsfGdcHWzpA6hFZ+m4IJNc/O5EuBl8fXSv0huysa2KTRZWEvi+gy
OGU7fJRGV+9x1hNbWY2Pqd+aSQ6XItcPpR7VGzlpr1jHkh/jq120UPIM8wCGLH1OSxPfHhNwt3B6
/KnKPuBVWPOuJpr8XLWgjKKph+RVDOnaDptuj4qXQoJ0Kf8/Dr5NtVztHyfQQlxAk7ZEfWVRbGhh
9qNn8ZZoiJF1WmWtZH2hjbNfhYNx69YU4y/dWjf7tZvNYumgsk4+T7G0BCeJ+Gectt5KOBp+Ce1s
vqs47xboQX9RVS+62nYdreblIcr6oN95cDM2smjXFnl4AgUnWQyMtz602y+R0ZiXMQ9T0phM1tsW
ZOIOicOkX9nk/P+Aze6rekFwAmDTQ6J53jfTwE0O60T1GbGWfjumrfIQeHX3ALnb3RpxpTwlE4Jv
ERzvb1bfXXQ5fk6RgRri5s+qwKJidNoBhVa8h6vAKy5ONXUHZKynfRKI9ppPCqrCWJF8IUH0V570
0c9Q3Vu6wX3Umv7mZu6IGw2/PWUhmSVJre1gBnTHNppxa+0LaxOj/fmqLg8Kdu/jD8UWaFkTE8Mv
st+nhhrsJ6UJ/VboxlsRt+6+qglCyOIEpGyfKmlyK2Jyaux1T6S34hDyK82xPvPVMjHfMnUkW24U
Be9Xiq2VjBTt8tbZIV29rzFSvLXaTdjuHSJCt7FR6bDOyyKsBpexlU32REwa9o/LXUHvybGNU/pb
a25BJO1cFRXKpdXzqngfasp0a828QNmFvabeWucsCXak2CFjLDM3DokQLMGNW6ul4fRs6QiOy6mi
WDV2aouOqizybtN2cyeQLVjGFuMw73QrwDRlua7W6+MO+zaoWpM4CLdq98FUvOE9NI4rWJbiLA/8
eT/PEuPqiHk8/d5DdougvK5I5GU7WRQVJsNFZGGatNhH5qbunr25BWdUBVdevoaDOIodb+sQ8VNZ
KfvJQ1gmP5wYZKksyUZbQX+yy4dtsoy/d00yYlFZQi7sXifPWl191QssTe9zC5xZH9zIOoo44I0n
uwUJnNsarRxfTqzlPHxWMezxHJb1w/1iQYn9SK2Ujykb8l+uD4VDIHJUJBvZ934xR08Pliuq072+
C5X8iHb1F3nl+9xxobtrAmPabQ7nJXA0qKKL3Yo8KDFOK5GHS/a0sMr+U51lkdWuZFnHKuPvU4tU
GvotSA4YSu6rACxOt1PZta0yZRW1+PHJln+Zrs3inR6EpBaWS07LPHbYsSuSZXNSXCRGPH2jJS5r
M3RwvUHzDnXIt1wWbSt12DdF5Vm1vPBLg4ebrNdG1zjUjcoyFvDVV01ABbMFcGdQzuZbTjRA1qe5
Nx7maIQcKCfHloccCbhCYiAsaDVSAfJQtYl3apaDLLatVW/VAKK4rBvqmiQ1Of5qpeqqSWQqcc6J
0zrnNBN+5xnzAy9hk9jY0mAHTr8h8MV7JS1YZ8uOskWLsW1cekfL2Hu9PPMC7XOYLN7GNqF1NEs0
V3/UmdhNk66cgDRkrpmf5WEyYwSrloM8k3UxCSMfHHSz/q0BqXEIiMtY2TlR+t2kVuXxt3rZQw4l
TR5sG5bLtyv+08XkWK3xfhBAXCJzhH6zIZi26mKPOC0HcF2fh0oaKGbQSg52qG4aWbz3GYxQXaue
Mux04SQrS7NiDKWb8OBUebYbojD7Egfpk6SUzCJI+Fq0v/bwAKP/e49AqVt/mlvkYT0URL2uJXjV
hsVJV52NaeC1e69ysgRxhHv5PqLR025vlPUZekx+kvW3zs6kOn6f42hndV37iNY8zBYTx46R2IlH
uq9x9thSlat6strHW2VViB2AvkXIlbpyOYgmizfssVVfTnNr0Bz8Y1LUtGd1sXFavJ1GZVLXWRZ0
63td4kaOcyuX0rvp3qRpyKmu5EhZ+Uu7LAuBFsZv0/1jx3G5A9kiD3JGW3M/6+5FfnW82GUft6hx
hNmmENB8j4zLuKrCqTqPuDGS2Slr9aGGm6IaEUXZ0gVC7/ywbeBW8lfeykq7sRdTkMlI/LRB+9QY
xHMdqzxL9Ng5uF5KuGRo0ifd/SrbZA2I02TvEHlc3+tsCx+PuIBNp6VW8xyBFXgun2V3ecgMj2W7
6jq3a8g6M1ITREMisddLd9hruQoGJs+zM8G47CyIfewjVCDqoNQGvrsuR9ki+4DlbMFj9+g4L71l
A9xJbVv2BpJheaYfSyvtxWuQY/hr1VjheW74klvx+KHlYNYbK2/JQ9eY0mUhAIlCTMephlTPwjF8
REgTg0YFBmbK1nk15Ob0J0T7NSSUIVxl3QDWyPDALJkICmRx96oEJPF6o0G6w0F6W83S5KAs6y64
S+XGGKfxtRKAyWMbZX3NTQ+3mTA6JbgSIPjY8fPL8uISzDkiqm31YFg6eVxnyiqyQ/8pyzN5ELEo
96YwEHsKw7P994HQGtz3kcdaHrv6TnXFh2y81//Wdx7raMG2/eMc96FR6vZHPPk2cu57vTy7182V
G59iZLOXO/jtSvc6eTPpjPSyiwvh313dwox3tV0gtBVa4owwLEb1TmhsRzcXmyaZwe/nT54DkVMp
W/e1KvTHCvulq0oi9VV02ryanTZ76Ifce52DTvjEXRw+A1pNMdhbg+X/Rl+K3uKlOytAcORMSd9o
+MZE32WjhVTQc8DPhTX3qUmtChu2kJ863uscg0XOlgwUWAZZlqfIpA9HEK0L72P03vIAn+9sHC6y
BJXzJS/U4XorRSaBLXd8vJVsZ5/PpfokS15KhMRGN6AwnHfw59CGh3a+yoMOEHZTBIYKRIG6ojY/
GxoQlViuuO6mVa3OhuG/tCCqsgp5Qu3vM9ToBFyTMNoVWYwZ/d8zQ473NoUB+tLDhBO6U25u0B6z
H1tAN49m6ST7yXRglvUV0JLlYBAVOedYz+sBuxFWpdR1RrgzmnlkeUpJ9k1iU181dgxdHXufxw7T
pEQZT2o8DX5OZOsHKjy1Zv9oUNrz1TTXT4ZSOZepJ60mG2rY5vh2qh/9YMHhnNu/IGS5u0m05THH
rAERwPtpAjz7SFpXzOsk1Mtjq9l4d41KcMDSgZgzhErbaqrXqAcGzhu+ORDcq15zFji7BitsX7bm
kAvPzZB/IRidtetumFduF4vnakmqojIzrywHF8c+9DAFgCGFrUhXqEehBfPtkBbDr8UfymznCP0q
4QNRIXgpy1kwl9EvRdnwW1229KvcAgtaOUSb2w3PFmvfAAcao4iMx5RHGydSG1ixcfKkWQ1MmFrU
P0Rvv3qjarym3WjuU8cMtlnVB+8KNIIRKM2PekZytOin9pKouXEeyXau62YsrmMcqWIXhjDRClBe
6GEMwUETKV6RQg8e9eXArqm+DAuRLSHcvwEDyyJdDLjG0Ci78Yr+i/B1cpRzyENkx4DAwy20VHBp
kTnjbY6UoWlM34yqQmmTRDquUF2yi3sQ4UFvRZcEHYdLWUdovorAJhJB8d4QLcXcbIE+GZgw3RsU
26rPCsBNpy5Qzi2E89UIA7SWo8Z5sCEWvw/dD3upDvCAOnRLcJAsQb0CwRzuNbiuKGANCu6otnKC
PGxuhjAn8bM0yDrZamlscxFrpw9w2HqNBuFKyWfn6rUgxF3HjH+oU/Ys6lp5rYB27cVs6tusLpSv
haWsZYcJh22/q1PzJEcGBVAdab2Czchzrqnkdz+tIFor422XGtfEtvQrEclhG+YKDiJ/18mzJonq
9RLO2E7e1MMhZGfUT6PLF5Ox8mA1mX7xyldZMEoeEKsc0N9hLJ0/nWbq0g3r7mxjwuDz76PqZXxo
VP1KTIGzkw3yVgKwD1j4hIjML67YDlR8pRPRlwnP92tfaeGKhD4B52aedk4tnI3s5gakCGzT4727
tP5/j7L6uH7rMF9SDL1/RJyof4SNgNSHgU8ymaTTvb6LCxLF8+yyHaSbbEgzVT0RYj3IQbKe/y+i
D+2whLgc40q2mwj74NrvqqV+laI6ibdDd8D5SwkF8v2aW31xhGL7vQe+zgij9iBwjNqDzDKuViU+
R/OJfgU9/NMIu7+YLjzfdP6kAqCzSNNEFi5OcYCh510aUDa0/XgtslT19UwDDCzc86ShqiYVqZJe
34Vq7J5lSdYvVbKXN0fB7pb41YsSwJ9pRy/VpAdPSv4MSBjKy3KYsWTyk3qMt7IIXHSxUa6nXZ3M
CFu63Ulo7XS15hwhS7LuayhV80E2xs44bXFhLjayFb/b8SEv8OGRrU2OotcEjks2yiqYFkBtzekq
S1ZAjCEQp4DtTaH7i990tthp9ABK/QxA+vr/sHVey6kz6Rq+IlUph1OJjA3GGC+v/0S1orqVc7r6
/UieGU9N7RMV3RIYA+rwfm9Ym1951Z9BN2t7XK5pKqUN1kxr1XFHtNHadHddbDt1hSBTlrzzXUHV
w2ZifExLa+1Sdf0dm9j0eb2+4Se7JyaeWWe5woVGdOuFCYDPi3mIKTDZgCmmE6OjywvxWCwBR0af
Mr1Nqs3q0ZTP1KXUDW9ouGFrp7Ow9Rk3b2Pdl5Ar9SSYsom8PaUnJaD7iFrLe0lONoPNzUHbnU4T
1dY0c/Ym6PrOdTx7ZxbpRxmXCiR9WwkE5ckD5dgjRsDy5oUM7hoaxX9cgG6zxaFZ000DjwtzvKyP
FAu6UVVi4KjbfK2xMmTEt5eL6bEXgD8xSwPFgpwxJQ9qSNpxE5obt9BBcZOFSX5wxtvkLSsiD2vf
iL+PBcZUnAy9noOHLlF5Y59x4v4ffWhsvwos9l5L1YiOkZt99/roh4gjbx9KzTskoQK2xXaYWVLy
K5oflpzSvb2wGdxmPMZ1yf+Kf44riSk2LX/CTuqlRIm4E9geJCHs80p76wztH0/TXV+FEbYxuxC0
U3H82qBApE4Qf4aoC/qBuweUICdzqiW2C88Q9cXzVOzPqRP6+iwQAFGI2EJ6dhCelmOzodKxHYaO
eVlN4/MIbdEXRfvcAcdHIPa/EyvXIAwa7TYqtGpXtkrmDyYEUz3tA3wlITrJ75rdzT/aqtuTX3hs
ZutqlLV69hq4rUxO/daTde5rcvobdj/qHPdl9r5/sMLms2i+4zK4j738W59BJtHLDilu8arDVvOH
mnB5XfkW5Ulg1RXTStUSPybMH2n+ge/XzuCTyT1C80an+aOyTNhY5jtqgOoE5ZjdCWEvvhn3QAaK
MgT6nKcQrKx/dKnPEL5ZU3qyEAEXfEdMui1zJtgpI2yqKpOLtGFWzxF1Oysho2Asuj1s0R/KkOdv
Xfi3wkJ3jwjtoYCOsk6YL+UIgJTJxXBqTJk8ZmejavoFPib/yVzhygS8AEVy+JPGUX3RJoMwtPSt
63vtYTinHgZloITiTUMXsilwNtiMjAEgnuaRePGLOY+nQqgkcSXZZWjJfNKQyGznhC+DQm+/l/BJ
TzI6elW7dXTCE8OiJiLHHG6dJmsWn221lzamg33fvUD92Jj1NMBCNk9a4Sq+KmUG0667O3NBwXIq
5k0X5vVJxMOx7uDmYrVEaRb6utKph2FAY1aYOcRXeF3Y1lPtlw4RKiVlorYjLa4nlUGG9sV1oDmT
miO6yt63ncQ7U6qBDQNSYL1wmGd0DCYRQL4W5tqJbbkbDJ3C0j2sj2DYvlm1EywO9RR7An14VUl9
W01Vc+oSjNOv68MK3Vvq/9e5WVfpyAu73zdqdyxKgC7YkTxrfRVtPf35AhEZQXGo+9k4D3vEHjlq
Z7P2iXof8dGYm5PwpL6zOvWq6mV1gkg+c4dJl7gU9sebZoJk0unTH+YqG5nM7N0asbjJszLwmf2i
k61jrpBHQVg6ZFCl7u9X8py+xy4buMmppJ/rP3XbuYuw83VqescIrerWiftfZcPXI7z5pTRtDHxL
vJupwBf5YpLde9c6TST+wQSv2uItl3O1TTuIyHX3J3PwLIGo62CbWpbbWZHuta/DYza7yj3E4Dec
5FkzukdutcUO55LvbZ4qWyds+PIwdsT9p39WbdFTwqdQrTXFvZH9P1FttjgZSnuf2BRUyqHbhX2d
B7zf5Jxl496TfCBZiWeLnln9c1XwYWmpeMsG6vp6xdYlFPskznYzgPLBFs1TlhVY+yTFYyjVQCzZ
MORUEhNFZhoVzWTXFuFTXeIqkXAzqlr/Uobah9QdoJqmPqvsN4Ju7vstykXrpOiKALNPzGMqMLmo
2+qv0IrCJ5PaUOu/uPTE/mjGRJM3KYGp0a3NDe2AQ28dddYGB+TCae5qKt4rU5W+Z4xsfd3sIh07
2tXGgL9wBDe19rKjrrFISNzko6292e8Sdwqc5qlsU9+1J9sXXk7ge1a6u4Jyz6WDslhHTXvJrQ40
FzsSzNTQYbVCxZOy6R5g+rEveuvDKCIUWUBOV6F6hyHF88RtToUy/fEc/K8s77s1ZMR/GsMxp/Lk
S0G5mMl5DCYLOl+he24ADD0e2HmlVNdws0mz6hwPLWOwO5o7wjN0v1uSPo1Ue0fQPcJdrZ/MyfU2
cdmTnZEgThVDfF4PvbDiM9XRc5rVNtJhO4PG29/dBIEFyJKf2YrftfXf2LDerWH6VestNTBpPkHG
PpeoEJ0JHNG03WqDD8K3hrDRrZOnb9iKW5eR6d5v67Q+lFGTvWQTPDxFdjfRzb7ZZek2Y1G30RFm
YYoVk/ClDXBpMzvoNJKVK10YGAK5yaHO3OiJWJoQtx9Dnmcvs44hK7WTkIl2igcDhabM53MRJ8Mh
xwT5CWq4sdeEmJ57mUUsZpG1Qo+pdv1AMCK1Jm1bxonzkrWR3Eb1c9Uh6zGFTTGVAEi8M1gS5xU5
hxLz32BhQQZtolI3N6HEW0JYb7bhERc4i+rRNIdesckbyGP30VK0D2rH6nDbl3gMd9CAjIlIJizy
1W9zxc5Jq/riQ6moiXpJOx5Ly7Q2SF4bv2W4/BgtlD4SXcsHsuIWcjLcB3iqpP51wvhgAiNZEanW
x2h3HRm+QiVb0yI/A1zkI8IQxWdYHz7A09mwJVX/oXlh72ewpD48Cyska3brj6hgiMDHsPpAQjZi
qo3FW6QYJwIH9Qv+kx6AhBNu1mYsZv2SK6iIRvkxt0kZoEsy4XRH7a4yRyZZ0zxJmz1xGJn9pcXE
9dLwv55Ht95BOGOvzAS0Kb0MqWXqWM+stUGUvBdlrpW3NuEjG8ygt3mXWAwlWHmPAx7JmMJ0kbGg
oLj5QI2C9huRoGePphbYUMZ3qqo0BKc0P9w+pcSMNwga/+JOTWfa9fiJbGAK2QFpWIbfa0Z6razB
8SeRGNsECNg3rH6vF4lHJnk87Oby0ifVdOiaOLzM/C9KbD/BWXykMhQvAKmdjycVU1atqFes0HH0
y+cX25yYsIt6CgASYNfh3E1hip2s2sddgJih3RlLCGqXxwGK+ORqD11x9GaSVrF2JIOlnP8puoKc
kWLeV6TybafSe4ccvOnqIUb4wv0fzjB+p8oV/Cs23BACh9sZtrZjb8NERn6YArQ2NT44goe7OEYy
JEI8vrQhfbGV5KIvQ3eUAlzZWVdvOrxDFXzYmLgFwgcAAbxYQyvovMzx1aygEMn00Mah/TqUHqC6
le2azij9oQDUKLzI3SQEwPkNleVtI0t7M7l1f8Kow36OhRbzo5vhLTTAZZrJgJqzhL46RfyUGxUk
XeNpwppu21tTfEbbUe1Z+Fu8syu+adVBwzFDKE14brlVMYcqf5nO3BHEJqxDjxWNlDEQ8uRo27YN
i30RiTQw40dja9VLNI26D6L2D6M3FeZBTKfc8vupL33ZRMrVLpvuMtqj4ueU658bMYgAz2b+cdU7
SaI38gKYJ2nrF9BuyA0dxJ+ixoEytwjQdjQNZ3o8L31MaV1VSy7IG3f8JMZL21BtJEbRO0WhS2Jq
5j5j5L7vIyX1e1e9mgA6W8OeJl9rlVPrFQ8hbOcpb5U/9cgXNVqa8WyWVb5tpuR3Y8DfqTEVJznn
pejq+Cnth9FX4snxR1IGWuZ9XCGYVlQ7OxHkHW6nkPQg0aOU7sKQ0DWsO4Sj/DFHczibIfStsZSB
7EYraAS/k67Us5MieiSgBsDoNBZHd+pJBnGL6gnPsYtas6UyoIoYRCLqRG5AlmVFJjL7XI8eiS4j
iyet7ps9ItutHBUka5WYD5mVNlAry7e2KW6KCuENg+1m7zTNd02kemDUmskdlnLzeeZ17kZUcnN0
dCNSixZMtOtlssUOmhV8pE0bld1H6UlxQqOkUr2a/2kaA64cy4INNwUaCnLWg3kcSR/qvO9pmJt+
6/RgHdg0jSne0I19pVQ6XkZIhngWNbvUjd4dzGq2o6eTZirS7TxGNpvhng+o78XOjkJ1K5z0nUCg
cVMBmW2xXFW3qYRNWCgRRit6+ZSP+GE1IVNUZpuG72AJt1Pi3gnaLG4DEco9GFx6SrDetVXdPrPG
fyLsssXGPH4xNE3Zl9xIfji9pBA4hiwWt4b9bGRRaDZc6iYCXUlbNexY1Vpnpc/OrjSicZ+VtraJ
Idj4wsVONr5GYrRY3jR9kMGQ3FhOcpOeONuWW29bLHKpW2fqrkeOd5gd1UPxi8kJYzhSmj7Jdh3G
73NnF9h5xWQx4Ke+Cyd12zhu7SNXTnehZzGShCLa4vL0XcN3Z1t1zXDXMmChDPVNpetEfXkemaUG
xl9VGI8bwh/vfFUuGIv7A/gz3QmFpIvJ2DgpHJkIUA62vlOTaFJjaKeHGTSfUbxL8Bl0roECNxBS
e1sHPUuKXWXhYF7hBAE7vGhfqxQJl0Eh0KPmX48w6NPRnHyVlbTZEQ3G+PMTm4XhLOL0poTVHPSq
Fj6Lxvhum9Th5748xV0ijvnEcG0q0LkKqhmlc3bYZSI9PZO9u9FIoQuqSsMRqQiRzoXwlJLm1Oo5
JK8xxdMxqvwQg9W9qrBn6Sur/jxYMywIs8iIRrKtW+gl8w6NJmEYCYLUblbYqY9ZDBHAq45EXnan
cRD9aX30dYhssztlMdQpNDXM1A5wO/z2/ZSn7p4vtzwZqVqebPCuXTsXlwmz3xOWSPMpzti0eeiS
gvXV3JZiQJeO+4oCIzY0Z9AL1wfqvwjNq09Jlb/XbgaAkptDfZhlxhbZQ9XsphO2xN10GowOL3On
IQvX1rLMtyzcWfTcPPbKEohX7sdpzk/MIjmboDHcWl3xbktYAW0fFbw+UEtDzm5mFoEiC8leyg1P
64HlK+tQmVwsYPddqKj1ae5q/LIGa18zHJ5qNYG7KFmW+lVdvMVJ+6tp8+7zs1ofrR+TnC28z6dw
dnF+6cQ+XNIo133G+shdmks0H9/3pi7zkTfNwR7D4WRHD0RNJQPdVsPqn90FVVnPid+NPMq1oFGr
5Ni2MwX3eaMNyU1TvJg0e/4xim8WNpQ4QbCCb5owDBikljdQXfuiuSQKwwUWuoFMpjDzpRqG+zmt
DkNTYayQk4oYy+PQoktUWKxBgx2N0/oOMPOgLuzMD8p2JXkVhjsH68NGkyXb39DwZQuJEqsQ5N9v
Re6xtRpM8BoCqU4QHfSTQGMelA46tuqnO6c/wV1cPtkQD7let1x2x7TJwCIGVYrj+l2V+lic6uWw
NteDiZkHP/Plq/z/TocE0f/X1YPjNbtpEICL+V4rh4Cw5e9sTrqgMXGF29qKicFInhz6KvMo6nBB
VJL/XbgxZumTX3s1/EzhVFDuOPQw/nbTb0GmBBXAUVPapzDt5DFVMuzcrx0xgbtO9rc8LJ8SxoET
LtkkpJXZD+zkIoDyBplWR8bsrF8bvOGBwxV36yS14kOMppwQxfNrWGU5Y/ec7bQhujlUxcLsTu76
o1ZdY98vMIFqWdlpjLCJrGv9PGlE2+wRIjj3ruYe9noXvmRWvHmrDJL4gTxCSNkPR6WwE24dd7qI
CUM2y1EaVk3gjB7mDVWfnkJV4MvdKiyrEGOd+WiOeMEolj9TdfaVEZKWa+h+4kXmHcejvCyTk1fM
v/myyaeBtHo0h5xsTT1uN5ISmT603mUQs7EHVC5RjQUxW4iNVTfFVc0QNfZsowKRlrHfpVFxtWIq
zhhZYdqf7xHazxuqMB5XYfhsjDjbknGju3PyAeu/Pod5bAZEIuebRpmrpwTjDEMrlPeSYXbnjLV7
TMklupGdSU3amttfYyL2ztySPd+ad8cRxZ5bID+E4OjvRR7imBArP7rQLAPsaXsYoyK9KCr7nsbr
t2UqxY+olA+QpIAEbvN7H4kbhqjOn0yApzEv6LliX9OQ5UsexZVfq8S2mY39E2TeBQtgjHLUtjsA
lrxSGkTj0lUIrUBLNkXUJEcdx/mNk5nzARfTeT9TOtjA0jQ2s9I2W5aPm6Ic4r1aLXiHByKVg7S2
orMvEP2JKxT9a46exIgL+T1UShslOMUE/Z6UarGIV+RWNez5tRnU722jfeRDW+FOjmCSaj91GLJa
Yjf28AEa8g2ey8lNxEmGuDWZGKS27ZSl5yorh7O1oHcTVN/BqKuD19fKg+jrrfAMIFUUe5uwS7dj
FEcPmII/BUFTz2atK2+GainEZ6jD1u0ymI1WIXdpPbrfa/Dr2nPh1jfhdAb4jDapiZ1STwX5gCP/
xsXJ/UfjDUbgJI52ZQdgHOtSNvsG7dldmi2qdyrhf2rsgy0v/l0TSMx6WjNuXpGWS/aIefCMXtyM
KgTaUET+Ky3/YCsgqZHK0p9r27vDNg53kXQQDFczGVtzMl+BGH5PenucJ9Heh6Z1bx3GFjKHz0zQ
dL3HCZzhaK1/p7zZ01rzTqilpf5X+/P0euXaubbXw3r517O/+v7fl1hP23O4jvOYlSnHCOQT9ccS
avz5sBiIO17b66N1vumlykVr+78efp3/unztWw//07e+zto3aW2+MdRy9NnbpXi/5XnJpLo8VB2W
MMCp/+41epMFwXI+VaDsbslj+1f786mfRzFRBlQsZRclojqth3KZZgezwHxsbZvN9O827tWsIvv4
qZj06NXSVG4HNzMCSETR69pXZjaje2wO+7VvPaho01U5hE+fXZmdvEQMY19PakluPJq4+X/2rSfy
Zq6p7yxex8uLf/bFSuNrWq8ev/rYcQaY2RvXwky1rXTLaG+VWI0XSmVd1NJUL2HmSaa+sf1Ru9p7
BhH5rqvKeJpDkW1tAohuxTSzfYomH4u34ruEcbGPCYA8UBhBtYw6kZC9jaZ7/aavU7CUMH+2i755
MuN07zLHnknyZIk0J+kR5dg+Yct/zrFs3WPu8sjr1LkgP1S3CtsuhpXIfh7aMWaFrz4nY3vCDCU7
k94riNSByA2Lat4anmYTepLhH1fMP4SD7SQftHcH0H/O21r9jt9avhGDnW/VWXuh3NyxxeywaSyS
MWhwN9ybdUGlR8WQSdMRyrH03iR9rz4qZ4Aw2iaLmgIkKSUfigiqyPiIy99G0zXslCE0dpH1Pg9m
ucnQzr2mEpOCcix+guVP57WrjvTu4qXZcW2tB4TC0a5B+r1Zr1/72k5/eFZfP62tXhYzFabxuW0n
D55aKzZFlgyvuQhzZLBy2CrRMLyufbJgsQs56rK2PFI5z7LK/mBD868L5hGralBJOCjLa6yHTP8r
B0vc1pfxylkeVaIL/a8L+o64B1Op0+PaV3HfPrVKePEaavhTscEvMXrR5kwlxDOZdo4bLfAEw/ba
F1nyluVUUNcuq+hh3abFr3VcX7vkME+BWmr6fm3GU1O8TqDin6+QE4GtQ1RaOa8ryRU66Etcxs4h
bhhfsWz5N+n285JmZn2uhd+++v/3OiD+HDqkoe/W1/u6sNfkfaQax84mGwIcnIpnLAPNozEu/jmV
HP21bz30hVo8t8shihXonPo0L55PSHP+c+LrYi2ZnUOpqy9fXeujKQ2L568+N87+qF7N6qeWnu/W
Tfxc6JSMBWG9n4+++mylhURQe6f1CoUK0+dleVSlB0WHDNPquI7HpUkYipq1jwggaBuyZtitTU0U
GWkIHbprx2oeIgwXks+CFS4Xy0Fkh1gISNVLcxBdSWIwPBOsmth7CftheCn8tsIEYV6aJkX1g97A
3G+Hzn6MeT0chMKKbT2bjk1yaOty2kQmWvm+tZ1TWLMosRPQOVXRBCZpqf3m9DlbME+8ry0r05L7
UidYW9IN7TfDtHBJarPb2lV0EauJrJyf1iaMKTMgw/F7hc/DRh8r782SvYIlmFS2lue5bxpLo4Oa
s6hbmwVWL/ivschZLzYYLl5QMJzXkyGMjrdvOj/rPhgmg/uqLF/U5UWTluVu63n503ohscSs6aaO
ZCSCC/21b2Dm2YoGFyqP/b0nyx4RDVPeuE5s69zk6k4I3LmUcdoeuUhg2Pp8cNJmJ5w+hfsZyX2O
W8hbNNzKss52nkIwdDosvpeDfQcksCj+at22gJX1UJIedCpVv3VRwuw+5dnD0saJdT6jHKExKWtx
wznPErkzPqLpo1dGii1e+I4dNBEcI+bPXmfu11ZVDvWbYxwZHeXWJsvSgRV0cnTdQ76VYEWdh+LR
jCBZaUVJChmNftDyyAkENYEF5XOCHqbLVqZmtwPGWrAxl+V8dp86Iw9MPYsOnr7BfNR9sZc8mPWg
pwfDVK5GXn/rdIUoHrearrxpbDiKEbw6Ze+iGMgiY4rHQWSXSA11PARxzSp+tHn/EoaV+kaS4cq4
8WvTC+8ZuFZSsVZXlYrPZ9JgFy2H9ZFY1hh2YT5HeZR+dmljKE+K0b/GTfqrtF3j0BBjcREW/nAT
S9xzVmUfrL2bX64pLv2YaX+I2dglXmOxWbo20+yzIM+pYbctdAkr8T3Mlb9FC/9a5LUfkY3xMOPm
KCHy/tIyjOGUl5QYk1fdLs448+a7QgOnzZU437pDXFL0lt9Y9FX73kXIIFpP4E+ftC9mX9QAAbb8
VYsfajTbe6/RFnZ+7m4mFYwwj0VBcLYLaKvCjLVn/TbHQ/42dPGiLkzFaW2mFX6jkCaeUN7bL2E3
UYfqhgqthjG+yNpc9GVxs4MVHB+aCo8QS8kPxD0R4pDa9QHQr96ai6ycnbnxytKfPz9Tg6RAsYEE
tY0VCv0UtVI/1lsJeGP7pn4jdfA1mhmBDIbaXRTqBWnfOawvRSsfutPiWZvlN4vd2qOfXe3WNvpu
PYf1qXfuyND2R/t3x+D8MIXj3bMSe34iMh69ZUykaBPCvJwbMYIDaybVdGmp+C2+Vj3I/dLqKRa/
5iTxri38gMvXxkt2IiytR1tUhO3m2X4913mWenPC+vDZKs3q1g7z0VQTFVsL/ZBU6XzJlkOrDuc5
bnXgGlpl1/S73lVsvIx0+zLqmsOed8p8EB08A9ZOYzkTW8wx05SdM722L+qgcTac2nlrStljWLu0
11PrgQImMU/9ZW18vlRWNRZF1QIYNRvEYegzYMlGEJjmWrVAMIRz2Noslj9AEcDm2QvtmaoFdCKa
Y6tz9eyq87ET09tncz2j1WV/klZyydL+wyzi4piBeF36vvrXAQdMZ0uuXBX8z4lB9cZnnbfydW1r
OJrhN6NW+RDIsRZZXkW2gEGjHmMYYIbR1UjccSd6xJRaqkZX7iREAnY/T09LhtHat17nEg10XZtu
Zb6guANlWJ7/1T9XDfZFta3gyxjVLOVCbSOmUKA45ZDHbQ7BGInlkJYUkZc+aTJ6YgQUQeew27fM
yh9lWInL2vK8KVyolSSSLyeHNlb2ymDHbKTz7k21c/3ZJvcDxkgL6YUrKmipbI7va0PU1Jjwq5+f
1qbWQuVAjJfu12Y55fExHDyYw8szsfHMrvMgP//w2mVbUyDrNHpdW1Y2ALEOeKKsTUn2+9Y2FyB6
ebqwrfKEFsP212aqO9ZLjQR3ba3vr430Q2pn9cv63rOF5zVasUKe5vK+F2LRpGvldm2WhMvz08xJ
u1nfm51hgxRjBLW01leTYf+SlkC8FJYprVlargZK1dQnm2IBQPJUMVabRXNQbSpDEeGfD2csJj+O
IucHBOJzzSMy6bifGmv+C27xPoGEfi875CIU5cWdnG+mepaGPhmd5QUGR3ooCzs8tcYszmGoyAN1
yPxQYOJ51bP4PcWe7Xc7Oa/mRF6745a/86ywiVxOxpNWEmrsxrBvwH7k7yOF+AYEn42BFrnxJR3z
GCZOFJ0pke7jcX6z59zwseOEvlGm9nM7d8XsZ5XGz5s7tU+z63pQbDu9goZikR3+cHB4DPoEBbo7
VNTToqqHcAX1HA2disdmh4rFa8czZPn5WDfVT2IzlaOlZdOb1VX87MYXjTz4d3LXfuWzG1Cgx7m7
DHfCFn+qLkuuMpb41qaOskOmr76XVqyxaG13mqvbD2HvKYml34x5HnaGIuOtq6TnSPF+sVxXT2Yt
/5iy+NmNwqS8UzkHDcYoVTaX4CyMxsY6TnFgQvzgCSP5Z6BIlE6WCxWpoljpcGMn1ehtdEF5qYII
8FoUexD5mJIfoedtHhP+gjsxVQLtWzVH3sHyqHxCfE+3lcAe03QgKw1w4ZumD5+sf1xU35ch114N
tTkhRK98qlDRTi1AxCzsLgFeRvBelbV57RjXcfxHJ/HEuBWt7R6mrMP+cISgXAfgjMpBU6iroWmq
dmjndexBQuP0C6qHeklBwDb4K9mb3M6XHNn5yPSIxaYdfa8yt77POpM2XfrVoXAPudsRIKYcFHMU
T6MX/5pyQhfHAe9cohb/zshgylb3SAOMmsDqRXujeKvtrcoSp8jKQeVl6W6iXDXeYX7+HKy4/Gvi
gkkt6I/sugrxtwCsL0rMIYa281VM6o4k9w2vaqHJlwqWytpaD5XVajuE84BjyxXrISx1mC6jdw4R
q7xio6JB+4sPcCO2MVkM114z1ftEaXXr6dS616aFkeIli/GCX072sAvvg4EYe7T7p7XLQH2wd6Rd
bRo30e5eb7SwPCEQLa21SzMsDN/aNDmtT1hmn6PBzMzaRR4KLVzcPsvuPoVQWk1Z3tYWmVTRNnVD
InSWkyM7G+rV7WltebrW3aWSwhBwsKRf+3QyQo69l9uoaHjCemBRsuPWIF50eULkKtM2qRIVNgJX
sKqOXzqd6sNyUlkO4wDwpyAaOK5XAHUPp7DABerrJSM3PWG+mny+50wORSC96T7FwB2Tpen3JiQa
La/FKc0EM13Rxn/t1sZXmrXTqyPs13T4XZKJ+wamGUyGNRJNkhtv5Vj+EglGE+s5IFo1wJzSO8AY
Nd9sjTxDpfeG7XptbujRqSKmJljPDiqVHuLXrX1ovjDfl5Bh6ik7eYIVBFI0+boeMEcptlUSFtvk
P336JDM/qjzMu21dvk7RCMsr9PD+NvepkMbdLTrjnswKgz6cluPajBWvO2oz9JD1Em2wjTsT2ORk
8vP6vKGMPOLSerCXp1dRvYPuHmKIjratUjrndT0kccNo1wzj0Yli57XFG/0yxgoycx0CWmFGqKNJ
pNmvF4MIihtecuxpwjYPYP02Wz6gcQux+V+vV3d/i0wJtyj7IUYRm/KKlk4n4q7pPptrX2vWm1pj
PltbhJgW+7mCYPfZ1EOeNWf7EOLGde0ajZlyXherxHpU0X3tm+bwpOXcGGurbpX+0Fp1wRX80fXQ
29O1hBzy/NmFCpJEq8HzDSeXL47Lbd7inWVPuulT26VSbAzR63rwVLFXC2O+rK0xdJuLrN19oacy
CeZmQYHryvHXs4Vklk8tHeisSeLdV5/hJX88VWXS68vmpklUZX8cskXHRn1dD/yOcPDoqVZ/9YXm
8KilOj7h6KO+9lEYP9Wa/fF1QcI+BeeNptl/9bnElbXj54s2/YBhBTZCgTXa05Mu45d29LILc2B2
oYR+6hFBnNYWQZm26q8PvVS8aq3ZHv+rb32a1RQ/6zaMNlpZZZB8cue2HtwalNBBEIBCnb5SVSDp
Uouph02CRvVex2F5D5MSeM2L5X7ty2QOVhlDMRd5UQZTFao+v/3wuF5sGmS0FrgUGyb0n1IlDitl
mN1Gnazv9Vy+tgCFz/i91vciweTWFEoYqMhByXoYzk5n9nwAnBTQpzYUUmFKaXZ9V6c6vjaxe1xP
rl3kjGmA94131KahvEzmeLZr0fN9DsajMYfy5I11BytoirLnOiq3eblV1KHcNI1TbzQrmiEehc3O
VAznuU+QaMR9mCzxY1ty3L41Rligh++fwrJ/tvoIx3ZBTQpdws+wi3eWwPAgsdjpFKwAvFKrDqO0
f89uDoOtPqp9hHJCEXC61V7ftKxBgobVR+6RL6Rn/gxLOBilgpA0ZDZfq33wY1DXm3DQVWU4wZh4
aLUj9xETAgC3CiUdknLf62d1xmuu1RSD4gLqJFfZp6P+zr6LwQb2wqY01EvWpUfCqJWnqiuRx/aD
e8x6BHCG8YibIWb757JPhu2Z9cK9/x9j57UkKa626ysiAm9O0/uqLNfVfUK0xXvP1f8PYtZQq/bM
jnVCIANkghDSp9eMiaGcBla0iXfUBBO1bJWkQw1naiX3OOmiTszy7YAbgJO30aoe+UYyGb7K7V3x
K+dxEuEbIDGYQ6HDe/S0i16F8k7CGGWVBW/jOL6wIrQJaiXfZWZtn9sENxgCAewum6FDAd7UijOi
ZV9AWPS40NXtLrd8fFxV1b216S9O45+QW9FW6D53a0vXWLnNJOWSMFZNjF6+azFn7opkPBsIzno+
IJFEwnIxUuHkDdGhUrryVDZuucU+sttUluVdYrscN3KtfvF6/ANATDVbb4SiIY/53QD+cS9U/VUK
g+KQoNZ4QSYRXAnflG1cWfUlzzKiJGoHf2t0114xtBeABIemRJCxLqN1WuZ7J+mdY6oNxSZm3MDU
SvdXGm5a67JtDkYxIQK9RtnqnRntAAj/QKrp+2QmetBZJV9zt9o1cLhmjTobETzajVlJwPWiuj4r
bNFJAK6FlgQz9kbja6+ZsG3kH0WkDvDq9PLcATQ4SlPAQ6vuYkStTMNqhig0o4Z1kNhHmCWNkIwI
ulp+VZPvrSnd4hieL+Io6zi8g17+M9pacWL9TeZLGJVorsmnISuUJx2Gh06zZ7nXLLsI/I1VrLXU
Dy5NWngnr2eEkSi8v4OPL0/c5MjtdVPrzRNCVlaLJoUVvGLUywAzIoZqFmW5983hh63L9qW3o3pN
KLD2CYXOYAe81VhbMq2j1/o4QniQaZQU07KsnCIlXyACpOsuDH5VSY5LdqAf+Ja3EYgV5K3KHTf0
TxljEdMThmf1AVOOujAeCYyoqxB02cYNq2fHruCY2RXub7KWHf2SfjCU9PXYtdU6b4gJlOkjmqby
pQ0C5VJPG0vHsNKChBmnK1/13K3egNTzFZUZimQ19L1GtfWiyF4DytoFmfdLYuUBJYYARSFCGT9b
o8vfamTN+WgfmhQbO8uG06R6rIHIPfRUh+Hx1asA8ox3ZiT1mnXPItdv2JonK9wAXuNQ9rm8ZUwQ
6s0Aufihdwiwl2ozsCrsPSGswuezLkAouXIDDl8PLz3IyxW2WYwqmBQ2kQyHR68JXo+xtzOdSX22
aH95tpsgUKYBb7TVGBCDngI8dPf+iFWjCmF+1ShQmerfHaTBANjvtnKA85WmRdTZWulpLa8Rms62
ctaAUG4kDFgUWUI+Er0Yz3NZWMjt56EYnnrfrC6EGpP12AyIoiX1A+zlJyLN1cpAT/7oDCooUNU1
jpZpnyS3dU5S5NonY8LpFGHzvbKdSx7QzeqVRDcWF8VhRGEJC9VvHUDUfdE03/A+0OAEm95WyqPh
2uFVdLEIHmcTgdiL1efYss/gHwZG2b3LHey+9czaiW54wJfCcKtqjbuqMkgUSVgQqKg9nVW33DgU
dpGtjMis90DXM0BxjgHoho/BDjLzyUpZlFIzNLeQjn3OjcYmypMpmygM9/lQ6/u2LJz32HmBy9TI
tftzNMsNnHe+pc4EkZF+Blq7To3EO6m9hz9iIVcbZurOoQV4tjfAgYI7YUlKcpm8NRDuLSMj6CHr
G8aMV6c3use4Q6PIIoWYTLStde8lTSTzvGyKLrPmpMnI/2iWUMSw+boZLmNHpzPAMdoJQM/CcXau
5zpr30F9TaHrWzNlXqmyx6vo6tp5LEOWTRl9/IpTdZt60XCSR+SbEIq6K6H325gcoqDqXNAtFo2R
2Rkf4mkziefoaa9cZL2s711bD7c6nHpuUk7u1fcyYKhblPE+9yzZX8cWjxFM2FGqmX80bczIwwje
olhF51DPHg2tN3d9GjD/njaufR2dBh5arYTbqrnHVhWdfKYHp9i1go2WQQCAjR2cDVO/q54Ge8Pp
aVHYPXYgrojvhdtOKu8jBpUE9picNZPAmZIcBAbMnFakoQoDS9SNyesKBObfG6lhvahF2zRzsMvQ
fCS13BykRp84NWEW/BosZM+nhQBpVLeqi60rhltwJDADdeBYey1orMHrBmacLscSGrkgKH2koWbn
Sh8eZX/soXa45qZHlWY9TElkCoZ1q/Ow9NgGaGb5MbySBunJUQFd5OjZGUTGoRtgpABXujV6c5dq
/J9SPYw2Kiaa41pg5vyJwG+AP9ta3ZDCKRjtWx8rCkPBJnlwWJo7hVXxNgI3esVrA7Rh9t3vgvhV
TnGJcepfdubSuEWUwJpCBeWoMtOJaVCWYytXsRn4hAGwcqSNK2qjAY69Wi62EmBPF6TAUKb6SZwG
18qXoPTSYxLmdNl9Y20w7AYewpICILhsXGcopgVWZvJemGudLu/aKVB6S4AC+K91u6jiekiOuNeQ
AOshGv03Hyk4xEd3A9ZyG8vqIbhPeCMA2ptI4emi/xtL67gt/zCvqc91l+zLvuQzCSowsrC0liNI
QjU8zrI8Wv7XLM21L0jIo8jZP6mRZxziTnoaCQJM9FZ5X+iT8UD4TW60Q+j0Pqv1GyccnaMfGLeQ
pbR1rCKrVMspwn8aiHHzbOvqcFHi8KWXmaX6hYeMog9leDJpKlx0baKK6wEFepsVILykbHYmC95g
uXJzFo6Ihz9NZynPwHZtpLGlgYmATj+tTLj6NG6rTRabziMsAOtBHl5GEHyPGmAEM/WqXRFGX3IG
BshXBkArcxZTRXKM1YQxX54A0JSkfdTYPuMnLQb+YmxSr9HWRZ61B9gR2Uujl9Whhy2yFkk1sirw
xqWBX6hUXRku83/qxtyoufdrMKVhn4XxeEb447EdAXvrthk9eEi5PHiVUrIyjBSm1Vrx1ijNYp9D
A9c82BlShMRcws+bmBp2h1Sw5bPImHkra+yTLbPoB404B734JkkeGh+w2PfUfMG0rD4mE2Ymn3B1
PgiLo249BBNutNQG+Qgwwp+QpGIzqMGbJGnuNvw7S+SL6sn02pWn3OO+OjV0ulWSxWwF0LNSQU4r
ZeFt3N2AI+TB8F/CCqSA+9xXXrzzoPOatQa3qOufESpH3RDPu1lXQ2CEBG4o0Zkw2KGFkvckuCEK
GjeGJNn/GOzKO4HLMsYtg1V+idgVb7RRwCU7iN1oJIIEC4u/15UZaF+7VlEQyqX9MEEKGcsmp6wF
bu1VeD24q0hSpjgCuR5YrC2rKl8tKd1EsodD7i+97UAxTzeums4o9hZ8oqlE8rgVUEWR2Y/JkBxE
zcCquTPIInp/HV9PJxG1FF8eVqaVxBvxKyO0plmARfhscvXbe5W8FwojlrOG5N4dwXD+bKbn1+uB
dUhRoxZrwGITifsvdkOmyCxpYXwnkklS7P1cUvGfmX5TCu7TwzvjIC4pfgbOy35QdIiTtMXWyfNf
4ri49+CYT49xfsIiU+ClUpdVF2MijS55fa42e6RW8GQC9DFjf0VrgHbLCnU/xP1WVsvvAg8sNh0w
6qaEX0c8FcmRpOhMzIgKK6aPt6utWPSecV6+7H1rYS5uncrniZpIiO7qqHoWz96M7IeOuM9uLDW6
daML0Ntj6M7yVnaKLaZ/tY9m2/LQwA6rQKgrbyMel3gaYi/H4zNaiV3RCgxfdVlXblZO1qYnfB0d
0Gdid9pARKBtSPsCr3f6li4aASIAc8ZqGCPQD7viaAtHCpDItpae5t0xbkFDmcFBXK+vKmLU1Sas
oy9jr57EnZvvEtTSVWbEw0bca3FXojpj/l8riK9MGADxTMQRYk/kzc1BpMVGi3EMqRofiCaij13z
JB783DTFrVlagygpiXyuCjDsG3ErxI9U25L7U3uZuiaCzijXKH7Uk20Icpfz/dVTqx0BXmm7hNEA
re5ZKdIapq2/S0eIzrU6PKlT1yE+20loWvvRG0ECY8e3kqFzooRboSdkRGn2/1z4w28Qu9heQXZX
fXWuOT891GRwKG01dSO6APF9b5AbP5gAsvqnGC7vfHNnOMWHt+YDqOLzHdRYxssCWJNjtdP8VBm3
oe1/k5pE3i53mE7wpFo2lO6lc5HbxwQTy534La1bPMTmKO/QaGzHdZX4l7pTJWAeUz80vdbiSLH3
r3lOk48IB/jRRrSENox3DGGYukwNQe2RdtLhWC/NZ6pgFiMVdHXdIcF2EC24b4zuMKQG05Jim1od
xkf2BK781+uaWXx0fbDCTqoBV5gAKUvbG8OrrU4ARi0zy0nehu5t6pZFSxLJJS8j+jP1SIY6WlvX
KjowK/Gj5Un0kaK+2Cxv64cmOu+K8rFwuoNT6WvREuZDsBXYS291xQKB6AuZsFd7FLqPyxu+tGWR
J5Le1Arltt1VgPT2vhXsRJkuGruosRz/uQmKtHhqYm8+RqTn3U/lIvkpb262eWGaf3U92MqxwB/r
Rw+u3CoGHpPFgNxaE4Tz9OFQHYimnspEdVB3+FCwTs+4QDzxzlQxBrUe0rG+W4wNmB9eVCIWo5zh
sR3dU0ApXdmcjQmrOvb5Pe3sZqfrI0OJSpU3spcRu2kRmFmxwLsTvIMhnewi9bErN16QP1iYFy8P
XlxVJOfXaUmLzKWZfDok6+L60GI/KBqj2JRTdy321Aj6kh7CeRJ3X5wkA884gFmh2bUutPq1eEtg
tZMrdj/kdrb2nhqIKIl5y4Br8BZS3VdTcCl8blgTSvGRODjUkHDCN/SR+hq0wN2RMdmKeyw24rGH
0/AEoVzmyEP8Ix3UkxNqyU4e+3Ok5wiUOc1BdDIKvXYNZzdHPXfjZ978BdDqX5Dyk6M4oXjyYo+e
vp7YMGbQ/Ro75xGzOHvGLLuR+eziebZLRYtYOgNZka0jxy2/T617ZdMOEO+Xu5gnFj1pNH1mEjsx
Nq4BXUiQSuAFvINL1hiJO8iPiiqsrUE50dBF6RVjO+uYicEWeN1iP9jWcQCYw3ruHnokGsWBuU5w
DJtHV/MsKlC8jDU3VZk7YbjUt1KLtJ04v/hdrhn0x1p9GLW03sm6dhdPdXm0Yi9tmp+hNgSrPstQ
+odC/tcEbek4JPHtF+l5YMf0NMeRhukDGP+tkpgp7Pw67a4IsusHoGnFSbB2uqApTrSFP7mfJPPz
FU9i6WOWB8MH+ncMPVMfnHJjQJBGFsPScDjJeAlsevANCoHbnFsmnoxo1p5M7NEAHuxm+Ib83ZmL
CkuPvjzJuUFP/f1yE5ZSsSeq/P9PxVith710Xbp68WNEch6LL2mxN2eOAbYfDGgRZhADXakxDzIe
i6KKuOw85BK7OGzyqs27rGv/BaufP5Tid34YZczH5qm9BhZwYUEQeww+9GL8yuIIoWvxmowZcjBr
b9C/obVCPNlvo0NW+b68FdXnXXf6ggaAQRovnsdxoqWKEd2yWfKGMWHJQUEpUgEmNg3CxN9ZNjNK
UqQ/jGXnX5+PPUyca5+h69ayXwFP35msUo1r9HozFqF+2OKH6OVJtVX5KIZlYlAn9sRmPvU0LBRJ
FoLQvPYggCyVRZUlKfaWzfIYl7zlGp+ODdLXBqEO+jD6TNFxNgAB0oNIizePOx4xjZ/K5x8/5kq2
CqRO/jCMFI9wbnnjdw+i/VE01wAlXUDT0zPwmwbJDdFS/nlXHD13VYByqoOdx5vPVBAPpsgyhfvE
CREED1G6FCxzQFEgNks9kezcn51Spsf5108teSZ7LO/MPJ6ZG7PIddS0Yf3k7/dO7M21xO7ntDho
PuuHWp8v8PkoSWFhozZflBGpWdGvLKMHcew/5S1VROk8zha7y0Y8jyUp9sRx/3rWD9MZUVtU/HSp
f8r7dNZPV/KmDh+jubLxYfRNrzgezqxVFOM8VxUvvNgQSoGcCY2IyfsUZls2S96Y4AkK/Y46Ra2x
O1cS3a04+VL1Q4nYdXUPhBBL8HOLFi+LeE+Wl2V5qf41bzlMvHei3j/l/a+ncsd0IvdnIWi/fmPj
0MawdhoLiw/Xsplnskv6Q6zin6p/ypvnE9Np5yuI83yqM1+hi5yLInV/5Mbx16JrEHNQsbd8o0Uf
siTF3jIgWyp/yvuUFPXcFsGA9qdSIokQZSZEPl5O1t4Z3oomPO+KXJEeCWUzrU6KZKc62fPSvQOm
gja+pKVxopGLtOj5GQt5RJSMxLDn0JHrGfW4Ft0D0X8kWSuUgf+iq82dhikTQxC9S5aPkDARf9v8
U3e7NAVLTPqXOkszWPI+NReRFKW9V8WELGyYXp086pvGUuNxLea/EQADwkVR/+LVXbCb33hxU5bN
3K0uaXG7/jUpCpZXVyQ9Ail/dd8i/ekMIm9MIrATSsRrtHT288B6LhfPZzmywquEyVtyNAiMaFOE
5MPMcakmjhUbMTBYkmLvUz3RiS55H/64KPl0SOcU0nbUrqACH0uoFLgGiBpEyjUFJMf04cpxxKuf
RdflJlGSHMSdyaM2TQ6jbK2qxDIO4mVfnuj87n8IZn4YKixVxZ54vEHWEtGbK81BrtRC9EQLA2RS
VLSyu9HJWY5BzUUZbuIVneOUogX0oxpW7+JF/iuqVcreFutslk4qFgfTNDlGSATDEoe0JjZlxWrl
akm7hiehf+Ybq3zSHbZGAwMyOuQl8mGoirfXVfcsONsGCwCBjHaNuKviuZQJVCa1yF7yEJ6J4JOr
0wMea0R36jme+en2i5v64RHNU9f5ros5i9idX/OAxcnR0YetuMvisstG/IAlKW7sp7x5VidKPpM5
l5qiePlLqu+raxNrvRU2hljFean71mRhv9cQAtyqMGZJQj1DgDQ74jNJqaGydqZZyPRMpY4DzFON
IrybSu85UJK9Mp1DjsrkmntlvRK1xibpD9KY6xu5TQDpdV22qgJedbFxEltfmw4ATwVM0SWO7J0c
+Ea6RTIIw2Vm9luikqCGB+tYqV71ACeLtWZEYyGeJxbuRaF8id3+ZUK0P3nIwD7Bvyk3qMb1qHKQ
FHkJgkdJxPJE2aMCEZpF/BQ6FsqCenMdQrQQLGALO5W1/b1juONjXFQ/4TseWl3J3/pUx1Urdr+l
OUPyEh/4k+vJIMWT6qV1RuO7Q7SelV3XY8FBqVHH6bqVV5Xll3IE08uUPH9V5dhco6gDvCpAtkvO
JlsAnVDymBoF+k2yvCmQCEYZKgfHjRFjceunEkJJmAl0OAr4kbKvMjO/jUNU3MSe2CRZZqF7lqYI
CxOEN7LQ2+QF8kPu0H3VWTzb1/Ik5ZfIhYYdCUocmykAvLJdZm5hFqJ6LUP41FyMRGUUDDd1koEJ
cuqO+XCV2SeQGiyvOQTba1S/hnYIHrtpA9EleHTl6BuymtJRZOUJJt3oLqLKlSF8phms1ljeY4Ua
9qPMSuhjLCnKeuh7jxkEBaHpAK2KTe5liqUoHrKroeuamxI1zsM4bcoE2J5J24JdTY2lwFeTeK3k
Fq5oHasz+oDZXN+r6MK4v4coGG9zCjQHyr8WbW45vggM5wGVmWBd+PUK3VNtaymGvhmGKkXjDTB9
pin6ybSAOgNrVTaqqUb1Cit4ZDBwAM8dP78UUO0u1bRZkrTPfZQRQ+2QNjLhpuXqKR31WFsruqac
xCYbvP9kZm0hrQcHlrvjxwSbETV4aV0Ao7bZt1+jLn3XWEoHFw7dn3dLh88MMhG0QlagEtOOv1nu
/OKnkfp1qCLQCgjivHh9AuwaHayHUWEt2Rgi41zYaXtS27A+xHGY3XgECpT/Wn6qeonGlcT6Vdba
lxLVoKsdRA+dWVRQX6XyKWxZOLIQe9yKpChgKfQV+fV0W/arFuOO1TBVD5UYU74QLNd0HCvYZFkS
tFv6jM2Hg430mxWP+lmcqqx05WY5/gFyGE6dCbJoOz44xWb5BbUX/fH9MZrPW2pj/VA19TaVkbVZ
u1gst17yjFHhSNA+q5grm/oZokX1BPe8vRE6PooURrv1E6Z1kKGSHrGmqYbIs7T880GR/SLb6HHh
GghQG9oPEYtpV4JBd0E/rb2UHWHlPEbtRBRYKFkckcGMQLNxK1RdqveIbSprkRS3J4nl6VNlgQmb
7o/Z9wBdimmgF+7N/s/8d+IodfdmVsI5m+4fqtMg8pLBwZ+eNtN3OsopYldsCm+E4b6kRWvrayQk
P2SKYlHSQO7YdA8AZ0Dged0KXBeWCnlBp6SW72Xp+YfW7Dw03v3iW57vRHnY+eUuVlFtKkbJImAt
2biFEw88Vl7gXZpp00Xontiau/9Q0LYxdjJvnmuGWygM4TnvEzwMp43YE3k6s2wsG0wU1UIlqPAb
/JeK4pC59nJ002MO+L8cEtsd+ApZ2X8+Td1kiNze+1suEw1cf/p1ora4yJDlanWJ64lHwbKjbtQw
YFGkvAbTJkVg4iqSg+uiWBi4HeR1OSS4PhXnMsrlq6WS2MNB78yHr2EdmYNDm6iKnxcOnhiDJJ2s
NwMoPspSovTToSIpLlyjOnqwEAKfDxVX+3BEourbJgeg8blg+lVDHkJ2vI+Z+R5jTwpyabTjcz0U
8dnuAwAnCsqbTcI6o8xqxTbKfOVZzv3uYqvlj9RX5OfOzORn1S9vDR3sjbVpmC6IDvL1azX0v6yy
Vs8m0JI3O+FULObk1xg1g7egkL7AR/YeRKGee1c3C81HUQZSeBtDqHtKp5p9+RZ1iv6iuEH2qkRH
UYVvTvIsVxX0y5tfxsOl9ZT42k8bxP3UbqVHJbtmNa7os0HjTUlRB6IpCzmu/VuOOtxLbWKXMJfi
t8Qp0dFWtHotklpbdQcN19RNrhso4q9Mo2mfsLFCusjo1W0AofKtarFFkOHr7Sd+5RtQsHxjJq5+
6LHMfMzN/gUITfPVyL+PdmV/MSS7PiV5gHSSqTZfqxEghWwZ6SMiOmjp+u0fzzLrr0C21M0Y4iJu
Vu6LAvgMDdu6A+/JXujX2xFrWPjC/8mCFvlX4ac81bBAxSbjJe+ccotfW47CnJW9JJJhnqq4GdDc
brMXFcb0E9bvK1EoAWN7AYHxBSavfBVZpluxvmB3+V4ke9QkjoozRGuRLENbfxxZpRMpccamk68y
Wm8qjOizN4zgEjLD184lWjHQoksXFTYzvRJ0D5sNWDxkPZGW3RZuZ51ESVu7zlZXOoN2h9vJ6NLz
IBgTvLVy0a7h+AQnkbQC2QSmELRnkTQxIsIHUnUvIjlKw3ebb/5NpIY2eaS/Th+1EHyP23sHP+ik
e5zU8jVwoRH7LnZVXVo8AvTZIjvR3nOnfo3CWj4DVujuqlrzqoSoyheRfREVRD66iLtcKpObyBIb
HZWjwITAUDYqhqsZ7rGJ6d1F9RA62mOq36sq29mNXWBYWG6RMc/P5mBl56CBLDeJBednSWZTNYWN
zKw8bEKnRXTcDKoHX7GwAh+MFxTC4q+yUThbdDPzg0jC0QFSr2Zvud4jSam1YAmmako7uCs0/UDV
pD3uynINULyIv4KiTvbQ8a2dytrHV9PQzqktGc+6n1jXPDIAWEzV6kH+PYCWPPJpU64M6xTciNiz
p82oxO6aCF4Ffvc/eUsVsWdI9e+iVZX9Px2v1gBgGjN8KPuxuvVSAVw6s5G+A9Wl8yX6ncruq953
5ltl9egDpWp2SXzNRNm4iEHEdeOXtrDvomqvxZcy0Jz3skrljV2GxjXOHQxYyhK1FHRhX6Ej/ZQQ
v9qG2doGNnSRc14quw+/NwoAMUOzqwdHb7yTZFrRPoh9+RlVlXIlTm+N73LuVD8b1o2AEekhOoyD
diBmm6O6mxt3x0RznNfdQthSSVdRUmYo46JRdcnpUy9m7m9aVw1PJeLkfxXMdURxvuTCIwH8jIz/
Rh49OdyIch/c40WcLbRsMs0COmFh6cc5KYpVR4n6Ha92MNf0FPVu6JGxl80O7vZyCsPSzybw8pPl
G9I2VjIVW6rOOhjgfY943VQXRdOtnRklw+OAj8umreXqlbdRBvpjW98YO9/R5pH+VM6L3UUMSfvM
2N2fzTrTf8JJRCxSp5+n9fHSJpEFScUbt2VRlLdQrcuDrhXdKbBrA3dfN8eWoLHQxwKsSscHM1PN
kcVyW/dr6PWvUaBLvyWQlvOFklRBKi4zfg1x992XJOtdMasEtWNlfPZNtMEZongPUKjtfTKJisuS
G5/bODT2hAPiBxsqEBjnyiB+RkdmuqP/lQ74G+RD6Zfq4YMMOokRNoPwyLP13wnKyGrTvnhYc1T1
U9uAWUanuHpxauaETVsoD+A2GuA5OCzBu7I2BNdc96CqGh5UvTVJGsgxbnFKk5zFnmWVLAEigXBt
ImRd8K95UqzOeUlj510ZQumqt47DPUC+t/Tj8iSSjYbyXGqFzVENW4SpFMZlxyYH6pZVtvPqQUhf
FZ0vX9sid1+DcvyqGp56E6lxQoBbqvEgqjqKdQ4Uw30UKb/19nWcx096prqv7shaYmZUz7lmWa/u
vncT62vIp3Jf93K9t+rO+5ap+7IrzW85iCwsc4ry0Hld9o7N3bo1AvuJeeQFk4fsVroS4vke5I2m
9ZXVnDcVBBkrzjjrTkyWfo/Y0cBLhPCaFmi/hd2hgZiab3nN61Kh0kptU5iNseuwFLw104aGMWwq
vJE3IikKWLDNbtWI2xaW1WfATlzZawrQDRiOrojdZTdt2phI8Z5tSbumVjE+EQV4b/Jg+DYEE9Cj
hs+BDhSSe7H6Ho7d8K0vA2PdT/nBlP/f9W0kl5b6ru1yHuBp68qzEXz7z/mX/H87/3/XF9dViw7m
tqNv9dQI1x0T9nveDeVdtXR1b055yGWUd1GQMvmd80QVhCKrez7lfTqWLydyVpKzD1W+iWJjTGxL
p6jkHS0j+StPxj7aSfXdUk0U9qHjrMoSvoGXP0hJbUCYhPPVK2XnbS3e9U2Ljs0m6ZXsQWx6neeV
tW/qSqmKrepH8sUrIOLRSYkECu3ypZ42ImlqEqT7OZ0Um5bpGlqP/ykV+UtSHCHy0LY7pwGAtiVr
PtOSjun0xt5+yLld31vsP1Akc75G8JloVHl6dFy4pGpvPQ1m63zXEKAjWuh0D4ZtYzgaobeSxXLA
6itsYojHxyqXdprqjF9QZOj2DWcVgqdv0LKO4hp+ApyvLWrjihO2c3MbhYWu6dyYVzyo3LVXcCMG
rgOatlOruj+ppY9m92S4Ixx1ZnMdw88g5zL5EgVi06LVvbUBWcFEb62jHus54jq1e0+sSLojEN1s
1IODjVg0jmi6aGjHIEJu6SuGIPBiwr7cS0XS7pn8IYuv/Sn0+hsSI92XIMQJPmrq9iGoWuUgh3Vy
dPtYv/meiieGlI9vsR//AXSY/OFgHzv4k6TrqGNh/XvHT2av9Y13K7KqumfTRpMZHvoZcolTBU2d
qEgVkA2jzm9KDC8eyWR52zlZcxP1RTUMnraYRg4YoCFOE02e7EDm8ZJto7uHWAe+alX8iOgQBhEG
xmhaI/c7fNDKm+E10b6AWnONEkgVWq+PF8sGWQw73jxbSRccM6SMz44eGEfCHtnJGcbulBR9f5Tk
ID8nWoaxj9sGl6hykXjqLPsS5QNeryVBkqCJ3F1Y1zIODHK5s52sh+iK6DICUO0j6xP5Ng6t5u6i
9oRuMNhBehzQQEXbPo8NVj+YO/cvgYE8cqOv2sYnKOVl8mvFGvTa72XtrbdttLzRPf2C90y7KoKh
v7r4UCFBncabYvADlLDQj+PbBOHDjccfUWVvXfzI3lm9rtC1CSau/Rg8gyX9E5jy+EOKtB8EfqGX
Gx6Bcs9Wd0nNx9nt9H07ncEO8e8AB5Zj8dAzoTIHRDqBmPzIwCWqjf7dAWvAFDDpzmij9o8lRuqT
Gv+I6Fp5dYyhQQqZN4CZUX5IKgUhGcT7+luIWguD8v6Q6lLw4kqOdbMU2LTCCN7XWyh3htsd2rgb
3nWTuZOieC92xpuiDGmGbIDcvwcAALde3rUHcZQaRsdS65RTaindhlhidoIRFDJVnZDBhoMhh1uv
5ix9QBBRVBF7HzLNqURkfi5ZqveJ0CfkAst5RF5R2PDQWMBbJzgG3oy8xsqxlpq3BgPLU+/KCfIV
3JIEvW3ilh1MjymJop2zHeoMn8spqeoDpCXdyI4i6calsoKdGK4weYAkZ1pMCqaNmvr4PeX6kJ97
JypwsGBPbJY6Yk/k4TRO7UoFotSloLH+h+NGBKNyCOr/dW6R/HBpCx+BIyOh1Ye85RBx/T7Ix1MS
v1eD77/Q57qrLLSMo+rCrWhT7Vl2LHevdb60HlMes+Vk4aNZZAeREgfpmvNcN4lzNQzpgHTReHOa
CkphndZf2t4qVlpned9rT3qBUOT80hVll9p0B+iArz0lVQMqIMrbJOEfghkPqIOEP4qgDPnsVPX7
ZHe/jowmvxLnPsuIuF8hChTXVCn8HXKm4yrS5eK6FIhSBlh/1dOx5Mlqay03b0BkcG6eziAOERWX
ZGv21srqStYs/77Ip1NLfQRfSHXfYjCqCGZOF1lOIJJxJx9Y/ApPG7uTrEvTexgQYR2K44vU+lBI
VOtRR8nxMTan3lfJQBjovj3nwfTFUim2DxahgqslY1wSykj9z8kpD6fu7hpMG5EHBFPZ4ovGKshU
uhSIeiKvKOVkp3e4AohkbWrpNkAWZtOEA+H9ovwRQFxwMrn8qngD9Lc2H96snEl7OVTuczqm7Qao
WHtXmxA1TKtPHmwNUZUQEbfrYLTdIQNVi4JjAGYf26qjETtogky9eGfJwS2N5WKXMNd9lNHaJWJA
9Do2SonAepa88uv8NTFv+0tkooBijLr+DU/Rd7eKzZ+54Z5kApkeSjjwmqIyYij9muW1iXwfQQYW
NJo//eBc3DTNfmpV+F3SiVLTWwKgBzVkGC1uWDpSCwaSnsmYdK9u2VVomjOBEKW95ednP4EKKEpT
LDwvbjtWK1Eaxn6C5yWacqJ0qM34Vkr6t2g6Eyse6UNcFs+iLNRtYk4ILTEmDx7yWpZuIU5C7HvG
GDyIPbGRE+/rqMrFcckSe7ih+psQH5/5qKVUthJrH7IQtRJ5VuUjN2lX8E4RB10v9ZbryF1yrfTM
PLmjSt0xxJUKJtJzHzk5S0QuiydKrJwdu1HOMjwqOOuBso9HpGJEgdj0NqpBa2mqU0rSUOyWYxRX
+pmPOcp2f5/mQxXDCuGQiZMvZ2ux6Vi31pBv5vOKYjcOucSHmqMpSWvssPSNZjoQwabTS10JRfD/
2DqTrcaBLYt+kdZSEwpJU0vusDGQ9Ey0SEjU96H262vL+aryDWriZWwDtqzmxr3n7IOD9b9+8frE
3395fYNxoYc7T4iXv49Z13fw75/PXsYuGDq9fuxiFfy/n+nfq//zd43vIoLb8Pc9rFvheu+/3uz6
5v6+p+szf/9pXxd3KWBXrOJ7W7n6qVpfdn1BKFraPNe712euN/N181/vCrcH3TD+9pgI3Wr9uKPa
IE5t6m67LGn8lgCLKMFqFnXlp111Mww9NI2DfpRxuOwdr/+DLHcOcsCKevI1mBnRkUKSR+HBB/PG
/hjn6rstQm9HzXRyQZgmjZkEhpxXlK33JTUistN+o7WcyAHNCnD4rkePsSPdym2zF9aZB0x4z6Ib
vM3AYQfXY35qwwZxcf9sRBN/DJsfROzsMujd2UnxXzaonmjobHO6W5UwP+NqPGtMPeeKSMQZBEO9
DvwqjaFDht/3gI+YZaqXnRLNeGhVpt3rKUvemjyj+yY8CWoR4uXWh8ZpwCaVZ7d/HzMIcdks1Vgc
//1WRCcvKFqQS+SmavfXJ/CgfaoFx1WjBqycy2PXPHa5GO9HCiHltLDQS5bk44JkBHhZyhuJnrWa
kBUScog9aHoHsoOaNhNWU+GhN7Tzy2BMJICtN3MePrQjPv6iOjnRaKP656aiW+zjMZt2ZgVr7PpY
CYFhv5CyRsP0fx/rFwoJkKbmviFFr3Lt8K5Yb8BReLXT3CsJrilXcHEmapj7Zb1Jcqs+uLMzb64/
cgax7lNoFBiGur8P/Xu8k+I1sZV1c33I1RoTLtm0EBfaVdvrY9cbywxNxkQwG68v+a8nIOZZc/f3
H18fts2K+e5clcfrP74+FsbjRnrKCtTcMrFe3+T1ySTTy5MtARCuD9m01S+OowVjFKcPVb2tMATf
K8NIHpiZ/0xJEx5Hw7oFRJ6fJ8Kq7q837gLrH6yVvfv3WD4PJSFukPkzXUs1LI2hReZ1f5PZmX1P
s9/++7t9IrdLFZJ+FKuOFC2XRVuYkzG02LW7//szCUnNrq1y4aPz5fm4ts3TWjynnXu3eFQHw9Iw
K2p6ce95mXZnJ6do/cFK0v/cTHb73tO1vJlFvi4L8fuQ/ocw49/rpgzKUb5w6r3+IUevJNkVyT2B
d/2lrubg7x611EmE1lhtoCJ3d1VbRA+CJtmDmVaPdRhNp+vLrjeUZOaGWKD6cP3x+loDynpgNyjH
r791fQxHRY4lIbtlDTf5nh5593lpefdwuZcby+o/orCFErI+bjrFQJJUuglTF+f/9WUQMI9M7uPb
6yuo/O71xLBOycL+V82JOmiRJ+8xizr3JIg1WyN2yTKYFuf++oShgHvqNcOZ64/XJwCmiEuTUzCS
vKFBjo0Vo2TL8oeE82822Od/r43pnRJm1jn73GzSnTujmABnGT/UuCEC4lmyreVARvMd1YQ7y7Mg
h8NveQD1nDwI1eENtTL6BxP9UNfKCRVas0yuN9QuC2lZpHmay0S1UUfE4WmEhYQrqS8EPPyfe+uP
8PVeS0WWH9kaHvq7NVolJBz65nqPuOaC+fWNWl1C/SphvN673oxXoeR6w6IW4eT1QdC1/d4zmXhP
KcCXan6K/wqvVp23TtndvunmQptFsYpdjQ//bqiRsTpcfy6urodBFK9iNR71q5OmXd8C2UQ4j+TV
f2Q3gN2gQdIUgLt7c70xGzUtBBy1K3/j/+6aufeVZCYMjK4E+3h9ehgWHKLXuynYGZD/WcqYA3A+
Qzsoe3+3mDsTQZLBGUldyQjxuhX/Pg3s5bR2ZfawT4g7wGGGfUFstdnSsNj1f+ZefIfQIvKq2U/E
fwW28RiR63hT9cObw2Y9JcSB7ZQhPuJZeNtpVdVm/JnKO3HGKbbXz/tva1/vXb8BZljxVkRsK42U
tJPem0GbReKgCGq7kVZVHyWLhKxJ242m9/tRyOecT23bEw59TB063zC7gNFSk7sA6RfNDtIWE/Nq
SitXxbWzflnXewXQhm0DFoTr7mDcdJAtokYy6LJqSHxZPp3/a8NgUWa7Sa8DoegYvqYVIf1+Gm5N
bH+JIta2ln2uxna66WI5/r2xRDLdhOa65Yr5ozDM5gbLb3PjlQ3Q8evd0vUGY3u9e41evd673mRO
2KB28qBhrNr5ao1jqa0Ggw5Fx/+7Y9WeUx6TAhDA6hFdP+b15vqB//3YFxZkGYPczHD1MC2rRvG6
Oaqr5/R6Vy00vMrCmYN/38x1P/334/WeZ4zEW2Hg5eRdwQnkxlplf/9u7F7E+17Yp2zV3l/3g+tN
sv44MuLYLUl3vj5UhzbhDpFLNXKNNRiuiQZSG/h+h6r6lRtdS/qoVeIBW11jf+86vTkeMyBfmOTZ
pisfohHEGFxvrj+mCRRiI9F+WkrK8UQwpNosnTOQiqKl08lxq8AipktV07yJCqJ1Y/KpA91tWMWY
erin9/Pt5dOTUa9gXeoRcmMrAuew0s+MzrdmMeAbzW6Lqok3MMoYlC51fJZoYW6jsPeZt3ebcS4u
hcElovQaO/CgrJ70RvmcMmpG6HQW66Y/ghtYl7aL/oD73jwsIwlC0iWT1nlVrSp3giEMKvZ+IIul
i3aJIohSlBttKJiPIBMMuOBy0kjvhGlIfzZmbRtqiliYwdzB/gdPtzxbIj+WdU3/jkiipBPvzdiQ
WTjnO/BLydbG6Fep/hxHrb7h4ogzOa6qoMOQEfdnwK/oSVJGuprO6DVKaargpfKBsiW7sVkzopWF
CpcWBcNpf6nNkXxjtwtqEBWdS69xmH46hw3jDh5RKfz+MnjnaM5SPyFgKyxTHa4pEaWJQbt60AHf
Wil0fEIzm+EnDXFk6yip/Gmx3X0I60ar1UGZMRsBDl0iJFtaxHjFu1GgixlfPHdtXRIEST3WfTtc
utdzi2HAjnHkscz2ljZjBNbQ+/ejtqeiWHzmjx8Uz/HWnfHv15rMYBMh03EXak+BN8cFj4Z8kw8e
ld58yNyHCQTSgYmnfkZMS3qGSwKDXvJF17h08cz3EcBgN3J1srZ6AXMK11Os/aiQbJl2ul33IDOV
6jaPlz82T/plx4WyYZGtOeGlMvuvpoCOZHKI+sY4ENY0j8wbY4fEHD0VAQ3Rc5V1JOBKfGI4uIOc
doIlMIUvmZ77Uq1IEVjLm8lUryHXiwDK64ZcZvJBC0Y4Lv9LNl4CE2IZfFQ5M0Qv+7ZvtF0RdeHD
DHF9adzfdU6qXqRHn/Og7ZTLQnA0hmAtAAdpxSe0cjvbi781OKybaiKb2JiWN6+hYUED0tD+OEQk
wjWykqNl0MnzUv0B4oLrW3MehPHwNBvujiBc5CMxUixN6ExbWSFp2VfWGP1uaaY+mOO83mnuS6yV
5cZOi3Db5iX9maHc2VKrzkvMHxwVncHEMO6iKVWgKedjr3+y8o99b3aGbd8+dhlRrS15XfTzt9Kr
3w01gGcBkORahB6r4QVFrgXsKI19UjyLDdWg4S/wVzcegakbNU/FJnXigy00fTOA7JKpeAEk1ghE
kmC+cuqjRg/KlPQVF2KobvQHw4psnptfI2/4DKOmBepUfafL22JmwNfy+AtxbhF05jMRis8Dekmm
LtBSx5MHMnWdbaipdwN6bdPcO7TMEAHL0PyhfQPCRL6no32pJob2uXcWJi8rjPHW0qn+Oaen24HU
YVV353DpCZAt5z3xvJJ02TI+zL9JzqZf/ZSV/YfREyivq/lepFT+/bLieisagUSjM+gTnKFLIJM9
mmHAhhH7hN9WPUCw9HNgI23amlBgzdKO9USRFQuj8dWeba8HuUPDn0iBk1Xv2sIOH8g2VFtGO6k/
Nc6znIrAKntOBBoY2jx/I+M+DwyPgXfXqmTTdcUrelFMjoo19JQl5CWh3pQtQcJrTizK6GnbafkL
MP8H0GnupnsdJAS6Jsnw3Y9HNzG/Ky37LhLzq2sswgJbyPw6ayg63Pty7OedWzAsSAy07G6Ojiie
ozeDLuhUAPsb5+pRT5tLszaqynkdxP6xOofohZE3HCOV7QaxgXvXbidNrnbn+m6I001SSbolq1C3
iaZjZXBRKNAISeB9sF44a8rIT41jWyR3DkKMTZ1XlyKrfgrLOTaN/OwSFl6TuI/dvAiEnh8QqtAP
ChV5LWOIr94dbxRpZhGo6qBBgb7trRQizzhkgdRIozc1NW80u5yC0NK+XMhGcTggRE+srSBUylSO
3M9T+0TMG2PoQuzpAuzthU5mXD6Xk74TpHrv3FiiH0azktjsZlr15ulVejP4UeyuDLFfgxVDG89f
5kXlAfyZp7hdvqpJvprV/DBI3yxks5PRdLuA5swk5LmO/ElDytsKjLVbdXAGK5OJmuiOWRgi05b7
MdECNyHr/n1O6g8vyp9k3Z8niaZRH19ilR86NDjZxD6Rqm4Hkg00zXCOAQciaAOM1uZ2kNWswLU2
sFqOT6jydn5oumqkiTvDjIMPDTSA7IrI/pjV9EE2dbFxcu25cwHZqMR874rsawSnZzXTO/6yP8h2
0cVa+2VIjr0onmZs5H6uV7/qHnh5AodpyFBUsz0eBSFi+4oxAJo/i95Rt+wZQAJT645R3z+QaUSG
oEt/fFTOn050oCm4wpKxTdR7KUD+AlDeaGIk8lIvwTblZ1OVDxlono2xjPZWeN5+kt7xvegA9EEb
OlaTreDtZ4jlZ+QRMTmapLGfCMWoLviGkfA5YNNNjsg6pLNDV1jZX3qhzpk+vvW8KZZ+rwkiDEif
+YvXaifOfI+Iy+pN3zts+uhikExf2eZepeNhqsJdd+jGctexWThJsPJndjhtmO0l1P8jKGCnviR0
qQ6KPDW9I1hs8s5ZBeuztzLmKeVuTDh6Rzf8k+dEKGfo08qpfZW9Opueuu/d3CfP4aFW0YddsG7E
QkZ0w5i/O3jq4ZNWg89ohpQHQfTnwr7BRABsfEnZ0BojFc20dS0dgXG/F6wzjh6r5aq4ED3aUgck
Or0qDpf+VSqaykvuThs4PHd5OnWbxoEIqAsER1YRPVUy/1Orqd0UKh+DxutJjMR02Mb6cdC9X45F
ETnHkLPLaDhZHVV23YcfveK4W3pzJ4F5O91wa9G9g5ySBSDupJYzDW1CUKJop0DuvsIgROgU0UKz
6B22g8VGdtiMRJ4snNCNIuhNx8Pw77qbIR2LoHjsChhRQ6bpO9OC2dC1yS8C4FUI254LHJXkg/et
T31/NgCRsRqzD26onjQxg930+g+hII3PWoLupf9oO28XDSBFu4SMYi/zgpwWQcuAI0cYH5S6xsFD
EdaI1G8iOgK9rhd0rLNDsQzukZDJVycB3sMVvB/qb0NRG88jh2cFXydNzkKrSJgbYSim7C5N8svg
9BPgTkLVRH7PkjTnKKl+CBmNN8LoGStZz2HnElRS/jYg17lLi0vCIBEsTFzyOcvbPmpOkmIxUuVl
8Bgaki8C6uoWA9ELtfaLy9DCt6M1K8KcvmabFUDmDtPF9bjUyDnI3H5NGORqLgmQSjs4qs1rZjYc
HaMv20W/s4diohjPs41wqcFkjm4jSn4G+tnqZFcrIcue4L1N47NdjVvDtCcKK0IzEge2g+zvtXGq
j4mW3VsRBTmZtKVpl3uLzlTTLCMFbTzsMWlbnSwCGkLPMo5+w7eCnZqh2YuNhiOAnUb7oen3mVTZ
MZTWRDKwYlp5KWowZiDuxSZHbXtY7KgNOoiY3pj66WLftr2HNrX/Y2s3RC2fE4JZS5rQAB/R3mX1
FivjfToIsdPL5h3Iwk1fLhCfqxXR/NEIgqsnz8CsX8XPtXCohNBAuTQJNo0eUXdWCZhJJOilu0e0
ZBMN6Yx+KjH3yBlXiP2Z9iAgh3Ems12aO2HNT6Yuz03KERizhTNBqARTyT+2Ew5BriAOF9vYkPtE
Th/LdINy5jlHkbohF6TZFgbbiSjxC04MZCML63WJV0nNawveftUg863aNh96yJvZnTRjJwk82ni2
9igqsRsA3K4nqWoDBxUr1IyAer/S5Uj/yDixadYJdOD7EFu/TanNu9AcgCVjIYVoyPI0z8HbURHa
Hnt/peEdoDAhNjHGv0KNr5IYRlJm/VhSlRs50e63oSZx3qSFaIMXNPWHxNVNqHJOkJFyutE89hLH
Nj9puPwhQ7k+DRlTa5PB/UxUUWYavwD2FQFSGQyUlhHoWWWvv7BN6BEHpslg3832woZLa0zTwTEG
lzogrX1Qcx30FPWWGg04anXSEva2qhWbLq+f07zEjiRvAGMGS0X9PCqPVF+aFBuZx/uRxHGonctF
ImGvxfdseF91saQBQraa3bR/cMrx3enGL0iih2WefWkaH9WU2NCSRxC9mC/CqbXhk4ylzxxEr8Xj
kDkPfediy0iL28HtGaA0OoNs7z21FYn2hfUUql+90EF1wxAlQYzEHd0Jgykub3NbnIUhOXQjRZ4T
c4xWd+5qVh1DVY5BnOj3BI48mwOpmF5f7qJ4/hWH9oAW0HlgoEKASxrCbF7eXO+XKzVEIubK4ivU
5CuVUmBTYIKvi4LUrIIZii0x55uh7Zk3xHutLm/L/BlsnsewMzywT/ptHVvbKTVYiQ0GLzWTcquZ
0vLdmy4C2EnTD+0C2eBej+akdLZjo79pec6opTf34QRzbwoJw8vBoDVO70eD+oobpPe2daS+6Mqc
AmN0NjZVJauv8U7PjlTSNtThnJSqxPONapD8G/IQck/zQ7S5ZWMZvuum37MTv8XMKee5L3xtgA2Y
euZ8dObXSiT5NjT3uWAgXeJDxYMabSU5MJXo37IyWjvUrPzDlG/Nk63PBYFZSWvQaSWvTtunmEhn
mT1PE1dvm1TvXT1ScgxSMSbsGA/HhER7jgdD+bsOycjI4vqionhnESSy8+bpVGfm71zDsBunkN9X
3lCjvlAkPTMQr3YaGpVNwxG/9TSHtaHHoTSO3aWcdx4U4Hmm3Y6eqwnCLILOVmELbHAi5Ey10g7v
Xx7SC0mS7yrMz7qjATVPa5KFQpvRU9IdYgAbG0RLzqatzO/RAjuVPxvSKfdRZXw4hnZwlon+iYea
x6q/qwrUKbzub3gzn1TU464x48sCchiyb5b5pMFCIVju2pgI1/uJqymHIobD8hNJDNLv4Yd8y0vo
EbGccI4yCDovBufFM6bT3AIjgTNHlrzV3g2t+Cz5skCiPCSZZ+61NXI5rudzbutQ35Oy3yUJ6zSd
2r+uxxeOUWQgiOrX06HcttG85/eYgvcR4Nv4SKzQc2aYWkAC1v4FI2m4GZsQ9dC3N702rvVKb/vJ
KXqqTYSp9oLijOhqrBOnPPNYpnKKCi0KXo5NRLb0epsWec27Ls2PxkBLVaCZoGH7q2LjbcrRetDy
jJahsN4G5pZGNA4B6T8rT8WLzrEtnqJFHoycAl1EhPJxdqICgLTHGtY1Ybc2vYXQGJIwDat7L44e
6j+ceEMmPyPOyikeHnLBSk22+GnSkVgUob/FLUENs1mRBzU+ASDNd2i47lNnODNWwOin5ReRRypg
EXgeV3LrbD0an1Hpfjp999Lp7JiZ/UL2xaMpy0BE5BQSAQwFnCDZ+aZrOVqwdaEQP3SW/tYr+7fm
DPSVUbp1Ftl1qU4zJuX67yyJhWNiODb9JWvggHMCQAa3wpuN93BdvLpadF4gFYLUPmemXGjcdV91
M+0aR3vJiSTeOLE1+mNF4a3bqBlC9haqmL6sPKziQt/YIr+pQvW7FFgo4n4BSon8qe0fnVycrEJ2
vqn11FQl8nsdQPWUalog1nze3jO2WMGJok+rr7iID4Arbtok3umZ/R27LX2qlikgSapEKSZ7c64v
mSRQtG3yYz0Qmdrr9RZV+GdmdMhFTRK67WSbZgyeU4X+LSwBB9tb3sKpj++cpEQkPJ5LzYDvJI14
g+kxHK1focJCEYY/S6k9mUQJTbKKn7TsA2ZiaS+mr0U6aqzRvMywxwJLGV9Or46mlzxWI5N1HIDf
Klw3dpx/zMbwmpX4qklbgH5V8ZmT8TJn422VIs8Lo09KiE+CVeONUw07u54/+nr15elcyLXCQxG4
VLDHTdR21OZrp3LaM8WLA2umNasnJgHwJt2E+MOzSaTIuvJc5MQpVfavwh0FE3TtfYnGs96AkPbK
W5NTuHDcvaoq1y9GIHel2iZj8pbkrfB/Grv+sq38d1jXaC3N6qGA1qicgpOLbElbshV4vNNSjtuQ
/HhUTni1jfqEz+jR1AbE6Th/cVkc5hEsYUw2aJrqNPX6cmBvRHO+CCvQmanC4IrwgpSjr/tqmVKS
EpNst0TOCQflpxTNR74sdwOcL8Zq8pYj5FVm0Nq0PvDKCg2mG+3NNvWdsUdwrJEWlS4XzEs3UGuX
fWNbWxu8AdcfgzzK3HdNjq5h0YcDmQ5Q9JGBT24PZJ0PVVver8mheePQT9lYVHTsxeWtlb/0IgsI
UL1vY/UWD4zA111wmYmYQlii7yLJjoJ/4rLk4Z6O+FvoqAud27sQUD6rBHxoeWNsSSE65aJ4VLH5
XkxSsNCLKWvxU7kelCehuDCWyeNVKhDpNGVoHtcHVmOPhGq/1Sr9YvX7hAtUHcHmk6m8hAG+lze7
Prd1+E55gB4jpkQJadSfNQY5rUHYSj/b2dYtzAMqI9p66WxRMjQR+ZDauXJq7cJa83Uq6O0uvbMj
L7sMKluOrOknb1csoGgWkWeHsr0tK40BAX9g62baF+vezYwXQiShe5gWDd9kAbKSkKxocqObIRlZ
NEJOYLav+XVqE1s82/u5K4wbLWeC1eBEYBLhsFBzYx17hrGfZ685Yo9LNu1MBtNkWMUvbe6AxjtZ
t7/++PcxMPQpx2WXh4GDhQMQf21yrVKEjTtFRZbBmv40vbkiAcZNgIV0ptlvvPlYOVjSMTl9SPrI
hkB/6li9duDz7BaDQrUXIZ0+IPYsbV6WvO32AxV6O3ING1oakIl6JF/4s1f56uzi6rNo41EYg7d3
wh+HzE5/zo1PdGRcazrkbqkuInKO83etB6haWZT2cjT+hKXLQUOFXYThbysVvU+LyA3ABgjPAuKs
l3wmyWnJbW6ScS3ZYu0UO2j4Qucr9syvoUO+PXMSDvvwCIkZQDodK+WZr14G9Nve1bN226z/Llkn
MJZEPjVCvvfcF/h5YA9LkiWW0h/m9Lzo8ldR39WpGDZpPj6WEdPn3HWPbS1oaTp3mYmb3HG/28kG
4h8197OdP6Tr6MDTCtqGU3sSejT6XWtxRHikwOMquyEfowyaqJmY4auA4nrksLaO5SAI1LFZvR2s
KBbAJlB26BIigeHUMFEzy4HQGLXb1K7v2nR4m4o1aHFKh31oFT9jsnS3CtJGRHtbt1kpW5HHBXa2
mA9Y1taL9bdkdm696MfsLGayLXloLgvOOnFLTo/pYzG+hFYCXchljRZHVrTBYr2ZFCyHqZp810tZ
Ozv2uGGmuk8T3XjNPM7WsGNZ3dJimQryoYzkJHq6L3IQF9bYT1IvXrvCzbdaKxKEFtEbjBEs7K65
x82k+wg9OA2uokOH2CE6hzSpen9te24HE7O6yXdsrtPWRSMY0s6yPUGm/JZ5spiF7XRXfi44+YuR
VmU4MFwBoYLFnYn7qCbWcBq5S26Zu34mpYGjaXgycoCAugXyZahqZFU0rOz6O0sb2C/leMhn+sxG
bntHUxxVofrNHDGY6haaT46TffY0+bjaVNqmRPTQ5VV8jNJhLaDNdxuLy4ZuZQTuZGrv9aJgsGLa
v6t19BR+NHRYfCPTqF3VuaNniUy2vYmwBvYUIw+hZK8sK5qdvY7vZLgM+Ot8NCr11ittKOkzYw+5
Jtb0DR2/ZOlH5mXsMJARsn0bQ6mgvNtMbdY/NGSmBx3xRiuQ/0Rf/jayGz/v6dtMEDWMkbYmtVR9
TIcG4gdXhLgRod/0iX6rRn1XUFNuZgfndLKQWC70O68W1l7ofbODEHlcmtTZyKzcxiaBLUvExSGK
RHca6bdnLgL3NJteZInIVFfPTM34/ssF6Q8d2TDp0pu8oq3OuhVObSqJXhl2sBigSDRlclYO89Om
pWlfW5OGKRYeZO4V20VZXIzH7g1Ez7a01/qzwhq3DEc740yaJ9VLKRfr4JgVamZRzTeiW2dCLXIa
4jfQ8DlZS12bkyeOd2MrYnYLbRQYsDsagRxoLLOk/VLkbeE7Rhn6IFdKtJy4XuvUJ7KtBAC1HpJ3
+cS/yGYOYStvbV8IseYpNGdbpK9Ksm1DQ8lDmmQImDjssfm8tJJP3Nj8S/xEdGIiyWmNkYx0h1fb
sxEWZ8UZ1Od0iqoHnRYKe1S5CflWtnHWgfvuWpZ7/G+jnncEjQxMnamyHGY9W+nWlZ9Gw0GwcCde
uCBitRflnmGxBSNm5w23VUx4C17ZT10K9asww+2Qzq/WiOtycIbnLsTriQyo3ZcE0XCKVndTsvAi
7UeQEkRbJ/pdW7IPHLe/iZih0jj0TMAo0UzbXNbf8JvZRHN6P+i9Rvi0iwNmcIndKDEmNDV6WpMO
nUnYSE/CZsmebIfg1jiQcP3Xt2JWnG6m0jwCKqkWygqbfU7UxvcU2Z+6+TNMyzfoGcItAIXbzf3S
SR0yTkgfOvwEvsVvC1Pu9BwHBSND6DUdJhP6Hto4XEZmzJIUnzQetl2svXutcLe90RK4lmTVLZM/
Z5svLul4gpkOYy9fN6h0WOdg7qViZV27B+wjfJgYWcBl+5ha4XwjQ53ZBksfUSLJcaJq2mmw4NEh
Pyot13etew/jgsJQn1+GyTgsnU5XeGqf1cBERI7KN6Oy86fRMygU84V3H93GnXrPJSMy68ccknuX
1T6LYK6KwzAhNWI50E8MoGNPo2Y/tPjG7yLySLSKMGvCnYKx077bani3InK98vA269FWiv57dGno
1ykteNSVT4qmAHlvHtzfUtL8sJ6HkOVhCr1hi0HnU1vda7EznyaH6IIiTR80UUPPt2d2uaWuNhVS
lMAYWPM5KxO/q8s/ujX+VoNOxSLHg8G5Z79Ct8cq/412g/RK6KfMe1kZm077i0+UslfFKe0XO9/H
IHARGwaZlh4KnUDnNrTum85Lb6qOfdtqgoiNvJlrD3kgQ3Cj8extrMbxUrtbC/Vs4E6CtI3+c56r
O66wKVWwtRE19rm2KtGB1Ls5XQ27inUHoW0I5Jf6O8VkxVIhfTR1L/TjhtZrXNkJ92ic5FHV35US
Z672Ra99/NCiA9NXHbSTuAwdY7ZlKr8cZ2WzCJZGbYewbuBbMfRlH3lLd5esNzbdtwIl7c31IZk3
RBnReagzyaft1giacDoUyB/R5JqcSwlWdzUPin87zEHdcB4Oa+Mp7ZOU/UB/7cBLBIZpOn5kHVwp
7UAs3muUxAKXGz3tqivGbRuykClGfBDppp2q5thM3dPg1MveTK1kO7T5ZUIyxuyY6ZzV5s2eg4dg
Y7fP4AhPzGqZxFHCcY7FpQ+mgu7w1mq7/jLU7q+8ZIOWS74paqO9KE/VZHjvXC76bg2TRTHegDp2
14YzTX7ajCqefo+9AUXcYSyf9saLJVEW1t1H3UBywdFFKVRsvda5K5iIBfUiOp+idRtiHRwYscLM
WYM2xj9pOwehHBTxhTdZ2087wN8oF8OLt0S3kWStwrJsl5l17I9aRj/GGG8M8gcocqY/nHKBRznu
vWG1D02f0YaR0Us+M/8UXJciCNKtNv9M5AenoWVcEtsaAlUW0U7LSUZoDPfHsdFoFuplUkO4EWCQ
fWfWfaebOT9by7eY3ENrEZOd/jiSHXQp8q9mwlurO4raTyPEqJyj02jVz22GmEKxc5ndEz6Ok9ei
8InCeBsmLRSP3tw4nvhaHScU4tBJOs+0/NB0zibK65z5y3aI5NFD8nODUfHZWGPGo1pj2l6xARzx
3eWYLfERVTRfd1PoArVJ8ydPMqc2HTKKYIHcyGq+GyymB7YI3+N7FCicVfxwXLa9iXR/aG/nPsv3
yDKO8xDeEReC9YVeRGZMSHUc/mY0z69Faf9pl+lWiP6OKhVscXzKQl7B3qkhCOp2mejZu9fqjDnK
nUxjQTnbFXROrENjq6MxkYNeTI/avBi3PVogEx3wrkoORUuJqzzrj5lZ/aaU3atWqYU+V8bFgO1m
4sxsED21bnxSzNLouX2aQqmzQVhsGrvzTlPKC7ql8j0Rs7ckDzlkBj/iXF+1e7BKRzSTXMoz3cTf
X3/kkjixcLJInNb+RHb/mYnst2rjhb3f3I8N34tICC8kb30nl+4jsmhCpulqp0+ZoFlkPJmVG/kC
RBkdhv9h7Lya21bSvP9Vpny9mEVqhLf2zAUzRVIiFW3foGRbQs4Zn/79oeVj2Z6zZ7ZKhWIHNCkS
aHQ/zz+QsRV8zV3VbQA+McNeRU30wO9/a3+pispd+cQLCNMS9K9ddaH0bKuE/zLUw22t2y9F0jw5
Y31HFsJb6pGCTr6NcZaLolTpsR0wtRm9Qx5VwTXYMoFkY3ngLNp0Ktnyq2Sdbc84IJT2RfN6Z1lm
4MTmbFbWQM9np5assN3Zd4OF+MPVaIxbmzso8/NtysTtWcpHow1fETfLiDyXwzZXgbVBfw+ql8yu
n/CZIhqd5TeludE8npzM6agru7vU7FA/zr7osQM2fVi3TgikTjULfBngnRaz/YwyArDztG+2/kJC
01kHk3sagKStMg1pBKDXYamC6XWDq0FM2iIKg1ORK7hWGunRgq0WZ2W6bUahroHNCVYX/bLNrK3W
Dz5qY0WJBUt5qzMwCmvc/rF5VbEp9WF04u4YQLx2y4YZfjsW0UuQl7PoVLM3MoX/G1dO0yKKw/KW
TdjsgTb2j9oUuAciG8uhxnvcEaG2HuzsPiiqs9FiBIFMNR8jXPUpWFeHaDl8b3GyYrZCJenyZTiq
GFcZ8RFNvQvwb0T/hoKM1UASY8DcCeTUtmyUYt0XN82kaocs7TZ9pvirMmZRVtS7PNNYtxITDrOQ
X2/I1k4wncKUCcgLymytFs2V72Dc7qvYLoA40lylXruJAl25+5gM1brqapYAjX9WNBb9fZZ/80no
lRFmlK6vhCtl1J+tprwx1WaXusm4bjTWu0kTW8SDDMhCCYosXn9ufONLYR58g1kTn0CbdNirC8Yh
NwU09859wSPlmeCXWTqPZFC2AzZwcFoOBpvSwGcZMfj6DYSVm6BXb8K+Be2h7Qs/STca4QErtc6D
7s5QHpajRYmR4gjWtaj0p3oI70FYshxFh0o0HUSNzLrOJuPOM6Jbkzll49jtNq6mrVtoVx5Pcsii
yzYnQYY15TqKiEbi2BmF1UIvB2MFjJKS47PYKcDF1ClRc7jcYR5sx07b2E3DqoRgo4tnwaJQkqM5
VN+8qPsW1+QqommhlbdJ2bbcNFD+vPyjHljfwkG8tF2OXr++MtSk2CJ+T75sRFihZNduBV8IyZKw
L7KK4JlyY+TTfSDsx8gedqpu7MuAparS6Efkd6B7mGB0Wh6IonbaxfFVM5V1qRY8MJCG6FxzI0qe
sGr/pcqQDYy/mIaJD1u8J6h7sWwicUmTP02eu6rGydwGjfbg4sNalu6noJ0R8WFwVHqAFADtcIFI
h6NI8T3NdQLcqfOgouLWevkNgkcdyKvuruyIxTQ+ZNjctk4QxzC084rbFCLDwp3GY9a6q3ASuCjR
hYzJ0UAnhTSrsxFOdWuI9Lmq8SpTVButfQBpanfvmoSXDRdagXDu+kZjwSZWTLlkoNFIAIZrPsQY
dEI3QV5MGNVzprYrBZRqiWvoEOo3lmbjGYpuYETMvS283fzIIy/wNGWxWJhBBjcdqo9Xiktp1Nei
GpwluUa23ZjWLZTSOCetVa8zMD29A/JxaA56SzbYJ51SKV9RcsDqkdjqoq9QkASXqtv8tD358iTR
2Jfae0LwzI2hVvBcm7at1j6mKiEwVJFmRvpWgdhduxaLEhaKPWyVOQ2InlSI7ITqjwQHWP169efS
0TZtZR5b20YPpcAZMmbORtDCzglots2pL8zmpOVheyIAMZHW65Ud8JF+USvFsE9rs7iNTCW+ZVs9
v5YVeQ3/EZ0iHpuWhxakF/jashJqvf3eTEdl6NbYGpY3sgo4AHkIYX56HyTq/Yh53BnWYqqLW+Iw
5S1wsbtCRbxDVhnYu16Xrrp76zD3SjAw3fBpg9X7QATSYen3urKX/QBbD5ehxL5+HlUe4JbsAgiV
pK35ZLKutupmCcJOIOPyZ10SOksNUZ8b2QPtrhG0S0RAW8T9jTl03w/s7S6OmfVXv9WbrA2Q0ulJ
aP3ZXystVCzMI3lS/fq9OsFa7doHYSQHlfVJPmI9FYgze5FNoZfeOcLT8770AE7lRd9cyaLl5vHs
ATetwyFq793KTw56SSwx8/uWJ0fjXPBAWCbQb5plZg+nXmXylaeOlVsvfcB6e1mMEjfaQmwwV28D
+15/xKuQoNn8tlWC6lysvXWVb+W4xRNZF/Mk36kPsWycPMcnIEH3vi3THdtpZSmLIczTU+/qD2mp
8DlU9cYotfpOjqNxJqGMqjzKgUQGqK/MXG8jW5tILEcwvbBqkvwiDyIpq01ccWshlRUEy9bK0bro
03opm0E05xfeMNxVeDAzi8990nAKQF2R1HofJ67Hgf1AtiVIoW+axghvCLEHm7wfkjMp+Bk5UBQX
JOrsVe6H3W2MpOaqRlXhbqxKa+nBvrln7VUt/d5KHhuib9x3on8KJvTs7ETYH7NBZItEafPPZlW8
YCoLXbLKnpwuSr8ORQZtMDK+ZRNA9sTJX5uBFUVKToUMR77s1IKJY1LP3sCKZlEdiVYByU1RoTGt
CPgB1sQsdzp6T/k2IBfyQiLiYDRT+S2p7IsNwv9L2EefnCyonlX2BKzeaveTTu52EUfJuAkLH2sU
VysvmMmjq5nYTEGz4bKs8+MCSuWksPjpyvIiGzRfs5kkvGIti7KhCgkORX6isNxhqLd+hT+sLSBm
K1ls5gFyW3fW3eCgqPfjPfB6zoFPk0cTfZkHy6my1Y1iaKgQz33k+C45we1Qiu7to8qGrPbabVaT
05Jd5PiDooLz7wLy/XkJng1G+m7qYuwiSYHe4BaU7tpSRFiCFsGJ20xZN8oQ3SFiEC4rTTSf00S5
1kXR++SIL5PjBa9lKp4BeLtPvaU7WCA30GZ7OyGq4pYHJcuNg633zobNa8f9n+rkxY3uY+91H0WO
lEsg1rAH+IGmeLpkdmF9Giw9X/p+P926WphvXCtFbietuyvQ/c4W12bvBlvTemWUsfoIojBCMCk4
l2p8m026fm0UKUILhtWTmiAX2MZBec2FQ6LIz+PrmK3T1kBr4RTHZrJtS1RSkowEVxr34ykWRrM1
MlAFmUnyvzW19KS1o75F2cY/aa5ubblR7GMcQwTImXC5y64yQCfbAmr/zhBRcGE1wpJOs62vfnKF
roT1rWEfvqgbf7yVXUMxKURl/uw6dPVvXQ1ozrcqHt/brhHMvm18B3oqOuJ9tu09tE1RWyacIesI
eG67suiDdY9d6KqoVLJ+Xn9J9Rpn5cib1no49Rd5wF7WXhrISWxkUZv7aR1MXN8oxLZgasO4OyKW
jaqPv9fDcng7L4gIKju6V12RBP824eaHUBWRfrD+56Zwkb2Bp8Ru0NnluKiAsewhA8NLuBioCq8A
7QxrWdfnjndhdQ9GH8VNckL0k3V2b6z6EXkmWeoDL71GomwnS3Ig+GnuLsI9DzgzY8iDMIWHcTP3
0HsdeM6KVK6l79sf/ch/rHSk7W5kVeE6GZJu1S6vsFAfkqRZqXoPuoIASrNRIpPfDjvIYA0bET6m
MsXEsvT6xuaxABBgriQ2GS/fynVZIcBHHPetpywinE+oaT68DyEbcuE3NxYpdTSnHWRg+vpG80Z1
JwP3mZLwIbgw/5dKX1jqTtEI8csTZUd5kA3wUEkHzydPUwF8PHatvT9vQMugMq474j83floCa0E1
8DNRw5okj8jPeoFQhZjg4+QtCUfDzl4yPXcvoQ/xxi2Jp8v61HbvkPtQ79x5uVuW0GKUoKV/lh/y
AlUoMeI27Y1ZuZb1bcCOqG+LJ7I4NuJEA/aqEanLVGA5qwW9cqhtrqaFfNmMOJdmQ4eUuVAOsqqK
Ylpl+e2lrH1v71yIa0mqvP5WL4u/1Qnd0fZpGa97hxgqvlfjIdDH7wdVrS9hy/86meDF08AWH7UI
8oFaxMVnknbfhFlYz4qdPTaa1uxNyzC3jhYFazc1UP1AA/7RzDXSZzA8Mt1hPvU1dJmqJHzC8RJT
YyZMUBnKujbGg4PKljdGxgpUOPNfNlyPZZm+jAWinm2tf/RFrYIgzR127L1y1T/tdK1DVlQldb9Q
e8PfeWnG1rqB2uXo6XPhap/wJ1duEczOD5mOzGBoTwAShnZTpkXy1Kkk0UYl0TYKFK7PlrdkgHTd
PnWVX1xpZZVsVAhi+7z100dnHPcEI7NnrTdyWE+ed0iDLrr1TP9Vvt2kO/yC5ZDf2HnaXXs+WYZh
PmH+HCAoyWlFYAMzyze3yEl+iZAkPcmDkQ3tqTRb4LXCQeJAYZdeApA8GXpoDgvZBy7n/BKYNhw4
8/C9+GMI2T0tiqc0TfLd+9CJASzYVLpm3ZZQA4Zh2qPb4l7LUhZDQLM7ZO9lMapAsQBP3fdOfW2T
EGz2NREQ0GFquMxLpXoaO/KqUWaWn+yJvHU4JPVznqRPwDz6r1g0n1rWoy91Z0HJynwc7PNpkTvQ
BBYKG/k5HO368FvSAYSM45sz3T6FJ97AU57F5XK7RGFO14pFiLX0VhbfG+JESfFBBmfZEe6+CR+V
DhtxA0Hqo2MFpbupCyC+/WDV+8Bor2RJHmQXMfeTxXJmF5m9T7yssS/hoCr7zIHXlcJSZ5feIaKg
Q75ahXOz7FMpnrpMEmKilRD04bH6lS29cvV2iq4ly0r3xc1bZ36naw1nCVEJ+wJhiEF+vMfb+b2X
VlxZvEcNpOAwFE2/WTbgsG/9OM1uvXnLEaoVWJ0fdU7dNquYEBjQHSThYK7o50p1nGOpR9URLssT
e2Jxr0KrQm/MOhe1jaRsBJ7c5kI8ykaBqv0KHEixUwtwgk1nFNvMBu+aNIb/EHq5vS46xBH0aIBH
Bb0T85wOqtuQWvdTAsrGzX3lZUN+zXvJOpakRtWI+5Sx1gBk4+MgjGBVRAkEIpACd0Qz1wNjnQ1h
iLup8gic2jo7TEh27M0RdTfMJlrIVtsg0zk2tnckPY/AaBgm10VtVdc2iDVS6FX4pbTTqyqLxGNl
FDacCh85kCkNnwqFAMLcwf71THKpNUF1J/gCXuTtTIsZa1mMtX4mt0TE3S6T+z6BoYSAZ3iJPA/d
KK3JSZEk9rYfLf0Q8YwADpO2ZLSj/Mj81mzHVLWvTb6ftR3HxiVPsL8LVcW+H2bJIvR4F2VpOtu6
9aZxkc4eDK09aidSnQmBS1S35qoMBP+pmA9v/ZrKzPG2UL6fIVuaccQhuTc9LAght5PjXoNIbG8t
ow3uCgvNihCht7UsygMdTNtqb1nZzywghIfeO8g6Omgm4UAiIP3ec1sTZ9rOP1hZUp36oE/XcZo0
j3oYfZU/tWa8hqIPvkVcqwTTR4wu5nMcpIoO5nxOYhNTqCKzfpyMOX3Qey9m9nZO5ibaQnfS7+eU
FriUOMkOUKrcg9aM7oGUJ/mtXichUUaZv4l5NlS4YdOUyabfX7IINlZKG26SoUxbTApMeHy46i5q
/ntUnvFRH31EGBZCdThmc8X7oUlCDIBBvd5PEGnX7YDjeh0OxjHP9Hgdikh5giR/03MVfhNhdzbr
3niCt5CRFq//rauXtjdy6WoGw7lww+9dfxvVnFQ81vMyJoz4rFeZ8aB6VXHvdz8Vwu5Z6yz9rUVz
f2r5/ZzCLfptXXmAUKayw1m8VgeesTD+SYiq5lq+jDUEAcL5ULgRCpPOjYpu16GK5/2afJmhQavg
qfprrSyjDF9dTQYha3dUrjLhH6CMmNuEVPEVWXnlStZDfCd4Kiu1dHDQRZ57k/Rzs4Xs1VpaK3ay
Qy1r5Ut5KB1Brsxuo0WBcsb3/rJl1PzPrVsFh5F5/uxza+ySgcCclpbZ2cu07CxfsQp9bEimXr3X
D56v7RyDxL089de+oE2/923Q7l2gcdAiO+z4J3kQCH1yHaXm2i5TtEuaFu63fPnepx5Jd/zeRzZb
qkCspcNYJgRm6N8riL8fsqxRiU/PL3UFxJd8JQ+1z7MLeFKweK/rdGcsT+/l2JriTZSiYyZPhuKI
UtNv4xCuJElT1xbTlUOO7KcxWDjZy2wcVPA1BVwt5Po6NzwjZJCdfTXIzmUy2nDEPWPljnr6c8Ou
6RDwe68tDMNekWk1VvJEeUBaOTvXu2ruKSvqHnyYxZJjC08jxWnmaSLdeMIMoVzIIlSmfFsbKC3J
om5CGVXgah5lMbTCFQ9I/b5wdf0cp+a9rO5DtFsbEw+5aMzGp1oj1csWwt7LVkWoNzhpTheMss27
OpvehnYTsz30UVugp8RJZDzGNbpC7Efnj6UlqAnmQjGue3yVnnQPZ5J//7Tm/GlZhgUbMknD0/un
lUPGfNq0RqC5hKW/lUroKY+LTZP74KJnsfQ3dfRZT/29WNYBTDQXCI1slQ3TkDCzy3KiZp8SLcl2
sjSm5YGpEopPoq3diLUutMAwPKPtNqxq4tnrobZHoExBuvQQKrjOWQphneQJ0g8V8lmy99uJthGA
nS6d2dcjPAulDs/gzXy2Fv0lxv/iiID8oVUG50nVefvRHWAdue657OKHeq7OXHg2VUw6vWlj52lo
jGhJID48ytbGivDEGONHXwM93ZhY7Ay94jxVkMY2WRUNG3mWrveEI9sounaVxH2coqN8S0fp1CNK
r2QA57fyoohEbpUpW1kc4/HThO8sGlZ1cV/73lq+pduQG9MmnK/bLtEfTVhjceicmsQg46GqkIsx
sjrhlG2f+lKQe4k0ywMXat6NY2IiN/SjeVDAMLyfMk3TyCSKxL7g0WoIWCdBd+cHbXeH0RKhwwRw
qOdTRPIGA5l+fH7vobXeQx8ZyUn2x/Wk3hodREtZrOYB5yzuPJY8p69SsURTxN26htg27VjdDBl8
exYAQO0rhbtVRSSzNSz/W3Bpgy7/hodTCk7Qn70GTNi2U+NA9O+jB2HVX1xDyb7Fng78xSo/Groo
1w3KhEeikdapmLQSDyTX/hwp5Up2LR3yfHqvOrdTgjfcqIY8SUTV306F2y3k+1mQFJPOKp+9Aqii
Ug4sxpRYHGpIles8tJwngAMn2bWJ9E+do8JB1C2ND0VER/4PudeXS5t91J//Q8we6u1/yFPWVPJ/
qGANPYRZ+QX4brfxytjcJGo87QAHpCsdYY8HWeyqOFvpgao/mE39vXVyfeOnohrr5Y6kUbqB7Uye
xFCiRxWf9JU6qtU1YPh+X2pxvUM2GR1RJUxWNrp5H8exewICbb469aFOlOmlKZkmECGPIJRz9uR6
1XVNPDNvEVzojey5T8tgi15Wivxd0hdHInNYRs2vfiu2iDxjM2w2S/YB9C7LfoQdgQ2016TWdaIZ
a29QwiNpI2eZEHddy/rS0cECQXTOjobI13nTYxnht5xhuCHGL+7gvA3Q7w3bxFVLm+31bFs9miZY
0LlURj4onrwa3xq7KtDWVdWhSDA3yC6y1e30/EACARX9iAQVSmCbpPLFySS+ebLmgywGSW8dJswl
ZUnWyx5aSv6IpI+NMnUWQX2fz+1zPI4CkW4CXG+WUoAdputDgdD/XegDmKw1cBZSCN2e6gfLdeI7
0unBW32R2MtW0+vPqG3ANu++oTbOMwz4y8UvTG/nIx20dYIku4t7khyNonbfjF5dIgDdPquoNq2Q
cdSukU7FAa1Nws1QKvVjpWoPfhX3SOpglDVm7pOI8FCJNDs+tkXZ4wFijKj2j/6ZPQZk7My/QCvv
j4beWBcxH0wd3KLIL2MUWrOiWHsCgnmA/wfWsjLjaq9PLCve+7d1HW7Uhi2brJOndQEo/DFs060s
ygY1rF6QrRdX791skFR2nac3kDetS1J69Y3TKcv3DijLsDSLxq/vw9SGXW6bCVKfPEk2tG04rOIk
8KBcMJCs05pswOw6TPey2OWetcnCAjSEijeO64snhy3doXcBAchiPY7BGqUadSeLdpw/NKS7zpCp
vDsY6pu6acVTMfoQ2NxbbYjME6kLJPh99RUYlrqNqoItjayThzDM6iOcK2jL9FWn3Nh4U1Xsmy77
BBYY6rnr6StNdaLbfszE2dS/tMQWIM5gV7FHxgzK69yYV3l8q5qhulLJDq1l3VuDV3wyRl07yBJS
iuLsZl9kd1kTCk3ds2j9eZwoyVVQEY2yruyug0ja1J98OFRvY7C5AK5dTp8gvzjLyiUzHZH61+YJ
KETv9e695HlvJTlXDahcvLd1v5R+nCcnuR895XnknPo7vSdXPU+AP3q+vd/cNgvu/MV57uCDfvT7
vd+P8QlmY3wSsXfbpmO3Q44lPr3Xy1dvdeVAwqwH2UD39+qsYqZfyHI9dV8TH2A+/gwnLxX5Sb6S
h7oc0VTRkxYDsT8bPE0Nh5/Kph3uctVPr6IeH8q3Yd5H6GplXGvRrN03jy8PciwWBd3iwz/++1//
83X4f/5Lfs6T0c+zf8BWPOfoadV/fLC0D/8o3qr33/74YINudC3XdHRDVSGRCs2i/evzbZj59Nb+
K1ObwIuGwv2qRrqwPg/eAF9h3np1q6ps1AcBrvthhIDGa7lZIy7mDje6FcMUB3rxyZuXzMG8jE7n
BTU0s3uX0N9VLNfamd51PGCA18ou8uCkpbPMKvC+5UIJe5eFCiYBycaPYvO6moTxdkgn7dpkar0i
N8x3jVqSeQ0qv9gqmt8u3vvJBnJuGGjmIZLJRUhQVGS7MnP6k8jS4SRfGT9ezT1QTslYxoE7Ddia
nDxd2zdhm1+KECitZ44/ldxM3YvAHTd//80L9/dv3jYNyzIdVxiOrRuO8+s3H4oRHJ8f2t8qbFxP
lp7m132rJte4W8yvYW/X5DfmmnItRpzJgG0MSIfMh+/VUeUiG1jW3kkhublKTVUgeDPUFze0KyQU
qBs8SwAnVbsAVt+f5aKtvpZJ1eI+EzyWwPVvQrLhj6r+mMRN+2BAmrqNwXLLWqdtopPmQTGUxUQj
qTIYCuL58zkC7sHaT+oK8n4rHsFaJMvJzpKDbM3y+Kfxh+Kn8RVD3fdtBdHS03A99bwGsY66OxF9
/vsv2jX+7Yu2NJXr3DYdDcqXaf76RbdO5rBg9bMXIiI9ejF8f/Ib9lOXL1UgZQGxD7U8+R2/N/c5
sqh1ll299QvqFqYwOqJXgTlVR8I68GFjLrjUGltMM+fKzpnxw/Kl55nzS1v/3qsQ1ktXsu4q/cLd
o1llrDunmZ6bZjHWxMMnDGI2aqq3+zY1nXvhaWfZnrLLIWKuFzA5Peu6Qt54WXfO9OzV8f1AjPme
OeC3ARPgB7eqawA0XA4JuqWTGM6dbQfHti9OsoRI4Hj+Xt+d8XlGga8rMm/RGSg/AnMxVp753oVT
GzN7O1VXzGo1sT7Z5REojwDpECTsw+FW9cr7cdA0DN46YklOM/8vvvLRttdjK9RPKur/O8BC1lvR
GsPrDA7rneFgEhTmIsUwlbP/atT59MpAC0FeGv/9y/RXy+nwa16MVegHzW/Ff21f8uvn9KX+n/ms
H71+Pedf93nK3992OYVfq7wGSfB7r1/G5d2/f7rVc/P8S2GdNWEzXtqXarx9qduk+XMan3v+Xxv/
8SJHuR+Llz8+PKOfRZgVc9bwa/Phe9M87RtC1fWf7qL5Hb43z9/FHx8eX6o0z/7qnJfnuvnjA3jU
f5q2YbiWoWo6UGiD50r/8tZk/BOMmq3aFj+lqgmLd8oQQAv++GCKf6oa1Y4pbNVAfeXDP2qoOnOL
/k8b2y6XFuFosOTsD3/++9+fYm+/2//yVPvljhe6K4TmujYf0GTBb6q/3fGO1rUT9kt46lnuVwfR
DyO8oBpImsYvjf/wBDXmwd6foAINSM3gPzVdx3BVvo/f5nGv7UrdyH1vN1ZavNGdGfrdoYOloWu2
xqC+Ur/VtbpvY2B/I1ZDzsdSGfZJinIUphSfYWpd5QlaImjt95De+lU8jP7KjAE1Oln4AA/3voBw
v7QslIPhta0ALPWrtkL4wkRcZhhsZxGJ8Jj7zq6vwUErELzWnVKdf7oC/mKpYNt/8Y8KS3VUl1/K
5uf9dR4NLEShcJ92dyNKsEMDX8CInHjVhqJemNMy1hBlEQi6IYz2moTGDt9Z8lgZWgLgQtZh0Wx8
6K2Bmr6mZnpMkq5fObGHKmIl1jxtuP2tEOekPFnoeQ2cIIWgiHfMlb6N28Tc646xJ0FSLyefrUfe
GCcbuc8kKuD7G2utzQ2I4irIDzt6DC2zvUomdNoWQZb2uMwZ6hJ96RVTEIR/m4cUQIB60TBjA+pT
0RKMFdJCPg4aJWwyJrVd4GgPGbBfePwElmBP7iLkPheuQSgEEbJXLRp3WdGfO4sfIKiNeIX10zi9
IM58jlX/FcQh+6Y4vCtaiFMIsAOeqZ3VaMaf8nIWWUJ6sAM1s0wtNKz+w281X3S/X5S2ye8koJxy
h/52UaqVWRhpM7k7AtQOuFXvPjIwsG7yRYeMHJp3TPVV1iJ2YqJdwINpEedoCKLZtasVwIte22yR
mtv5seEs7ThQd5VtrUnC6Ss97K+KANaRKJ2PQ40Gig75hDD6iFJpRAjO8rdg4zH8SBqYZuNFI6eM
+JuOUBObTHZRIcyVkkjcIsq57udMd9X37noy3S9JYA5XRlV+ZPd/NGHws0IUEcpzkPsEvhl68dj2
LDVzLjx7QNVg9irTEAoVxMPrsd6Iq7zr94R5VmQgr7FMuGn15iiA6Q3plaHW3RIxJXQ0dGsAoBy+
mhkw+8BxL6rWQzAfZ0pyFN24LjtOM7kf6vgV6PMVP9Rt6nLF/Iff6S9+JgcqieY4sJMtXf31lqpN
o21Hu3d3oVGgGqrCyXF8MW5gPwKJv2vM+OPfv6H2Vzex46igP9GKBrb724UhOq2G9cM7GgPMAss6
Tw7iGOZ8M1hZ+wRJ/tpQ8NQJHTRoRq5gNBPRvMpJB7UZzOnQf63JlZX+rms//f1n+6tr1lVtZ6Yq
McUYPDd+3orAFM7ITCXItxCGrYFw2wEfjScZ7E5hC2DgVoegUfoffoO/eFtT1UxD2I7BPsj87Tdw
WYI4CUHaHZKJr2hV3qvEQBdOHr3WZeut/SFGc8K5//v/VVPnYX+7Q4VOtW3Nj6l/e0ZFvqa7PTfu
Tm1Q9An9G79Hzy7ok6NXqN3SLrRZYBnROxPVNfs+RlNlUQ56R4ZWfdU098DCGw4njyVuu/RkRfmh
jJhkPDVGf4ZhEg2jNhfZH+IiyDepyNkWiRWvEisljxeiuTmGT1mlXDLTuso6vurR9pNVbOVrot0I
3QxokiamtYlAxHJtntH97le2BQchTtI9wXsEvIwDlt6AzT77KOUv7Ix4phEMRDkRwCCviK2wU31l
6xgXcb/y2v7G9UqYsZitAaG2Pzfo5ceCT9bHdrzCbxKUN0p3oP7N16EVB83TYzCzTQeNGu3AmF01
Kl4WejzjPPEkw3Q0fR4GqokY8cjPBnFEsUB5hsgOLI1kvDe6/KHV5r48WhcuKsN2wzOnJNS+aEP3
3vS58TyXL1eUxkdrnKN389NhtNEwLrHN0V1I6kG8Q8ocTB0ZVqyPITRDMf4PV4Ru/roX5450VHip
XIi67ViuK+Z796e9uKd7SRtM1bDzXVSKemMTZd0NOonTVvFggnfuBRnlEaRacQKPh5oCMX0U5jEb
KH22FKa76tZJ5xjstbMKVpK60wBUIUaHulMKjAVIaAefnC1Xm6LsrraoxunaQxvVGpqgMVicTcuE
viLhB2QVQ04o8mgLKeJraKMvOEKcR+UCKCawxhVJcTTDbAFNwl7WxuTwBEFbKkjH1yazrmydOJQp
3C+5uq+C/tbNZ6WgDhhLXjdbPTarEzThbzAooQlghoqWHXJyZOdzLqca3ahiujPUAM2l7NYpyada
Q4VUWA4hoND0j26b9Bsd71Z0KFH5hQmxbtDIFQ56o1PLEsvX0n0zaXAENEhkGZpNQac8WWhSDlUw
bp3UeIBV9snLWygvtXia7ZsWaRLeRSQFUJRaIkGvrJC6PjoJRESrVq7LCW1wDIFWHRgY3rdeera7
89sKmQFnBDTX3xlRsYP1uwYNEK4sNHCqEQdoh2/ITviqzMemTyAMl91tVopXZC6gaqG4khXsxTVy
0yvL5nN7gDwDFtZLWzSQOmNtE7sIySWTzrkBdscenGJ7GlZ8Vyv4jwh/IOEOsW1q14iP7RWYpQVO
xsMAXUBw7hKc+zNLM5JiLmLJzZjMq1NtY2reaoQOA9MBYREnKK9a3+pu6roIN90UZss4qlZlZOT7
wXYDrgYuibDIwTAhBrEhv8MS0EDAPI6jYuHHOsRwoe6L+eFshOnCSTDzdkwMgWMt/QjXaxENgN9Q
G7iLRHkII+QLrEAHOgSAGobYLm3LXVJiheLh5G2LraQRjGjpqnbessgdYi67XamCnPecvF3qo3tx
fatYpsqchSoBsmjVQ8rtuug04xL0trLv6vig1fqEpteVFTMMjxJrW3jmo8Bg0FIB+dUaxiOAeLeZ
ytOF6B+zoA6URiVJCWN6zlE+ZPFwiDRwN32ukotAuW/QEeaa3ASO1pAbi7TVtjbS3jsz5lkaxKmF
vYM9bBABUfwY2SnwwYse27hlN9k3OSaMU2DcjNgDForynObDhUXrgqcNEoWGzuppSOEYed2nTs9u
sUfmn6z+P3vntdw4lm3bL0IHvHm8JEFPeZd6QUhKCWbDe+yvPwPIOqWs6u7o6Lgv9+FGRjBpJYgE
gb3WmnNMVT1hfjk2jsoImxWqxWqlsMpsi6Lv3gg4MsMtIto5zPdQO5HWIeBxc75P7nDXAJ9bdx0o
VFPRAWDBxLM1vtXwFPcTsUJrbF2YzmEfENuGEGHSsTMmF5EkHKKzXVUVVOAEOjexDl4Ixs6qCGBr
janx5rXHIOp+YrAdDngHcOiNza6xgityc+9z1zrcbgcP/99kYCFW8os61ls7aTelEz2JrP+sHHRz
vRqAU6bNMZ46u/qBXebBa/RXhpuiksdqmmdQpOn5YnIwOyF6os00PKeWtenagEV3uwPReSVHhjIy
d+pVAnIIjE+xAoD6WKc98JXUexNuBeNSjPcpjuNVBkDJBtg1k6n6bcqhPldc/bqtU0lcWqT7oQjA
5o3aTtFNAfi7gcqTnvs8wJyQEQ9fSIzk4JZKPf2Bk5LP3XwqSRQD0R8XK8UuVRA7w7OnczZRElXc
loqX752iAYSJoB8Op7Ilv0YHE7dXxhai7LQOqBsR2k60VnQbr/CsB+NnPrpDA6nN6O8qHEyJyZe5
LHQAfWb7CM79VmnLa2G0ySZ3+00ydN6qdV0fQiw0Oek8kpiao3LMzBXWB46RWHVWGYjtHa60g9tG
qa95hBh4UfIWxA9MwNr1MHHQjIxbBhcqRVe3so1dOxIkoUXJg1NxJE1qG/ULaQdxGbT4wTwsh0L1
274qNpZjOj68Q4OlJHzNYXhE822tGr3LaUh1RyyD8YAUUkzKLh75rBDMvCvxK9/yxg+SIdlYnveE
dvJ21DhXhx4D+LLemaPGx6+q4epWJeHnYDfZTlSx4xvRVGyisqrXZd/RSVPPqkvlxzoSu3+HP1Qa
L6Vn/nDNlQ6ThQUe582478hYyo+lEX4Y+gYN5UdmojjFS5OuWU09tmUWz7FxaOSRzOhB86wq3keQ
xXsb9fxqCpQn1CnIY7QCQ8e6r/xiFPtONV+gKj1kHF7Q37jXWANzIGPp3uu9jRgoI0V67DznK0l0
eHIubdCmL57phSuAkDViLaOrwohegvAFUk6aYzdVhQkjxPB2WjmOWPL1/fLaAQojjtJu20iCN9EO
Y1hjaTBo1oSVag2NAI97iHHGHqDFKdjo+gRGek2zdF938lHp0m08kLWINi0lb460DZDNUyu+rB7B
jZMKWBCT9lxIiJwV/WW9MjVfNZuj5BhHL0JFl++6p7H2vsb5l0kXxYUepk8YpIgMKLF8VOFjpFOu
IZXQkuFHqxRYXp0XPdSsF6W+BUV0B+ug9jFHk0qgSA8xPYd4Bi4ZGmFlR7wHQv8k2dn9bGArMXwr
nvYZJeQNddMb0UI3w6AksMzpWWOke2md8Mxc49jnkIFzJVojcnmcJs0k26P1AZMBC2TBg+5PmhtO
AykiTPNGkEPa5gfUONVRoXJtzC3NcxX7Z9TMBWD968KSWL5N1MwbcrVuWa7KbWEY8JUEQKAOUw+a
jyyBQQjyiz+3O45z3tFy7fsinBsUWSK6jdr1w2p0AnnsIb5NoI52ELPIKkjV8mhXrL9bWVxNI3lL
pJ6QqZbFCHJTqc3vZXd0W93ZdQCdKivcM2w4hW6G5zdtryKNBB78h0+1m8WIT9r2GAc6Z44BSkXk
RLNTSUPYoyO5VC9qbmzyQS9ZVOqXRAfoJLJHdnFOu6YAqBva0aoLWY1YtLUrJRMYINqTdDHGN9g/
gcJ9dnV8M8jMYCqUf1paenGwhMbUHpIpchCMF5ZJNKOd6IaJ+GPeiPtKxKesKz7rYWReAIIeE5fb
2a/m0Z3Lz95r8cIXn3oa3ugt6CV9yCh/HG+daAiXXHHpO5vzevc4dvDA6+7UV/MyxSQbUpWc+miG
4T2BueYy/ZgEB9OW3yLjzPJLL3ul7puOltpNx8EAldqDugY5rWUZYBO+rnpuHnqIbscSC/ScQdXN
8VC2DrbZ6oonQq1nMjOhQIIPWjQWmWR8RZW4gNw0ucFxuciHlAySWFyx7g62wRyRJTsOY+lg7WjS
VMdaFZ6EUVLbq6ouHkj1AlbCWmX5dJdry74SSwul/hSwzjYwLu2COViIvOPsuFxzEcrT5rEBNkce
vDLvwdZr1FWZfCdzToOeFR3iWv0RJnR/hj5/Ctxgl88NDTURX0kfPFAw7c0UEiOsKtj24aMHPGA3
2d4MnbT28cjZLQeEtwIFfnQn+jthO1C49i3wbg+5ccYiDuM1Rk+WbmsTL6JC9opv6XA1puGw9DDb
BP1dD8whBPjkFhoFW2xtZd29ULWxPFKxxNnyMqc/JTxgcNz0B5vyJODtqdvki5Exx0sY1WOfzPns
/AGtrpB6MJKeInHDmywxjw7lZe0AMxinSSdb6kvMp/W59bcUiQEKhdIGgmOi5XILU4PQQskte362
FgPLzvr2UOqZO2ekkfEaGI9oSHzPJX9ibuEtbS7QlQ+Vmr5WUrKuFYgy1TT5aALxZY7Sd9r0YI/8
fUl9FamKsR5CsF26qkbEyap3ie7SY4N5hoT6Wun7Ahk5Z1c70vBqcDz08TsqJRKpcgzltsvLdd9q
cqPZiNVt/SYAQMTpmSVcEpdvbhvcW3W+TybTWdeG2Dtp98ZUiryLXj+ktMjPenxOu9TdZIEOHi7X
15EN2dqhn9q+NQUV1LzHAD+3N9Xcx7Sl7mfRticmknc9K33LGjdmTfZlqLoWbQTa0YAE4KTkanoY
Lb7j3dxWHIrI488ab4mG/BnYdATyYTqVWsh6vadRYSfNc+CWO6ArFKJq8aR1sgEzENDDEMOpNvUA
7jhn7aE2/cJg0UTPPccy5uhrobBRttLekGRZgDfV+HIvH0/EkSaOSGGyg4Q0XLa2l/mTjiICqZt4
HaziOvGIchAgsDdKgKbLHGHyyJKvhzCuFMMF1zXr67HNkuHp3ikzJXP06Eq0vCsOKjbw3fEPkrlv
lYBe77LXiTECga72wEZYnQyjuubWl5SsH6L+VyNE1Ow8Eo4TuxeO8bm/SCTOQ4o0nN2Cx6jaKnao
g2sBTuVXGdFcUs+dGHCkt3UNSKOcac8kPtBI+owV9QpxJ+K3hHADjxAu3tI4qQafAJW5UYkYYOZg
IImaf1oh3ljbFix8+ujsZHMfF1/aym7UbN7BUYmL+2wkvxwDBSg9arksNpEeqqm+AU3aAhPQLmkJ
IJNmA4IjQ4eRPJ/cWj7Xpbmd04yjsz0cWlIRVEGHR7Gz3C+g35BBkLFeGBJfJ8QIU7UZ77WWbCnC
hGkbZdahQ8V1LKbkNTTpwmjKuddoStQJYeaZeRe4YJRo33M6jpxTNWiRD9uDcOqeqIEsbjYNuU97
L7iPUBXtyHTlS8ssjPIr74psQ8iB2KYDlYL0xoOGfadWrJeQ0QNVAQTdPDi2oXgfQtEfREfEWOrK
r0x9bOcd2MJkvFY88RoPBEHUAeVxzi8R9M1Ajt0OOC0yg+6cmtBWklac0BeiZcGOR/+CxAxxWmYy
WGO+aK/wMQ/uQ5zqV6m0bpuA3ZYFVJNmre8Q3wEpWKyWfUzict9A8tpqQTXx1a11X+2q26YxqQQK
8aVKjrRdfTE4VK7UONM3wQRKG23YSddNZUPDXs3gnOkAycc+3WRqQ19NKQ+TAG+oRnx0XtF8QLW9
zF3cQJzbCjR7Hz6rxKbC6YRQnXolZp9m7qOxCg6JkbADK9og/6/5C5vPqhQ1eq3oZEG/oCoxtH1i
0iD1CCBROKaso0hq9B8YtWVhTzA0qmp/iO+QFb/VVX/kFMtceTpQ8J+9AT6eSscQuhKrxJEypyGE
fqe3ynUIhKaID0W1r1UdSEQBgmjYhWVZHJgUPONCulUbsrTpSGl6ggvYBfvjUHbstDzi83iy24zF
WAiMarB/1FrKoCOdHm3p7LXMeetd5aNGLYI5WTHh+cltZRxsjWVhnMS0oixjXVPflHryXBIpAPxl
fAWcqayaXhx6Iz2LTKOuyTXAKzPYuLebmSy+t1r9oarztSvjK7VKr4yJMM1CjfFhxGfpJTYBqvXe
q9XwVBX2u9alL6A4zlkMX9ObE2iSlP3RmQNmVOieWoyzMJDkZjbVleKZ1Y6WbXIC/+9tFJVzXdv1
rIRFcRoR4x7t9jY26WeuEK9OMpt83TI+SbVGbcNoXvr0mUkbhFZyXC5CteoAHf55u545jYQWHZWm
cE91pdVIh8O7mi3AV5BOa0QB7roflenUSNBEUlQb0sNoiEpVxQlhTIQSYTA6Lre9CNKhASFcANyk
u2jk54CBLBEopACSCqzSLCATRw/9fFBxfafGasKdfmyxD7FHzFdLK9SPy7XlAvM0E1PO3X7aTvpx
uQi6NKLGBfSzJFN+PyCj+EzPf/TDhD5hXbjkhBj3YWfAS9yEhO1lfPNEoa+xAXb7HNd9TMuU0riZ
4ZyudVJnUGHBWXu1pOF9X1geCSWG2Y0+2KH8hBjiuDSC/ytRwv+N3uAvMoZ/p274f1CUwK6CcudP
8do/aRL+T/r2/pa9/a5j+PWSPyQJrvkPzs4ECnkuA0fNdVAX/CFJcF3UCppuOBQQwGSYtv0pSTCQ
JKiO5XjMxEzbdjya7n9oEgz1Hxw4DRrxNn1h1fC0/0aToP29u8+PcdFFaDoMIF39J71XopW62Rim
sm+z1kMnMCZrQ3qkgQzFvgy3WlbStatCWh0NFchI7gIr0kD8h8nwv9wMxzMc5jNoFZht/XXIILWm
npgcER5UFrM5SHdP6HbfnYZ4TQKQwyrRQSuXio+9wVm3RERvIn009r99dP9CTKDxYfxl/MW74THr
MEzd8JASWLNo67dZh2tqSeP1RrCfR9WbgJi+OQ2V8j1YG73DUb54EXZwY8feC3ImkqWLluZuBiM+
xxDRGD1UUFTy/n/YLNOcBY+/z+UYuyBr0SxGgq5mOOr8Mf62YSOFXEU4RLBHdIz/Ve2KnZlU11oR
uefMsbzVOJp03mfjVy1p3jiIljht62a5qhrO5X3PAM2yTXsXUCj1NMXO2pjWZ8fZCTB+Z2K25N7y
Mopg3TxPf16kpQNOyhrEppzciaNiwcTTi8ZrTMXTMVam5wB/9mkMqLyMWCku4QS6xS7UT6Vy7aN5
a4V39AC6tTcOlG1kdShyUA6hln95AXU3eTvqzLzym7bZO1V6CTRa17Zq0JCuRXtRs+ZnP7L6kQOt
ZrWjTZvIexfgwVaZPoKwXRtNUmxHli249vuh3blOWmwYwJ9CcdBcPBA9w3U7M7aVUl05yU9vEgQX
DhExFinGDpoXKwOrFabz4QF2LIHUXWf7jXdS6aUmOur+VKXdoXnJ3KSHjekO5yIWCfMj/FQ9Wb1i
cs0tDBsSRQ5uhBcuYbNExiBFzWj82BW4XO+znT+QPILHEz9nlj3txrbLNnJej9gkYAtJiNPQmEcE
PYgYW3dH7HCwq6b4k/EzCxGEDtDlvpxc3hQe+nfCtROTwmnsq9vkPk+r98HJahp2OevRAjAXEqdr
iDcrAshp5dDhIw1+WlsGHFoH/hZtgR3xBZDROpapCvlORk0cfVDvnVzA8PSsew2l6E7XkkPfRQkE
8Hqgbc3gIaPtq8+KlanqfGXESFKO1Ttyx23g3GjSeQ0dqWxZr9Csj4JncFgpCUUEcqOuvG3H9soR
6admTuaqzXAw1pmcZ3WUPyotv03u/NBKjDgZEuR8iq8T9T3sS2MtLDDB0KkiFuSZOqrkYw2fI2Mm
C+sLZFuPXDX81qukTOF0uR2w93y8dGgnti6n2Bszy0l/qUk+cSf4MnVdrnDvfUz0+9YTZuJ1MQ1f
qa2baIamgOndLFGx7WAD3zhDdhK2WyMOnU1iltYlD2r8z0OwiStGhcz+WEClBhHXhrWJ5i6aYnEB
AXiOSZ+vqnNb7PsiayOLGVZMfT4/QMn1PsWp9AlybXk3o2s7bKwtbIP2uNzVh4i3V8vt5aLt8kcQ
LjAq/3zKck3Mr19e8f3Act/3zeVabY1ylyjWvpsTxtFDM2oZRvMZVqj9K3WcCS+9pflRc04iN6f0
mShdjQXb3G8aYnMud+eHlydqYEBXBWqcX6HQy3OA+UYSRBNPZ5eBCsdbWq+J/aCbML/w152/Lpdn
xZ5gFjiAmltu0vH8PXVd2p1rkJMwv/S3LWG+Hu1RyPhtQ/vdrLTk1xZ+b5sbKkSn//o9y73TsvHL
jwdIzoYtV6tlczmEEB4I1NG0U3o6iffZgfNbYWqbJ2ba+yAA1+rYUHeh1aJAJ1yujUJ3S3zUDWXU
bhhU4sCIWKvHGjzY2D/EZvMTC3IPL+PJtvVzniFsGPL+1qnkE1IbKFBIl9KCwFuLtSRVOSqHqcv2
hmxA7RijelA4sBOZE7r4o+p9oIZ3pmLrvhVTVfROcgc3epXYxnUgVHRwVXurhy6od0geIM59p4sM
Cuza3ERzQpIVlhAtXfMqyqfgnOevuC0uY8l0tE3AZ3L8pg/hlZ9t79ApsaldDdikgV7DWbUSsqVU
7R71ebwr+vJKGYOInnt6MPtJPqA43AVK84Hx0Zcxerg6H8Y1hgPB4bm6zXHDrcaAAOIyMjsGioDy
gSZbDFIZ3MVTGW4mid8L2XvQUsCqg9r4TeSpPuQKUrJGJgTx5PoOZSaHX3kNBvWTmbr1o+qu7agr
NrFiyG37UzihfcZ1XwL/yBMMaWPnd+180iJaoLNN6dfu3ErvoIvAB1fbbUbwL8aGmLi/YnycbI3T
Wa7X255cD4DEp2aEy+bIcI8JPtjo6EW3cfezHrJPU8r3Xq0fLaXO75Teqfa64u09wakuxB17Tfgu
4SFh46zVDjWM+cV6j3ZUS/uB3IpVHzH2rkT/1oy4NJ2609aGExc+kFvK41o/RYIhvEf90vANq0kp
6FuUHj30UkUSqpHZsyOsR5kRdJsmvXFV6lddQyxXltFXXPTHrNKYz1Y/NbcctkSo+2V1DT74JYb9
u9EdoqCciq6/0/nESBrPdveG7EY/aa4FJjKtxj0UiHutg5rZm2DXaEWucs1+17Pq0x5HHeFcVfkY
+sC5ehCIivKk2eMldRFfknlxJRUkdZKOqKWjZURNVK6JSFt5KnuAXhnbxjEYSFj7ydLPIp12LDH2
KoFGG3bsa1uPpq0ast407RARQ7HVdMJKu54SaorIhWyFclOwmjn046d02L0YjcotqKgtfeDXuFAl
sU3ptAqj2zTOPviKH3o8VrFwMhodFhPnbEMmymPQ5gmrufrBhovZ3yEI9t2xvcsC7O9Krb/Vfbk3
EG36SokdNXajFyNGf6G6qBxyCVWuvE4kvdSqJ71Y5wQ1BmvhUeP2ip6e4zq8USNgPJa8623jbsqA
5gRz78sdxxNWl63Shw56iBtWfgdhhchJx2KvxBE9rXCk2sUuac+IUkUaXzjx2LdwkRaQpHMn8/ye
WYCbqa9jBf448soPMydxkBSVFgEAuqMq5iyG5nPwAHB6PWwGYGrOxTbK6zEh2oTTD3OU0fPxsCir
8UBD/Uij+cZ1qpvGZqoxKiYqJfFjDIaLajpPteDQ5NHGg6xSuT3RacN0M8Yhb/Tk3gZ141ta/wBU
LGT3gCEOpJBRlOLdOQEFdsD8FmQryCqHVhFNxwYxg74vnf6ZxCyauMyuE4OUkD5KITxX2zZHecgA
+mwT7eCA0LT7mKS26Wy3I4NzRT3nKbRcydy0lne6ZEbu6mDdwqB8LQ2yajtTe0poaoDoMB4ceXLn
ZmocRBcVtP+U2J/uqL5NI+3c4JGO0REh0Az0RHRZ3Idehmwpmc6I2n7mQ/ZclPRe1XjvnRjk93jq
HVKhCHG5YgpvomLFRoHGwDYo3ieqqfmR5b5fD2upzVrKxvFelA8VJ5l92usvy7OCMqv9shtbNMdh
cwUKu9vpKrtNq+OCCwO4zLT08ytJsPxZH82VRNd0BdXaZ9qQ+Ska35WwvTlaiPz2uC75Nuog553K
Q42MP5E8z3qNAuvL2fdFNZ0NkgX9KM7BkBB+CIjmYjC4uwwaK72CMPOtg0UqLlN9bUtOaQGAwoum
PMSOw184b4mpttK3m4CuFpk/a9GrwvfI/RuIgdmUnUVsRPwVtjK/Ho2CC+JDkQ/2b0NUIzwWXsoH
P5VErI7BjF4xLvSChOT/gnFtq7cZPjP9E0kikzJlfFVKY5OSjkOJFJyTdnQPGc5zVIP2Ls/hUlpk
5uqyu3IzEfukOX0pin0tHIOIsja8HnTD4KTXGlcaGREMYtLLuwpXkZcUB/SCB73ou+Ng1Rdz0BoS
RNVbK2U0idM0O5dTtolcpeG1DACi+UMssyzZhvg2maoSMDY1TGPcinDR0uoPU+34YTbLLeBgd2bl
HdqqJPyNKOQrsBJDHogrwuMrxtjVe1yER8MkhJOOpTh6o7xDlDhdAX7HRO9UeH3EV2SzjZ7YGU3P
r8nYs4S08FxZ4qL107wEt56rnOM+rJG9RnuyaJ0frsWnQoo5sxIbkKpeq4deqHvOS9MxcvNrQsQC
gGV1vTatPMA/Q38x8EABaxPxIk1RnbwpOuStO1yl84WnD5/DPILO6LARi/KUevTXrD0gV4qhlpWL
6YiJxl7QknMVv3vhOOwJrBJnpy5QSalgw5i8ucV4gwgPSAO7xXBcLvr5mlLA38Fyz9Wm05gmLw8x
WnQ5SVHRoQUr5/Hkci2JbFT537eXO82yLlNUXzwzWh5fxpnL7X95Z4M+URjkxNKhH9ZtxLttN1N1
XK4hKqr//c3lKcRZ/PHk79cuL/u++bcf5ZpEgo30NFmT8YuWH8Dx21Ja97BMYhWVEfly7fvi397n
5jPO4V+9rpoFp3YhaG3L8tczlqc5eMhROswz3+Uiq7Lm17VfP+v7V8WIBf54phmdsqA3DxVDd9WB
qTm//LfHQ3MOEVzuFS7w+99+3/Lzuo7oaJexJ0slZubF/DtFBVnQX66mfXNIQ/0xlSqrgiC5jpQ8
nUc8xM9ZENmLULselAb1kJjIMaTEOyRhA99W9HP4nRtsKqxLsK0wfSZQ3sd5RCjZqzu0ueTSQ4FD
G0HuABMDE/7mtgIqf3Ez2HvIKMBAzTf7cJ7ZKSRTK5E1bodyMM9aYzwlGIN20qCUTq2AOQlD8nJD
7s6e5qx2QENvnB087lKt7x0c1JGZ7Dvwc+ckitNzGdXRWjU4h2mRvZZD0x/cWkV64+Gxk9ZUnyc2
b0UAXbSdEJkjqzhP/fGRQlwi6VLkebnm1jqLhMLjTDs/oM0XuUGULIsH0G/xH08LpSbPhj2By9U0
tCrGrirZEmn9iDM7vyRkQ6N7oCZoBBqg0gg2uP0QzrSA5Q1bP/ZpgEZlvmBqc2iS0DokVaUhADfR
dF6ZinLRqVSOIUmyJx0yOCc23iN+IOX87LcpxjNHU3DfYfZQ6ZbDcZln1KEynIUyEP4kEEY3qT0H
PaAQBGlGh2GMnxy9Li/ShbAN2wvQvJl/RB5pDUFXrhqvqfZuBElPqtYJQN4+QAJ9lMjGV4WXZDt7
jN+CinFMm8QvtWfHu9AtUFqlrnperi0XxjABgrRUudZTfCaYk9CwwJ/gI+ilINV3eVY5eTk4FGTV
Gh7ZU5Xl9gmfGXl8rrOZNOfDo5w/E3UBK5WoYWW+1c17CvUFfUoTM8D3fZFDawXKWNMPdyXkhVUi
M/O87FjLNbcfwm1iMY9gXjaxcGzxQnb2HoGEwSSqNXYIHZ+lZ+qMB9ajsDRGpjy0PG4PpXF2wb5E
KYs+nT8lHgY/VAt5sEoqyqkg1BlR48qxCCLCjxWcdTVTzsu1NETyEBtkEntZCe7/7LRxs487C/aI
YSm5n6bVM8GXx9omtwNrFwwcBnZnpufibDgtqsudh+ptu9wLDK3ezGPdtVK4ydn585nL05cLxz0l
dvdgepbYdpNoj0afeRtz4kwMQVA9RzN/w53fw3be6ZcLrYuLtdS0knNrSSFoJahThz8ulDhEoLDc
/nWVrIxprtoJrFXk0/JAN7+kSDr0lr89cbm6/LTl8eUm3ESgo8JgBjq/5vuB79+63Pd902uRBMO2
g2n21w1bnlcaTXacume8aLib6igWv206FGZKANPbLk/9tX3fv/F786ply9OezlnALGC9PDKwwxEv
ru6+n7dc+9vm/e3m8pS/bcb3X9q38QcZs5ca5c4uNFOV8y6pIFYp7kWH1hzBFXKHtiUuNs5vChrO
e6M0XorUVK6SWs/X4ezDYpUerwVMkYtHJtPgkFAUFN7JUMcPtVbKtURLic7d6ja5lWrYC3X9TPMR
gBjJv6zqo6mV12HyjJB4h+XA8PVafOisc30XXwIHKSpdExTuyuDbSfAurgvVQMtgNdGrm+/iInUg
YzeuPwyjPJqxTmZUW7IH69rO7GAC5JMKLSV9iahrdnQ3KEeNkVgmjPAHNoJZbcNy0PISd6toEJim
8CKD/DVTJ/e5j97KNtriINNIsF1ldV/vlbq/zQkfXLVt3K2hoqF0dvsa26D4ESFhpCqSINUrGklD
Z3wQt/CxeAbnTgdBaaT+tmMCj6n/0QTuTWap9pbBbxgR3JNoz9Rp1imdUl/yWfocz0k7LjRaqi7Z
e5VLJG0XefcBptp1kUwciVAGFbhcGMCHJ9b9JPfYxKbi0VhVnvluASBdV+pwQF8l7nQsC3TQsRC2
AFd2nko4QgnEd6y5K4dlQzd4XGs4cnayg6mrN+r7UDWvrWoh0CdgEpuEAU/8RSZWeJ81YkekmL1l
J7kMA6f/wkxucKDGW6cekRIFVz0z4hVfZfOY7uVoCkow8vNau75VvdavBfqHrlfyPTTr4WRJSYzB
NZlPzQ6i4bHwTPs8upPEW6BHNKA7kplfk8B2z0M/lQ+tFx9b2peHok9MRD9Bs6b5ZW0jSKZrrSzs
ayajBMBmaInNRm77vrTutCSc9Yc2yi/7MiiDdgnUYJeUmXEkimokKDxyT1U8fOrEcOy4wBs/pRMe
06Hz6Z0hkPAwwQQZSi/o5M2KjB3lwIKEjI5I8QUlsY/gt10njqJtMa6QaTpJ5bacoqsOB8zBRve8
QSs45/SW+h7VyZcZueJaNQtMtuxRdNrI040HBuxht/UU0sXhAVo+LpN3qj58C7b0BTqdA6EaB6HZ
7a+x3P8f+v4HJzrT0Nmd/e+nvgyw6zD+69T312v+d+yr/oOhL+J0R9UZ2aFB+B77Wv+wVU7ZKmZl
A+fMX8a+v495sVyZmNgt19EsV/9vprykUs8D1L8MEBmt8o9jiGaaumXPk8/fBoieXpCBW7jpHqPl
Z5GgNJDdCu7WFyPR46iQk4Bb6THOqrNqIPiNonjtRpTDSHovE0GRhGoTuThbjbNRgNilQQtGXaUh
qswmkMDxg9rDatx40boZtFu3I+l4aAww45icS9f4QltGTo7pfEq7Oqq24p0So4cQGgEBKRLzSlF6
gYCKBb02avV2dJR8W8O7N0RC6GKWEmJkkSMoG0BHRudeZfoLGffr1gLe3CR87+3CusG1QodXYM61
jeaiZJO7rRX8q7wSbR/adMAexiHtM2a3Qv9JXEO4SaRBdwwLOG3uWuhXeWG+ajVjVpseCI/aZPyp
b/i0bzg49aumyY+ZB5hJErUoEsKgsBZd93MakyBZ1YEb4k7Y2RzHAqcN6wtlZnTfZz00fWT/rkec
TB27H16mQk5DsKf2QbZpG1pHyLklW2ndJYIkTqt87Np+OEtxKnIpD+bQU5NTraCiMfy0NDM/ngak
sWE3ENcX3Sr29GmmyjkJ7U2McUgQMsdcFyODhi2KY1+UlsDIOlZI9Iin9FbYQGQkOX4ZMk7eqxsW
j09uRD5iQGXKubkmDrTo/brFCkOOSLmuUg21V4R638aHmRm0PVqE/6Pu/sz6+KoWypfek5MNhFRN
doYe7RCmf3h6sOeY+pyHpNEV9i7srA969JzCsIdM/FmQpW6crn0OWB6XXr6O2yDEqYYkHHd7va5G
e0M8za1UpnSTZO7d0JpEPGOer4udYSIM7n6WyOrAxDx3QXKedGnOZSHZQkbjGx660cY8m6SyAuIB
eTTVO4XBakskhutEpDMKzohG+RPt4s40CcGDMLoyJrkvqHVY1iSM11OGE7pOzB52EtfVvE2bRvXW
pXDtqxAwb9rcg0dZm+r0YVifUwcca4wIiiUtmtGNqfoi4F2HZMM5UWsvDX2Lw4TjGGVqeikx9pJX
FWhbYu/0bYNMASvIdDdrerdxQ6OyU5MD6JPuPm2o2US158CS3Q5Mn5j4ndp4fBj7MN2zBmYiTtze
FFrBwfKCFwieiJrprlOIbNMKCb2bKObJ1ccLjWBrHQPws5Im3EgnSX0jBF0OsEhZuZHOCLzDacSH
WQWRs2NcwiqsY/edguYBh040559Pm7wbXrX1FIS5L1pa3gkBtg69lwtF5itZY3BgJu0xGQ1iTR17
WxvJsRqkPCcw9YqCfXfUbLnTevkj6gnkjfr6nLfmtG2CkZj3YVq3pnldCLdeO8NAbTh2e8JeFD/g
KLXtnOa2J1p6r/2EekyXTYTWRtNHGx9t1QO5DXwa19CF2/mPLscbN0d7pU2oAnjCPsyqYI90cWel
kbcbNE3B+tCQphsNxO2JqlznmiHRwPLWeNF7rDSQAsbqfpw4UdsqaFBmaseaPvatowHuK0ej2SSJ
OA0kAEASCKqt7bwIjCFXVtnhck620AGtc22FCOoFIduF/jTUsb0vCEpaRV012zy7OSC299YQPoh9
a0gcyTBMTfAFVnA9BnwPbrEZ9fJH2jnW1sRJdErLzVijHJPjhymz+GF2JQJtTnx76NHtaC052KMN
s2m2fTaZcx4UnKu2xHVThvi5FVj2Dk4FivJM/gycuqYJaPdgxr3L/7B3XsuNM1uWfiJ0AAl/OfRG
FOXdDUIqqeBdwiXw9POl/u440ydiYmbu54YlsWQoEszcuff61soYBfLdEHZRhlJwIrKWTm/CYum9
9Ai5NyULDdUeRyGRo8VI5AMNmyPJDYr8uAI+jLicDXvhuWurYm00SXv1cN0hsuvZpoNB48Pf254i
gWHukNamH2yg5dZZood0QhJn+ereJFgvWexwi2hT3kxO56+WhVGUAT320lfVp2+qS6ac6WoFbChB
GP0pM4PfL3OSumVysZIvI4OOHbuFMBucHteBZT2LLnsppcEYqkrPkCRq26XUvKE5FdvSbK4wxYxl
xuo4MbfCBdQ6YDg9b5Kxoo1BAsBOzMM5QAKxG+h57owWsCNN3hH2i7s5C07JbJKkPbbDKgxxoo07
9Z74Q32Lhv1lnPvThCfWKpbQdoTokl5sBemGZv6DuwCdy9i8WmH7kEwUg6HXTW+O4FDlSP9hrN3q
pHoeqpXosFV/SuBU5HK0u3R5rg3zLmhLdVY5Y91YoV9oQornbEk2fTqqt6SxLmxo3UFIOz3NzR0B
4UidCCo+GMwJzt7AM8LYlGZ81O2DsequSX0UUZWzkub4UEb1LREJn4MY0qPOYR/sXr67k8R2trJM
cgd5/ap5uhniLrlGMVOKuEE64I4MKd36i73Ge11853kWT0U/qnMhaUVUInwcq7zGjFy+5kvxByVW
eErSyN9wLR2WgFzraROKhRFcWEKqmP53V0tqes97yxKwQ6vJbqfQbE4TutNlJACYI+dMdtlNjBUt
ZkzLuRm29mSAOuuABODLa5A048YOVbYHfixPAZsx0+b8NsicS1K24YmlWlCJzLdmFQYbNAzGE7gd
K97cv2eEt++c1qz22BwSvxIwu3CKGKecBQY0LHxzGy/kpfq5TcRyM+NP0lThpvRkciKxrWPLwuHR
FRfUAnsPqiziqjrKhT0QyCe9xd3m0I7y2MLRNTXbicC44wwrSXXyXtYJrgd1826GxXAr9A0x859B
tqDW3imUdJtR5PT+edM2mP+vPYdmpJCGRYe+y9ZzgPuN5FS0rkMBI9eUpLJa2UdujCwkNNfZlwrm
gcBP6yb0862dJ/KUed7WiBZWS9PENjLpktdYvgzJ367/mPFy2ZhhN+6JNnqKMVd6yJhqJLbcKumX
+7qmkBCJFXPig7GYZtJxGy/Or0yWZ88PjlWlaS5l07CmFCHT5HYYM4KgZmUwkawvloM1p/R7ec5r
/zOhCbC2cMGjr1iQ5pI9prI4R3FurrDzUEdkEMXWNxtr6zXFD+VQiMC+BdzO6SLkkidjySw2zUW8
0sUg8sR28QE1jGHX97xVHLGRshfrvnHBx9OTCWr+F0f6jcX8rKuSN3yvrb0HoLBqGMjvpho2MYpG
g+qLCTV1ZXRIHepsEU3NbhCN3ORV9ycLyD+xG5d5NmfUqZwPpF2uWoLELsV0G1jefDZJh7rXl0yT
F+69Gh8m4DZsm0iaN7we4qQiixWDghMWEexTQ+qdQoGR9zwWD9gR9/BWOddsHF+Ur0XFhDpNDVzA
YPnGfs7JGKTpsWvmqrqDWWb+1t2bft/dQYrX1x61zKJt4Wk1PgX28ISbNu30uWEqbbXt2kl8dbAK
kmJplZAaUpAegTbRRrXj9XvPq+11xziQS6D5QqsAeEBmHed5vgxJmLl1knzbVEIQNvRR4hZBNqoo
Dn7ZVuukU29x3dzMpXh3bVaCfkqQ44yEjec9dkdmHIDMsUljpWUB+1TOtmFsuVJmebICda3LytyM
s/8xziEH/zLfL0t2jbFGHq1RrFw52JBkR0XpYpTZtkpDHAXHTw/cBaUamZ4zpoU6dLx0Dm370lrh
ly9RU1bDfhDimE/BVzTVP0lP/Ev6HgbDdU5nQsc4brzIkMSy+nNMXVCDfq9i+5i64YXa9GqYzjGK
vDXm/8xAJ1q25ib2Qb2QL1xsiojBxpbcLteMwndzMu17YggxxN0bi9z1Rr8ndOsFAnll1JnYmAgR
CGkMN9ayHBzbfbC7iPBY3//CSHsTxP2N6ppHvhBaeKRlJZr7oPSe2GkxS0x/RgrvVTHDPHX2Tg6g
cckQnfN2gnEImLpOqP+qwbo0wMXti/4i0eTPAf75agYtzKaH1olugtIlVdexHmtLnjuhs5yQDK7S
lp3WJjFi9u7rOThxZf8d3HAbx6m7zpsdopRiNfaoO81h1xQMXxdSKmTzyIjndZL3cQiH1ZZPxMm6
GclwKDiXBS7Bdn48566zmS3rX0jg5sEaOXeEy1nx/+44w9Y7xUvr5DRSghMH6lVudZfJZ483cC6r
nUfSASHWrIr4ZC0QUB65v1NTrnzUU0YQbcvJQ57WmvoNcmGMjp/WtPHm9OynQB91yIE4rtZzkx7m
XgCe1cfYVmCnZm2tcYnau/SSFpFeSqfr/9RktxPvgqdV+DIqQXPUeldd9zbJ7oZQI2W1n50cn3Fe
7nJUEZbAt5sweVf9IaX9uAQfju+/IpSIVk35VA3pQ5V3Hx15NXh8r9JyuUlks3dUcmi6+suezbtR
iIsnKVgY2ROyk62EPz9WKngi2N7eG7F408ZkJNcdMms4luNjqcPDKXEo6LdB7do0Q8kMtfytWxVP
7lgckmsj2VwXbC+MEt9lBE6IGasjJ7JiHdNup75tcvQBAe+GDLdseWfgutpFXCmNoDw0AWh6H5qs
U+G1PDEz2fo1XjWc9M5ObIVrDwQafsV4wPyKN6S4a5k4oCNFroOxE0a4ybxsteWQ2cYP2KjzZPTq
EVuTp2BhZNGleGcMu6wnwWdwb6eqPzHqvJrtfJXCL9dFjaw9aG9bH88KjmFeiv2J4d7QGngdXR8n
BMFky624cuxT2aXvQ27ew+Qxgy6xFCJw03UePGN46/LxzCK0HsfuB8H+2cEugjET7tjqlr/0hrzf
g3KTlWmVH7MPvTcHt67T/uTqSVrlHTpgugbiFC/PvdntJWoG6jt8ZYLvJmbeYlt3oRc/G353TP0M
K/IQISlX2gg9SkJkVsKM4hG2xwT+jpTZQ2w7m7jCZQ9o6X1Mst8lsyqcXVd0751hPnhB8mn2G4JZ
D5k7/CHLcmt69mOJZHOe6i98uHazMWxIbn4KxD7Ji2uIHs70SZ/vOG6V5TFw0vu6glZrk2ce61/L
je69IfpgahgGYEd9+xKzwC25h+ed9yQLkgET9JeLCJ7H0nk2re477I2vuJ9PiBLQRpubOgxvMhwJ
vOlPLMq9maGB0xdL7GbvddZ89gHFW+Lclj2sTZm8udFTpSlu25R7yexZtfHFQV7WjJOxVlPIyJX5
6Wouu/vaZthtzX/FxFvOb83XStGfyl1dAdebxrfe+j54LnN32xnhraKYqBr3bbKBuGbyGZvxdsjt
bVO8D0b2WfGawA4/DnWyzULzZnZq1HUE7hJ4sDJMzuju8MiCgb7IsDaQ/ai/qpPhqTsPeQ3po4AA
LQZaMwJbG1qYcB2QwAyhXeZY+1jMlwHRRkKEuTvcKZJV0CU3/gJvx5FIIJwuUmT+7TbJW3oIRgfN
8+Hf0mi8BoJqhObYyO6jfR7Sl7RtcNwohh6iKfmWIt61o3NN8whttYGLQKF0WBMLZjFiu4TpijPk
Dy2ra1kyPndDsZ4N9V0W2QuDanRJQYhzfYb3OHGKM91xosqNJ8m2iU90c5mlOLWmvast/2VpuKpn
wsar1NxJVCK15d324X2Ttfe41jD0bKr3zq53fsZExFvuFgePCwS+jGEfiNNESoD1kieRh9f3rS1b
Gl8VJ1NnXtkF2mxHDwwYGR9wLKcjt3AiZuGgO2FmtAgV7l97o+8+rNq7t3LMVazbKi2uJTnbnmHu
rX66VqNxLbV/q9VtrZyjEbMRN392pvq58prz7BNCbWcMdWNiq6q3EAFrVlqPTqPIGpwJZDDQi6F7
hQ9gLFTCQHa1i5sFszBd6LXRsieQiFT3Q89i4mXoQj30r1OxiWNc4P2btuzfEnuP6okzmPPg2tOd
9Ku3pLwaaXXOYAcFpz8zVKd5wsoLX9zBfoMKpEx2zh3XiM1EqHWjU5bIN3PMnvBBkAiPWSNG5V9o
Pd4uqX7b191LT3ku0+4j8OILBTCVFlbsnbupRu/elVG/1T+rMuebhC5FNXtq3afGPYaEpV9/S7R4
mf174ftTfKBw4lUp5IZZ44/JiTaOhr+d8E8V3s/5Um9FOL/m1nRPaud+YKOwqjMecLgatD9xjlEl
ru5a6/gq2+qi7GVbMIwa7PHO8xidtUYzU+IDV5Dc6it1o1+vdqjfR298CQWxrF1x27c6xJNM03rr
pM2DaDKMm0x6amgbLtX8XegoPwJ1erP4jHwUigu2o6RmDA9RzlHYWbJ0E3UCp6SowpLCxlCbr545
RSHOp6K3o2ts+I/Edd9boj8FWeZrGyiG6HX92MtHDLuQd1tE+eL94Q8wvKo75CRpHax019HJJr4F
va47TAs+WbQnJdo77ojrpd3RUEnXrTsAs0zmluBId8MB/TFzMITECKkkngMVBRXbfF8sR2xyHmvU
mat8XN4k2id8f0h3j2M0W9XVNLz3nmndSvXjZrZLMuLnkxp+4rbSC/gL4R/Oxi4MwSVb7CebYBBl
0TdFLEoeSNaeZURfAbdpCztzwgr9mKm7J24HZ1pZ/YhbO+7WNdfyqXA5oBMhv/bTMTg5Lnr3MjXR
wjGhb4mmnlqmtAvd7bqmxsqoj6DJ/hZ9RQ+sF4cuXMbtQPzezcL6iYC6B/rudg7sy13vmPTtQpY6
Ij/wsuIIv8ubGBUwgprVMFeIG6z5yAlgFeBjFpJ7hNyMYUL3qGohybuMk63bxQeyxhPm7fETJ4Kv
JcH9CHM+eRxGWuZxYQO24EJkB0l6QTicYz3hPGVeeBdZrdgj/bzzJufaSVRjoW284KiH808cPy2G
unMi3Cdcv+Flz7uNrQZjk/StQz5jrvZFgTNqISzq5gqvMbynLJzHtp4lgzW+OS8DKNHGnP1XUUdM
RSt1xHR3JR3vzTVsyh+OeohNwVwRwmyd9gHF6rCWDWZTAqUQ4Lkk0NckmrDjPEWsSI3kXMZ4IoQ4
XHU8Q+m8o83e30IH+OEmTNojALj9XBd/GDJ8yunWGZb14PjPshnSFcnQh8rnJSyjrSlI90BIyAl5
b6eudxP6LpWQnuHEIYfxKkzXNA0IgU10IEGdfSYNyRozOXoupCz1W+Mc8wJGJivbo13ojBPsMPqo
nsmtGfBoQHe/CvHyojkYfbgT5WmcNuna6CRWadgVDIpLyc4dgYvJ6FBDwei4yHbF6JVn0IBHPCB+
snE5ENrbkZDMw8N4n03Nu0uk+lsGxAu4r2VdcwKoyTaxn0m2fakTYcIjGI+dvpKlZCzSB2g4sNMB
GK4Doa2+yXLzaG5goIbxBlm3XGxymZA4sj2VAwHyyJBVuSWh5C7L7CeCLV+SeRs7d3Jpzn5TXZsq
YPLOJeuOgDxdNL3PVvBNroQXlAevwK2mNqKZ6v+41MXPYNLhXbLVYIU8gy4y/VxVL83kai3FfByE
c2769ost7mJOqI0tkxOuIyesBzqMB5ntT/Yfax8KB//T5ovY480QIMihscxlEWf7POoeOF+XnKCK
F3xiaR02cFhhEm5iy/7GlyHj+UnSVWOgPqZIINotaLZgURszMfZOjHqPl6DkDVyG4qgYOiDp2k/K
fxpRIURaPY5kdcGlz/HcoxdbzxESQqBk68iW7a64Ym6nYIA9EP1BoGzBVuObYxWjq6H49Aj/yeuJ
UVFhQUvn1bsVInfD4GIyrYcpS79NrHLiuX2MM/tLyPmSReDaYFp/TOUe8mB6sVMOJViz0x16Nid2
n1D+MepXe3SSIyEQCP49rDl4J9OSNlY9DbsdV2PSx/RlXSRbnC7aPDu57IpZZHurTBhffmyeuqx5
wI0EgxW8l0d1y5DrFbQeJwZP/SSJvE/p+k3BAzOUTWtGO9OQ+LQt8jFWxZMA37EiZL44INZDcXZx
AryZSDmhwzxq1+WWTRyLCQH31xjeaa4VoxBPHmlOf3t9dMhVfOKUtPHTCvOBqeedIC7tWHzG1Pdr
J3Lvp3zaQ/KRpTPxw6yj8qYf9G3vbtS/maZ77Q2J6KAsHmMkNl72PVc/MUisW1E3Oj3tdN89+6V1
MUJvK2xjZdsYyal5uJVYkvOHzAdUwJ+WY6pVN/vaUGbYNCY0D+ZVj9qVz/GbT1tx1ApBJgTteuYx
xNHKiayRccblrzuHpqX2ZdP8GKk8wZfu5CJunTq5T3v/HQux58gr9otbQD9gJLgyJ4oRSABllHcB
QDqamf4lxgnNysZ9+xyXChXkGKxDmRy8pcCsRdU/RYVrkaruRiLhUqtnKosrs9/jgUJX0WZKgdmN
43UJWnR/PP3ehAQG/fPR76eG/vTf7vu3T//t236/45+fl3Z7+C5GT2VAKeo9pllt7cyFpxCfCH/9
a2oU1sQyVMwKGDEvD6j6ypVTBDBp+ub3o3/d/F/cpxieIJelLQJ+kx9/rZvmZPE2yAIQIVZVc8I+
tP7n5vdTLOb7o788S0y6enJPBeYkZs0PCBQqKjcBRzajpsC+KbA5l+iH66gyWLa/Hzalj8Dy98Ol
t66RE6hdFKQsymGJGfXvjZHi4PTPR/iP1l7kHewi7Pdm02ILM/B4fx/mPx/m+rf8ft7MvW7YRSu/
kfmaEk6eVExM5WBN/3nze9/vp7//4QcxWqF//XenvxBzt2LNfjGtawdlID1L7myqF0fhf+SGKSZk
+qZ3BBubOaEw+O+y8H9pvX+l4aXRGsdw+Aqa8S4ypu9Ci9A91Oi43uQ3gRao+yjVFy1Zt7V43dUy
9lQL2p0DijWOolrnjt591MJ3uJKfXEvhS30DSXostEy+0YL5EOX8rCX0thbTl1pWn2uBfYzSftSS
e+nMB8xaWFwR4+dalo8HgCLFyH9XaIqtmE1QS/hrtPw4lxenkUNApmX+vhb8Cy39XzQEEHtHo8B8
Be25rSGBUOMCAdxAoAECoVGCBKbAhC2QGjLAGzLnbL3KNH7QaRCh10hCBJvAlKFGledva6gFX+ML
SoMMi0YasNzm5f8HcwB4MDX6EGsIooaG8DQW4WhAwpjMe1sjEyPshKUhigWaotFYBXX46tnTqIWJ
0jPW8MUowDBmeIzMB8yIIDQWSA1fIxt8y3BbQnGU0BxSYx1c2HepBj18jXzksB8RDEgEC2JpKCSA
Duk0JlLBi2QaHBkSShb+zTRS4mi4xNKYyaiBkynsPgHQMrZZYBSjA0tZ0r947bqrUQMrAd3FTCMs
vcer4mqsxdaAS65Rl0RDL6bxxHRJXVyNwyS/YAzttkqjMqOGZjif+5dCgzT0SI8xZI2IQWxoscEq
HXB7+GvTIlg0iuNpKKfSeA6dvH4zszFRqsLu5BrjoQ9Qbi3IHiR6862FeI00tPkm1Y+E2ZPBdI7y
xtJwEOZPw15pYKjW6FCoISKhoaMcroj9zjzQpnuiANmamlphooTShIFKyUyOr0LJBkqicaXf+/75
79//cTXYpDTiFJyXlFQBsKcS/smGgxq85aYuW2rXrH50IKUyiCnY4VMGQaUU8YHq02vtH5jHp7mM
L3k5o6hoz5OynlINYvUQWbVGs4yw+fA1rGVpbKtdHiaNcZXwXA5cl6sBL8sDuWcAczD8dduCukCC
dRoJy1oktCBiqYbFfKixVONjNRyZA0+GXXi3KUzRrPoIO1wNnXkaP/Ph0FoNpNUaTcOYlAkKtFrI
XkWW1f2kMbYZnq21OuT24sTxdmVjqroKevdlgoALIOEmiDip0TjsV+8I2LszLYm0kdE2ZQkkXaSR
uknDdRD319K/4EyA3mIzagQPueNjA5NXaDgPZLQHNgXYo/n9B5ElHWlYvgEmhBSOcEviz7gxrHOg
sb8I/s/VIGCrkUAXNjDSkOAMLYgQs4NItI6WdxdpnDBE4W6IWp2nfCGRA+ZwgD10lodFo4gJTOKg
4cRMY4oFvKKAW2zgF42UWLDGuIUCVCyEDt2Vtl4TiPAaafgR9prZbl4fpEveT8TbKR/lQ2A52yl7
cN1bVvynUOOUGVzlDF9pzPYNEEG5HSAvAwjMps/+ONYdsD+OUgEzizroPyoUH3ntzbtZY5yD+qka
sE6pAU9DgXo2GvrEdv9s1TsCN5vDorFQVwOiA6QofnfOpoQdJXNrr2BJTZjSvBMknIidqiy8sPoQ
KzhM6ywdhGxzyLE1BYjTENIMqIAknS51fPap4kivMat1gfn4lgaFWNuwrn7sfPl+5MIS0rvUOKzM
wse5SxWOx6Ikt8K1zm38OSaWeB2ITrbdDqrWj4/poOzNnBuvFm7d1GdNjQLFgcgtIHMTCN0aUtfS
yK6v4V1Z3IUUZxrpHQjJXkmc36DVzJWsOUAbGD8V4JRkeywnXUp2tnmeXUZ24hcblgDEUqPE6dx9
Ij6nU99UXDcuxzLiDVbxd9B51dmvKqRqHH4QCdv1VdFOWIk5OPjegtl1HYMEds0ziqmv0cl+suHb
1sjzqOFnUMAD665zR7S4X7o09TQorTQyncFOBxqiBgvz6Z31/e7TdLGBhUXa9Zq7njWB3YNiW5rJ
bjWd3YIVbvBXcm/cz0Tz2y4nSl7ua6PJ7kgj3qDenma+odGDbQYGXmkeXGoyfNGMeKhpcWTeR0XT
I9EceY7+cFX2Ecy7DWVea9580uR5qRl0Dxi90FS6oan2KmI+I0HWQ9B1MVb72CiWJ2PJjqxIyQmv
klu37oFKAN+R+pMsUlYKj42IPASswZMef4CoqH6UJuc7zdCHrGy0dL1L5iLRqSNMf51bPLBQvv0S
+JrFr7T2y02g2YX8GGYz3HuNvKctGx7swLqmDKWkmzwUOV4EmKuJbQj2z8z6QGcouI19PEG6vjGP
GWGVWJDgFxBq54BAewiQ3EOCK7YCNvYCHjYDpfYbKDEeIBfpZtBOBMVwTTAmiDEoaLVTgWJDG7V3
Aals+0GbGWhXgxZ7A8PB54DVxtmP2vuABO8vaahpVVr6tNB6PzUd4BVF6bRVot8pM/w2ezSZ42BM
1D/mn6g1+BP85uBUDtBJj8axLGhPRBypU681d211zPnL1rIn7HMOrOhsxD9V5yOvC3J7w2BMnFP2
3V2umDfliRFcksAMLmSIb6wJe0lziXBmLNP8YLogWHlvGwfT7waQHlz0+sqcTj4ADywyzdPuAniq
TlkMDzmMxd4d0OmYk4y2bZt/FcNgnJwuwp4cb5rNuDRFtSs9HOf9nkefG1idESlQnqb6VRluev7n
Hn33IvUpIHkiimdZVyYxNhHisLMnW7aquOnUbpDt6z+fojnZS8eaDnM0YeibegwXdfGHdF/leXL+
/cijiXwY3Ww7u9gGp4W2wv79cJE0nMsiLjd2Zb1UgO9MDvmS3xt/jGoyGgas7ZP+YE4JGg2zOHcx
0ohEf5QGHF1wXjnO9FN5C1ZHs1mqc9N12kBBkq8QLRztew/nGuF7zVYMWLX4LnNhXy0fc5lULFu4
jLG4n5PKz4DixU3DX3+W+qbFznKXuMbr7115EkDElkW1bnvXyY9TV6bHFhW714nwEMQd1jmiO//e
jFMEetK4GCGEw0EQb7DxcXD4x+xswt8TR8Q42xRK0KoaMYWeXWw4/Bk9oIEMq+ILsqycNv0SN+di
HOoz2hLob5ZAruvyy4qlwdaFFXYa3A4SR9SmxCDUaTNnk5tgF8gdTUKskArg5jhsXBMlXhqr9GzH
dcpjzP5wbOV6QEV6njierGFn23Um8Ta2FA0Tz2c85czNmd5Cc+7NAUVHI/aWbeNqtYR5ex4bs93Q
XQjpPA7tWagp2Nc90F1GdUQwnTxXbifWVhfr1SVmEPJ7p0/2BZcUTfAU69HG9OU2qEBI/Tk554FD
b+f3F2I66beEDYHNnkf9JMSKgcHQpZc2DgdycszN72PPaD+dfz/qU/bWIaOI6oi3rvAQv5cj7zRL
/hGxuRxDZr4EskvcPvxjX5tqZ7bTOXGcEBdt6hljGa59yQNITfUmGMFv2kDeNFWHk4s5enrb/mg9
OmBdC/klY8q5WXifPNG7ZRqKC2PtZhMEuxqdUExeBJYIdJM8FW+sKMY0YpoUUolpg01wunPu8eCc
qPXmsN2nifdhj91LRm7X1jC7XdkgucRllau2o2HuZ9nfX43//8ch/k84ROjiN/a/pyH+h8w/q+6z
+28meL/f8180RPgfmKmhWBAk/4j/ZoIXOv/hWZAJ+Cr5rouKBO7iP3P5bO8/XJO6ETE1SybmcDAL
/2WCZxPZhwNJGGjPuCAAd/h/COYTlvg3GzzL4scBi7m+ZblkrHk8iv8Vj2jTFqs0MThHtwgC6j2o
8LjsyI12XwpycendpjGez84f6hOfMtu2vKMXyndftdgij116wNLhMfDK9y4k0M1bArlC7Ib7tYFn
tYWhQTmlR3vBoFHYqLVAg1HqoOqe0YkJXNsz0n5oovqv8ZypfWhkW7bnDZOkAMkaLpSuv1wwIMgU
WgyMqQprdndC2PkWH+h1k1tfmKlFmdndmFU6rhMMsjgHZy67tD2SeeT/zUfbo9OHi7FwGDtkyRWa
+VB0fYSAu2gQ+LHI48Pt7ktBIIblIL42PXPLCnPnVHSLCxPRXvlxlE3y3DSLdw7aYN4MLe3rcWFq
H9TLXZZm1gZvEHPT3ePt399g7Y9ll1/GPBtIOOviNGvvtLTO0ruFdztBu826Fpm6YogcWoFmeIeM
Wgd3cAEdgxk2KvAYN/bK9X8i3y72+JEzq6XipqipztNyJorIXSd0+dcEkUerW/JQpmM9nBoCqs+J
7C4d6JUnMnvvZ/PLVIrH0vDwlS+T13Bps63qSbOfS6PiZe0ly9LfqFDXXkZ3RZZDlpu5uXdGnNLS
sfHW2P8f8iF1zoCxpDOZ4dUPdfwfZ8UJid9qdKzXqKaZQdmB2UaOvXqc7iSb6S5yR7YOo9452Kru
68m9oPfdkf2xz8LghNkxo0MN86oCVNiWKt5beUAjvWrpBs5E7MRu+NS4Fel0UkritGCWvSbDvrT6
qM38oe7k0e+aDxkwBGrLEP7S8JnQ9LR0l1CmxznsOPS3pzDLHZIbk2KzmNVHaxxCEhGeu2yPu9xG
xNWfrO3XQ6IeYNSrYIZnrzBdIwPjI9EducKz1lPpMBM3wfIHUp68xjr0XvBmSncgmn6khRIiyG/T
55DYjLBBIBLUdPZK/i7L/3RU9u4EGHcjKVFMSutPfyQ+IZ4YIESBEa1Sw/APZSwuZT3nmI9E0dlE
pthE+VYgAF/7PZ6GqnXezSb9WQSHTIHR38puHMRdnPeZcRQo4rOlH1fZbGQ8XE5mApw9j+6MLEay
Uc5vmS0OovT2s+g3U8vcqe/i8MEvSeE2ftwlMR865f4ZGbHv8yo+oB7/ZopHFGYxJzyh4h5l/iP8
kr19qbOAwCQe9WpAfIXp+rRWg3cnczzWa3bzMN0YPgJHhhPn0QEcskkZ3ETJH0RqBB4Te8ErCZ8p
7A+iD7PtSFmIKhffwQbswULEIl0OAi112VQ91Ij6994yevtxSF+SgXgVT0MqvKETUbw0pvMODLtO
SIiPkW6GDWZUJo2E6cLfVE84hqTBQ8Y7jjCWGxKYbiMJPSMIyF1XIT0NhUzbLiZJIhY7fEBcUeHf
O0a4dWB2MP3LDspB0k6jcCUWBiWJWXJwmjAAR6HUcn7fzkX6FBvJuIkFE4QwY6JZwTIgp1YEeefD
eqqmvxz2ENQU7bs7QBPgQ2AbMjsxK/joiiRB5y6P0XvrkVSxIvXt5CD2tSFtD6nSs93e/RsN6EkE
vYtz/BA0qKRyzhqPjjj5wv8uKjjeEjBsmxI4FUOArevYAbeKmXaG5nhEVnUSaFy2KozffrvY7AFc
5uiyVvUIIJAu/vtUzQ9KgRnzpiQuIEYsBkFGe9HAAb6VjIq5QO1RXWLR4yPYME6l74lPZ1JjzrWQ
IOONTOWEQ0+lTNXHhL/axnTJnjH8Lye9SFd+5y6UQZyjumXmuKlx4UZuDrTMq4bAsdiVQ3alVVbs
ZqQ5HF47iWV+ZhwC7dPYmeExq+Qp4a1C9HPM9FQB1vTLTLcrZ/ZUcLQvvmvl5+t4orccB3dCD/UW
etqbMBcoTQufKLth3Bq42J6HKX5gtGfAxBkjUzSxNsnibIzLbALg2mlarFOoaSaP5KmVDUnRXlfQ
cuHKwPihjDoOZ5g8LGZCYYeuf0fCirHv51ln+Thc0MjhrQSb62JK6Aq0JXP3ymQzQ5KSdOnWjiYb
q3BPsx2IWGs8tOdEFjsBaPvJhEocVFWzxZoB2oqezrpq3tPUD7Rhwq1qUTMqVMTg1yY63zejh/nA
CAIJWmVA1FYLsatJAGmRExCUX9FIO2cWAxZl7EbWqZj2bsRZtPNY8WgcSHzEM5Krt6PEm6Cw3Zeg
jl9aD0sFdPlksbk4yltuRb5IVDc77Ok8pFi3+Eja+6nIY5y+OZCLOP/EhvM5qyXWBMEB1xlIAuwk
MUHajvZ0qFCyH0TA89NXFMveeAjmgfmbapExgWa44Sm2u3bjaNuu2mBH9NJTFNgHWXGTo0md0gk7
HQu1qZc8p2Gwi13MwL1wbzqkHTH9uJEZoTzkZPDKMlJYCdsl2ZFl14/YVUc34rcKvCw16DmhfQYz
R0EYRptm4QtRQ/nr/8neeSxHrmRb9lfaeo4yhwYGPQmEVpRJMjmBJZk3obU71Ne/heB9lbfua6uy
nvcEFkGGRAAO93P2XruHML4KjWOZTU+k2tw5ks+oMZCsMuzc+6THz6zJ9uJQ0aRwMT1MhfMeIS7h
mBwOMwrhkx3h96KFsWoFoVItJ3IlctKDVHwJU+ecTIU8dwippYA/XC4RO0nzg25DkRqnEqVPBPDn
l2+iLCVBr4rj7lvc0B6i1y5y1hbIAqs1CYqs4rT4zpj7/KKfujLi5LNH80L5FAGPcg4esyaPwKt1
onxwc+EfvnwtkHsGrV0BqEOOFUszIBCyIERlCDeaO93bpB5y4GV6gz9pqVwPXKAHbaJxByM/banD
SKClmcqSncEBN4QK2wPW+5YTkUK0euu1qgumvN5BIXDW85srsExUxA4L/P8Vs7dTXqAAx8mOpDnz
3/W0qbeNQTOCS+Nzqmn+4rskFygKacQJ4R9TdqBLqDt8xS5cU9R8g7cndrFVX1x9THnkM3DBJcP9
D6PJSHhgxVzhWUSl9sPK4OJ0NVdSgK+C8YjBCvdTundZ93mW/2AYPm2QnJlgYk2vU4Jc0u2QvmM+
WCS5nUb0yjgy0QGNE0njkOIsAUNIvCHWeQI78HkEfjMekFwkm1TGHviG8OC5cxJURH0Fs8/YxSxQ
0Vo7jCa/OrFbHKIIeFZ9Ya79PlHnGsnQWtoocls8DesIwahCShQUJmB83Yx/5BmBeOQEb/PZu3Jd
GhEZo1aOEPByRHKAQnt5NXCVzOq5H3HVhd0gLjmG5Th1t32ZViACjTfbbVBKkMToeR0iw2XORWln
PQ0eu5q+2XokOwev8xrZvm7nal94zrk23fSAbBytgGhQgcfMLOACr3SdemNqmwluwszC4IBjJr7z
B1oNppz4SI14nPN6L8P2MU7MCD2w7tGdm9cNP0LbyYPSzddOyQk2Yl1TzgnzjTAdphKDu9Z6Mv4G
5ff7XNo7G07O2uHHDAqMFpvJjAh5Wfym81vO3GXXp4vOaGz7iwuaVy+aDxbfzboto4+EaEbsut1K
JxxpN2YUitN8BGsX+bibbDcojP4XpQh0JmVXbVyTQXkaQH1YTbxM2yymm0w1Q2v83leDeR1+DWb9
Y4pRLVbmpTCWMnRO4kmMrpG0zL3KpLW2Ugi3eYL+eYSz0STesUFbL5ewkbTedgRZHFBaAf9TipyE
eH50mxEaQ9FinXSro92Nz1mPl3KsG4RE0qK0M3roEpegxVbQT3bc7JECgLOytfRpdnt7nUqkxr5k
Cl4Y6Y9EiLuSycpyNYwycpuorGEhoRIZlAf3p+eivBNoXMBRcJ7g2fEGcXDy/lQVP+fYJ9enr9F7
Ei/GylU8kyJkI3doq7LdJkRZMFd6Z6aH9B51UGWpDcxzdKfC3bST6jZyBBlIyNiqMhDASadqgliz
nZWBORMFZLXlsA4LkIoovjnfkukcTVR5deVcVFg5AYFNn7MzVFtk/SvlluamBGMcdJh7pUc9NERZ
aG6zuHe3YPJQv8Yxk69c3llWgyYTwUVrL9roSjtlnICH1jTuYlqgQZTKVy+GfpX1KRpM+mSpRqQr
vCmC5xw0WHbZrzs1nBBS+g9qSi9aTE1pdCWHhzd8F4q8FbOd921t/srN/IngCxCZ+sWLsYD2fu8s
XOpNnok7in4iceXOCrszUlyWMa0JtsVwDvg4zmESHrQMwKzXmC+RW4MwV0O1NC5JPRq+zazCSNU4
OcZdHzGXiIRxNMvRCSJKRBsYMuvI1j4h0QrJVLbsegvaFTEoFQfy1grDdYuxJku0jxR8wIpaQITX
jCucbTInYbGjb5SLsRi2wdHaYPJeyyk+emRQUcLCUcykluu5HgPFYiIWZBH+0g6PVVMSSGYVXhpw
Of3lee417txtijttV2X1GACW+p5YxqsuQvnku9qjKOmsksyaW74VpNE3t+SXyxJqpxFL9nJibdI8
WjWreZSVMwN/6KyjeiKuqf6hY40PnCTzt85SPkvncp1aysLxkD376Jr9xG/3lbKeNbSCq7qlq0Yw
hxLPyNxwYxD716i22sZ6fBIqQbBTzDhMveZlmmjyYmysNxh2PojB/VanKT872bZ2AXM/xWS2TKNM
HaEJWtABVdcawsq0bTKHpELQmRmdBNXRKYhtmOLIhIO++i47EPoV7dmtMbwPSYzVl6EgKT2P6rTx
BAY1yIVVP9Nb64WRbBLHMZki3IsO7FaPh32tsvWINnNDSNfCi/gso/g19Rr7DAbjAhjAW3G9HPVf
vta+Ryo8elLQZJsbwKgo0oxu2BiFaSDhUUDAnCnQFs02XDOuIZm+UgadWGDsSMi4REXdfZm9DyTS
no2hg1w0pOjvh5+q/GUMGK8quD6rW4Ef/FVAjdJG5dQQVoM3cCaBaj1Ld1s6o74pohRiBPoNB6Ux
8pMV3jny7wysfY2O80V5F5GMiJJTbVNoBmeo5z3mIaB/irYBGpOa+gBWDlIv6RUoMAi5PEvLnhlT
qVF1cbl1PfFsDI178Mz5tXC3lZaFQZEyuFShTuMdba5kxuOkOrJxAkLXbYT7sfXqa7jMS6KQdZOZ
lxfd1qyd9CBpt6N4wff9rTU50xz54jQ4b03H+ByqiD8QUzZZzRkdYLZSnYxhKmFlMKJLgVWpFwxR
iU/Vgv5PEBXp0xg3w4rkSDKj0jx6ysGKsxabLrKhNCTraeBwEsZjOSdvmSG6Rz0maCIthx+zvRu6
tD64pvnmmGNwkb58Sub4eTZJkzY6BrDEqoOb9AgVaAtrfMm9u21ShNLKqw5aItN9o1Hob0kavG10
3P4O59zudg/qYHVs9JL2vBXeG+B6poIg2zAufRRdYOxDJRDvCPRRSGKxJ8CmXkLu7MkDmX67ORCO
KKm97WI9YSTLFEpGJFFeC+Erj0Y0pk7XE/uLPbMZfpVmlx1i3Wk3kRHfd65BmmgbrWuvL/cmyzu9
J5lKMiJ/Dtq9E9vqY8jrQ5P7gIo6uzwB23MCobCqFTmBRiZ0TT7ZyMDU5OzPqP1EvIIHgi4t3h9G
NN3esKfJtyloEutGdrecrmALMphRT8IFfyHEcG+G7kUboN2znlXrJKoPQiqKQHrCkk7szU5Oj6FW
kQDcwXDM5SPM4E+GIkjEpnOxvOKYDfm7MwzXCtjfGgc6eIDoarinNrG+DaaHFTNBnQmQAXEzh3bt
gXpACB4I8Z7oDO2F6gVHiId01jMec/JU1oiPv3N5OOlCHps0RbSbQlzybJs0+pIZnZZZu7aGxeHm
3jWTzndoscSpFo9NXdPer/tPNfoNXf9TUhXQQhxd7dJmQbb1OTrxnGFlrtHvMdXjoBX3yke/NPX0
uSpXpz4b0tvW61XddFd3EubezsunWdswJXvobS2jcUM0qHT7t4K8CmyE0Wooiuw4AHfKEwKgwFu3
ZRxkrr2o85o53EX5ksNlXi3TOE+T1mzt3sKt7ptolRWUNVSN9dH458Zc5H+IX//8Gz2+jhCFccly
QhI4oOnAEK590l7DNzdHdx2H0u52j1iOb6gYP5KeqkmDMWw956X60u05S0akJTyDQaYLvFw5RxIt
zKM8ggusj6WP9B8xLCr45u0W+DnMPsg15pA1hMh5gtJDa/D2ybVxHnbJzNpvdvWZQggfVaJcW9SM
sbdLIpPciOwd/85DmzLl92wPPeOyKbIIHf7v+4AOENgSCPn7JJ7Kkf32dT4be4ty+qFiZSTN1Kcz
vW6NsTqmfgYXvcfMuW3D9hJ1Rvqn8JHVZnOQ3uvtZDRdKlpGTw72P/Mx4en/96sv720iLT2ARy/U
qeFNcq0sIFPyjW3sH8sICVXgdr+M/XbrGhN+HvXh98ZJxZRPho5f1yZDM4wb9OKWovs+ztYCEzUF
/DdGBBZj0XC0fHlA6Il7aRFm3iSat1HkdrdqzZlOMOum9hbhuYwjrZm/0S8F4aipDps3cWvo6Pf0
WyQRUdXGc5fUJ4VNIzTUg+xCazvaKfT4L2XpuOQ4aHgvaLP7j3QqymM/Wfu4rvodczDGhML3632c
zpSl7OI4FaMGjKMj/DdJxUkkoXXSsQmzj+Nhc1PSikgi4GoJeyjmCTFpbGfV8fY+yOJYyywxsEqH
8ehiaTxigQgqrTP2jmY5IqC4ONU4aOuvITmLsd/4ZXeV+P/5CRFroExkNrqIOomc/5P1e7t7O+JE
ov2aBar9qYw5zIyIArMn8v3XqXI7X5YN2fIMmLXrwo6U1VHVXoLAbhnsfZ6Mmr5DUpSkiiPfDIOy
wxqXKpOJXrKxsupQTw3at9r+o4iUcSxy+wqQzd+KSfWoKtmYbkugDpiileuScmbWjccxb45ukPo0
d6uwi6h3M9oQjpt0TNVZXEGmysNdNqbJCZo/ykTJqud2Mt429XI8327FtOH3Eh0SltsMeNWid40a
p/razMuh8akcxVVWV5V5jKDOHJXzTZSpPNx+h5vu+OsXoZrjGdqnhoFh1zvJRwPA6MxSbz53lqTB
GqUtypaZ4HjbXdtJcTdpnnkRy6ZJ4OtoBnLoLn4RNks6GHx//k9vtZ2dOggzx8o+5yFqpRklvlez
YEJhbJ0dj0pXjoTz9gByIOjxY+u4/U8vhnPnhL8Gi1x0s6F73Q7TTmSE+KIE7Amch6+4wznUrtq6
LK69Ze573CH7jmqo3rcVAxQJgJfGpgZhj2CJBpS65xHgBdWrJ2oLVHCRp1HS5kOLlh5XrRGfCLXa
uMSLOkrruatZ84c/IUNKTXWWrnUC6rDP5uKi/JzyRamXl3BCH6rHcE87akgU3ACJThmhtSnSBUfg
PWb1PAwTrkUOcf3CkGlc+la5a8OjoWBl+Rkb57xXjQZEsc+3kiXWyvW07w1RMp0ifE+rihMuNaJX
VRs2azjeD2jdsRiNxTusQBDpIn9TzTyADuFg0AfvM2mL+2KhOExdn+5UwxxbnBMPwkrskDBnG/VJ
+TE7c6rttaN3mOcAP9HXnNokEIZZnH5v3NFwsExBOisBxPYAmmLPf6BwK6D7T01+KvQpqNQsmYOg
SVAJlzqYpmsbGtbR6zSDqRC3rNTYaLrh7CHqFydz9vKvjetR5PRtJmfK/WOc3IQ0KbhlZD6uqokk
PeLwQIEut5plc7v1+x9xVxvHMSQaNqNjSkIPDxGxxeyvtov178fdXuX2YEtPXjrq69tG4MToLcM5
GlXaEbSx3PRdXdtPJDGDURwIOQ5uf/29aYfK/XpS2S50YbvIAr03maKNuB+lFABGlysJdfJjFArv
OAqIR0Mh9m2I6o0Z4dRxcA4NVui+lR8UVyxeAINqMez8IUTYM3HG+LW54VLA78LwGJlEMXPhRBaJ
33RB4xaaRSZIPjhkpBNAqxNka6XoILqCyaQeDgfLYFyTJAVubUYB5Ob6px0LTu/uNZFkTucU2Bz5
ZlaEv5ue3Kqqe04y1riZ578OwE9wCeEl5ayi3KquZRj/BCcXrkY3jwNzqGm9oSHGAHGrYR7NLH/X
h0s6DdQxqKT1yPDWSEc/R0H0h8kuy9vu03fpeXty44/mc+q/Wch+4aBYEPqs6RuXbANRD/blaaDS
VYHKJn4FUEFK5USyzkbqCjR018TJMxolbF7SsyGcepuxKl7zLt2GpkHl0VRcZBnx7BjrXlezF2zK
bWV673XxMcyBhTRZ/NwX70nRe4xrd+YEENATxV1laGJdFyFRH8vJXpEWn28YB+uDXo5UhxomC3OM
OYXUG1y69dWjrK23Dmd92B89I5enpSy7zPrNRa+u1TS/3L3TpPfmZNlrw12wKbn84MowYBO4y7Xx
SB//fqzG3ZDGb81Ej83PnyWNUw4szhjCo4fyuXXxNIZJFgVzxRHASLnzffhlLB2awISFPvNiPdVF
tEbsI4SIXV1RMUay025EZ51cBsXIXtkGJIO5nq4FMvl9/tzJBEmfSaYXAyBnMNI+FriB0ZCWJWZx
acLwu0QXmybNBgj7YcSgVBfJj5pOgEvOclU217yim4MA16iPIX0Sx8+BGK6lynU01eXV0UEuJe4h
Hv2fvVteCXKjpdAnPxBubJbMndokADR5CNHxBVlnbvwKq2etmycNszNYDmz+VTCoNdUIrG79Tqfk
V6XayvKhFlnGmUIg9GRPXIaw36mB6acpNnQhzpTPLWO85r80o98DyPsW2u3nWM8Xr8zX2RDhsI1e
0Gc/6c45dO2frXnNCvRS1P+exoHiGg3kQzP66WnCuL+2HZM0jd7UT5zt+ul267ZRJkErk8dYWsTp
e439dQXgoSQgZIbXbhSvhr2kgkOdptIfx3TW4xW5CehAoQhwjiux87r0AZkosJiOSZLfHkXJae/g
A1uSwLnfde68Tipm3YOBRjkbFepSKoxqsBrWcIy8JAKb32OmHatblijLubW5rDOpVfBjSqqlx3bZ
QK2jLFVPKWdn125IK7sqkhIT02iOKsKJo0NxoilUehQUmBbeNq7rPnQFoJlaUjpeJctkbvJMOEvd
+OHMAkthwSLGXVYcgHP3XuhOu7gOFzkBVksLJtzq9k/8XF2RH6m41qRWsCHujhlaIXoZFJSag2LR
2RkJQJ+Uc6WMAcY1FhJst+QcRnE2AlEQ/PA06HC22TB8Z5yXReaDsbEHgzoY7i9CrUs6us5AKgYb
gJjs0XdzmW/LWXvySr5JqS2XvNuD2oKGQQxjNzZSdjXyuCOLNVL7bjfHtA4PY7vRszzcdF70agyS
r1MkLbNFe/nG49fskWaQhSqWdZFrqtMIV2plKGyV2jJDJRqg4apRsZ75fb/U7YMYIrnz5UC39/fb
p8sHobFHp5uxZcl6KDKUhE6D5tTXBKkMy99ut24bJPznilOf+dEiWzWVux/deBPm83fTgiFIK/3F
7vXkxLVApwRHkYnsdJp0FRLiUqk30eHwMfulWcj011FCHSkFqmPkQh2aEpsmkKNzNVo20cwJG2nj
rqQ2fLxt7NjdeKGW7uXtG3ZzVWKVHCYqAeBUJSCYFZjlZJvU5jfs8sC2xhx5MHr2dl23gnFa9RoH
AHNt1l4sNxIn2nQdIyo3+WPeQVoZpP/0/8V6pUzk9B/Eerbt+/9OrBf8yPE0teW/0ou/nvWnXI/u
1D9osumu7TvwoxDu/RNerBvWPyxhCx+csG6xJIAz/KdczzLQ5HmG7+uCa51pCMJT/1uuZ/zDNk3P
ohTpeaYLROT/Sa7H9/kry1jwsVDwOZ7jmsK0CFv7V7GenFHTNkqN1xLewUavBEPXaJ17nFmkccf9
t8oay4OyEm/dJDZTFUQW6EWSepeE6gl5dPFciBwpb3UmWzRmalFeEydes+QDxVfeFcLXjrB13hPN
q3doD/oDbdx959ffBg/KWJlO450vPWf7lx/i/ovG/L9KVdxXSSm7//O/7UVl+BdI8/LFLOEzeXMt
YXmG87eUV6uc6syPVX+NmKPvBh/diLQ+Z6u1aUdH5blycWTpyEF2ZUs9XUEqPbdYqq51bP0hY0zr
/tjfVQ4ONUPPqScqTTIV6Z1LCwYQjbu6dxfPk2/R4NZHyt3tEnwSeuHPPhuSvRjRFrlKf3YLUu11
o+s3YVr3KMapjzqi/CWreDi1DnCtySL8omwWHXaZnkxFLAN2KxWMbufuJmI+NpS/w5MZD7guNW/d
LbwCqnGU6V3CZMA5QIY9lJOnPTlzbe6x//RBFCEX+ff71OFY/R/71HEd8PNk6FLTEv96sFiJG3uO
P8krPH+57VWcwOOkKxdJN3ruIwFmeZ6O2mzxYRMt2ZV1+i6r4adnRd0u8RvjhM1imxOteNf3ytzL
Sir6xEjEm3TXEmfwxNU/e0RavhANjG8+bZRVG9pvEWBLymXOQBmiL1Fig4K0vJnQAereWCaGZ5rW
Eek0zEiYuDLhQ7yzy0FzrlxQh6Q/6fEO+ku75qTDcQ+8+w6VBh3lXuKagSCKknrQn82F2OXP9x45
Ny9gf9e9u0jguYpeMr26m7BjunWyxMXPEnmY/Zgl3rxPY1m8GPIKpqQ5k7PzdLta/t70fgKWZkqT
4N//Hvr/PHldyxQuRzmGHBwMf1PakvQYIdHLu2tpf2TRXJ28DBCt0aNnagHRIaMxklNPW+4y9lay
y1o4G2G5aYz4JBvkYUZpXxVAkXMiy40J1cCXaybv4uXff07nb4eNq7uu7rmwoRlj2CyH1V946bYY
I6sGUHsFoNEd08y+lE5hb2xYrGs1Of5/eLu/89nF8n6+MIRrecyaXe9vpz7lbJzDbVxd152mx3ca
rieyjlaaZtgbnfw/HLMZ8x5z9p8aTqiVQB3s+DgcfIFxUFni0X2Euhq9SFMUTDxMhjP3I0Wll8tE
A5eRUx+kvLaDxFVuOvxZl2qGO1IbEAQ6ETqX/7D//qao5gtxrhm2YZmW4yxXk3/dgS6manB5RQII
zXxnXRmf3JiDf/T0luEqaoLIyVAXu3a/6VCXnU1GolNL5Mw2dZrHJDGiNYzhjdR5kjkxGnY1lsFl
k1n+HzRs3IOZcApO+pzBlwACOM6lDDqg3Aa9zXOv8+3Qsw7bARNHGjYDSYVtEbAw1I+IZPSjSBrY
Sa2bXyGfNVgrU/eVTMM4YB4/6SEdq1S5LHRyD+KTBJcydwwBdbeN6sHDUZeNdEzyQJfY0BA3jkx6
iSnWOvVLdiK+ai3NJMB+FnqkRD97HpzeespmlJ55dwqrkjRlS5bXf7/f7b+B/pf97i6XR2oQSOpd
azn//nLgCkcxdbZD5HpeIHG2oUC3hwfPbt+GWGPg7RcGfusNyHOmn5nupX+Yhb420mr40WQu5sHM
cojfSsUhA5O7w9AcPiKhBTq4PLbviIbRpp8KQK6VmQeKR+l7WnnTCipffJfFE75ZjJN413JGImSp
Pyw9XKJVH63Gs8lf7pCo9AQ+G810n9YUAudsxmlj+aSCl/rTYCxibAPyTkyWCs5TUe41WzTb0hot
Erdgz2rlsB9nVq2WU+ZXhJ2rPmy/95jD7ihrtC+W+9Aa3fjqdTYB4vp/CGM3qAn9fWwwac+YLqEz
vk5gkctE56+7mOpHIlr0YRdZhICe9Fw/sbrTT6KjIAL9Rt/ls+Ptb/+4bUYPg1KgLY9pNVKzt7+f
o4e0b+aaetU/X+YvD7Fhwi3EPZ74+9X6rsBd52Jt/3rd279DNOMaLfx/PnJ2AP9AAoIO5eA0vz1d
G1oSyUmN/ssTb//4esvbB8Q6EG4Rar58/Q2BE5/g95tPPslh5HwrcehiCtT/t+/0+9F/vq7+s4i8
iTYre+r2jNutv3zY5R9fn+n2n683VXVxh51Ab3uKPtITp2p52O0BodV62teev/3ntpluu/920+KU
zZprzDV+R/lt3lCOP2tmeEp0TGc2q+1OXXqdoa+nXLVB6BJuJYKjYGAe+9Lb8y8qOdl2kt8mbfjV
V3R9AQSeU2v+JUaJ0GFKnmWG9mxEbhJn40ddIJJNYRUHA3WgYBwpwIr6W6jcawoUfcUiJ9rNbflq
kEm7rez5UiqxSVo92qGtx3RcYPTSc/S2pbYxjRD1BGKfVS0BcEYN0wTYRVfDQEs+jQ+DxuU8wnid
0MWUg6Mo0yVJMMtQW2Uu1XPPQi4btiDGxPg0lAyjquc1Es+tApH+wexsDmiKY/lPjihKgw7pzSsr
squT/GzS/tpnbnpJTO3Azya3kGzu9d64QxVGamk6gKyT2KgLR05rV2mELBV4SHwP1aNZPcam4oLk
9FtO33crf/cKWBv2hIoHrBjx8x1FPiuug9TKSN6BrELdOuXFcGdqOLuyrD5X4Ag2QGl8cuD0t3mc
SSMwj5npXiPEHydNQh7MIZLhD1L7lk56V7bG2casyp+ztwyvdNyB69Tz8Wdq10+G1ao1yB0YYe3F
b6SHeL94nCOLHdzVu8bv4h09HK0Mn/EqhMD6qJ+KYVOq/hP/N2y3MttJnYDBkR7knWm9Z0RhIPc1
kTXXyGHMcQUUNRg1p9zRFtBPFdpjQ0esMSX4ZfZa45za2HGOXLFPGQTxNdiCZJt6LQVVSGG9y6+X
jp9Jkz8WbknInscoWVGfrd1xG+maOExu0621kQOs9GjNhfJcqEqtyt4+jHEELpGuZxvJPVHKXN7j
5tzY0w7MSHhQdM4Z1RdwGaJw2gpwgwzcvetZpcxuCobizP2mN6iPZrwfK8RhRT5SnjM6IqFnwBqe
KUYakmRuu3DmCiSvwWyMv1xQI/n4YtnpT6dSW2oUPUW79LGk0nT2bJcIEHAq1dDgIyYyKTX6D9ON
z5TeyQBIHiXX+VWf6eeyyZ56Kutp3a0TkotX+jAZMHX2IdQDmdsvI0WWu6G20CYrlMhdf982TruW
rPRmUT3h8DYCVYElj1oSyW1DbbAXQa0DJ3OBd7ftaege/VDf9Gn5bPbA9WhKrLuqBskurAokPsSN
acRXIy2GVoKcQXz1OAtqiadZBnMtqFqWrs2sG1JoIbOVNRAtSPmkbrV8Jybnahui3Tou9VAvNlZ+
5kXHAYVymbofvRaB2WlzuiXZy6TQDWB6mvalYR6ncCo3aAOPeF1sGEz5EtkZPSCTBRaFDyoOfxSO
Jtcmk41thF6S1Tpd+glVkANUv38ms+POHDA1MCAizSzDYJ6prRHOQbtoTK+qs4ygQByzSu3uGYaD
3BKretZcSpSjy6k8lpAUmF+uYHR/Y7K1TVP/2+BE6RY5GimQXXGQRvOdY4gWOXKtvUkdlaIcAmxC
PJC8NjZpB+y/0cb1U9fQFqwqQeOB/n41AthxKqi/Obpx5GhPBjPUFZftcr+ovAIDNs8a79MfQwdh
gk9YrrXEPbEc+rBz7BrLnoZZN28sT3vRkiVtxoleexcrOsLeoJ6lH1jzzk7Sy4hePYB6IRggyYhB
ZgKQb7JOdsk4mbMqmlMrfchp7wIx6O477ERpax0Uonh+AGgOjlPj2cdRQja772/nvgO5mNKyldk7
oV4DRHlMAUSh5fI1RsIzoi+iUQCYFItAu/aVvE72fdVocNVCaHRp7XSbYR71dew8SLi4G3Ni0SgL
/wRKfcmDoDUtiCYfc2HuLArxbtNop/5u6D3jVNQB3RL7KUEcD0IdjShqGkhhBT3NtnhCDswMVFpI
O4x4yUwrd7r9jiL4TIgMFvnSfLYN7+yG/MKzjA9ej+VhAmq7Jh7iyWhckD+S9oJRLeQa8wcnGHhh
lXzLGDiDqYU5mBnNLmZWPWcUbOvB0tdjFu0gxeJJEeV6ahWdm5S7YN5fmkw8rupq/l7Sk6aAvHAF
Ux2pivPWNuM1Zuisi3lHKI7aui6a9soCSlnY4ADinAYaEvuVlWi7kQoy0bHjRAnFKzci8Q+DqTOD
Ns0nXctjCjgVI4Chxeupks9KA3WGjq5ZQ3lyt770T6DZ7B2FiXs3HZ8WqmBVxRcSlv5QZfaHrroY
gdW4J2CuCHR9fBM0eVf6Qi5OLARaSU1fKR3VBURuu7YG0IYRZEVpl69Oi2pp5iAn5w0Fb8uqKbab
Q1ycO/QgDDDUP61PpG/7aQr1N8PWemyM1nDqI1+7Ip8GV7g84ra53c3mMroTTjyeQnS5m9vTlufr
7JhPD88jvspZe5T0A/Y1quJdlEUp9Bzx6/Ya3TBdEI2o14br6dYqkMEO6Erp3+O1n5fXKL2HHuXv
h5Nmybqy9fg6yqo754rcV9Nvte89qKDba7lESlGG970HQxsr3BF5sVPQVE5pXJKw6OY/6He1P41C
PzlJJ980a0m5MrTqTNlluGgiHtc+9vR3zYm2t4ey6yF7EcbzlMb9xOptQPU2z+1DCx1t9fVqPS3F
Lv80XEARmJHEnSg9WKwxtiOdUss3xCAANHlfRPSXPnTjt0lB+xhFFJ8HJe1LlHHJqC1/ep+jfDPo
TvNzdOnyTKpRT0x5TiOr5s0U9v6+73X9QSi4yLeHCevVtGrrYwKXHRCD2t5N0agf7U4220G0SyCt
93J7pI23NS1imC6RBw7HHcmh1broihFEW6Ig/F57LzFSVA1OLi9KWohAZvrktwgkjAkVrysd7cFq
DB09Ot/FAs3eirL7wAWD3YQskzvlVv7RQUmz7WnVsYL3nm87SM+bey5XzWtu0zvjPBhOTdaQTO8O
6boSRvujqvBCLq9aOwk2wqqyH+sszPdOZfV7qPHNY47f4Gt3+8x2vdgLf0CtgGWva9bVNx1if7Sc
wG8I8C+hHz/dXi1S0YJrpGzQCG/T1nZ1Kjjurq1ZUMl3lPVD5sB0lv0tPPoN5Vz2j3o4d4gi4nqv
D1I8hhWY5turEUAU1Mrz4TDwGnZHW1npU33uRGMh+xknBKBF9TlYryS1GT/6kHSEpm/FGYyJvBpU
B78eUGqn1rTyjzSRaq1pbXjuNS2+TnzGIJzM8hPrT94O+kfhYD2z4DxfJmswL32lx+vbWxT4yjjg
yMgDIkHy8SV0wIEMyinWTTq5H8Chvj5Kq6iuSte/eLJNLriTOpjP9EfdzszPYb+/PYopnx1I3uta
jZp5vj1A+Kn3Y9Ieb5/HCTssBVMirlluybPf2eaa4KvuR4/E8OsDxchQiBYIr1Otp2fRQHctpe29
u/xYt0dQh2gDzyuaOwZP+xRPRrqR1STfOzA4t3ex/QWqmej6Xc5y+gQ9t97EjHjfcQR+fW1EgUBe
zTK+jzy7OBXL0LQs7r87ScVD2fdAcfyFUt7dZxGp0lgDjc1EQND3/2LvPJYcV7Ys+yttPUcZHBqD
nlDLIENnxAQWKS60dIf8+lpA3qp36z7r96znPUFSBJkgCTjcz9l77WJsd8v/EpiQ1Y3SOcTEdrE2
qKdTFxf+loMJI+1g7Zf3UZotVrXrpI+Q2ZFucc3dOY6WfOtCvBTzbxQNlBKQkQ+PIM5CGo3wkm0k
4O9MD0id4y/SULUEhZX+41TDnjWwsu8SjA+t4ZZvJdI4e5iGr9hLfZQxpDPgQzGeMGKjl02HL04e
SH0om29exGxfjyhpQC0ZvnRQV9Ql7dfMIJZFd1jYBBFidCHPywsNO8HKRF3jxPWctC89kjvHK16X
J6sSiDKxrc5Db3u4DFGf/H7XJAVY1uvtS9JI52jXGRyaNB6/nJ7JjRN+KRp3O9yt5dHP9PrVoMC3
7L7uqB45Tm5eizCAhpRBL112s+uGT2W76XMrTfMUE6cMgordL6KKRaTqP8h1ZnaC0uvQg7l6I0SJ
CEY+OJ4nzIbhKC4Ey5p3O6RnvbzSwZs3Kzu8xzhxjHM3Mlb/fiLwNwZBu9+8QYl9oTXTXved9Jse
W5vlLVH8jRsP296ZtmTwqEa8Sb7DIk3zpH+vCgEeXtbiXsnYvEwKKv/y2QfCHCjzTG9lYbM+EwM2
CHysHxUQaNGO0502R7tyLMzcQwVRPk6s/BnQ7cfvvUI4hRyi7G866pGrp9EXWJ6Q0fSQhjDFusmp
jspPWeMObfqFKGfZ2xab2baWxK9EM665NEBRx0b59PvbkQQqNGElGcsD98Emtej3uzaife0pjD67
os9OA67n3z9gpp0NLvSfXli3O9MsOGSG0nn1mpjlKT+wJkhRWg6xNuyD23LY0TW3Po1krxvRj6Hj
0h2KFA2IBcHaZEqgAuJVSmD9KwQU1bFJnE8ap4htTLu+llHI1KQw8XVbpXutUscmmxDDbd11XFXb
Jx8B3jFxEQr3YA7QTYl9rxO70vgtjGW/826Jmp5g/VvXEtO97lXEdLGC5RLz3YE+hukX/pbZkyMN
H8HaIDEZN7RfPgGu0J4RQMby3itfS88/xqiNVnlQm6eh87CYsgZEKupeXZNVdTgD1DGYbMVkdM9a
Zn1SxjhkiWe/tQZId8PoukPrEMoRuZyjwK+RpyKJO00K/k1Qu9XvTYgWA36Nn84/WnFCKIY2Ybk5
zDrUFmVtM9TR3pthpP94/O9/t/zxsjFnXf7vu60V7cNiOi8vW95geXzqGv6P5eY/HmQY92EGAjJr
cWGwdkL/eUoBAa8s9EWdJikXeHK88l4lFg8t23Zp8Va4GO7jmBVQpCmCADz1FkffEOKDinXzbNM4
CCBwJVSnet6krc5ct4IhOxbwaQUeRHrecLobXdvY3oTtkK9olzlfrtLHI4hHdSqbTK0mq6y2wJVb
LgJDsvW6m2vh5lj+oJvFYiki9FM+b5Zb6VmnOHUwB+M5BUJgy0ielP6r1DQ+UDSLn5cNAB3SM/xo
RTfG2OGcRkGcg9ytu2+xDEsib1gAYAyRLsYZy64hGJoXN2zkfvl6OMskJAZMdGXaYBxG+wiMsXtd
PhzVUeTd8DkI3jprfTnBav2ekgR11lip7Ao3fhVdxXtL9QJSGVhkygtQSfBdCR0SX6LEJRaltlse
W54tJFN0x0TfSXj8Bl34OnKxIkGx2zBRCJGurJcdixCabcrZ01pmM1d3SjTY8s6e6diLxJm7MqV2
j/Kg25ZG92BhXspblpaub27FLMvxPFQ61WjKUxly4QUq0pG9jp0oSCNog6ZEzjAfH7/f3W6QFi/3
c9Tm62SwW1R16iiC5CBpGR4m0RbbkKGKFgt894mu9caxKTkkMcFq9uRqa6dLCCVUzWNrkTKlz/n2
SZsNe0O6JCOA2MKl7gbgGgkg7Spf201N/xZbpIiWtXcoQ98/sVi0lB2fIh1lCZZE1EDdQBGyAytm
e4NYYRDsT9UsvhCJMW5FZDonbQh+9FL+TFwwp17bpLTXzAerKyqi7JxbNqGwN4b+bVGML8pwqdXF
abnV0IOgxK/1xU5FmI8V+R6HojHfpth3rkGG+Ld171pZR+fJyJgfJpV3bHnpVfYEb2bSt3ZNrbFO
x3K9TdwYjRK27D2xkwfZOsBAA8NBLpuOe1t0/tbsRPugxRD50Ke8KWKuzvCysnMhreppGut0E4+h
c7WJHtslJrFXI5Hpa5qQ7i6AyH/qcNOegkGtfNI7VvEQsDTm0rD2R83coyYobh5JbEVNgRg7Xwnm
GK7n+BJafXBPSz/ZmiQAYArNpicNXRfBwCa58i012zRK4pMY6XAkNpD2rBeCqD3cGJHlXxG5uzvg
JQwniwOkrctsL830nMwaq2WDovPuS12wnDUu3jyARQCl/7JJNVGs+xK5nO5qPwiWeNV9T62ZgAWg
nds3h6hxmQ40GyiIuJiyT7rGKe92nzAhxW4cjHs0y79cabME95JDZLLQ2dbM/DmvO/RUEc6PzhDN
HiruhVAo4/SPTemgEZgwWpAFUX4Pohw4XDkipnK83/vfz/KoocuwolZd9FtRv8jqKTmh93Hf/LIb
jpIT9KRUcouLzN5lxqBOy0PFf9/qEM7RVbDfptnkkA0DmtdQcBrG88YYTW2ru2TDpfTEqdbccwFz
UIJUhKEaoPXK5AzOWY5zFxMqoyExWt3iPVDhpB97Lx3Pdj5cUjyoK90ImBzNun18Ve3vzXIXTqML
1HB+Rqd87pR9eeznT7JsclOzodUDGCPsKThN86aCYL3NISithB6Z62IqH8pOBybLKB8F7MKy8WZa
+XJr4Ywvt3gzAMA1vfw0UYjXZvnVcssagr/eXZ7QK1JWE6c6/MMGYM6ugBSbT2gZCVZORGPLJq8Z
x4JZSPaPx7wUqA55K9Zaq9HLBSYeVqKF5YoYQITApvPahs4002XHlTe/NJ1FapE5lWs7rweU8njK
Joxp7oyZE76XVdhL4A/SdaM06jG2G4jdKlRflQFBqXyzuolCjaU/BgrzQx7g4uoFklU1Ml6Ecw9W
U0hZs2ZulPJdLRuH2To8CFj8yxfRztI/sZiz56Ni+Tgp6R37gOW6TiyQ6ZGkFqdfemsnZ7sLN/UI
UrGdx6ll2Go5O1GJ4/AlO+ZOea2FKWJm2zDqh5NtWcMJoUtAN6AvVuUseIMeGB5TTFEskRi0c5dT
zSj0/M/7fotrPGizo9HD49Opqq2t3ETX6Fentim2mRlwLZ4dLao1MNJmbljsoqB9WVyGixFlGQ6W
W397LHQ4EH1V03HluGgVVukKtQH4b4IKiZrGRlamxYVeIeESuFQxIsOpmfRw2IMLVnR3WYwZpfWS
Fmm904fEuw2OsSMFY/qiBwNBwweP6Kdq4tdAQ97X2qWmJ31tB5A6UxPyOLmUjjulFxMVzymo5S7G
vPnp58Y1psX6ktvNcPY6E4UtIFR/eCrk5D8UaAxKU+uwYtEQNCN6SxYtcTg1Qu5HYMq3vq6A0SiI
OYHnAO5CBlVvpdHTpsk6PJDICDAtlPs8daJ73qc5AnEjJ+83J8ioSublims/oHjpHw0qvFuc9aQ8
okF8BCnHMgpLNRLPcWdMWnHPSXkYcQ/fAw8XvuHTumnIBXEpvnwDQIOQt55H6wSsL+bd9CLQicES
IajKMbL04lbhRHcG82FHXOhL1iU/G2j61+UetXimgCWGpgzf2Vr6tvU+FBYZWq74bC3N2ZqWQH1h
5PE7JIrt8rhLXhlk1EgcHeDfb00OS7FM7Ce/Lz8aDA0weExqSrVyDoQJYzmc7JcKB8O7RZ//WOGN
xDhWyPdSTPZmCAuaQvOzHgkuNfle2Bzxdsk8BN+WiUg76iXXZhcj/TuW8RPTef97bZGpR1rBFuJH
utd1FVHK2cV5D+HrgTgJeVs2pqxixBMDQKEanASTRfFF8ATigdx+wVPdsjBg4iHtbLy3tNtZe7zV
SvPeTDDIhwKuFI2UlpiByLiH860xnjB5xsCpGwsgNK369CRTa3yMskZbGzY2bKIp4G+MneKrllio
s2RcdYmOzK2agpM7MQJl7dgcdSDLB1lkv/Km1VdtUVVvfpfS24glxTZr0jbA8EKS2a1ux7xBrXSu
ld+78NlPu0NYmfrb4MUnOaTROgH/++IaQ3Yshg7qrP1MPVl/kFKz2Ql8CIkAMQbUbUL2N6grImYc
2iiEV/DguBT6Sj42NT5B8mKCXybBpLOc1WUGKVtyouvqraHBgd46u5FDhegLv6fjFzhmDeMljkz1
QnpYBtETRrNKjs3QylvBp3DcMT8oUxWX5UyPHc88x/i7R1pdI6/hV+NSVzxlRdZeTaMBmMM9wrF5
a72mc+PizTdDHBzBFN0O2pBZ7+6Q7ZupzL/3PnW2oEvChy4bPuqhGi+0Ral926Z7dD3beATOaDxC
GrjYCXX0XLdga7HqWxs1B5mfZOqO9mndIq3AFtFA5Ayc8RHUbXXsIrptAcjjoEQsUow0tI0ZaRt0
hfnNoFi5igZ97VYi+u7BVtEgStDXbj/QXTkbQjHtU+CH5YvvU7bAa/4ZzqUESpXVhQZRuwaC7uyq
1NZpfYzjDy9ztt4UTR++36GIyqIczK85x5mUcqdZo3pWOeBFHFPxjyGMNx4g5l8kYQ3pTutA9jA9
80BuK7hLFLgQQIa73IsA+rb6grVgXTS8Cz80X2tbj2kgciEwIt14tYP6z7vLs3Q4aZLaTBVL8lef
nYHBeRitb2CDp30NYmWHr8T6VjfDt64RKO6M/g9p69NDF5Ec2PnZbUQMcPYSnwmuRQXYBjl1o2qZ
r50mpFdK6FMyl3d154ef075H4hG9WAGNALok4yHUPfdpEkSRNUlZryxz6l+KvW2H1h+66r6XNJPf
i2IkNUwb8lsWzop4v4CK3cT0cUCJfevjZoc2MXm14uGDLKIENETqfRnSe6w9o/7VOyWtmQB7ylQe
KP4AoJMpqb+VzbBcZpRI7ZQc5TGUp9F1nJdg6sNtwoxgr7kTqB5XA+k2dP0tzsRHFofT0ZqkulqT
uxEYf94qRvY8sV47x+mfc875wrTULdZIWYXnIMgbj3Fl2F65bfQ0ByrRqtNoOfa56tRzWWcvojYV
wXXTZ2aUEZArg3UNtpcnqUmxaZCdH8Kp6t55zbe0ITpQ1ZwYDa3idY1jYT0q6lsj4Y2co5b3PpUD
hCK5xqjifDPp8OckBdcgDs1a7rMwAlRtBaTw6NHBpJR0oMwUr20ixQ5FR+ww19dyqykyJqM5DtcM
MnmjK8yCsQNtZqVk8BEX6D43I+xcWRbOKUsh/1g2/imVQlGkejTtzcy+JqkefZBtPfuJtO+R0OjR
JQNr13DUNiMj8g85/LSwseA3N0G0aFa5LppOPMikfRs0QjK8MrcvSSs/m0Y0z1lY4d+Z65uO19hf
3gdGyXAvgSq99MLIzr7KBfwFrUCQLzNmvoX5Ok3uV1IRbxmVauWAb91OgREecfgR0pgkyV5OFOa8
slbHzjZhFzU+qzPlZXvaIlzE9HC8IJWhrhCX7p7uV3m1Wh9ipqVdE0TaW/rF1VPVmEC+VWms//wF
lZFtsNy8ODmsds9Poc7GyQ41Mm7TPsqOXjl/K7r5XKexedTn1O8qoI8rBCS+zh6eomnQHoTCPTrf
sx2AoFxTYIAWCgnIVEQrmlsb243NnyQZ/mxsYe1yfv1tCMmfZYT71SOJhajOVGyNMaV+UIpGRl1P
r3JAeCG82CLs6LWIEiI9em9EUCnnEGcrP4+jnKVE+hk7zX9tmnLvau0vOhn3PgkQFmomU4t4Gs4a
CWpZJJLXWBtdZFEQWggp9G/wF/wbZ+WI+Ftgk0Sz9WuwM9gIkTUdaFMlz1DJmkZ6pwbP9CnUCUEz
Q45CKamQOsb0QHLrtbDxVkgsOOspUNEubbNpZ0Q12IN5MS3zVp2DzDj2vfSfM6EhgInje4trDhIS
mFCGKLf0HrKeZVU1f0L0TxqeMSZYdb9N+tccG/SV4oX3IJWbs67o7LcmivY5OZqrIRDVkaZxtZlq
wFFxwWuVXfsn3u411fv3mEXVm0FGNgliWKeCuvqYO49fcVSTu5P0znaUIzO0nAYCnya7WhUGd0V9
4aT1o9rbVfGDCu9NZbFBeBao+pTy2KaSYDhaD4Ke3ePyVY48FVYt3xydWnqYR+RYcZpg8wV/F9fD
Yzra3/UKLj5L+P4RiX1+tpjawy+bUR6l3KuumT958Bri7OWinUU/gnlGqQ0HBwHstozBdHqPplm7
q6bruu8eFxY8mdGWelGGPEjAue3m/n2gbXRjal+1INniEIu51M35FVMJEozxbxcVaXKxpflsuXRZ
nFibboYGJbhHhH0I/SHYZfQ+aOHLr7ynCdQ2+R/UaOiqCTcHxsJsyXDip5r8hU1mJeXB9rp+XZgM
2JNjZ2dr5kNiZ3OPmp6VB+kJWG19i1xs0vppFRuDebAia1O5ZfYOkJESC/X6QhFlSTHX/65zsdCj
MH+uSNtoXKlvrM7xb7Fhqn3lRt15LOMQs3Do7AUorJvR0styuo+8JLa3C/LsPLhiL33FNSwOv9lA
vdnhANW3tilFJa9xYm4zHccJ2IyuuBvQS6AAku8cCJZCfGx2ynwN1UTWbRE+Vkkqtux6tqWAJZ7w
lulPnMANAD5FZ9SyWPhZzWWRiuNfa7ZaLFPAzB1gDz8KcLDpxJCZGO7i1mjOZq2acxVzlS+b8Rgi
wN8z4whWwjcgrxUZpCeeOTfe0JxZKz/gVIOfr/rXocmuddqaR+YmMNotgzJfEplnpllc3eQHKZJ4
QFu7Puupds0iI33w0kxxhbOiK5UveFuZHl1Swk6tXMmzgH4l9Fy7B+EkgCVwKuOud96blB5l0b6p
cBdncf6gPDMjDHwSRyyw9+WhPBXIaXNjbVTZSDB1+hICrnnpAGEhL/Xfu7hxHuP6vRv2WFmrpyQu
KQA7ZGN2Qym3lZVuvZI6iQvMNyo5YaoJA2kzB2Iw1cntvUG74tN06Pgmpf2J36x+SmbfsMxz5/sM
wDPLMHxOR5fIFIWNJow/k7YD1kGS6cwzGN4VuiTihcH35VZ21DRLPqcEyWe0Pw4eaCcHa2xI6S83
51y84plvg6JUo6IzSphVOH5X7bzcNT+HEBRkMgTBATjJcIrj9DJ2zHPKxiMPAmfFl0JWTJhTgcTO
NYB0DBPGD74JUiuHd4wn0ypBT0GDyR3embMgpATG11rmxoC6/cgaotj0BeBPp3Sag00BY64dhNdl
Ew/gPOxCdBs/VOvGUu7Lskkp7Y5Gs+rjfHjvMeLu6oTcxtkzH4bA+fRe009BBPdeBlyOrQIFDEmp
KSC/SD+lQQ8iN4fgTKXqTkbtN4D4mP1kx9SKoSBpWb56rZc9FJ/GyHCXtOBeLQdqtpwdw9TANGRb
ZFqMuQ/jgLbPiyLyVvisBDqCibhKiYegItcYFgdr9TgHEJaWMMDcexIi3VYsaPxUG09xK8nOrZrq
bGjEDsWhjoacBNWjQrRXKCGuo2SZCWW4Zm6iJXtEtjbHJOu2oc8eW8dS16TzL6EzgFJrS0RmOQ1n
DVGL66LNVlWdn3QK377kREs782TBX7m6Hj0qipj+k0c8tZ+Fn9J0/be2dKtTxnQEjWgZvE2DXeze
WOQXuFuy4obAZNuRIXWJ9kIvw1sY1emrHcWbTuj9tTbmbmAuBaxXyz3CIfwmmoiEFanOGO4INW2d
AvqaOBWYMmnI1OE2HoeKYkUSfx/Gk0r2vWcEL3U/9i/GRNJOk/6kj6WuGpFLj6yAc/p7gFKHQKO8
QFIpZp+kvro9jVdd9ibarJYWhK5cQCNufEjLObYc6+5BkXjCBIONI1OKY+ZwxhmUX+wUwARzIFTR
0IJWeUlEmdvr9kuk1C0srPzLNzwT8ReClCZ8rswpW3dtWn4UVUgDx7V/mbTZnYJImJVpM4u3/X1d
eMkpt0txpUylX3NaLVfkeHgvG+2iinpbUJb6cDuEtbWK4nMZBu+KmvCBDh7lPpbv1JzvcYONqTbz
l0AZ7aMJit4mrO1oMA/N9Ub/aiG+k5pMz7gVOuI2uqZH23MpGdW5+aZ7JkbRUaP8n9K8NhzkAkAh
suc+F5TqPfkznrJXt0KmA9l6Yvkqqx1NbbDBPZ1kI7hIQWBl7lbXKM23FK3s0wDWGkLveIhtRroV
RQ9mb3po7gyqOrehg+MnlXx3ZGndloeAxnpb4HvVwa5KaoZcNbOY5Bsuq6QWVj1VTWSWl9Gwf1iU
tNZlq73n9URWHbD7e2yFw13YVbjzsQDSuWkREdFNTmwP3f+gZ2+s+MivbkBsxm16oB/jrhTCywPd
d5PKR+hcEqO+uUgglAc1rceu9aSoZ+Bo1F7dVu0mCTkPaxrAS82E99vGZwTO1ZNjczIVWrkxNMum
tJXRFBkpThYUVQ/eTBrE22hstKx8NaaMk2+Cxo0zZUtaB2OsJ16dOK4PYYiBvhclWgZIPHTFECM2
cbAtgym8QiP8cwNC0D/BiclzxqnqKweaf142Gsw32EBVR8mFaD3k2JQRyvoZsb94dFvCZfUY33cV
Zg6xWKxDEUDAGJwGz3okay5yGvWYzJuZmqhZKJBcYKuKrupGEIjV6+mHKJA2jqPots44iZNitkKp
m7B2+nkAJZw2XJl5UhzoRYtt5tX2uhkq4xbDSlrj9lOHTqNsOPZav5fjAHmTSioGnsI7FWCpdiKu
n1vHJdauG72zH0bJhuTlGv51ma+mVJaXWCumZ5m8WPO4G4JL33d537wgDWEhL8FYkD3/M3eQmViE
dW6qfgAUBeqUFZbMD6jUT341q2CKL1IEw+sImgMx6Nje+pgTM9Bfza5V1yBFepXWhnbURPg0Tpr7
MJSt8zIqzvcYo9jvdTU5adOajjQ1ajRwqvn06276IPKPIzgwk91yF4HIxSknNOKUCFYEiUXgqoR1
q8yxRl46kXRnV99Mqcx73//se9HeJzLMN12JGqilBHtlLUnui1tipxoBOWZ+vfFQl9hWFLwnpG/u
0l7Xj0bc3jnR6OQbercJWvSiThO4ezEfqhExN/R0plPf1XCZurmBPQOkhmUzPFD1qU+K1mqJId6F
8By0Jyc19AcYjWoDDeMtB2W4RmhsfpBbdcgn03kEPuohkjqWpen8tMIQXXGbDE+9W1+YHfgHyG3I
bcs0eaUd6D/Es5zcM5uT3TC39iD9PRWBj1Kbml5qRqecclSDld8NErSQZtXui3Ggx28UP+M6ZMkT
ywdY79aK46I7CgoqJxfygmkZ/hO66WQt0sg6LHcRe3UbF2vuffLEZagKNGtdY65Tj3PF1PQrauZy
S6XUWcNE06+l3kEe7g1GdDIZD8IM5fPQfgB+jJ8MV8pnsHN7LTQ+CkfXX2OHryLUij9vLY9pHZCV
KTf3rtKQT2K6eiaZ9UoZpfuYRkpc1dghbBLNTAsBGRiWDBkCDRJm1JYWYjh+Uhh9NvtmeI5rqMZd
lmIAcBAst33e3MgeimEATyaBFp39anmINceZJcNHojFGHu5Xq7xXqOmPMaf6PrIn6ou6urcT9hPa
LCzbVeBMazsavO+zS9ZIXBTaEVDiTEfzpMN7PVKNC14siXbagOvvRtnwYOqYzaJYzs6BMjtisgVn
oYvglO4y0+ovSdYVG0+1wZeyE7TxlfOtS2xol8r52btUfkWboXwxEGDVma49UUKG4z0V6QfCxfeQ
5uS5mHiLntX40VHIE0pfCx8ZP5Hbgy5EgBrb1ChpFWT1ED0vG20kjy+cfPdk9Hm9mVx/2sAnji/L
Jm5pcNSR+bVUcCN0lkILITm27S+DIfJYh3fF6HVItaE9JNRf6ad33jZwaDObmrYt6bQhrxa4IOMa
qOYk8j1KLNxWQU5Tt1Md/axUY4FnUdhWLvm7iUb9ydLsvUPv62BT9l2nDW28OvJZAtGZPHjf8aD5
j4oC11pmHtSI0pVbhjQgbDYFZdgr9lwerq3eWC3Ww/8fj/RviAuGKRwsgv/3fKSHX/3/+iib9K/5
SH++6E/igiv+w7OF4TG/FZAVvDnqqP8l1f/530hP/sN1dEt3GKgE/xg89V/EBRviAmV5XXdcHLaO
a/w3ccHS/8OiXm77wtS939lJ/w8BSeJvjkfLmwE4rk0ME4wCz3H+ZqIXnVN3uh6WR04XXOgz/zMw
4N6ABexbMmsnxL/rET0zZPo/bCcND9MMkPzLl3b/ZzyC+BseYdkL2BHUtT2+C+HN1te/WFs7qWtT
7YniWHBt2sEpeu78/Mo1XDzYk5mT4dNcGwfNFg4cuo/alobTH8zko3mYAvVsIF3817tk/I0uMO8S
qAbDcDFuGz7a0v+5Sw3VPLfy9OIIaq1jJY9XR28RhWWZ+zNXiX7POPfrUqq9aYbfLRsDHimozoba
0aqw0QkXhN23Rd/umXJSS8+4OjHKpOQHYghydSYwlcnC2iUjDrheYG9KNDJaLw+9weCohcPrv/5E
4m/G9/kT2brL0eZxQHmkb/3PT1STpEYxoCEU0KeIabqIRbwIDw95tWtajdYBYyEIqnQwDqIiGIcg
ToLZnVJVF28oXqj2GrfC8N6ZHvj/xnorONT/ynJY9o0D3bQccz5J5uP9rweAkippes/FkhT2BMGB
JzN1rhW6M4L64monfXBSo0mgDHacU2bTa2Y6cczwWNAUS6dbrt1Cffy3+/VPB6YjOAnZK8vxdX6o
+Tv9y4GZ6BqzT2SEBwuolMJQaepthGaAZV4liouy5wgT5W/BRyV7I+zfKrwVBJLUA+2NSVzzLvo3
B+bfbeAWQwh5AJ4BDYbfkuSQ/7lLoxRY4oOhO5iJ6FFYBxpBlPlWBxd79bOYpkBwTQ0zfKz7LHkp
BAVXVhfryXLiHUVSEhCCCsAKWlSycDQqKXQTT2QLHIty0t8bJFrkTDZX1BSonqih0Ey3XpxxEBen
0+ELWbtCJM1VAIXybDyKWmmvJvK9N/FASLqH6bYLxu9lW9BE0PxhJ8vyYkkXIkklj6DYqZsBxxzQ
29N1FQeT0HEmLdqupDzHNJI8rPGPOGEBrEf4Xwea7BvXKmjxtCRSkMwWo+oA0k0yBw0ww3v512eJ
Yf3zeeLaAvO+4LzXATdYf/uCi9wnihJ63sHoETNTL3www+AMY9U/EzXW0EIPSUauve4+BMMDKoGJ
a31R3HHU3LV2iFYIIlAyMmU4+13zq8ldIO01X9DY/uyjks8+1sE5DabgHAXuj6pO4n0cjz7frwGv
zOo3Du6KjwAAFHk2/ppQTEkvwnBPPdm8qWe8+CPz10i6OgobNsut1A9DpEbtvUODsTajEaPtzJtY
NlnkP4jAQ/JUimDbOshAJQ3mpCHPRg3DYekYdVBqHqPgNqzc9l7QOdrr6SReJtgvqWyim59UEJeR
52w5eKaNDDeOUWZrW+XJfhYuYLuq0PCTvbKLwrI4VkVytKwphe5dpVfD/j62RrEZBhFejYye2zSh
tyEFcAPZINlxcs8Ey4Z8llECGe3DTXIBc6KQHLL3qs6wa8SS4ApmqHnyPoJjYK7uonQS08gymvI/
KnZDG8cHx9Xvno0DsSOodCOMwr/0hMkcl45cpg8uq9pKHLmwJxssx92qt0ZY1F47Ao6P5YWYGaSq
MzwmsoaLzKDE5ABiUhl8FV336mEaOC2/kYN8Z81EUWzcXirU5PqHzYQNmivL5KGn1pCo8oi35gGd
XLF1gYxduKoe/dqNH13lnXFYm5dIpJD0tC5+1FHaIJOqH8ymrPeaVovntnADRmaPDLuBYonhhBe7
4jNS7RofyCoH92CRO9JmtP3dhKJ/aNWPvhMnx9JsaJlU6pNY9uIiB4G3z28luE44QakNBMbFWYlV
YdokWpijQMYI6dBTu1jzRs5c7KCPHtLJhRsgKA2QfMUw6w1PCQF9Jxwh8W2gc7BLOguUPrWAFTnO
GaoBc7rP2cH3wMEcHifEwo7t19AAhmhzbbh3EGr8ND1PrTJR0g7mk6XX2i1GvL7cMy39paCqcHJE
SdtsJBqrkrTRs+mIVd2d/eruzQYpdESvFuE+4u5EDeD3Eyl8QYDxvbddHkMpNnslIUjlRjldlj82
fT3e2F5hbf08JkvMRQxchTJ8bOZNlk+IWh1K6MvdsWYwbcxouFqNs18esvQCPXwvTtLMWfn4XrQn
Y50CeRHNZj5LB7FkaU/LhrjyU5SNE45s/oJ44/aAQ4m4PIJ86Effl40y+EJhzf5Y7uWNNz3w8TYD
E8cTKFjCB7FTPi+bAQMQrNJiR6ID4autGoDXJTpsIWibTZbnp2moq7uf9WplD756Dgt3ywV2umhV
cQKF7L8hsSRlGOfes0lShSD2ChavS9o5gbsI7tSqdHCIq7ZKVrovNbzGabtqJ3S1Sz/Pq7t1zOIs
RrOqKLPAAZRrCzu3sCX+szJ3j8KKYoQalrupjeFHVrb+fY7SdQ2oAWZ371b028c32k9ny6HuH0XN
wQHPVxRhB0FaNKvAn6kLhCxnQXIcOC+2mrRWdttnBHnaiMx6ZQMLtC+gdWn0uKQmplYmtqE7EVfm
IfH0qeruAZZMu7AnM7Ojq0QccvyHwdC282lhMnK1HsA7xonG8Jy12E8lCuOIBkDeDAEFvfxTmS0O
TAbfA0WpVdG03kOpqWhDEDLC745FWJUgvRz/k73zWHIbW7P1q3T0HCfgTUf0hN6nYzIlTRBUKhMe
2PAbePr+gDp9qko6t+re+Z0wSCpFAwLb/P9a39Jf48aGvT/UJWj//GmCQPlQA9Z94LnLWVTq0Txb
pSkNRJ980DSMQGpN3dEUidN+zOGYWbqxF4nZL6L4zWrb5lEFSEFQFGKAaXwaU9cgk4Z2ZP3FVRXx
xEx1yRCHHPFs5PSv5QthFNG2tSBuONaWQiGCOc+015VBEavv5bdpZ74xKYO00JiXoL32BWk3K3Mk
dqmmPro043GH+rCkghEuATPnX4N0fLGJUjtFAYCXPCd+JcnrhSp7mh5epBxKWqAajAQv1LIjv98j
VknMaoHz6IiRnp3qO+tpt4vux9lZKS5fRXPxtYzJNkdyuzBd8Ih8tWEzZm65khGJX0pIDnulaN9V
JUch5rVrwkoyeIhgkeKOaqFEM3WSAD3JnupP7KINLR8vWtsdcyijbyPtdC/D7AQKZwcfPNkZkbiM
rZtv2JClWwIbyRxWwsPYD5sw6d6iYtI8SP+qGvhgEtV6SYJhZbahuuB0VG74Jt1VKIut13bOarAC
qFzlU2XF2sGvI5yxQgreXicStXGZWLvxSD8RYyyedSYCLX1QSZU6eOlINzReBn7Y76mbWweBgnMt
AmbWQRTeKZzWAZmykY1VgWs0rQPVGtpeAWFW7yo9vJXakwtqtOJcIqy4qN5H2INi9X3jC4saUjCt
6oNaDggVzKp7pfEetNZwDtYwVrDN4FwFVMB2rWPIZ9sctSNuF6Zjt8E0AiyCZB1ZPeKRzBYz4aeo
XSL4nPAGRM6ChknSOq1/OFkpdlHYUMbebIPqgIsCWIcAiJpid4m6ZK+W9qUku0wQUoklemJoZ7s8
sR+1mP6r4q0EpoU96loSMVAjrIh0jheu41cIEfnwSkP7RbTeuQgEDOUSOqg14LNu2kg9exmJEwFt
hdC7dl2J0TnrSOBtJLO/a4Y7oAFfy3BAl0Asmsk3G5SKkKQ4rNGVR9lRUsBaeXHroz/olmXbGTvP
KB8IN612sgaJrog9PYRu18mPysqLc18AVSIt6VOMYML7gAkc+MgyG0syvEplg0i62qUFrj4mtXxt
8uMtPa0mIDJAUR4mDjzwmqGQSNQ3vZtMrwNfIYky1NBKoewJNuCi4TUa3ydeKtfKLWcQ3SsDWe9I
ro+pBw2NKCpWPSIkGTTMPdhDNn1qnzL6Oz6dv1PaTaEXlZUgp3LoRwp91WAniO2P1IzGx7BZ65FD
AlfjudsqRlJqDi70/FbHPOTSyaRWseiQVtRel17bftUqJdoZUZXHvl85qLCuVauB1yc0SrbFG5Iw
sWki76q3qP6i0V+1PagHPo6xYNxA/GO78Ws7qJ8Vfd+FDyP5GWMFH24w7l2njEuqYmKjKU2B0QoK
Q9x0RLujorymiENAESdMTU1M/8zRrh1NgZ0SSvr808O27eSJmYVD3LnHsGGO6gBpvLRZtk9IM+3K
3gYYDNJQ2BZs3cH2QTqROenoSfZFC4mK7ePuw3DqPbWHs1sR46SbCH+rLLePMFqso1e37VrtgJSz
jZufifrePgI3hW07Es8cpxGYkflfxPy/WnGsOs9cmJkTLtM86k8V+fSrVk3EMs+a/mg7cJEjfLJr
s9J5qPg/PFRam74X6iaysm8VGzKoAlFwmu/NNwgwQihoTru0gkIhXEg1laOHuKDUO/Mw/0kdJQdJ
s3IrR+/TaXTao+oALiU2DrZikx8y3SAtxcDbAXmOOizI5C0vBuDpMVZb5Kx4Qb+qOKU3inrR2NJh
a3+UqW0/0ghd9IUvntVUt3YlFRwI+4N4np9rLWgyQQWPuxaGwlIaWeBIpOdzgRjXbZrycX4EKk07
2G4XL+aHwc7Kg2bDaZzTossiOiuWWHPKGE9onIynIcGOl5Avugzpqywqqi370hhC3F6avKhkT7ck
vb4QHLFk2nh2NIgsxVBmO9Pk46CLK0/oy17BqTsnrXEJPCRZz1Tp64EX0J4b6rLPIUHHIHbLR5Ag
5qboVXZgOqVmDaM4+hYuHyAVuiCqWA+Kk8v4uySNr8DorzxoNX6CYVTVQz8WI0kN02MHR8TCMQWd
FehOMRukI0pHF71DOixrimgHUwmejdatsCVJ9yhC2U/QZYrzcjzMNwU4uuwPjyGuoWkL5LjWOc5M
mYP9EWn1sLY1xPwltuHSekoFkRUOF9GRdTmOHnrNWSYwUMsqhssXVFtZlxedBuBGj6wvijpyOThg
Plg37GVux2tIYum6DTIAI+kXDGLf/UoNjkpa7bC827xadOpwbvDDBk8qcVmwmi8VUnx8oFdWeLsY
0ZmM+KiDZvLamcYQiZeert/etXplAVL1W5mGCT3t+E1RieVC5QcoOrraOVuvytgbrNEwdptLLEcR
l6D3DprhTqbhrne7VyUP2yVdsUy1x5WdR1jirxOketEBcdnmUpm8LgFnaT0Qx9zvYrN5YnHyFk4z
TGr2WxJgMSKQv1DudA0pIyaPKnxMctufwp2wDNVEjuYBeJKepkA6wBMzh33v1Ku6xC1Uq/eifWad
76/9cqjpdrKq0SpH28cGEboW0JHONBNkdgpmWZtrqgTZHKlwVlW3/TAVp93YVnKnwQid3HHfdLou
+xybjc8K3aWXuqfUtkTvsEIHgV12Gi7nm4yIhyq0IT95H/XI90T3ibDJ3mtuo9L6tZ7sCFdqUxFA
gdBqoeTCpS2mbvrORXxEJ2IlYp3utPKsQMbeFGVH1kyRfpde+5XQIlZdGRnBiXtTdU+hfYGqoawl
4q5h9BYWStgF6UEVEQV0hTu2Q0WmffocatH7xKEpzNuKxkIA9+89+WrEInsUakZnq5TZZqog53B8
fjBwPDAChQth6N6DqwC0z+nw7Yys+OwtaRJub+kbTXrWLbCNi1dae5KBUQOC22LUAmqreqHxanvi
S9VGKTQWtsCmh7cx9Pr4pJf1sS6F85Q40+orr75FeSHe+EnOSurfqhInXFSVd7ttkC/QetzWhJYu
7Q6VcxQm6oLeyTOb9uRoOhq0r9SgYOYYmJdSD36UjoojSZ1N3Si3juEnj9i1xwPdHiGYvlxfVCuQ
jeTBV364a1LF247qMwHtrYiKbe0I8RRFVAxRr2UtyZWm7Thsym2UWdoAWMfPTl0qaM21r6rWqCf4
nqSbm+S30PPhICJgM2cBG3SVlZVW5VJTSLj2rOZbTuGI+CEMrTqtQMY9xi9LfTBSzXkMKVDniv3o
xvvOHNS7UOk4joFjHuPUG3bxFA7PWmqbdO6TOtpnJMAROjjN2qI20BZp51k0hbtmnV57iso7JSIr
kCp1+VCU0YtjJitlxGvJr0b2m0U9CbS5s8aXuHbjIqOLN9pHmm/KYu9ITEta50AUnOaNQAGkO1jG
noUCfnsyg5OaT4+u8cklSe+1iPNNIYYbvt1+lQc6aXwwXyhUV8VyjPBmaX3ypCk4N3NJWI6G7hg/
yTLSafTVtY9ynXMaPXX50BX1JVFw0BKAtIySgTUtWhCfbVG56+uSwMDcR90c7fsmwbpQjD0hjMTt
zME7duYUuBbHV9dy6f9Tuia9abqLnX4yOPskMDfim0vsz0Kq1yL3NkrSm8R8TIKG33yigj2lcMxV
Wn53R+Amk0hhZA1IYolu4bKcRQuk68gwCvf2ZOCec4Lm8Kv54XxDgx9i/f/xn31BeNDvf907Xr0Z
+vDF1QFHiX5ZdvZXJ8FrUZupbq9Rh22yIU92XZl5u2r6g8nBOUKjYDaB/O5VKfg1WPrzDVplnKY/
QvbghrqULNZOPjCpfapkLL0eWkG3po26p9wXp4Se+SHP0GlAKyHYGeGdYhDXk7Wtchj1hzrzWnaa
irt2kkpZaHZIHmYQj89+meX07McMKVDw5GwrhBUvkdO9VoiKtr+7lCWSWFlVpDZopCRshdc7L2hl
id7o3Dein/CZ+ENxHR2xmGKho67fK4VNaJvhDpdwiErE4Uq9SlAyBF6qcWhSiPyhugsaRfDDtVQy
hnwPL1qhot1k+kKRSnZwDZBZXmC+SAYuMGgHrxh/8GNj+O8Ua2/2uYs/gSTeSAxfSBnwLkTbGlvC
/AQbxWUcjczGVV2wAxxI0S6ASIYplZU2DYoHCwG7WxT5sWzzrceZvFLU3OOvAK0ZMtSWUJF0d0y+
2FlWHf2cYoNP6NSqpl+GsjS/GLjpb8Jz+43DGmGfNkH35CnI8Wk/NO+YorbO2GzJ2TRfQIwXWy6B
fOeHYQ7Dwz/meazcQSdhM3cB4MksRHkKgHjaBKwFi/F7IKjxEDZYgEf6Sirrk+1HzkcWoi9oKhyU
CoZyTKcnYs6BY6vDrjRr+3tGE5utF7ElDnkcO1Akzx4Cqn3XUuRlQ+2sigDSmq70BlJaxO+t743b
MWfoIKbUYG5pakpzI4b/HupGSXBK5NWHGjPVlKBoX4IySKkHFtgY7FY5ORXp0gPm8xWb/U+jrHds
KEnGRFiE2j1/SECFXim2TZJ6pniU7EeLHRzewPCFDKl2PT1yStpxMACdS0OPFxfsiITZbJu1OeTX
kD3CMm7ZBQdVFi2RhxRbEwyw7ZPJgSNMeZKIgdAtnOOqYB5S7PcKtsTe+pbLprmQpaxJqcC8U/Wj
MAhXdCDQ7vtYKpsKeMS5r7KzG+dkPKVeSntQHulOknLZDdBM4/ZJz+x7YrIkNlPikaj4PhIqjtMu
ZJLScLeUdvvc1kzGNe4h8LHjj7rMup3pA7NATABWuiVRlHTzYFdV4SaugJI4MqrP5DcScd6j1lFG
eCvJUO3advgahg1L9L7SLnNZyrOMLW0j+1lT76Vhik1eFExhjfsFuB7sBhEaB0KSLKoYYtPqOueY
BB8BjvQWDWWO/7F/4dca9igX2QMl3bjJdejNjjv0uLJbfZsQVbbROMEYItKlHXvLMaE6XBf8fWhU
b17joISkjVQOaosGuzlR5rROUvvqtNlDbtXVExRquJl2gHwT5URmMqVVfS231vB18PqLl3sAJZJm
bXF4D0OUfyFXHIqbbR9jPbYv+dC/BYjwHtvSPzkTsRymSrJE58gAMNgPnkiVZUKmVjIG9QOoGk4t
Ojaw5KLNOBERmqh9Hm3Ui671ozTkOrf0GHAP7lgjNod1beTTTh1WQam4rI+zddsbDnhCK1jJvnlX
+wGqAtilVY1qe9ftigofdVbI9gzEDyNNQCVNGc9gN60tgV/GShXYbebKwaTTXvlNGaJtyneV0+f7
LkEXFLmlthsSDodpmpcoc52v1SuJupnlN7jUuuowdMlLIPXoEg9CPyaNtrJLMsbl4FkwEERxBj6s
eWwgPZ0MMAWXaDiw8Qwp6PUtIThjPZn+WiHeGO1ZhaNtHEk7/daM+yGKDq1hRhdbodfMIgkROLgh
9SEKWAk5dJ4eEWwmk6tfOcWVwovqwWNvUQyQ1Xh2TV/bYQ1LNhqbkMltyXkxcvxY2NrHsHDbY1uA
tCQIdFvqlb/UJnuTYw4rBh7+k2isFRZtr6OjEutH6QO5NlIMh2msHPL2OZJu+6Ub1C8tmFAYeWO+
DTV+YjOFwCOqMdwHbQjCjP78kNEa02Lb2BZOJ5ao5bqLLekBCxZ+cWOexoBwc0/ijtfiELOHXoKD
0cnEFr5B7mwdcBIqyZPLS6wiVyKPMmIfJsi2HYNlJ51dxP7/iLYIAqc32MeCNaPfUDhKOr3ZssMt
z2iC2oMMqZpOSt8otG9qZrY7xqobrQo0XHmBr1tOSwutouGro1dcJTpnn+6KDCIGwjfZ9NGa2QE1
cxskFE58bdsx9R7MSB8P2AS6rRkNJ40FxcmYbiKdEbkK2qPfsyIUKgkILW2pQ2TTbMbBfO3BEG59
yGErpTxSSc2OgZFry7pXPlO/LOlP+OJqmNBtlCTZWu5X1Rqsa61U9nWk6N/0yLjUrjk7qVadrNbf
OT2OZm2M/QNHZKROF10bwu4u+LTo57kNXlQKZ8csxZaF9szFHwf8oNTK/IhBjg1iBrw9ZskXqij+
U6wMcqUH0Ycdl+kGeIh5sNXU3XvNLQsARkRa7C/JlYdOaTOxU27VuQuShXDHRIi1T8liYdcMGHxA
echnGoVXaxvZBRT9nHgw4YEF3T6mLlT1pV/tYMqVK7+zJAgdqS8soknWo+4HkG/RIF9C5MQbRG+0
JPLmVTeiHoO1jzm6z2kxpbnRn9H+Qy5oD0ntPFRlVT8gOsbJPQ07KVcwOpRk50gEqgVr9bJx84sz
tanJlajPlnzQAyvcuTEjfJwj6kFtmzyE0z0nUj6Sgk13Dlt616cguHWvW3VVynN+fraLrj6Zcbp1
WcaSBiIhi4xJugcowU4B0H+OPWhbesZrXqVMk6aqrvEExszcgX3uGxnv+kw9J1BAvBrHldcniOWA
Wu0Y90BUeZpNMTbDc1mM99DBI6m6mfdCFPE5byr1q28Qdx72NnzQUXsE6UmyVNYSNc+BXNZRmW/N
qlAOQk2/YW+E09h7R5FbGDZsEyAJYa6s9w+OagTXqtGOUS+HY2C1OunmDlJow30fQrPaDn7Rr5VQ
P4b0jb4CnVyNdkNkG0vSiyYC/2zKKeKX/AKTAsqhY6mHeFb7nvTlZowyugcsQnM8FKxtlYrepk5l
Z9sZugWCoPauce5tJ3l5z9r1JFPqCV2mHzStKh9KtXigRL9OEl3cUbB/WEH7bhV5sfO9ergKytOU
Fq6gO6Nd31Bcms+H+czwVbE1WXKsRZMiFM8yf4/inOs8iDjj6+TVrEqVQDzEAnVuVk85O9MhxDKq
GkOzLCmV0Yf61oWNtgT1QddUz6tTEGtXGuDqKs3p53Ts3TZUttj20e4kEbJ+7pLM3JcFlYpYYpAg
oVPecs/6UGrcWnGaqlvWmfrr2LJqzUd93M6DsFHQVYpc1nSWbN57ZCnnrKrV7dCV2GhyOptVrCvb
VnGs81g7t7CA+ZqrnnkGaXNLyid8c8GLjYHo6mEOwD4Jej+MPWQCEwTJ7IVQKQtwd35sIGv67d44
xa7ND0Oi+5ZOFHnMdeDMmyj29oYJKnOJYbIE28VNnvdvWpWkK4kEAyW9OLSOoHOvTpHAv90lwgDG
DIywKcJ1vrGmnRoa8OIw31PJgEgJ76MAziUfL2J3Sgi3KCZTLnFA9v52P49AAwSVEcNaVNK9P6HP
8l775w2IdTw3dnnUmhL8vtH+gD1QruM5hLefAt2aCX0y39OSgqgEz36LnSl8ups4Pb/dldPdKCAK
rHQYjcKaJE36yv/MbBuZuchYmRJ0/3VjOWG0JleREskELppfYH7B317qX89VJNKPTlDsMjZgRDhO
oWoWCKn5z5L5ufkFEpU4EjxFfISfXjARiLMMMEAlNdJDYff8EHOk2m+PpyeDUBmpNWOHyztjSq/O
MSRPibj07oBxTfd+f+iHBOmCHWWt9Kfn58P/03O/P/z9/xu0efBd/+uVAUkD23PzlqU9P2D4+684
Pyb9jJ8SgNqBk1+lcRnBtDQr85D2oW0sGytDkOHB/+6B7LEvnf9AMb97ei320pGiPnozA2p6XWfM
OTvmt4Clmh/mf5nvaaEL4C9u3n9/an7enf5svld7LuwVB+rkv15ufv6318TnTkK1QD+XTQAmKnjN
IZ5S2OZ78838D23EDjxNWhMUyItH83PfTNF8mBnStadwWaUTaoh1ESnMRrqff+ZwPt1+/1mhO3fT
RTVfSZBmysN80033THuA+DdG4RoKnTyUIpcHnfI8RT0e/n4zP5eFIztDhap5AuOZVJasWM9fJJiA
WfPNgBdqHSQVTtYRcqcXd0id0AukFg1kdC7VYtI1hSBTEqJhbCIJhohyn6cSJZA5W8OzUGy5VxIq
CDL17S14DckUbW+ysvyRReGrlufPRkIJtpfrgVb+gtK5shgDDdnBgIkSn6FrscXXEm05sMMjiK97
xaH8AOrQ3ehD8sP12O/QCH+1ccUbWTN1Frmmlbx4I1p530E0WxLHGmyhf55NTrcFKrBzEpSojyx5
00vrodHj4BSYwSYcp2Jz5J98uDmQjCLEuAtnqL9Ti6NXTmN0gQAsmRIOWVnCqBATcm9YNwAdsqE0
qW5iz08BrWN4tPfo0s++CSneaM9yaq+2pJHWdvwAR+1oDjVoefvYNSU90nZYWXX7ZqbVIxUzsN6v
mhoAOh/cd2G9NXZmL4vGA/uVvDNar2gC8n2CaBsrLnqtcngH67JQzIyfm8asO5AKFgjrVe+du6Ju
1SnfRDrNu9vQZxk8R1noGv0Cv07GZQYjxQxJqmApq0QmGCsLsidGKxOuiLqeIXOBH30rwV+w9SCo
VNPlvkBsEdO56TL2lj4uNpgDy2BgKZ9jX3WEI5beykgxHdHNoSDjujoY6G5vNrh10KOMbN20BqmD
+5Km9kIzOHI1O7GDr3d7JQALRV8h3Ai4Nuvc074W9lb32GYZGUt8UfmbuvOfouYCPM1YF4QKmx74
dJd1zQpyYceeNq3deMXyi0agTXPQ0LY+YpuFLMuWjhVVSV2Pzl5lvAyN7oEkbFriMJNnSlT40ynF
iCFCURyxr8JTvMT7AfXPGvWFsPMbV+en1qyakTppXNPgZoG/x0hjLTRN3/kjUVK1EW7Hjkwdu1W/
s4GouWR1rVpxbmMzJdFhRV1+ITd+I96GxsipSUffI0EKJJroFQpJfz1aDhEBWLEHx/oBgHdlwRxM
FLCrDce4rUAK+3qGSSLP/G0lzZ2JyGupotzZqEqZQBJs5Cs8Wn0jychZs0rWtwSDqquqLLpdHGAa
NsPGvMpBoEpS8+PogdJ2M9hEY67VT3TVN+O0bZifChJAnG2vPav5oDALWd66LsevOhDlczY2MG9i
EEcxuDcK3rqzDyzpXJU2JM/Y99UNfUUEnZZ/laiL9x6bxEVR5lygRuRQPLA05D6mvvL5BpiO8ifT
xi8Wgp0ugLGg9PFZ8WD333ho/NC1oFcyaKNRmcDLC9wuvnQC8EMddNf5ppEHKWv1JcZ55vNKcWn8
KF3DY4/l91fHrKj2k0GhxONHGkXtQY/66DGa3Jd9tjGErzNWpd7OccbpMiFcIwgdEITGCTc1ZFGr
O5ajRY+gaeG/OM9GYzjPUos2Qzp2j2qrv5R59R6qmcc/DdSq4TA/YOHFyKxq/d7VEoNRAwNVVWiS
AMJKrDMPjJVZGxdiUbZdkTdHhN931jvJJqaMSN1PYjnMce448S0Tscvqv6/I4ZGcBf0VoQfx5F1P
TqjrsXQSLAsxSJW2a54tfTDPOQZnkgZG+NHKYHMlx9aSKnZK2d9ZRkGonUzNfCq7ju6SHcg15SoS
xZU3eDP22Wjck0R3tRvHEsJnBvEYp4TAkAlaGjFeuEYf/jGkMFKBVb00lOdDv8le7f44jPAwrNBm
XEneiD7vT743iHOsaM+z6qasqEqS4UNSarXrbN7+r5XF2uQY+EMGpOm6qK4cw8LNodmq/rPVYuz0
2IscQ+zI5kp2fUfTm3wdhbhc59VFtPgis7paVeOwsSZxh7Sb6G8+gv6L24PPwICqapYG8FA1fpKz
e37YtDGC/h2W7aXrt/qDEzACKD2Waiayr6nO+hxBgNhAdwwvOEaXHtEAS0UU3bLGHIwyLgiPk9hU
7bTsoXODa0Nzec92Vb1MKtC5GvXXB24ODvzpwLmOquKeQIdvonr/s+IdN0NqxIXkwHmNvU4tzd0H
nX/RDBhkiBfMrdW5xUp22r6zh3DLtin5Oho7zUy+R/1w8mvTu8u1IL/lu62rt4JiDsUf6wOBigUb
uGIJTDXmsS4sAnIg/x7+5vP/Ym7gqHs6LgLXw91nzYLzP5gIBhyo4EPtgqFuSjkz8flGGF8ZmSqa
bIO6R5WRk7dbE62UOl86O2J4MM9x4wEWAvy3RtsPB+S7lcTVbrTdL95UASlj8ZUr7zGWQmylKPpl
nYXWtonNi9lAFZ6/xP+3gF0H8fHf/3lnlZevorqpovfmT24ulRTDP/zeq3tz/4+POa73cs/4n+d7
Xd/fw7b+aJr63/zPf/rAbO8fMM9crE3A/azZ6/W/NjDjH6zabPY+jqGb+mx++l8bmP6PadBwkErZ
iD9NA8tOXbRN+N//aWr/0A0IfwgGSHmb7GP/L8G7v5idiASmQWvQ4KXRQ1Dtn68wzxhsJRGK2KlV
fylMdQV5iSWwMDYKSeQYltX+b2ws/+4ddZw1Bo4kgwb5T+/I/IFvQmpi169ppiJcccWrbp96k+Jv
D0fjt9P3Xf5X8FE8/uow+8X7xBfkjTw4GA6bCne6RP9wCdLh88eKTsVOSzdmWoAhc4Ybta07goDb
H37+/7u3cg1XNwHa2Hy7n2NQOyqZXlGNYjfUyWeSJp++En1GBs3x4Ptfv9Ov44rGO1mTs5Bz4Jdf
jYCKsQ4txkVfoXhDOi3l1tBOlwkbsb85fhrn/E+Tl4Yr3cN9RCwic8hPM0eAsMMsyCEmJarSl52h
3tySFHDXPkoV+LZdqpTZ3b1WEeyEGGvjdA62mZLCZ/43+aM/xcwyjfJJdN0DQYA90/zZ/+R0mYus
tRc7D2S2mvhQFIZn4Fk3TRluUshnpJYffhT83RH4N6eQawNswjunExD5sxVMgWNqOPhGdpqS7GO1
2es0owjXfC4bibJRwfwQnOJ8vMVu6bNgie6VSQrrQAASTCxjIV37GtvJ9a/PgV/dStPhMA3L8BzH
tO2fL127KlrcNGR9NWZNRGVqoQ3j3RqjTxaq2/xo1XNboclsYj9dqnazbIoUiR1RXyjHXlx6/sPY
bsgFu//1B/u3P5PlACuxmbsZXv58xRFB1w5RkYmd0pbUxDu9WFUtjq2BlWFvckUAoHT05qvQQRz+
9Vv/amqdjskf3ntaBv3hamc2NnG2pWInLeOBjhTN9iAxFgENWL2SN6nSYlVjuett+3sUUcz2m785
W/7tyfKHT/DT8NYnWUjJhk8wgoVa6I682TK+j5O/IGZI+Ovvizv+16PtuVwZnJcOqRO689PliYzI
crNCZDsQ5xundI4s1z/Jzk0WAwu1jVlmUGJAAkSvbeNTegiVBvFk/2xVxq7xiL5q1eGIvPxzSIej
53PuGIp3QEa3EbV6E6TMQFu9BGr7bBrtcxFvpFW8SQY4wAF3W6sNWIjyNqYbLy9OIAhb9ArLseB1
pr9vp3JQZyz1vtiyT34hEGspCh0fu3uawxxo1JMPyR9hyVApU1zykQwAx9I4V6xl4RPZNl1QECef
TdPedzDkQy3cpVqU0Rzulvyi+ZlaJrQ6Uysw19/p+z5GVEKUAD58QZ3A4zPmqk1XOX9sHImuKMyJ
PMLXhecr2WdlsBt8Y8Na7UYNdmfWP5I2viOVPCZGwE7e20Rm0iB969a6F39mVvpZ6PHndD7pHqew
Ngmfoxxuav2OgYJsV46MmvT6MtTrjegF7Xb9XcFbuVC78BOf2Za4+HONaGnR8700SUdGdteUEHLL
qlc4NW/z4NHY8hhWyNiVikRKOWR3GlE3s+IAYXa79VPdqR+GZ1Am/NjtvVf4ci6ILDQpi7ZrwgU6
pmSBMAXgjQZsMnP4WQqZ09UskO4zgE2HH4rkZ58ka71QrlYTcCSL7BMCwcarws/GwSRAxOPCHJAY
xKF69DvxTo9jYVLHWOBapm85qrcu6i6IFaUrjIXl9jeQLzdXH/tFQ2hMLLxDCZ5JFG2/8E0+ie+O
T9JwOWHHm+d2z54HGCQjCwls1MLy8Js8wTdgdhHBHcUbfCq/XOUkmXaTPCK9T29BDvRz2E8nWtRu
pvdDb/Ctpn/jKendwOhsTUeKxQ/ZPvbFSdQbZLkVi/BPWLx37Aj3zrFSxDa3skSLgF/XLYIno6Ci
MlTa85TkSdOFcyqwCH0O2idIy7y4UWd4azg/TdRKawIVAYXiOXJDDE0p7T+WFyOfaJmHzaYUEbqM
Mr7HSUiSzlA+AN//cCPeTjf4sSpS7Ldlcik+Mtrkj5bT+MsGiijX1Wn+9E7C95Na9zzNuzHcxUV0
1wWM8LK89xnXyGCeZn2E1EiIM6GQ4K+8TadyP03OhgrVrsVUNfoZcl1+m4gBdGuWRLr43c2oYrGp
q6LeJ/HwqkW0hUzJZ2vTENdXinU9+bT9imw/1ZecH5SLAiN+mE/H0go+4+nCHamkkhuRfjF0NFxN
jrzO4a3noWTS5PS2vHlkiurFjuF2EdT9zQiZp5DypcvSL9nss/ENCgS5thfem26K4kwKLk6q6sPw
Uo+sCedhq5um+pCkml5yCgmavxKlOvaB4aZNP9SyCNR3SFFd5CBtxH7TOu3zsk3CT6fAZgNChDmQ
crIjklenSu4KGuYyar4Rs9ENXAMdp4sWJHdXQWqgqnJrt0xZ7G9RJZDjsMAvBvdr+gOv3QYlnbHW
6W7uNGY2Ch+LfTuH3OCtNN7FZx5aARO41G6JBWqYgutAvS8KNPiVY5qEfsijWkXKKvH8s4qbDcuH
0m57dWehwZKVowPPjSReD8ZtxQuiDVrSs2u1NNKkfrPT6eqy2bFPIybFw2FpCa50WYXZstLwGYoG
ymLU+OTYwUf1z6MVWCfIJXCcXJeEj44T3qSgp9f5kpCSA8TLvQOfdFWLaZosJnshvD+0Q8qVa4ta
r61sBkVB297U5xIfLuFzOapsYb6E7F1RzYlJ+BC/yqADCQ/TbI3cjlYmPJRY4bpKQ46V3Q83dUJJ
zCfkvHjBBvw5TQdqln4igt4pqKBUhrgGhhk2LPVH6VNIC3PKqtpT73vHAd9w2nfFCukyULn5Jxqa
t9YDt5IFh/nkbydDvnv4H/bOYzlyo03XtzIxeyiAhI+YcxaFcix6ssk2GwTbEN57XP15MtlStSj9
Upz9LBoNoMAyMJmfeY2JfBllZW6oMi1fDCNbdkZegeRcMINuJuD93NbxPNJ6WIYfA8aCO7tyqJ75
QMGBPxq+WaKrDkQqX2pnMw9htzej9qkB0XZAYXbvNcVV72u41jTGV2fo8JNYQRcb6PJvkZVqgDQ1
AvYW97wZaYfGqRIuIC5OttB2KB/wUNarCMBYQTs1o5M78fggNMAIE/ZbTIsQvk5XqrVVvRULWlUw
Zbk9u2XbAAff0FK6SGDnbeK+mbeSgcKDLILWqa7Lmi6xNxK2e8uPBpMzMTBuLcyZm3D84ehFuUP5
tcLxYdjUNH5pg831Hv1vdjGYN6nZSFIXZqpN/3btKtQwgOT3r6X13LXDLZxuvHYLCmgIf79gFe9t
Mz3RcLlstqL14FTmXHbXNV74wxthdcmhdKejZckei4yJLEiifmqTJPm4/Cz0ghB06oM6R9yjQmJo
Y8fkFzDdtlbR07+QsWyIB0Qw/Jj1Yg4mZKRKfhS8i4eyd57RoewRZh0eKZDcCzmW287NqoP7prsh
gmgyP7llD5JIDkH2AJg1NdCzr6lmo3CZMLfVnf08u96PfOaxpRL+hKWuvsWdzd6YuAYHVQLyOYe4
w5dZgcx68JFID/ZWXZxINJFgtCIRgG/e4zx3FXnC3sLC/tA7dYKsKTaHTgrxz2Je3K4LpaE1uuqo
G/KEExgMPMtbNCRgt5b0fspH0XvjY9k4nKiquxYrQIZiujfgb39NIy+IM5CN0eJ8iWiTKKz69CGt
rKtxpNpI8p0A8Es+ed2oXyIfOV1pnn2ZJXl4MKv0UmAQ24R1cg1sX9/CHK+DXkTWFpPABR2B6lvi
L7ADmxTkEV4tifHso3/gLHDkUdpH49hC/xbTohk63NJI4i0ES1Trmx03dLLp5xJRkQJbi6bV9K2T
NChzY1VU0ZhqY/Na78RjOcE9c7+onNzitp/KbNcPLnzC0NhH9JyD3Lyig86QaYs7e0YlwqgAUlAh
Pdiad6wpz2MKU9LzigskHj0Yzkt10YNMbLDFCKJiuNONkYNpZBTwPdDMbS4bawC97Bigq/tlpLvj
oTva9N+1ybkZyhR6ruj3iZn4VNeKS9u3Gh6K7AEwA+rFzx48wE0tQwYE6oheJRqzDuldxbTnsaFC
d4Awz3a/9TPTh07DAtOrbAjy6rY1jasQTYsg0UC104bRPeKtcbY+WRot8CViJNciAHZpRGKCki2P
vsPzD5f3OBaI988VsF6TD4Qs4UNtR083Ada8H8Uwo1CKVkDqcl8uO9tvO+4vGH/uksA+SYZt1Gb6
FhOSiZzPBumU6vYxntv95C4NSgSwCRbgXno77weI5wfamrcQATJ0HeoFB0sLTl7m7jp3sYljx89d
wpO2rkg458CI6Bnl29JLsoMPBBT/OX0L6ril2J3SVYMC1E3042C2H6bBPlYaeP2WGQbEebhsnRpy
EEqD4AeI/Awt/Dp2GbcTJzXAK40D+v7QI8u/s5341WzdE89gflAzHbRkkkzwsQhDG0E4R9bF2sIw
jqgTMJz59NzKB9FY4rAW8SnxIvM4+CaeY5p3mMEOg4CMr31nQNw9egK4Bgxm7L7mjRbuF9Slaadn
X6ocoRcz/9Q4aO3rAtU8Aw3Lpkd0H27XxuudD5hnJXuyN2cfJuO1s3RPPnwIAIAjPNAkrrYu9t+6
IDZYB+/ozREBIoaPmCdiMGRwE6wypPQMMR7Gwb+0SR826CY9lwI5fg8hgo1GmGwnJuN3ncNpSX9W
l/B+iSDNJcQ/acXtw7NubXS0YW1xwoAKhzUZFGQu7C9j1S4rjTp/J4izQARvRq/c6FPGIJigNKnC
1iw24X5itmF0H/MeI4+QbCYd+3rfFtPd7DtdQPP4oBkz31T6ck3aJiPGC9Q5WfG5BdN0x5j0sfKi
GxXq9ilppif6edMl6bPwCN4wBH0wEJIUP5DT5kHSmxe/PshIGcb9c4nPuIVkb+Dg1QZwHU+LRPtM
D4kYlKRpDqNyt5r2Uf7zBT8aadXXFfIyQXyK8n8e3mIs7W38kl01JN5tgeOjIHJrSwKNAqas0XjJ
UduaXttexR5A7yXc10lL9xAA5WiB2zOJLryB/I5OzQ6bLB5cGF6a0exyjcuYymRrkLWWQZ4FUOLe
dkjcp7BLv66V/mwDaw0iM3uBXQogbEW/BMEJBHz99NRwxXrps52TkRxEycmt8jt3nG9W136ELn7j
UzmsLfj/ab8bveamCuUjZq/P6LaaQQ2joUrrDk+05tGWacg0Zx9qHa04Df2RveF1EOa66hLRbXzh
rWIfNR5NuqT8vFjY2pNfujSKM5hUcuSNPFJToFOEewidbN5Cqr68d1PGuVLSqBtkX2vQAr5sN8u0
1On9L6KXoGCuqQU5WN6hEWoR8EjWSxqXkjI0w+DkWsuvPXiApqXR62iQLSA2dhSmfusgRbtFFAp0
b7JgBeK4jwktzwxqcmAU44NZ+NOmiI1jZE4P5rRcolR7tAeXE09kT4K2p2nzqvn+vEOT+iFriHuK
PDpFRQWicSAz7Ubc6sSzugZDUoQ7s0TmYJDfQY6rZSVzC5kf6/HyEezKy1AgZ1y3CfCRkH67C9oa
hD0/DlEkZJu1G90m1HJ0itUrz6EBfGCrvoToqq0vU1u49tcymOI8EYjLZLVO18vBfnJTHwWEajmV
QlwhvoYtpb3cN1p55brLZZ71t4IyBBSXk7bwl1nJEfKtZf3DjsavU/VkOW1QDwt8Qe6R0ozvfEp6
JujsavC+1CNdrNqYr4yVYHdxkxf07dHtiQjJwo+q/Ka+PJhi4CEW96soKFSkTFJGIl57ByVF9Di5
CZAbH30kFX0MGn2z2qwdN3yWODdhQS3FwDCqMO7pNdNRNedrM2XG1OxbsI5bzvyTHDAw8/mEvUGm
M9ogN+ZsErPlJuX0aA2Jjpd3wF22BMHkemj7b8zmUVWTm4hT3dpfNM+heAa6ZoO10KWcl0Uf4RVQ
/mhHnmmZ1I8VITs6ikSXyCfAiWQGQKmmD9EcQPNzR4jh73oyYe5g/iIyk10RHQwddKN8aldZHQOh
+r3uIe2re94zm0ucJ+SDtvdA/OK1kc0kIKF8GD+Wyfi9bcYHOZTIqxqvA57c9sucxy+p8S0tkY/o
YA3keckwg2e7Ka51v1q2a8LPliWIsePpiWYsLNwP2RB/awxMf6mqtI6ImNUvwoEhY5XnBGQJXNNP
8mc6mqwpMyjWvXNjexQzXY1rLwuXQyfIJoWcSMDZLJeNQ6FigpG6m+mPA2SgN2CiGrkJe4wOEIpo
As1Ynxute53r/KHxq/06YfIeS0MNAvVNFEt3FGBCsoGRGnDW206cUp2i11h+Whyw1VZO3iELPpgR
vyJ3jxgEEl5B3GkXtHoOWM4+u/LWVouklcWpTVJUA+z1BO2QJT46uXMzz9yCXUODiYbFzpnmO9fJ
l50qLMSoAAAHCUGxB83EjYfgvSwjFV1Qc4Mbyx5F0JywPn4dBsMgMqPOnlH1KPL2reJh+sULgi24
Ion9SO3EsWVuzV0p5uLQac4h6SjOzap8hvyBb0pIXgiKGV5Qx6gO3eMhFfxMfiL+IF8pHu6adtph
SwhLG/zApjCKT/1oXKvnoQ/xfHdaMvuEhGrRvC1gqe+AY8mFGpAX5IH7aN5GtvfRdMQR8zZucfX4
de4HM4RIolLtMMGD0Mwx+0xfx4qcDQGRPEDPKJTpPfP92ESvTsTAjRoSBBLSIsfLLtppeMin+QCH
w8SqRsYHaIsGMSjzWkbUNlVYlWlFslSWozy+lPAY+77wtoAesXURPrqpPNeFxqybUHQr7atJIz1K
Y0YDJyJ6K5GBHMFHB33MBbFzbslmFQykVO6KGMBpUh9JT7UgNKaKymB8QFyDHNTHiqFZksfOafxD
ejGZMJFA3WpbgwRZN6v72CGaLPtRA+JyIyCS2SByUOx5wlq2A+HKEJPb+Xel8aVyz3J1dkmKJn3e
cYpwKXlq++VqSidmqXDQghz1soCG64trFEQMN5FJU3wuXlWVRtP40W2ebBtQJwzinnewEx1dW6a2
ktKkmuwIFbEvxgIqsUmNfRsuR4poBoYu311AmlxOzmMRWtw0qfcDD0reskB+HyJUoCrZNVjuoDU5
d5mfU3YiRt6U/l2VFliXMpQsMu+tfXpIsVF+tGbndZhRJvZ8sIVUETAWeE3ru2JhCgF2w0hVfQJy
fVtrpN4hXg7bBW7DBrAl5YQFOqWZXKqcGf4AJWc5t2UOYXSPRVbT4esgi9XA3BlPbR5M5R4C/5Aq
w4ZmNeSHbti2ESzWjoBE2IjtWEPx0o4JRYN9DHDyWj3LnSbIUev1VkVz6ocSei3b2rYYm0nyqMwW
vrzoJhhDx9IOYySS+8hoHpCS+erTYDzkzbWxAPaHmrFBN5Ciav7FTbCqNmMTEHVqvNUEHEsqxDcX
FcyFQN71c/bQoK9CCJzzVEIG6MrlsxYSqyDce7P695MbGVyAsL80c/LQ3hHlabjumEsZSltxTMoC
b9O0OFnzhe7VJAXt8j003Y8aMuh70vMDaHwGN38ZgsYvPtVNf4pqFJZbfhbMl8Uu832BZkzcfIML
5uxj+zYcIenpIDEi3CkWl1w37Lsr6V96UWautmG4HLf2kl9OIhHXQJeGR4Tdn4pshKtgz8cMAb1a
w/cdT6Paj7WdS/kuSJB32gzQXoIBzY/nDpTibJ/wI/K21Wo2V4aZp7dhhbkgtYdhFsNeH5sbjC2n
jZaPiH2L0ds7g2ciLTTYQdPkHSYzhA3pMN92ialfgQEHQxqve92jM1eH4XiM0ulDOyAvgFcUFCeS
7Hh4KScTmKf3ZFvZ3i66jdvV2hcsLGWNNEqPa+1h4aIDqGoy6zBhG3aF7oY4WHZ5V05ehJO6rT84
Ddr3yhK2kGDkTC7s1W4uUjRBIjFjdSQXIYbyp+Ez0FrjxL3g/FzY0kYrXQj/dV+j0FGa7h4q+X3e
SC1zuXDywTnZPDkTaKYLZUBr4x6RJw7UrREhdlDX29jADKeNqRc7MSON0UQYJOiMdmHmwxuqdKR/
8vwbUrTiNBT657KmoZCnibErYsylKgnWV4skCz/7LXB2YTb2afbiXxdqX1oTeWBV8TVBUGLJgVdz
Nq1TX0zWSa292zTjwTyABjolQBEvLWuQQpc1ldQy1U/nRT3he234dYq+TUgJp4G/eZGiHIY+yw5f
U/QQtQzHrbiZEOB3GQXM5CqLzMdCSuNPPpaq5jyjq5n84gY8xJl5ajv5XFHw350dgtOQD8ozKhqG
ZhontaDcD5FFbg5ZZqKoL1fdSdYmdWHxtCbNHfhxmnu1/tBJoZUKm5R9Bm8IKp5zEWPrfZWJ5Ml0
2ubK6vuWxDEpjlqOlwNX6QEx3KCY9fpRd9orXp5vHAPBVTPL0ws/HwcKkSXiDR7KZp4UjLENTdwn
sV7vnBQqg++XJXxYu9tbRAQMOosPYxinVG4ouUmhvbmb+Ay1NU+2saPCr20nuPiHYeDrRBMiBatZ
1A+LZbmUxqlTqH3YhxJ+DM6dpd3O8Bzu1+aGotiyd5HOsYCh3SLXR2roIKwTS4Wd1cosJiJcl7tB
wy9Brdpl/N2YI7FzEPojBTDMk1ob5VX4ZZ/udPhEWJ+8acUedgoHpMzcz5ruQsr1s+bSKl0smWxw
lMl8GuVCrc0jmMeBD++kJThWTvMpcvLXlEb7LpP8NbVLLfTM/7lZt0Dl3bwGzuoXiKPQZxDUJE92
/IUveJ+N3OUC0CAzvnWz3Pt9ONJtYoFS6zemI2uDtWz4uIhDNbWPNtzCsK2QXbPMnZBPsSufzh6i
zmGw0iuIBRG3X7jztLLfU3G/sheDPQJ+HM+TvuvnG1ealtsm5XATQYIgYajZQoElTmx3sMejNzpD
J0kMTl9bAT4BxoWV3BdJOpzGzPF0ZELhP+RyoKlCWO84rx1Mq0kNxN1C3KxRp9/o5JT4eoibGHcH
WokApvt97WbePjQ74HWGQ0A3+hucQXtIg7a9R5X/dkixLMpyA02Jda6ogmO6hR/Lt6bhs5eDNcDS
HC2MpSv5ZSKREWOoVQCZ46bzonRHKWKGCwCFxF1166TWzowStZbYuC0jRMvMOVwsbo2SYYkYTexY
fMgU/1xT++zoaYqAYFI99pnnZsrjcbKW3AIJXmihh+6XBsyxM7ovEAEv7cRlil7GuzpOPuVx0wXm
3ELgbpejEcFHzFyu/LxBfEjfZdzMFB6m6CpMvJMYzDlwoGhc1T4mFpETXVikPCXeqduk1r+GnnVI
3UuM2o5xNWNlUT+vdi8dmKDmLuZxIi4l8xXpaRGE8NFiPtnpRH8uaVGG0uJbvaSG0WkadQ/rC1Kw
1AnGDrR0eN23+YBRo6h3r2YNi96weWYnz0ZfD1ELwwVGZmRbgKLAtDP4yL7bfUrt4mvneF9JTNAI
QSfWHqKvcxO+LFYLCaF7KKFJYrxh0w+Z95EWX8gfoIvpQFzm8UjMMRbyGbFeuhDcDh6aDSAvPvRo
H1BkCeoRvy4G5DadGdsa/KxN9yZHDTVrnS9Jbn5uV94EGvGrNzPNwRJHb4ZSo2EXuBYgcmjH3gfh
R19Nt/8KZ5a6132SObASIiI42yb9Xov206RlV6t5Whvsx3RBv9cp2r29liSzEAauiir5xCh0jbFk
i9cI7Sm3qQ9iGO5EA+vXm4cFxXbMi1rN2pljiOtgwgS3IrRELw75pfu5tKcd0Wx7BbSUMqZbvKZi
xFJDVnksBKLLSr+UPyOWiQCS0qPbQjKipwwhW/XrQr8XAb50RdjeG3ArBpf0SVX0Uj96laWgWSVU
OhUWrwDpKtA3h1gYpPb03PqYzNh4nabALfQeizTTDGwSHaGRt1j4FW86FzYK3oSmk70kvv4Ia8uj
dkjO7BUo3LklQHjqAtKMKJB4voGyUJ7kL6LxtM3Rwpzwn/E2lgQc/wmQ7OtkBcCakD1ACsJ6hy/q
1jWyho7ylVnZx3IhV6nxiN8ZGKPP9EjcuvhKpBeSxuRMZ/D8VbnLp6E2IFwOucHedUTdFCgSY1PI
zECdyogyo4UiqTldIHwTgj8oZVm4u5lThy6zTXI5hOTbtQ1iZHl1TG6CISUmRKAnqWw0TKj2VKlj
7LvmMwriL7OdoqUIKRk7r/3KcE2RON1CWkVeedz980kx/gJvlycFDKnhWrbEP75DabuRiBYw5/mx
LYznAThRm5Gyyq8E0f7acC/XCbfDFgFoVFf/+bPF33y2oQMKtCwDAJSvv5O276zRLij158dadryL
kIoRH2TEzzZlBk3YN5VYHhzQIsiYP3uuuPCn6SSzMNqiD1gUQ922dKT5dFrK/XWb+xezRcnnn7+l
8xdQmK8buovNgqf7pknT8M+wtLKdy8zCbvpoSv3fuCdB9Lpu2jAMk0wusrxWGllQO/C7Ih9cFZCx
ZspeJZgDeyd+WEl3ZMi9fUVGDNbgxZS5nJdT4XGr8iVtixdIJK/cE3tLEJRFafyl6hKCW8ytSOUj
XebtshzYN9ZN8yldXIhIEUmhwmmQJrzSCHa2mGFC4SCRF9iwHlIm3GidLzP5LT0zFrAyacVJe8Q5
tY7TAnOysMeHpYh/JOV0+9l38geZsFHneXHa6SFvsRKy5o9CFhkTp7mwS+Lb+KVaaT225vKYz/Hx
n8+1Yf4FHMvJxnhD0i1c3fkLYLWek0rzKH0cE2jEga9bOzCqZL8Sb9LKkQwXcDqNRX1BjQaDh3Ip
tmnuiBtjtPbOrFdMB1SUPTchMs7hb4IJn47diJ+qnLmXiXrOWuRucYoxUKfgPT5YIQ3g2qiuYJoU
e7hfr0jIjAxufbV3mmWvis1RTMVCenkXiOt0GkA4g3p1wqWTDcUyoUiWToz9LTmKDkYF4hVRl5C1
51QcseiEN4vFTUu5zWEK3aX93SQdCDJjgr1Q5Z9cFDlkT/ulEDgbJusQ1AsjD05OX/LeJSqUr8c5
C9VvHbQfKMLWe2oOmtHXeDj23wpfleuLQhAp4N05JYdYL18GQbmxMPWDF/e0vPRih9wv7rWmK1sj
qOBOOBoR6FGvouJjUZrLRIuYHsrPFvk3Cor9g6q11xpiBS7quLX2oxLcPug+G9sqtD8bI+FeaK00
RjISLB1cWRd1AFmqCh3Z6aAV6K80aCLvaZegbJNiRvsizHQ5TcCmUI20n21epENwiqrpqzXFLcHZ
PrTwVUeho5YgASdhnsBC6Wi22pcIHTL1VZuLqIp/aNP8MGTVeLs4+CMZgw4YYJifTew5lhmaZTb1
kGOr7ulfbte/mVHQ0XFw5nMchCTfG6BEAxgTCxL/0ZQ/Wc4GLvuI4fzvGmaGbkrSGlNdovm8CSvZ
vJMNs0oi6SyJYWj6/F/wu39FfPumr2wmdJ4ixtZ3Y2q/OBNgBSM55nb0uS7SO8LnC1n6zuEGalip
ok+SB9U0PkvoVeHlL6HefDQ9+1/Ozd8M7qYP3lpAkbCARL6Hng/JgDhkWSVYl86oJg48VcNGTztU
VWvwzCDFv7WkauNqf3PQ2dpGQM47Wd9wJH4MPEXQwaDfFqH3AbL+Byy8lx2VMOT/6vlfkLj+X2Dy
vqUz5oCQ9+FZWe9xuATYFm3wKT7OWRpuNbroICu2+til0K2EbGaT1q+54+5sLttlqV+i0DAhWWG1
O8EfUqC+Qv902g2JVyC+kWDhJatRSZEz9FpQ3uLFxHoSYF41+M8I0QF40KeC5LGstE2N6+bFlM1P
xZJWWx39+2sBY4sSh7X1Ndt/9smFhP4g2kcNhdWdqolHWsLs065HkZlbKn3oQEwU1vKPtS39S5sS
9e0hwWgaDlgPsvLJKcTeQXvcwb3u2h+xGEYw8UJDsC+yaueUtjw2JpzvQBjGuk987WNbdzn+ICPF
VV//tOSAdTXzKGuOCipaSq8QX/sQ08DVmSNiEd9B5SrA25SPfgw2KjKLZVuY2oWv23flEL3alT4c
HAwKUoRKkammoF3N6b5BMBORoOYKaen6IV9KktOM0apY+vnYJskPBHCqt+jjf6lR/0KNgt5ChPOf
zbGCCjH3l+/Vr6Sot7/5yYkydPGbDqmJh9tELFx4xNE/SVFwkH7TIcu5jBcCbgP0pj+8sQy8seBh
8JcofHhC5xn8SYoynd98FJPxsXJtG7SV7v//kKL4Gn+O83XPJcpn7IHxYaLY8d4xiQJBrYcaeIlc
oikZkZvT1KEbQpn459rbvhpRVbLEhI7KpNbVUX95bQ77dYuZNFGxfJfz+6lNtagM0ZyEB2wsmvy7
HoWGFauD/J6KEhXU3CspnsYoUQAbn4Mi8pJA7UwY4E5qgTUIL78dBMwBXr3arY7K5d+fD/3l7c7H
nF9Wa7NWVJJt/XkEbcdz/vvHvPvUyUpR0zi/rNbeHfP2zTrN1TeFD4X4fAwpzkc9BXGp5f1F7bYj
kgZlewLZ3Z50AmY9mDI8dRns2KsWrtP9aTurKJ6qV1YU+w1Eqy/UX6tdOUzVk/FBrZ8PVJtqcT7y
7XD5sb98wN+9/G5fVFbevsuc65hW+eDo9cX5ndQa5J1rV2/oGEjBkdnMGvSp5KpapH+sqU2BLQRd
CEQF314ewG+jB9XBjpbn/3wV311UtVmq6+9F0m6IcghNkBrPxtZCunSRN11qeRQ9ZjfZpXHEXatu
Qmg6MTEWYEZ1oNqn1t7+Tt3SwtbMvdEbN+o+XdQ+9XJhGJeNGWcHtZVPjodwkJRTUp95Pk5M1p0D
amOvXjjf/Grz7U3lF6Tfhc7ozSRLaKiSUT1Tq2qRTAbVhfyllKU1YHIi35wbCuf+guWCBl40s6Jy
aHYnbO/j9qhWexBNFdqRF0ZcUCj2sJWSvQFZeqZV1M3EFVz9rREOCei1RTUOQIv9fgRsM3A6rX5Q
Gq1KejX1M3RIzttmWxEwO+VnMbco7ciFY3Py1ZopdYUMuVCb+bp8XJfaQy+QI6gM0g8sLUhL8mEK
NZ2ll8TjwW/dI+XH4qS0UCO398AGdEl5els1k/uZDhNQ5rlB3TTn1Vgqp5AMsApkHeGgZh4v7OLO
iVBxo8h6rX5wufp8hFoFT04pC/OYKaj8MA1KgaLYreZGgRTSPCJf6Ou789d3jdTdCnATvwjT9lKI
B/Toz4X1xxpcs2uvowNh+ygs9UphSVAdR2dJnh784smklu5enYVU6jKpNfVp+qAtx9lyg1RWrxdZ
6E4RG0MQaml2M8UFKlEDSupRQoi0sQlYtnVW2mjbYJflrY0LSoqC4ZLifwO8iC/3pqcbS42XSvi4
m8kvpa6JpbUBsG4B8J5d6gqdr1W4X2s0ePIQvA+MiOK57spo/7aZy+9MwAWGg54cvjACxE4YXUTy
7gvRPPLnhuTIwjYCwYsD8P7upF5TaxY2zsLKc1icCO9oOgJWas2f6xEllAZpqybWOvQTh+9ePwFM
UdK8ZgbIi37W71K95Zo+oitQ721o+JTXTNTQ1GqYxsxYcqfXFQk3U3RFJRXpZKkClfXoyxMwhRVn
i0XU9hXQfG5p248+6VrcnRa5UGvnTW/1651FTVDtGoboszfOzi6uBm4JV3O7k5cXIQD59Xowsh6B
enbFUS8OCVjnOfM+1lbOeP/Hj8WKCabJeXvWk3kjZg1lhz9+ofrZwJ067rpuaU4QG8QFluoYATSn
869Um+r3Ap1Dimgc97PXhockN5ZAt+hoq1+ufq5LGZKfqpZqR9WgNufSCkjlKRpml/FcpLCizver
ujuqrENWxqHOZGKqSGyunmC58AftUMSovJx3WRbqUDFPnmiRTkxNpvjzIlrBE7t2gqqW/MjKayYA
SeNdKsW3MBXjjpXTttpMlbyW2raBd1C8Blfrq4AAtw5GMLlAegYp+KYZ9/gdS6FzE7cV0dd4rHDP
O6jOnwo3q4K0GKeglcpMal9YLl/cqk/3YrABhcuFk2frpq90YzvFOHKYVPMBvjA7orzdntSa60Xc
pGXWzhet+2hMSIu6JbrXVbN2p7ooYJkw73UnXy5GAD+gw+diF+kG83cmUm54eYO/bSN0DgLDB+4f
Uw5w6pZHTV3+Vl5ItVgXj52grr2NaHw7iFaXTgxM3Ppkyvu5pypBvwXpJ6wEmPE4fermVmvnzb51
jF2lT8POA5nkLitdTLmIIuOjDYkN6iIPuy6HTrVwpVzbeZ/arJSKl1pVx6iXz5tqn4kI40EszqXa
spihJZCDt35bVXt/eZ+3Vc+YaLMw7jn0rvdt19CsL7oTiqwYJ3ezfaF395Vwxu2Ak9vWQsJlO2JP
jAuwj4BvWWRbUXOf5TKU7FXIZCDXuLHkzk6tqtcZVG7DAoKFnrcOxRXmEwzrYC9EGt9SraqdalHL
l9WaRtTMpCHvtPPfqM3x3hwgUZ3/Uu1Vm4sj56xMAD+uO6mLrbYT+Sbnd0JlHEpjYpcUNuSDp16u
VDyjVsk2CV/l36RyTW1mxeRnhN6/b//ty4WKm9WR6o9y9cSc31P9+Xnz7eV3n5ae/8b20+qA4u3b
N1B/98u3fDvw7T1ciXKMQo9qXsakX81y0usmJj21HQpr3ALxR25b7lOL4Y81tbl6TEXqYLV2/lu1
OaxNjBkq4gkcZUUugDi1qtvOCrlWvpVmSUFDtfq29/w+549CYV4PojzHJfSPzzt/vFo7H/zLO57f
691XfPcn5+PmhJECzLWSIDTkY6sWSpvw7zbNpfADJnhwykq+UE5jzR9SjGrNsiHShPbyXW1R4UGO
Uckzno97t6le+I/7qiqmnzkATVPHmUp//917vX3K374+jHYYgBXG5+QPwcXzd1drnRqk1Or5GNx8
uNImoOlffur5GNuIbHRijn490UlNmuAs4qhOHs1VLrlroBqlZc5jXZcA53II95UK8opxvI4joGdK
AVEJV7oq5Hunjfi2sy0NAIsNHgnvD6L1xhyl3lK9idpW7/G2U23rSz7v8GPb4OirAarUpqAGaUMi
2/qnPl8q5NHtHjAlDWqvTaOdBQ193TW16waWqdkEt3Lam611ejTmbgszpTuOlo7QutGCGJQB9C9q
nauKtOOY3w+OPwH5qFe7cPCtEz7HyDTKtVh6rak1C/ujA6n+MZazTyejC19FVSn+9YFvijZYcsCm
gXZpCMb/QkV8AFSbU1yCNgLDzLgayYXa6WjwcEaBOWHlGg8i9ts9YJaZwnHsnfS5Rz0QaPOJppd9
GqCxXEDFxFfyT8KMxQiOJyVmaPVSP/VyMUlV5g6m0C6q7K9nVIGCFqiF2ucQIWxNw0Q92MNwDFeA
aVd1psZEAXAEjJodGE36aW09b1eo6diTM7FadKs9XlTVR50hmCFCnglbxlXqxKg1tVAv5HVE8W9E
pigpnOn0tkB34titwCXU2KgUSn9RLH1bVXv1MrlZrNSXzhTjyUdnhFwj4fdGoA6UqOkvBxtytD7L
nao1GvW1ycVAER1Axx+L4o+1d/uSxkCG0J/tLS4quONBDjs5KYwr34wnug3sO7+g1mZ5qvzZB+4h
o3l1fdXaeaGULdU1V/vUZq/sQM7bb2vrgBb9Muzx+JXZgnxDtVB/rP4uiZBPdiyg33LKHeTsSmxY
ns6bmpoiY5XsdfJ1aJ5MvOdD44TiZojndfDLQbkpvYQRfxxJVWk4h91xXnCIojXOiReuR3Bk1GS9
TtJtSTDiYAI4v4UnOFypxdBMgdtDTkIjv2NSMAg61GIoqENtLPrToz7UbwN4My5MLucxrABXv6vH
ATeb0ltOudng411BKZYpmiEX581htWhonLfVmjpGHa0265B2sipB/m+x9l+KtRBpfDSY/nO19ubH
9F/Hl6Lu4qT98WvJ9udf/qzZuvpvNFM9hHfot1Mv/V3ESvxm28jjqDaN4/5JxMr+jQKVgV052AAI
GCZV3t9FrMRvjpQTohvuGrYq5f7f//mTplP3bvu/yqG4q5Ky7/7Pf9t/ab64uAKZCAl6Ep6hO+86
VpbmzDCc3PXoRx32is611AP0kp321FzlRxftD7FvgJmKXdVshw/9i/Ut+tA/W7QWpTXyIVz2JMOu
9rGvL4fwAF/FKA+gcW0mFf3og5zQtiXFlSd0QBr8rcOH/IDC8r58wWbENHdGCvRgi5js9+bS3+IH
sEV29pdr8jfiUn9FWcjfSIHblwVu/nsnLNOGYmFa8tajvrrPEB8e4mE9ICh5l07Wt6EdXjUNsHed
JZ/txHj45w+3fHkG/wR84dMtrpRrW7qrA375M4KhKsIZPKe5Hr0nf7rUX6uH9taKA/1Lvy9e4xB9
js3w6j5aD1W4tS5jP8gesce89h8BR6+3DTWDewPr+Ctq3C/FzXqR3WfDtrtJkKO8R+e92zFPvHgW
3aiN/eiiK59uKRd8q57jK/NOP9TejwiVQOlg8Jz9yKYdaMzPHXwlmj8bwDc2Jo+b1d3Ant0MX5qn
4gljYs2k8oXoyc4lY183Ro1PBHTmABJzd1VcTXv9O1L8yOCA9oR1TRucotm2fWxuwGIYl90B8YBt
8aV6AlwVf0s/8HP288fydT1oD2uyT67DI0D2TGzGl8g7TlfDbbrTvX36Yznidgn7doeXT1ZvXsUl
YLv+/7F3HsuNq2uWfSLcgDdTOHpSlChDTRBSSoL3Hk/fC7q2T1VURc97cBSpzKNMCQR/fGbvtYkz
SYQdc+L2E91PT5yim3+2yDBUV9g17/iGc9lrnuE4Zyp6MySUdnhj+23hKdxkyXV+WAwnPIWIEzFZ
XtPvkFiH3BZO5Y3I30esnMVrPt4wyyD14XKEx/mt+ND9MSU5yNZ+ktoxTjoMHWmfhl5BFm24RSw+
jlwQl/5cMTBbYe9+g90AqXjBHk2sciFeyZUjjdG4Nu/jQf8sH4JLV57lp1FhMWkP5RbiFsx76zHe
COd8P57D/bBswwfIwhhgXbBkLZbFj2xfmzbRcNG1dJWfxCOWsPfzBjGmPX52iZcO5PHaie7ixnqT
W69CuoLk7mQCKnYNnt26k3idByN2o/qRp7YOUWBINJAOfAWnSrbJMnsjh8Ry80vgZO/RST4pIZe2
rVyItQt6K82GDpJsDLJj7CLZwD16tRK7UF1srtl3c83Ak55JZFMv4l0ePO0x3BmNHRnQwh3U1aPk
WDeUyAZIaRBWxhEqAvOij37XOPlFfiSIz3wOP/GQt4cOreJr8GxeMcJza1fO0Lk9Predfs4v4w7Q
PvHvxrVVWX141bb4HP2CmKFtvc3eLJfzxMJd4yQn68F6WWq7JCq7ciYPFQbvDjv7Hs4qV/MgJ9j9
HbLZdvqlRemFNbtnBGkbhF+9yeuLBgi4H2wZtJ6bed2HvgXhioTfs2j5kFw6pW9diTbq7ejEXh21
sjbuJA9fJzFGWCP5AXWf/Prdqtcno6qwpXGTnOZtUG1ZvTdOc4b31O+iU5o4ksoZqHTuLKLf9AII
CTr8CmY+tvSVPUce+qc7qYJYXm1muw+0xPqGdE9th9/nfXa38zZ6JkEdB0QROuGF5LiQJPNb8NH+
CEDJyVw9DcNufq32k6datnVFfjOR4LaZiYqO7WkzhQ6eOPOi9M/WdTh192hPkKVxnx/FV9HN3Qhr
9KN0af43puFf1oXwt0hYVtHASZLEY05b9V//gR2TiRPSRl2uty1c+oLwAzk3Xk0Krf/5GP4vh/D6
z2gUa5bIw07+K0cW5c/ci4FUbzVpvK3/hDVPuzmcvpeWGfiMJFJcah7x/6oF/pvnjszS9a9nvymp
smhqKlkapoq66v/+6YD5qfpktS38u/xVmeM1AaBIttVEInChK8I7snuSfzMUDy9JCBxcMj9KZSyA
s7TgkQV9p1bzrVydJsvqOckIAfF7IsK61Y+SYkyZQibwtdm0Pg2NhgkmVj1zkk2/kSX4NuDE7LRu
z93qd8kwvlgYYMTVCVOsnhiV4aOrJMY+xX1ft+2LXGF90Q0MdVSsFom8peCR4/fYEZ3hc5cbQjhj
QB7s2SyfO83on0KtlU9WRhpbUg1uvvp3mtXJY2HpmVZvz7y6fAjiuFvYfkLtkq0tdab96UOC9Io+
8xuMmkhUkDnnxG12ezFPpY0ios7ui8XX06Sy1aLZCHrQO2ODjReLtzOOON2lYniIC34EXvaO48DE
Ldb6dSMJ+1IkVNOMrFe5asiqt5bKlRpkfrAWz/LYtDbU4qdUD9RTPDB3wBw3cFDJWK01gdXWvNXq
5qpnMVlWc+5PMfhy/DmrFtv8kW+RFHCmkj3jcssxrspgCGisJ5DKLSqQqNz0J7HwBZloWSURjVPX
EnKmoqgxGKDaqaFeyKKaN0QLfo7WpJ6h1pI1SJxqb2TbYZDRsXUacKlW8qYxeVBK4Y/FNnFfaMtN
kz8g/rCKMfOvplSDrVYBSZ+ICwQ2cIoELYdXqDM5j/WXPtYWT815UARk8mQ6RcJAopTUqJgtdP1J
W8InscLjlEpn0Yy2wqw9SNNXPWmPSwWzSYVGMOnVSzVh2730IsqZdmofp6h4SoLwJsftV2JOoBm4
gReUg7BiXtdfq6OHts70llhI8EApwCIWCUoyMjx0NVvMbmNBQr22EAQB4NVV5bz3cvp5h9nGOQJ/
T7jSSSC+CWsZr7Qp70uWRRshUwmYKxsvGUZU+BBE1k37S4FsWzTH0plwEfnC9D1zq4tCdpsq+Quu
GCkgBeQYK81tMd0IaT/jzuwbHhT6g8g8nmUXXpPzwCswByFVxIL5EMdd5VZEIPfjE2sRh7gHvg+W
ZdCpVJjJhdi762uG3MGfsm8rI9IeZr4Sae5YGF6zZE5n1ls2uETX5UBHcLg4BE45VUriMfG1GhOj
cTLspNn1JDfnY4wL9F0bBMdgZJNSeBXadxJ9LNPTMmguMO9nsx2P9OM70xB9QuUdg21Du8w4FXhO
TrF+yI1GPyhhqG7gHV/mSEtKpqmGjChzfWjgVTuC1zJ7ctjOiwL4Yh53Gkh6yFYapEly1HeyXpB2
mvfbNiXlEB/A1B+KunkUyjDYqCW+EoRaDaPziOF/ywag4uRj1mC2rjnIIAGHgcaV4U4aTEg1q4KF
gchioQR4gxcSPw0f9FmWSb9rqNlkq8P12pnkSg9EuQuA/BKpJUJ3VipvjMT0MKljirwAFhxhlfbv
b8XmazGs0w1UXoff3/nNo/391SD/4R2RHBatIM4mlHC21Orghc1qM+rIv8AClAV7eGjfdSgLviwP
sfcQO+S/iJflsR0dykVKgGpruu2pvFqkoG4Gw6FkDO7k9mzle1J54AZPqHlPAJrQlhza1NEt13pY
8Ne0Tnqfn3jv10eYGNNPs5G8gQrhqJzNu41317TFO1kK6iX6aI+qP516LHXn8jM/ULITr5vZ8huv
kf5mHtqnaKu68WrW55y/GNUGWwYnfS657Jcw54idO6pu0zrGWXxgsC9RnqZuo+8pZwfWQizajJ10
BRYXQjexm7sE/YKUb84ElTGha0DZsrVP88H8Mnf1dzzco8VNE1ft0FPwhcNPrXjay0jWtVOgYrSc
IqXqceA1ZWdrY7yUNwr58AHEzouxMTZE1W2MxjF4iBUUGspP9r4kG7xnn8t7Qoj6pm490gHZN2EH
R2Mn6W536LZSTaviDwd52pfhPmMBKVqOmZyZtDTaRpcOY+qFMtOw7WT6CtUV3ob2QB6klvDjeE13
sAJHPDUDayxPE+11qQyvFaISdm6sD/iQvVF/0CRn4se71pxNB+gfXmxi1bUNJK5rorVDSDeKAKSH
YeWFYFw2lYtJwDyba/w7RSgC2uZNrjaK5Bfs/WeHHU2mOUJkaxd5b8Y7PoDrt/FgC0iKTRhntu6O
b1zjdCW5bjrRhh8qcz304wRaZQQNaecD7ncbuFbsxdeSq0V1+c1MXGkOzScOB14eRL3YEMEhcIxf
LH2fYu8Pt3rxOA67yboLZ44w66xpe/0uVN6w5bbIhR2XmK1QHj4ZZ/VrgM2XerRkHVNzoI2kWi3U
jObNgIpgtwnMmQP2e0+4Li/Bhf6pvTc5Xftjd8PuxL8dvlP6vhXHajd80ZMVraN+Kz5Zhaf8oy8d
EWLu6/gcT06sO9aZtw1IqnJrspornPIZDs5TRKtFgPedd4DymdOsJe5AgCjkT+w23ODPNZNtVzun
zxql6kJM9EFnXUumnNu8DoYdjtuK73/P9yv2JxnDEWU3l9qbOpam9o1Yb5T6BuGGzxLZPOGOH5O/
ehgeSumtLJ01dxZ+qubGqZekDhfRoJE8p42jHeHTGIdgTwoJZouZdZXo83fUqcsLVLhi8NKnL+Gy
Ic5FJ7m8PwifauERLiFtMUBr1qamEDtblxlx6WKTqDfthmMKhBV3E0GMiFPsetMc+tSf9vh5Twnh
L5WdfTGMTOBVHLMjKbP0tjr7XIrtYld+4gUJ6ObsiNoktI037qt5cSZi3HvCJ2xhK3Nm9J+Jp25Z
XbTHaIs4xwCe8JZtOt2hGKABG73pBY5VeiFzEGoN4dEreNYWSEEjrdd0WAsjWQl1bzzWNOSElJ8s
7hpaVOYCXvaOFYzl6qQ50ZWOnOVjehs2VHnWzWTN9ErEuTJtTEfZtY70JvnyRn/ONgxzCJ8H9GJr
u+wU+6TfMVfwjOOhlLzlacy96aFmW/QAV3k73Ts/2cWxo55SjrHQhUzGwf1FxFa4zc8qf+/wpm7M
d36GK52uWWyjPQwl+E2E+BwJd108i6m8O10wT89kyBtkrfriOXgEwQPtg66OAEqXtrx7bC/CvT5o
T0gnujfzapX2e7RrDwGDFMqEK7ROC6Ewp/bwhFGVoA4O/Z3lW5+yl7/wCO0eMDZLx8kvz+G5+QOR
YjborlJovxdBcdAeqs/VZ+9qJ05Y9aac4+f0EG5Vmfn4nkTTYLZl+NHiNkuPVberxAf9qp6Mp/IF
pzgFJsh9cm8C7jpt23zRGkAlPDQ76Q01yHKhpTvzhGEUQo8Yf2IZ6GTiS1GR4PgiQtzJVMxTeNP3
XPfcVd/qQwHaRvWaN0nxFMAKF/MM66SRfAPOQLCNhO3ERB1qSEQGKemLV3E6lupOTpxVH85EofeL
E2MViA7ksdBVSl9t/UlVYUFS6o7qNboJIMxsyTev8sZ6kiKXzUipY5zBCgMWw4m9prebXSS7Sm9P
xximAMzCc31uIh5IZwh9Eu/Kn6FxlR23Xfi6/MnPv8ec6oX7/J3pypjY0ntODK9oW978kG/KfXoN
470ifcJRSbB8jqf4faTwyg5LQw439KeDWfVUvCcO/37ek9xJdkwPRykUfuyh3piGVyYPnD8WFq/M
uqX74Wn2oj/Sq2C5dATjKbszgVDepAsDENi60iXbLX59lcjwo567hu88lzgMFOXDGvz+NFzKR0At
2h+YJSCrXkWCBS1XFx2LCzDaCY8yzseQVhCymORlz1P1HMKj1cmQ31g8W0qfh4rEaXdP3jvDSS8g
yObr9BYET4DSUwrQncIdm8hEY7tgtno7eA9DGNA4oLzqs34u38vgqL5U8WPyYFYHS9tq2+S+Fp6C
DwgavAjRd8QISna6Ty6kfSw8KF6lbeWrG2BOYKEZiGzFTbejPe1PcepGDSmxfv9tQmIsbI7NsMZF
YPd380lczsETvDovuPffGJ0rqoDbUNrsYpXG5Y0SnkUvfzZEJ3gor6oTPlbHnCDBD52Usx/F798r
5hs/8z7Hi4IL2UF3A2xgPA0H1Ow8XbInnnnx1XLmh4H8oHjX7WNvfld7t37mVFdyjkkW8Pv6nB6a
J7biPEWUrfmiM6bEMHhhoPSh+OI3n0jaZgx3E3NmRqwT0aswCz3SzIObzPTyoD1CrdUiP8qu+bey
UMV6+bdGslF6XaxDKvnARgtfMc4hZgFE9ruAx+IsvquMWzL1c1hEmhMIMOHboucua327U9ko+iVv
vZjGdsQnV+NPTfvGzSiBamhpsegZFWaVJGCsRlqjemL3lb0R3xecGuWnbf40kdsQqwxCzDYGJ9iF
39QwxaWhSLgSORWErCqdcm90XtN4Fha4e9JT49rqd8DLWOy1lPbD7p8xoHEfR7fhOHwZf8b3gDDm
0Fk+62+6Rqt1S+J4f1rdJw7FHumZ98yStVfC4HlmYdmVNsZ+OWEkOOabnOrSHXV7PKeUGeQeFeqm
FHxpcKsDfrD6HHvAXmeInl8iQcBOvGlg3B7UU71l4MfxUnvhObsXu2RDVGb72VcefOzoVh/KFjCo
zZPiYm7qs2kexM30De/5zF0p4Ae9LafoVPyxbuGlOxFfT0rgLn5pjgN3AUSdl2n25+JHWh5WKA4h
VhmJc7sCK1fjT38Mc1OxprBoZWzIn+C42ePFOYByNL+Y7GYR1JnKdZ5gNewXutiIuOsD5AjpMP3+
gSR2pwGKKmlsc+N1GU9btJ/S4ffD7//3+6vfLzPGkIM8TdtV2icdkG1LBACv/zf84mofzA9Z2JH5
mkTXFpkYUVsKML3VSck509Wt6ppiI3uGzPWqlHDa5JUuuQlwXmQBiAuSSxhNvLFzDIJ5JcWuZqTX
2IoOaGb53qyOya2ai/4g8ARZiDAhpbZWXcCeOPlwEDM/kjk89NKP5YSKSkAlH2Bcbw2zAQcoMoyy
NOac5O4BAevuEnl6Xt236AryCCIVPJdaZsIuWhTcHUkGbh1g587wx7StAmwlMD9kItcpqysXtx3O
yAZYZJPJLtpRWGZZw9BcDojqiqcIk6av1SrQ+QQjYByCkxiUoEFwiySlxuMGgrnsHmuqI2yUrmUl
pt1MsPWzSaVda8eD2vNcr9KFQYo5HqIkuwqrFnwQpeAUtcpdV1FQLZwPCTzrXUGaLQ7t5JHwn71Z
GQeDh1MQ1Qcw4a6E65v6kQp5LINrFgfvqpK2+04uGNYjy9MTzj8kAD45juOq55ONcpeGB/rrh64S
M1dWF0bicp56c0w8sDVTVOSdusOY8BytgOEEPko0mPvWgA9QTW96Wsi7YRTYk3X6QwA8v2/QslrS
Nxok2rIB+CCE7WQjBgBpGYAkvZrdVZNmJUgH8t7NigyzpWs8IZgel/CaF4X2lvdvrVCKIP67e9Ev
jJdHN06CW639SEJFpmGYvQxRxnO1JiQYhclPXRgHqSWdWxAAXot4BoJ8lrx6Ur1RNkHo58urAFB3
201KbNdi9LOAvJCAEDRmmJE/PETbgFle3S/PtYFSpE8EIGSCyexbB8iph+PrvP5jMiThFFGpbEEE
A0Ku4fa3PB3iOzZlwYkTWURWIW/FivF0rIDWTFUgnSDhEYwf+uUVlPjrUERnnWfoYClMG4fyFdr1
+PevzRPtRzR3qQR6pIKU3TJPg95Ay5+Zl0wXAa7P4q0T1bdiSrf9GvFH/gHlfc1TZ16sF07lCHBB
yHdg/JGC9rUkuS/KaYirghJVKbvnogZDVagKtfZofTZkwMXBp6pTGmN8PBh4yqQqZ4OAvMVS73C8
35qeiWOK+rTFEAubZD6WQ++HFS2DHLFCSerY8OIs20hNHu4eI42lEvo4esao3pRSTDPTQnmsjas1
Gy9CMtI2GQ31tHhPK3jG8IKpioPNbDEPyrudFhNfKhMFaSWDBhDgGXQ2bhuFIyUT6ZbRA5cuxAvC
1JSZRD6AlGZcQ5AGGLwfJB4ARniDrbUiczcDfWnSYVqVBPGKMsJvW6AEQnwLouRDUyWwGZKRemZH
vEumpBulrXguypblKANzC9Ikil1bM9GL2SByRHrKXBNHCJ8Fjlnihn11gU1zjcfmWarndUyGInZu
JSBf3aM1ti332/iM4h0zjQwMMzVm3ZZb1hZYa5OxZJ0sGuEW2C0AdGE1E18VLi13JzzdRqWk1RoV
ZVfavyYlor0gYxfDGZ4frfpFMWnRpCK5G53F+ioJ5rMKmB1C9G0YE/AOrYvkMPXNQtyUJb00uBgZ
cJAwuzD85UvFHlAQy8HXLfzlmQHJzFpCMPzTU2LWjBQy66PO6FzLKH+eIGTGA68VMT0NNHH09Wpa
nyvGDF0XfEMqcZWhf63KJMF/qUKMzpLEq2YWayJBsC2alFZ+jyYK2aq7i/ohlKozew0szlDXzK79
tiYW93nr4oilwC9OJIcwm8nDk/NYgv4gcOBJtExiHZrNMOps2jpx3OVN81Vle2sWP8Iw53Fa9AIu
CmSukM0YNhnZPRXw6rD9bbTolJWDzHgUYUtIizPfP/TZgqBfU9i3Ue0UA3NSRZCPxCuCZQexxNZ1
fISwTOGRxFcRRomWaflWqVn7TmWPcNh6CpsEaBj4ZLsncaptl12nI0JKGvFQNgLKazF7nIbuTlJk
bdf5QnkihzTL1ETQxa6lIJB00ntzpFzCoTggnbiME1F8qdW39gLnyJZg7gvGRLZoBBNc41M8mc02
SMVNZNATF2HYUkdlJBpa+XM5jfxWxVitGYcDiJJn0ZjcFjtn2mrSph6zjNXqyPR3kDctp5kNUpBx
x6CcpUV+yYYZWKKa9hhX95pWLB+LFh+kcBGIQZKuuUkNmnXV8zhlNNF69zQpTHCD0bgCsaQWVzng
5RW/04Jo6TP6JnatoUpbRfIGVi9wZbUCYJhsKUXYxBWDPiWzJMw7xU7JqsNgxk8CP/8LKlWb0I63
1EijlVFAtciDTIJlx7ZtFHcqfHMQYVBv4Dc5Q6JwTjVq7EcVjb3RNjSYAXT9WOhL5Hb0HUtM5EGY
xH5QDMMlJeF7SEzDJXt84CWx3GiB2q2w1yHqgwY4lmkNocOqqZU445Tjfq7S3SJK25zoKzUhucUU
JBSPwLEYjuuuvkzuiGID/fzspIvcOtDFSkcPFl+J6MskRCxOkAgPs9rlO61SE7eBxmj3eenXpVFs
klH+GbFcI70CyXYbBFHzTF136jmhdWiB28kkN/ZD5C1qsZ3N7gnSOnPNrgEjam4zA5Kb0WjXMeeR
Wy39Lp6sc8olwmRvHCs9EFz4ynHC0irL4qeaLGC7brVXeQI9J6b5PQ3E57GJ5o2mayzqrFdDDBn0
DZOvKSMOaqvNd0Oov6m4J5w2EVxNUlKWNIVhS6rh83KPPp5GMJmhZus6MwFznVlrcva4CMIhqpYn
8r5VKl1VUz2p4m2cq+PNLEq0/ab0BYi3OalJu2GOX9kRPgB/CLrHsN2VmfGpy7HotiSlhPn8k5Rh
5JvkdoIuxoCgql4/MV+TBCq2mGBhB9OIU0+8q436j1HXPNl0bgmoj0T1Tq3upr6Upwhrh0LC/yQ9
B2IfHoeeRkFFHVEGZDWAg3tK8wTcnsnqyzJRBdWsstMBCQRO5yyw3ImNxjwy1wg7g8wcKgMONsx/
Ewgh6xoELdDneVk2cTFchjVfT2YvH8F/WxoQce2KiPv91V8+nVaKXAROLlyxcmyGPEmByzWu9Ll/
f/j9PXNl08Vi+P7v/Ox64B3AgQXLbqXaBZJ8F/tS2beAq3BSE/KzMvCGlYYn1nDxtJWQV6+svHCl
5q0R6ORrAtJbiXoqaL1fAeuw0vZUpk7aSvhKVxLf7wfAhVchh9KHTljft7/oPnml+P3iwH4/4PiW
9t3dWol/QMT/8SFGXqAuKxdwBXf90rt+OV7ayg80NPEx/0UKKsAFxZUyOKy8wWwlD/5uu/+/SPB/
EQmi7kJs8C9dwH/JuiREo/j+08V/+u4/FYJ//7J/CgSlvyHoEyXdgBqxerrRiP1TJKj8zZDpNkWU
a6pkWDopZv9OusTBCCGLhFcYD4oKIOOfIkHxb1BPafgUTTMkGdz9/4upG6naX3UMhkIKiSgTdMkt
I/7iJv5DpQE/XrcIXxm2TQaorGP20IeoB2IjdiIsPY7WdW8d6VCN8miK3JBVuaA36gmpThOdbthk
gBgLrUnHXVDeoBLqzJs5mCySiio4DPXP1GfHwaRMWxnNcckwQIx35A4VaIboc+ZenRgKWXwKrs3O
SnXD3h8nNyFLLO+fY4vUcaClZykSrr8CgUoxPtopfTYs+ZoR78vMdDxhVwTy+CB6WjB2WH6oz2qD
UkLim2xyhG0jHDvpI5FQFM1l6orTM3lbiSPHKpX348CcsGHKKCzF7Zfu1ehnXUs++9G6tHp0Gpvg
OHX0AWJzTqVlcKouhz+FuxnyWfO2RNUtCsrHIajvbdZsZpS/rdj1YDaMF1WJHnojZQyKukHXgICX
AMxD8G9TyWU2dPmqV9qh0SSsTVynNOR7Do3mTS29CtIE4eobTkovGYtzZzWeKDExhzA7WMlbNgQb
DiUmUEsrumHxpdQJUyNzF4tcNo5XpJh8SRKw6hoILw9pC6AbptDD5pNM7hGPofWYSQEUstaNkFaI
Nd8D2FTAGkm2FemgwG+xnNJNr6L/gs37Hhjdn6Dh6+KB+XIGVqsc8wNAWVYJgUz59XunCGzp9OVd
0hc3UQnMSqO1YpnCnV7rsTOk6nUxssUhcJ3Nj7lL1MC0f1/toBW+1OqVCBfy3jMFb8RkviY9w/U2
mUwXo/a1DZHnY+N18oSVFIdyWhXaThuRWAN5btWWxW47ElxiMTpcCq+vif5QKp0XfgmfsStO5MCx
DLLK4qdV6FOzpNiWcXiOV7Il/206s9UQJJKf0ZXGa0OHfEAH8IcWg1lOY90SAyRsjPQQFnybTY4R
rYQa0hWdKE8WX+1MyiNjfhAG6Y/c/JHSWHiU24BVhYWGsScLhKFHbbET0oK9uoip3xhGvAVDOZog
bBSw6S4Un90QGLuI7fnvmyUA6w+Wf/CWWlJZ8f1UxsBwY2bMSl1Ieoh1q6fwNV6ycxrz+kpcIFG7
DjG8IVkKr3VXxH46MwhQ2UkkUIM7s/LDBNXqzNCCLu/PNPxu9gdXL+RHC+ioHT6ibEFGBXhdLrFE
m2wB+sz6DhDWx/ljBWNbKkAyqiLBaBD7Fnl949XpLotodnNNO09z+gOoExGNzFVp5PJVG7dRVpJ7
l/JOEF+Jg95zj6I8lYTCVYlcG7lFjKGs2HnwWoUFS7FlDN8k4CYuGpiB27S1nKYFCQjizRZ24B+Y
5WS8xQTedI4pbiD+HQOF2yFWbobFQGOo0m1IlMCSfqZYkFMzd+Saa93zXYhS+KM2ktuPvrrEN2iW
vpRKDyZZ9w4QQOjkA0aBCG1mWua7Wp0obPPgQMB86hGzAxPcTD6hwdHlTBZx9XXwVlApbnteQkM1
bnKjAOgjQ4M/KeC+xJYd11PqZjrnKei62AkjeN3amHkrrpGafrXe1nQq/bSJ2vlocnqmOuijsXoo
Kk6gvDWB9edjw4gs/xQ4yJykq3d5xcFSGBjFSiwvcqsBPWYfBzjErsRI95tMegSFTPJmWPfbvE0q
R67YwozNPDiWvL5ne1rsOSYiMOGwhK31IZfWD+lGqUPX6NIJTm5Qz2yUqmBTqsLBbIVp04XKQxot
+yZSZE+p+YGs6KUlvcRLDXSi86gc45H1StGX7Vqsr9tb1W+SuOBhkJ4ULoSt5eYpDA5i3MWgf5Qn
Qe1Y/wqqYy6M9qQUiE+S/igIr51IYA84RNp5FHgFB1VrnSJEeTzA1LWJ3HoW10gdU2LHBlnwJOYs
akrS3pHW9q1rGbCQxBwjHeQFLwTntRmDjuy8dPAGqRBJ/zJLYgOsB0AtvqpchJyXQgiKo1wFf3DT
UwmC2Iyq5Ksvsidl5NVKtbexo21cUO74ZdWwNp6rzyoF6Fi02m3g4evoSsRbL1ubEhnsrsrtsp4l
YStf54ZBVAgTjFbuSWz6r6mfnhudBALGLxwWevhgpF+/d/lkbbs0YhOGJKLTNyNcL+6GmW2gUV6I
aPLNHIRZWqjNrlZM7C3rA0uLeEngivKKCqDdh7Zm02ApA9jJ+FMZqgtRfB/o8n4iNd8kS3/H/M2k
Rcq+RIH3Yq50lhPKbApUWfPiQd0FrfjLKQIvIEZoBK0asGWw0SaNfXnlQ57fCWE8E1pA2NhonMaR
AU0icgKD93fqKIDqpHkURzynFvGbMN4XcwnZZ2TzFeTwTIhbfY97BOxVyMNIkFjpKxMTXENfCalD
0/Bwys5Ca/FzFSb1BemVBPe8NpW4l0C+xhPPSUjOlSh+ayrxaGYwvXcBu7dUhURJxq+qqoMzVEdt
vEcEAbtNo7U2WtKFQXQHZ0XnsLFI5rLWcDWDUaQvtcU2zOmzGkRqAs64VYXUeX3F4TMawq0dGMQx
OCVBtJevQ49woJ8mf1kPSH0NsxtansSiImZONoCspsEM2RsRsMeOrGdykURjuJlZ0GbSmYhRoltE
3ATGii9cH4e8eVjlUnFka/UFKsWeBGkzxByIQijclrl7m9Il3TN8UZ0C1FyjqVfQGW4MktO3ep6U
pIxpIMup3ygbBK16EkZ+lsg6KS2qNYgZohvVYnFEoBiWQnReS5e4kk9G26KmkaXzvIhvv3cOMSgl
m9DGMYUZO6Cge8bEvIGpveWrhZ566aI2zInayzgEr3GSbzOV/UN4xhuTciPhQNMmBM1TFDzIyxi5
XWLw+osszqQq8soOEGVcfJujVO9jTa8gAQQfXa9p3kCPH/VMWpi+1cZLXlIqpQJllg6XnYnNat23
9WpI/E5SH7nkxVbWdcRI8vSPD/VcdgcGQKx1AYuuizZ9GizWzjgcukraUoHfo1rnKYF6uW3z3+J4
3DeNJUEszl4zEc6t0K5/26MWGR9kUCS+WVUyooJm9c6v8rm/fy62SBaLAdG1XC2I04BjE54wuZBs
nkwT+kU1Q8aQVld7afjdykSOe2n4O+lF6yEoVyvh5d/gl36lwaxRXG2/15GZ/ospodcd8xT6bYQR
MlxmAM3k92j+L2LeMunvm0TS8YC0B3IKGG92PhhQmV1S7E2temYNJG3EmOFGtHKhVbVGhZastOhc
JmBA7ZDZ/dJmfukyjHyetQYdQ/37BzV4JqdbKdS/MPllJVPPvRevpGqgmSHvJLjMcWvZ5gq0jorz
nHaiV6yoa32FXht6d6x6FP4NkWMU7ZCx4RwdYSSLGyVSdCgaNNYWIG3GqdNWB63dQEQLtG99KgIy
Ucn5aK3hT1k2wzEyxOG4XLNIP1c1YSZKhuOUf+VZj94rM4Smz5YjBtewy0id8uqGG8ZsIYRj6xTg
9K+/TA1A4UTI//x+Bs8Kw+GKE5eAiySr8fMXw/L7KzYu2gohN3SjOiQlU4UJQnkhLAymuFlJsNHf
AHOyOV4h5+Mv31wkkwXqyj8/l6cVhA4R/Rc6D/HDwKfzf9g7j+XIsS3L/kpbz5EGdSEGPXF3uKAr
kk49gTGCDMgLrS6+vhYi37POl9VVZdXjmqRlpkVQuMOBc/fZe+0FmK4v6HTlZsyOId+HQhgT6nxI
LCGP/aMcQZoy5gCcmrx5V0rzBFZFOzYpCepIFOvf/2WOyQKCjrBrTd5QbQYv15AS+QfC5z/+bRir
FysJw61Tdi4wPNh8pezGI4tHIzBHspu66wxHqQMNIR47bbIiGU9OuFiRSAIQU4ouVIKKo+H54Phl
4fz5b6EN797uNJbEy//7/Uf6OgSYMN8Z5FCD3/8HMJo4OgU7X7ep6CNq9TOY03M4psM39RLHatIb
ghJhsaFDwbmMIVoShUx4CurROdPAekpnpvDZHm9J12qXjubkYjSnVW1hHand3njS2sLfmKUT7X7/
p5jjC5k4NtUjsxmZbPMpT1Lj1M5YVMYhJ6hjyGqb+160wZU/flQzlUQTO9lMmBkQg+ld9i7sm94X
AfBxLDiFYDynX9TqebVj13n6i77w/8gdGP+O7IsW4FgevDcuFoKCf0uc5b4GeqVs+n0n22JnhliR
41/JUrdiFd5TD21pZekcSwbMtHbC0+v/5/vbCLEm1HjX0v/G7PWVbSq/qzAQu9OzmDH6uAyTHASt
JPti2DfbpWDAiSmvmP9Uof4l3/jXPOO/y3ksv7rrGI7JupBNxt++NcM/xWpz0e9zxTlxOTC2vf80
5YrNv63Ws63v9biN1v+jfYHm7dR/oX0tGG9e4f9Y/LqVfRf/r/VnU+ZJAUz1+/dXPXz9n//9j7/6
TwHM+4NFITcGx4FA7PwlJOtZfyxoUMe20Nm8P6Wxf+hflvjD1AXJSpMAK/Oky8XwD/3LWiCJni5c
IUjRmos09rdQ7H8WkjUtE5Wt+muI00f2ErrN5lp3QAP8/ZLmQUkfR5qUZA86qtDCwT0ldf/EmIsl
Y3pdRoRHhuV63UzDQFjKEKdUHYeZbVovHG935ahVbm0vlBe3fghdLdz4M2mnUqNlo4ymjR2HId7A
i2qqZj/o/s80Xe7iM+O+M3FctWxcqEnCwYvGSHitF0/m6c3P9IBeFOuZwzohyMnCjDP34WZy8ECr
zMLDGi3JFM9b58ybWwQWdAhjmAPdxU8i6D/bmyWDWDX5Wxe4P6YxnrM2RUhwSAODH3TVdHEZ+ECP
DmWY3HnTNG0aHaOQRfXRjsKXIFO2vw27iBwMbXNwxVkQV/nNNegAkoPl7Ots3icapZB1YlRHfRpW
Vj16VOYosTPj6dmPPRy2eQr3WOz6CRdyNZkO+6OxfddoX1nBdNhFKSwELU/sS9iljE9cL3fOWHw1
meLoxBS4GXhK7tqsp/LbwOxmOPhcuL0tQtoJKlD8ws53n9LXyX2otnZ+7R+IdLnHHgjFXT5aP5qW
uI/HkedgEF+kMOHJx44TlEl9KMzG3haSLstoCvc9x4M7wx6idRjIclKf80As1nqGUuwfLQ2LaxpS
u6ijFs25HaN05d6Z1qpocBPaguVj2CVinWmtfR2VLQ+tD0gui2lDCyOMR6LXjpmj8rs465IL8ifG
b796HhaXhNWrml68WJzyirq+mGggqN9T2DbgLEJ6UIE1bNmKNA9zabwiAdQnvXFf0BA7ClxIDqtQ
dx8BcW/ygZVWWPfq4JTOuOYhmQZqrEHBMh7OSShewr7DXhpaB2olHm2VWNs653xUM3XzjGad4IRH
y6kTSn/xCqrYmY8qQ+qbOvHQMLw/8oJuNKDR89iOTzQ2kWf9M6gVk69h1N3MWDQwMJbjWqNzZxs1
Xwa/7spkQLq3s5R6NQuMslF9qrWVnvJwKB60IV6aFDA/NebgvMaJ2I+polKg4pFWuvnVXfrwMoJA
ix2AovZanWXsavft8EQjW3WMJ/noFSbTc3ezfXO+Uw2J9ziKj5XhnPw2tAAmjWJfu5b7EFbtnmkd
+GER7Xu7bk7JRFGD1dnWAb/WIc3rPkDEw2vTIoKBflkCrPMD41S2n5fWmfkr1cr5zk3YGBVS3pyJ
Nu88UQ+kab5kj9vcRP3nfcWa3kZ9sY1rjiaMi2ysEwv1DUS5R9f3RquKcU9bhXE0w6OhfbgKGS9p
6isjn0xrseONisfFup56J81vgZoYnMU4Ovh3WZM96xKTFcSBEyhhakMAf3kWNeQoNtdiF11c1zmW
0POPk4XfJ4l0PbBT865nTAt8jVZjP67GrSjLu3Cq+l02pDFRMLO5jgxUfldvKXuPnxoqaBtnLT1v
2hS6kVyiyOVw4FMaaGjufVg6T9yC3Ptx7H9hzqpWbhG266SUZeBI5Zx0OIUSVRkTNt0fMSTTXVqT
yfCyEiuiU1+wfrmnsvPDXb4wclSCS6rHaXC2vf5RVjXjduLEG4/A13qMeor9UhblCimN18f8oIiB
gqE683d63H+hnm4jEHI7LcqzPbtvfCF28+3SE0rsLjM2Hay+YEw9eb9RiD1HelGe8zQ0qbgmxywr
+ugLBxpaqUqOzJF2P8c0SDMZDkFseb9sP3xpLDC4FQt3FiAOdslXpfXEmj2cu2kdhvzc05WXFrSp
ko918S3zrn9uegOeF/EeGxOvbmPsxJRC7axkLh/XXZQOhwakAaYvLNaj4JQ5DESwRx4CsdfhTFDf
IXYl6lEQWRuDyrKurV9TQTo/GRpno/NnqH16azIiBp5LqS5a5XPh6iXI9s6lXjVceq1J6enFz9mr
7/rS6Igwjz/l0rhsZh2JtXQIXIXkUeZ58FvTlLmxg1+MVLr0+iJcopIs3aOR2pqKXtilarJSU7su
rWyAsk9AKoIJtOVH309+fKi9zKWOVJvuUeS01TgfpsbR73qXRWwxk/C0GtEEUzTSRZlNKNu2VEGr
vdpJ9Ez9JB3XlW8dqK9aV2r8ISZK7hmTp53vsHG35vrdjOYfXpyHD01zcCYbjwDpfJWJB0+3k3uK
RYyN33HYt50Udv1SNtjayUMT4/vC90QBoyQW389aQCfF2QonqEuF6yMBR9W6sQyOzJkPQ452J9/2
22DOZbfR9bM3CMr/3LQgVFToe69If8yziDYjlTyrmRw7d7pdyXp85dY41VtRXJA96jWhWyIORSoD
CWv+zsVUwSObIhS6dWhXoi2eRnS19zM7W89W82p1Trw3u8TA34HHnk3QpwIvMHV+epjnDDOCM4uN
KdiOxFxgeb30V7ot0Ynq3sHb+DxJbS+nOpjjaIZSZH/RdRGfcc9gG6Mwmq6DX0p6xlPR7vVSvhnu
WD3KIXqFXPizoAU8mDuuGanwpJaivRK/yiFJpAA0Q00jE9i8U06LF5i2ng1QrmETCjYhbus6O9+d
5c0wu0MWaoRzuX9jAQ3N+5BfwGo848GHYZEWWvKmskOKhLj3TNomTdcgCFlM5B2ciN6kwb55yfTQ
Fkb8Nph4EgSZlirtxZMXas/cllYVL8mra0RfsQ3owsGne3GTHgc1E8w6gty4zzDLbbKuz292QurB
y5tuU+vc8/Qa03mK+eFtctSHqbruYgAU2vjpyYlM+3PQI28zuiOCv2NcvDqBVB+P+Bmdzv2kuegt
rMLPGFruQbel/VT0LJHKKHdPcTPbS0XQ62DrfF6MaNh6mMcehUMSp6HEYD8rgBJdgshduVN214vp
0ZbwyayB/ZI5a9XeifbRHMbftVaPK4H4ectCCqAGzzDwtVjiipBnrAUWoq3fmDHuq/hQZaPNZiXl
1pifRlN9x55+cmO3Oiyej5XQSYbUbLlQIvDiJEa4a5RRYD6Y+eT33Yn0WbZI5nUMwxPU4pPfcREL
9OKfU+msK6fG9gURqQ719lCpMMjL8sZLpdMWm1SHvrP6LcYecpFYhI8eHeYwnghW117PmyKwphv1
RkxJ/OSk98ucNch5a+ahs3Njop2+rJ959m6dJsoOOOD6Ta+Lx75q783xEJaN9+GFNmEnY/Zvs9ui
CAGLPCeMq9yr8d7ls722k/Db5OG/trsSY0+B/V9bLpysoeAsKyONxg+5yDaAN1pWv3FnO3tZ6Ox8
mJLaV3sUzZfV+++hWSVvehyy41YVD7jU3mSzGDEtKUTk8mXy0pZkT2WudU0kQSspG5gQF97D+8IC
iOKO03dUlcfYjud31bLWcMWP1i/Kx8KC3GD3Z+5H3EFYyrBEq2kj8pKrwWVJdH7sds74JkZyNJTK
QLVck5grZ6Nh+8b76LaJc/UG+zjHUgt07ZcV9mjxuKY2qQ4EAwYQIbHWaQN8nPZWaTZWfHPs1sUc
JveYEmWUaC9eb8NWRX8dvUq/liHlX8aYfVXY3jbtaKh9GU6vddkGdaWptY+X9j0bmnNY8+Onrkv9
eAMkJLFfQs+DAaLj0pLdtFCvOoJL6JeoA0Tmh/LLWhDTjknquMVpqFMKy0owefmNb+boMa/wW8rN
b83z91/8rXmykGB3I/mzTOi3asTjP5eZv+KMlebzsdXjl0IvgeUN05cn6E5OzZKtdA3fdfTCF2fx
8TB4DHd9FI1//oP78yHW8eV0pr4p8zmFLU7ymivOTJ1LaQzDjgHsDFohCsIKu+RvrPLvf4wLdTkZ
xnejXMgBCbkjSyeJI3ybytMmGBzs56zwQSwMplzP0UzTrQITQlshi9PfBFdErWKTVWw16ip9NdSc
bfuuZpXhJjsDjsQ6zjAbJSaS29j2x8jtW/Y3rOV7UTsbSyf1ZHo5oTZmy8CSLJ3gU/3o6kkLZJ+6
az8nF4IzjGWwSjctBuC1NUfbyGTlKpU7bDoVP9TCdbaw+70D48lcu48Ylwlt/HCyITt1X/Hgs6kv
06sUPTXiyegTYW+PmOWjQ0iF3mka7lSR6Lusc/xDVNnxGVEy3hYZPajCS68E2QvWGUBtZApMiGqB
8zDnL2VM6nXK7OQxG3FF18566FmYtnGWPhrS3VWi/vb1WL9paUhsBfg32hqLkyxM1SaZh3dt1OSa
yjcdad4jOJnUq7Ib7R0tfP3iLGzTFsIJUb5utLrbnOJW1iLvHT/qXpGN3etF/tbn7rudOjuU/pM7
xj9iQYVmJu1XrTnH+FHqDmk2rFmfm7jdeSnna9+p9y6jmlansnvMqYarNeAHDrHS5c4W6wqY73Dg
YHLMihRM8SVPYOvI8liTj7CFrnZ0Q+2aeBjIcvrjvtewlyovhIltMBrP0LF6zoAr9oAO9vVqjXat
UZKto+FjCQsFkRjscFZffw7s55D4xaPWsrn19WqxvcjsmMQv2eh9OpN1z2eXZpDsNcT0ANIR5P+k
XxDY+g2D/e8vVM6Tsa9Ziddhc2e3FQ+OCsBiqEOOcudXM6LvKCz5HMeNx7FwgEY84vBci+Xy6zM5
cgpCPoj9/IgtwSQ6RTRbSrVT0qInBftbM/r5Lsu06zBO604U9sFXkiiurCEXmPxO7dIMauTmsEl8
GAO66oEmE3npLWYcyRApQzPZDA3HkcAaZ5gK8or1tjlGLHLVtZpS41C18B37Ooow0EThQeu+tJ5D
b+O7/Vr2vcYhsLl4k/K2SYbPV0nyxL9/f6kZPace74mTlbizF/9gyvB25y/2Q8HXqyrbW9sRhUy6
Ad2CuAdGpX682bN8z53uagL2X/fjqDasyRBeG+/JqEu5L3yw/jpMS9In0U+moYa5PsKCHoudbgqc
waG18QftsQjXqdE/Gp7BqqwjzTW4Mpi9/KLP3RxEc5VCV2lfdAfAh4YJCaTtF81CBgV/hY03fafp
zMq0khFEyymkcO0Mhjl+AXuoKPTUw2d3TGIwoep7LN7bepI30/x2iELIiX4qM8OnQDMZSMZlQaI8
c5fHV6koNDKhfm/Y5VEvgEs+noxj6nY/jNrYE9fYUHPu7jrTu08j46M38Jz24mD3+nuHBgizm8id
mt1V1/fpHkrNHLYUlqZWD5rz00eRoAkQW3yrRBBlnG0aVU+slr8hMvvnS698/wP39rBU3WN43Y4o
Y5EXHVnGgrJtFWk0s9uWQgEgUxHeaZLAfWaN126KY9J3qbkVobcjBpaeTEb9dde0UaDnPXftFuyw
HQhgUPaiIithfOHTxifRLGcAlBGuS+cYavjPk5SwYGkZ9ZVe3K9UlM96BZFrJqYAPXXeADoXNHFQ
DZnTwhdodhRf3VayrrfGbDP0Zk/UNyHdWZYWkQrs7z4n4JrLGqsdXMg5v8+K+tBN5Tdt8DkGq4g4
y+CxVZ6u1XPsdrtxqulFa158jTVqHuf3rZ+3QZt8mDFrVl2wj5JzthPSfY47bmglUshsXvhcb1NV
3clJflcdl4NpUZGLY2MtmhGKDI4YSQp5wok9g6xc2VXxuVj369q51Xi+1nHebbIQY51p69NK2P2n
Kqb9YPGU8y0q6XmWrCTHONeBKNDNZ9cVPBdKZhbAJiTjVon95aXxF7oh7Y63KYIAk1kWb1DzljnZ
++gsFsmD3fDOGfST2W6/E6F4iCN+4WbIP8vYOA8T4ZRiYskVEmyPtYPbhftIL768pj5M5VQEeQfE
FlKBnsYF+H0im1JnDz50eN+XXlYOVUcdO3lVhivUnitBhKdkqG5ezGaLO/w2Zb5hOHrkM9JF1UOR
DN+OSQSxNZzXaJguJXUbNhJFk1aPCEx3ian9SELLIW1rb6ssBS4P3cPmNh+R/g0J2hm1hCmMtGrZ
1n3TgQvxJ+64g02davk6+6TKR/s7nVtCL04wR1OQeuNLGzp7v5h+JiH4GKNRZy2xfmhTfZtHiXE/
+Rp049Gdx43uD4c5K96HnHhGWqIfiazY9HSA0A1AgHqcvgwaC0JCP4PH+8BB5WKbyKYcEw6kWPAm
R8az5YiDwqofJUS9Mco1VYfZQzyNnALGMmXhZR7yMtu3g001H1buWNtJSWW1W6K6ij2NKZrFG0ry
Iqtgkmi69eXF/gZ1FEC+m7jINvmLcEp+xrB9dDmF6AOeis7TasKE7QZq/Q9k4Pv4YMuvcjHWNM3Z
wlHBPStbfF6KD5WtzmVX/+hM+wjO+lCOAlllKl4mQVlsZ/j4JJnLOkg9qsy/lX0otJArnA5f2Bxy
r+zdZHhfTTi+U4dJQspgfiwLLwDZc63n6qhZ97kdwNN9Kfjdy6y797mmCJHKmn0qodZ6xh5EP7K5
EuHWpkJm1VnouCawO0FpfOCAioVTSDkk3sIFVsRsHQvtVsScguive8ms5yzz7nyB/lHy12c06I7O
SsTQ6VdlZxyjMv+ZJlq1AmEJOINcoQit+QBXiq07aos/xr/awrqA48Ksj6oN3icwuz7FO1jo57r8
VuhgTlEFCQvyXdF7GvTFx3qWNlUQmPnJ6AuZqcAel3ekf8T3iPHEG8JD58fnkGIkTuU5+LCwCLQk
uUqYxnzYdF6ThN7AxcFJraSzsopx1wy6RVMMlYRzOP2gV+KjqCsMGvHRxQaIuQZRxVjsgaq50xBP
jzmrCQg3VQ3QQYeVXIdwMWQLEbFBlrIrPnW0dq5NPSVL4/PE81rOmE28RKlUj1QVluqk8bEy89rb
JBIjfG6IdetW9sHGlwUhpGfwlEBCCupB42g8THqdrSVeGo1LfyUmypKwRCcrE/vIaSLANhHLNzUN
wVwi8Lt3MvGYgRZE7yCeI9KL9Yjv1/gs8p91OFjPXsyGoKFgzgz19EjNIGAVFxog8Ypim0fYeLS8
2Rr90KzCBDZbAotBs+wgLpi08HxY29ZMHue0L5HLbeL3NeJnnQyc1CMtiENcXI2o9s3Q9Bdxnfuf
emXR4D2XHk85xdgYw93QyBGOw/CkTCK/GpzNyqp5GZAkdNfHCJOSJixANZsG2J0cnkhSZdOO56K9
N6deY/eeYXkTkDKssHhRqHBNFD3RnojPI01eM/qkMR7a14Gblm/USy2Jf48N+MmIqfQwvTg5UyRn
YpfILbDX4rFqAVsRt+XYkg0/mjh66rABrOx2gWdG6KqliU25bW9e3hFU73wAFhAWsUgZ6tApQIYe
CtAqrXhCVAj122bm00kzGoFDGxqNZcX+vV20WwhVHayXmisl1E+w3mA9deY+68AVYSX9VaQ+MXHu
VQ4Oq2ConX1clyBG09dGadW9HS1ANC7DroiCPk/aQJcLDZrAj6+/MOACM6rAQppoIkwg+c++1AD8
mM9R5taHzOcQJnxpXfVo/miFdLiurfIyxM1W5vUzNtN2a4kwX9M3xCFvhKkpw8+qx+4zGuSo6Rqh
4UGBdsz5stnAebseXlD76a/vv9NW0X0lv8Zu2LQmBfWz5ryTNb3OURQ4ZbWrB6zF6QCWp81AT/rF
bXL5ofQHz4XgM6HqN2JkHv4w3fHmFUgYvjHqQSUQFCKoJVox11tOFTVsS1lNzsbG/rVtIoewn9Jx
oSVbIOD53pjavYHzb5Np2sqmqRpS2rptbiGSTjJx43ZTDnC62d3JMSSC7d5aK7wyFiD945xGxsyw
ipMG5zPut2CPrDllGZYhKLCHeFSNnWG4REunI/oz5g8Tl/0l1RfGK5JAobkxKtZ+sPIfzSQw/JTh
295R2XipZPPRjB1XbP4uGHedCcZITMZwQnfXKoUY5ibclYf7bDkbAM1nnAF6++pMbA7jDIccTSvf
cz5wTJGcUpC7rF2m9w/mNL6yXQxka20ak7yN3/+aeUkGYX97Uw4SqeKrjNFecu0l1qeF/d7M5Bdo
rinyH0rlTGvDBJroA8/SHbavmKHl4Dw04DRmgGF+lAWuE53rpP1osQg3ZfvClGdvk9679JN71hzc
ng2n1pVu5ABUu7cKH/jytRqRnYuF5YjG11lvNf46NhYctqY7g2drYo+7MCmOkbzWbvHmm+p+1J1H
wpCbLtw58/Bmmu6Jd9IfSa2rYieo3mxhXtgJdx8rAAQHiZNELM3Tm6bEucJNqumW84kONLicOepU
in5YbpWJNG6emp+StnibEDo6i3y/O5ykUx2tsXzO7SdeNVJuE3mDJujZhzSTfxVjf13er15D0JXp
lW950cEtls4D9R4fY4WqNafDgNOYs/Y0rvDvzbhr9+E47mFp0iyfNzxaJE9GG229spoamb6G2ti/
QsTk5W55ApiPuFRI94lV6sz3TtoEDaQV1tnvqbCgM6X1Q+s/FIZzqVV8aDy1deJ8VzAWY88WL0lP
b6fQ6UEoznXTY4/OtKepgMLhjw9pilKluT7LmrhJd3mevkza9MVWcZ3LtiP+Ed1bffaoL9nXKh/2
U9cc7Zy9QasBfAWvB1DEvtZmtE37+KvMWbjGNcCaKXlBe8ZfZGDexV+GJ1g3r84ltD8Qto65GsxN
MSFaD+le96MdFqY9dAkG/c3I7dHu7yMH5C3XiGaoc2IbuySND30aP5kpgzetdHOndllb7UPghQL8
FZZ8mDHFHf5+tkrGJvQWDqLobyEicKdxpvWL3WSX7G18/WSWSSCT4rZc+J2WfpY5qgfPtHK4jKqE
4FBvGst9y7P42Gj+Jc8ob++8ZxbtbyP+7FRMR07Y3K5qXP2jB3tX/SosOIyTbB8UH/mV4US8OZAR
YAcXR0aPU42b2NSbnWwN0oWgW1AfKuYXvGyXKUkuRVp9sr5+bydvb6S4QmN8yO74syCbUrD2tDWK
JBlcNO6oXqf9mI2WqKT9rEzvuV1KCBEjvorOeVIZtGzNPDhd/cIe8wOIsOjDD12ED/bc/srq+Lko
sm0msgd2zodxodpAb/PwV/hFetWHnVbWT07cb1hSUeWa/zB19sCOdSsi+G6i/4kMs5+B/fbZZ6Pp
j03evks+9VpRnfAQg5cb38dOwz5uU1OUuftMyvuZFaxFiJyzJ3QMiHvsTNee9O9iN93wjDnAhHg2
LeOerj54It4XPyvUmXgdtw1+v2edTZrD87M25H06PbFf+g6VdwGAeGnz7CMntB256Z6k84lYw8XD
zW0RIJ8t+9hYFVjAxcs2HIXWv1l8qPDJwnA05CZhZ5rpD3mbvBcSpCOhe7bXJiIkqrnVvgpNnERC
ny9iY+XWqzipLrHr762BZYrejVdrrq6jCbRpti6aNJCfeV56EdWU2ak3xifEpVvDMwX+ePRYwvqI
FNyCkkubu6fA6a08Pp7SvO8rzk+PhRgh6YEAQop0+u7o0K/G+awJ8jvw71ehTNi2AvOLDwpkvVws
oSnvw+jegDoSVxjhE/Qr7jMaUknb5OuwQLSiGC4ElYB7otqSdSBSerWHfO93xZNhe8FgqbVbCvhO
ZR10enXNOxX07s1KoWsqC3MCCn9kvglVWDs5IQG56uY6ixozAmcWzXUe7HOqzHtfq39YU7yPmmoX
y/kUskVt5/kis/ZD9sljKZ/8GGq85bqvyvugpeMwCWjvWsUmxTAvXZs9hiQhpmf80J9jvx2a9jS2
7Vtsq3fsjYHM/JfY4yMHZC632+4ndIGzjQrOWmRX6SVbTJNxik7Gw9SZm0SL9pnrgvHp2Gzgi0kw
Sow+Whzw6ikrz2k870I6y9fcMQLH4m0aKzJ2kwM9TAOV0BvFtmbMAphxMzQVAa4wntlunX1odrgD
7jjj7BM7f7EHPvbjHPHV56OO/FBZ7b4wICBaCE/CvmfmhesKbcXwAt8H6GNcnVo+lSTpIuthmpNX
ynJujhBbnzGCjQJyeUzcHAJmSle7FiNQC1gjhv1r+b6Zch4w1x7jOj7HBrpwQ8v1avmG0jZurhTU
rcb+aYr6Rz8uIC9wpcTJs0mRczeULy4MtfksjBgSC2WLSNPDLhfeUYvZPy9/aJL1a+9GHPeSb7ON
4RNK56k0q4c+3mLZp/k5LwsYV8SYeoiUEsJci6PZssSjPs88yf3NzAGO6nKIX/YE38+ZX6y536Wi
3VZau2sTb+3YiCJag8jNsNPNBHiIv2XaeTTooM0Uj4Np3DfucPUBFoc6eYyxvSrNPavIOkSUPKez
dbDfBpzka/U0zAlgJLXHb361k/dokTLH8jsdvR+orQenYAca68Bc3B+1/8yKZh+F+Xdoe+eQIrK1
cuqDp7efc+g8hjINxh5QbYGC01trvgG0QYJBauYWWclsh4S37pX7UbBN2wg25MCt74xs5KXEIw45
2DaAiLoayGTO22knsS5gG2ADVdB4hAIwSfN9uWVGLRwdWYOYlHAnyRE4XmdBPtFpkCn3Poi3ENfE
Wah43zFP3BXa6ren8X+iz/+F/dPzLIDm/7H7c/Odf46f/9qM8uff+aftU2DTpH7EcBihlsLqv+Se
BZFopEHP8Q3WUosj9J+2T/8PrM2moNPDFq7Ow+b/2j69P2wbjrzO1zM9y9St/47t03Ype/lX16cu
HMPwbB2TE/ls529u4iwd4pTlcb0fMsgUOOLvZmOoASZ4dyNJKSqdRAvak0yVtfpdrqUNTjAmdbE3
WGZsZO12q4hwG+AxGa2XHZFKbUGbEAd9xeHxKKhuXW11FyxH1XbREbARPRgMWVXGhMcBuTu2slkz
R536FtKaFn14TsUMLzpn3TpOf0wwEvGgJvtl1PGn7uM1xU5xGYWSB/I468SxBWbCTRHD/hWzFwWJ
Kr9JJ9IF0S5hFH7FNSSpYCjaN3sSl7Li1zKIJ/X5B3FpbxNyi5mmmnFFUVPsx+6LsvQIM0948axG
C6hm5OQCgicIG3xMc8jRvMCNRqTzxur1qEc4BLRedOshjOejoxhXgaRXblKfG0OEgfIIe8jpgEw6
710dKxnUk3szij6cMOdokSD1ZN4pTGVzJ2cF8Vg99SybmbyR1boYCxOI+npts2UG3rvEviL9fdnA
gcQAkWWK2ziaVUCTYHbDYPmOaNXkSIlOdRi7Ng4a2/ieC4oyUre6sGiirIJ7E46fdmNKFgjYGD/6
MkgizQQa22SMXsaE9azrAmcMJFb3LT1h3Be7LdfQr2wk8GRV5FSbtLv9jqU5Bu/9lsPxizTBZc0T
pnvQ68cY6gZayJfQWGMVIXw1IzYfmsF8wKqJLOwDbeEuytANWXF7jTPz0mQjEm+U/YIPtMlh8yG4
EWMv5bnnSIRg/BSGrDXdFg4iptAjAY1566f1l1EKwU5FuZvMobVNpPI+5hs51gR7zu3OjC44t0zz
oQBQqSz3FA792Qg5TsRTcRtIWwJA0b1102EpGuEg51lBD0AEpd6LHkxPnkolT0L/0VTyvqpJl1HO
BXs8hLSb8qZkKvogyIyoTNhGA/pD9NeyHjKVfdSCcAByxY2FYeB6Rf6SkS8mI8wyjXNdHLMk0ZuN
dLV9rxNATWDQVOE16uvrZGGbdklNZSG/+QAv0REcl9oefDct21s5mIBykXIZCCAS/ht757XdtrJt
2y/CbghVCK9iFkkFK9l+QbNlCzkVgEL4+tNB73v3suxjt/1+HhYbRWuJCSjUnHOMPiaCNCL4yMVI
vmSPcVh3NIoLznEqsZE51CC2buPte5yZq8AYxoPGixgVuGSt0Sl3JARTz6NIxFswHZI0enQttoxl
x5AiNou31McNHR/bwW82VWDdhsK4RhltXPXKw3/iPwACG25dBU3RRMUy1w+uMXUfgK5tA90su4/4
2akX9WHyZtnrsCgwviJGhUIAI1V2DZyBYJ9ODxNusE0+4ioUGZ6O+OzlLnvcLFxVo0p2XQ5cEtFw
tUJogvsm8zYRtHx25iAdAbkAJgXQ3mYsNZnSyaH+qnIZ3skbB0TQNVi1G+z/8bZe1jYjmY2rKoy4
jlov0zBW28jUH4qESzP6AsaR9GV6qiiwzLShV5anFPkVVb0WxtDC3G7uG8INT84MuNjGJsRUZYJY
60DkL5OaJg5d0iuLPs2s8w9+E4g91klIOlO7DZnYXXl9h1M+Nm8DPSM0D6jLgU2HSfxQxQ2E4rh8
aBeZC1uEN8SZ1q6babtOsfXqJddGgcNueAjbdK8n3LzseqENRYF15zUWIshpuNHTve2kx66EZEZP
kYY7iVR+aL6mCbTUwpbPs10+JBH9X20j36AYdI+ugJiXjto6lO600X6BcKKG9ZnjqTzW9lxsB16A
01Dw00JQR3sgERll8DedYQkkNcuZxucUcwMsWJpdWvo7J+q6/dQn997YIlq0KoIoQ5/rxoL0R6ke
Heo+WmMlUsvCby9YftMaEfosOMrCNLv9XCVHQWbzChnEAuVospPM6bdHdDbo5++qbEBg7zNn1z7r
KNHg88I2UDA0IeoUTvtmM5y8qsMZx9fUGMckb+Uu0vadUUqMUjrBwGwAJ4/zpjjGeW/iD+XpDBzn
+3KYb7rUKveGqs7OAtUkRh254VyshwivFLrm7OSVzksAkXCHqzk4TroBYBW4Z/Cp9GfKKd3ESrjr
BJHVj1ehlpdyeT3N/EalS7mwPILhbKQbqX68yjLOxmPWd+hdF4kExjc9NRJf3OVuk7gHv3uWASrs
yHUeK9Ox10Yf7yfLtbdK2Pf0V0kph5Z/MdwhFLu+3INnBLHZYCbbpRIB0KzfCgkRoJpAjNvpR53z
aOgix4J6iBqdrARzEndRKcA/BvOZGtAG+lxiJ8BI3PfeuBuM+dyMpvN/G9AfTqG/bEAti+/qTzvQ
bV6p5NtPxqN//z//3oH65r/YQfqu6WAk+sl35P3LdWwXPbxlW2bgLEic/7cBtf5lmhgNfZdGq0m2
D2ahf/uObPEv3EYuTiUTF5pN4tx/swG1Afj8vP90HSkczEKSk8Axl53uP8ORomE0AXxW/V5mDNub
QiW3RloxYaobxuSavO88jgn6MLITl2Y4+nZTESMOO5ypRj3HRJL3NwZznSu/VmRUSlWelqsjAlzA
Cn3ZHjpLn1vZ+Htllg0Sf6LU/vF5/8aM+M44JRdmEK4t9uKM0FApL4a9f5CDmiaaWbbHbmfyVXFZ
Bixi0B0ygIVelbZNajgC3T7wvoHNzP/y3NayP/+Ha+vHkwe+NE1k/Xwl755cOam2WIO6nWrAnOlq
1+RoD9SEaWaZgvVhdFu7AFQzisfQSfoftsD/1Yz42+fnawuA4HKMCedduNVsjVk9CdHtCr+9cwgx
WVsDLH3oa4QdRAYNtUOTsJtLinbjS7iQf/7srXfHz+X9O7x7weFtO9J/9/7hJfZZLvnwpaQTAgji
Q6TYGxIUZQGUjH0ud9CCPT95Vbh8V8M0QVMEh4DfmovBlVMr4y8fye9fEYv7cnLRVHn3iSC+CdGa
dR0tUpZ4Kx3jTWmhZv3LG3/Hq+KNS5vTBSmmcG2HOvLno65FJdvqJqRwmS1KLb8CdzS66XMdQl91
u+jajEpA+nDlfFuT3zAYw52nFIICr7FPNJriXT667jFNhP/fOVQvL81ifaAVa3NI4kz86YSQjbYd
wKb9rm2+eSHCCdeIX4UTXBHa/pgIqPFumNZ/ORJ+/dilbdsB/moCyaxfCtkQ2eTgOxW9I1NKrvY4
sWoTXd6fP/bffeq2AOyKaDMgtHT593+c66bfMl3IMt5ahMVg9nkbqmK8lqOP+stxtBy5P5/ZvKF/
PNW7L9hFJ9+guet3/gQjp8/JhO/Tb3VKQoXjIYGdwCYl8XT+8xt03jUELl8eAl9XOvQlOIDfLcgT
00KfEqHb4dki98/oyn1QmMcu8Yotmw2B1/wWB1B/ruvhsfMEjrpG71kagqva8BB85dLBT0SO1UDz
DNZoyOu2txoCI5hPDYF4zE6NpCJD7koOoJG8KaJDd/h8zuEEyKpU0RvCo3k/ZXfKJ34mypjdWvRw
T/4VXPF7qzc+i0Ym+7+88+UDffeBO/hfYdRJ37N/OWz9NnLtquPEze0O6OMIg77D0xRHvCsj1vcd
gtBmAHfo6eCxzUkaSAUzx1J763GUGvnJQ95SJJkG07Les65qvxrWzoQoPsLmhgiivrK1xiyhKOVz
Wd0sobQ1+8amobcx285J2iI9j+0rCHIDHfxg7sOP0E6YA6b9ybDTlz+/Zcv69dolHZNr17JYSf57
d6qmQe4i4QfOCz2k2PT9fBya9PuI2Ysu5NOcVthuENOsBinHfUlr/8qQb9iPbswu2aIHN05R9Q2l
s3EyzU82wqq1qq1PcThbKHEq0EfS2rq9pFnQudvIyb3HoA/3gfk1Nfz4iQEZdA+P66TRLAIYVrNO
F9NKhCYwu644FkHbXfWLOEakxf2olzCT+qnrT1aGFL2ccHY54DQ7kxpFgrk/pnMEkzn20GgMzfXQ
6/uoHp58pMgj4+OK8cK6Eg+mKZ98mT+oVMp94NK5p++76bRPack2GRT3SgkDUKVXO+vKHriOiuQZ
rJhvEZTUgbHxoycnTe562s70WEgtp7r3p+F1qhmGI2yYNlbUIHqnWlpkFf6dt55crEe67h+FSaNo
MLrbaEiOWSvI3qufoGPPzCfA21Q6vxYmuqt07jKUmQoSMRpZq/KwMgWvsZKvlafupHh0K8hsRSM/
25b7CJb9o1fQqiff/FDQjoTrhkKv8/kjSvdPbuRrppIUzlWB3p71Krlixnubx9NfjqpfFy5f0uuk
XBMiQPz1bgUZ20j2cuA86kW3rQuSc3RmrKxkfAxHmm1ApuBTl+Vf1v/fPqvkqouL3VsuBD+vzAGu
dD+YMy675nPrkBtc5UQhujfjbDwhvHjJAvfjX86eX/dePi1a37MCKwiw57/rnbZRoEuDgfZOCXKn
SpL3pjF9UEbXbtQX6WFBDyAPd8YSPDff/fnJfz1xfagAy/Y8CMwFDvDz2416+kmDrni7XvWxVjZC
V9s4iBmKdd2BSun2nvHNGECn/Pl5LeeXVZInFgSM0n1mUPP+2y2IAqQ05XMWvXcTcIbhuyhA4Eak
jcJB+YKPz11JjWY1j+eblsUT0Vz+xdXPqUSJ+ZdX8+tVn1eDv8unWW5BEX33rcMSnC23Dlrat+yC
zGXZiOpsE0RtgpYQNnA+tNZN65k400WFj5ig2xzbUxEzdXVh+UgoT39+Te9BClxBffxfQBn8Je6V
1v7PX03TIOJItNciNwadkOfGpnaFtdWJfq6j6U23g0tuG1pcivOI617+UjjVh8lD2NXm1qcMgcnV
vhXddQxOCk06rHrPpRnJ97ruzOjRSu1zl5hACFNL71CNhF1YnBsAKLEg20lm/Ok/v6XLtubnSyNv
Cf4qFaETUKu924tEgvjwMHbanSdmiAjrLupvLC8sNqXuuSgDpFvkuQ2qCIHWNSd2YG4F8Gi5nPgF
1Vprul/sma2LSxMevvh6qOtu7QZtsJmJzvRgjW9NyZQsi/B498J/NO2Khp5LUN8oEN+p4BSAyNpL
qOV8lYfI4bI65vk+4jOqEgQ3f37LYsmt/eUtB5ZFBj1DGCron7/F0FJBMflDu9MEdnVxvI+9/MqL
jWk/N9ZJd+jkcCJhR0ft2ZeIZKr4LU0gXcds+HVPhifbc/B2IXozCkBaLw7aHnTmOI7T6iMe1P4q
XYrZDhZhl381/OFJxbl/nZdWu0Ggxv7HJWG8VtAiJVQjadfOytUZNpsh2tRhix07gcvQklydZ4IR
SoiIyzbbh6Fyv/3507js+v70abw7z1DNDiKqpnYX9Risp3xSKxvzHd7aYljXACQ3rAsEkIUZzT6d
LvxEmxBs+aTT7vbPr0X+bqVnA85FmlXI8t4vff6kBQaivt0Fhad3g/Cno7Czlz5k8N1Y0ymRBFnC
sw6vUHeyIOTWbTFW2a0XENkr8v3MCz+FFTMczNQdpep09BA3ktJhIC9a9jhpicxKZF+lzR9JmupL
Z/X6gAqSDLHG9dd8GI/82Uflo0CePYSPSClp8ALZ2xR+8paX3bQiMeWWJM5wi17yY1FLha4TyY6D
aHgHAZb9u0lgGEuU70BIkKYfkN/Tg2s1XxwRfrG86sntU67tdbDxOgbtHWmwTZxAZSGDTUXffCvN
r//y2f560Lsm2FzBHhiLynusEhNH6Fopy6kvsi9RSOSvMZvI3Gf29H9+pt9cv9BzSUajwuOvmsuX
/I9CCj2OC8oUyFwdlW9pjb/Dq/csnXf+gAAoRqpTFsBYRSke//zEv9ny0guDF20HApsXQJ6fnxnx
dV97oWR5LuWm1ylmQn8Uh6xrX20HlsDsh2vPRqbmlpmLT8BEBzZRyYfs61eoite1h/JI9sluRku6
mpDFwU/Zhi5Jin9+qb850F1TYDFyoF/ThXv3GSFFbGxAke2ujKNlJECEVIoDO78bDcJRk+St9aq/
NbMum5Z3ZzodPzuA0E1rjiHzzx8PdiwwAwlnl6X7G/iMjDjQJwB1mV3vFPnkkdhui9YkcPZ0GT7Y
oX+w21IjysuQ7FTibnQwk8dxp7cqZKM5J9NjYgFPM/62Bfq1XuOLlFw6Pb4X8QuxG7iJlrFmTRr8
CghB7RFOkhG25ZpofmWcvv352/jtEUuJBGmcdhudvp8/GDdIUaD0Y8uA7Dx09lkIntUu3RsWZ+AB
HL+rYB7ztfG3A/bXitx3IbzB4Fy+EOGLn584ba2oskTd7ghBegGmc295VIfQ5gjxGtUt5QrjD+rP
bCQoEEQAaBXZrkH1U4eHiGb8oiXCz9SkE2TXM76tv1wqrV+bIrxAj+LR5GT25ftVY5h6TN5txhll
iC+sKoxMSbLZZnV7pm78HifsjrXAxI4uzUcVVgvSHwXJfJ7CDcIq9uYAcvrLySN+932xQ+aborr1
xfsDuYt0aDslasqpj9KtWTAgYsRzyNsZ7S62ipu2wxGbgoHZRmANGDjXh9qmidgvMJSp2JW2TB5g
M31HVDo8kKt4H4dtexOVx8BwZszl8c3MSnNqgqZfu6EsdwkbzZuS60KQWufOZ9hGaFlwnmsuE2TG
gAk3JxeQYqBf2uZc1lQIyUiH59B23Rc0sx/nPq8OhpN6z3YTfZsbyFPaincDMezn3OKy5qi5PjF3
bBv2AP/18Q1P33VZjD320ta74zs2fGBVpdvsyORAuZ6km15gMxhKkkKrXj4mcX/vGuotRU7952e2
frPXCrjqEGEPy8JHW/LzEQ5rkHa/8hqE7bm3T81eANMKQ7h+DrSqyrUOg1LXGrfqdR7S33QcPKrx
5Pz3NRW1lESLs0wjfrky1KCkutoXzS5LplslcCE1GYygZCirlRdbX0Yf/fZUladU2O1fDtffNNKR
3yBaFRQxHr38d2e5PTN9hlXb7DpvwsAdxTvbr77iDIlOSJBhORk4s6N5PqQ62tYo+v5yFv9mlQlM
Wn4CsqAlZPDu62enVGKFkg2xvzNCu+DgYMr1W0AlSF3Bof31HVMK/aaWZIdNip4XeAit3teSPrln
fTRbPKdGG1jZF6h3596NNG22Sace8lLna2tsgkdDAqCq+vCb48UYrcaw2QFBCO5S40uZmvGmL6bo
akiSmOgxJ7rr7Q5uL1k6UdVjfMWYhZDEMZ58UEz1pCQqwjY7GdnogebuMGSE9YMd5y+4apG5tir9
0oGLc6Y2v29zqAuOU0mugCZlbzkmT2VXE6tdE9dKEInzkgkiMt1YEiQ3osSmJjpH1vKHhBV+yUih
TfXKsk3zA90c41GEbCO9AeF9kKUH2l/hOUzw0VcgxO+kqeGa2YTV94Nzz2AD/gegb5LSkxEWmO88
97OVftf09dVgI2FKHj0qiHtsgUgiVUggAyk7BAjHYfAh9YIJAep0jPvkbkZX9Aw1Bjjc5AQfkQug
9fCIW8JZKG7LIH9mJ9MfVBrNN6NtoqrpyWLpgs8UQdm5tsb05M8EF3CFxHw4pY9YZcl1GBAsBFY3
fYLhwu65G7+ISuasHXaGA2RJdTVzIFZTXz2kifdqk+3zambWPYEZn7oiMbalLZLz5PXJuR+7b/VE
Nn3cD/mMYKrql2AaAEEi19dJVVKBdfmsSLYGBZdaxegC4IZ1mjsEB0MaPzFye0Gs3++s5afLQ148
+yi2RAEuwktuuLInN11VddcTbZLLQ5Zfy+tuMX0vGNd0ualMoX/cuzwWImhotQp3kGUxyzryROvR
PV3u/edmKCK9qQd6cr6si+2E4gg1RYUsepiScySAAg7RRD5omMFAGYl8ugqMDiyCpz6PbkX1MocE
wEZDD/iIe3NR5Js8t8mK0NF8a1QK+AI2tCoEiLY8wuRvuoUOJvb+nO0r5Z66MpR3/7kh5WyVsFe5
8Yo2XkuIUkSKUJy32JjZ49biacS9uu+8Yjd0Pb7OIRSQrymprpHqPE98A9vY8yKCZGX4IPxqa2Fh
eTHiqjq2MbWMwTbZrGvjQ1dbxoexau51js6qgmJ0ZxFUPgcJkdwjfAgZyfAxirPmOm6Bk15+LNji
nydMYn07HpQ2CgMzVzbcsU1Qw5SjcSdL8o54MA/LIfri8L7JETED2c8Pum7ClQXGaJuabnqPayO9
p8GkN+OE4mOeXNrvro6PjpnoY7gQBDpwis/5lOa7uqq9TVfaIFHS1kC13UFzn1EVuuP8PInFUhzp
+YyPdn7G7HRtAGK9L0ylnovP+fKgaOP8MPYlJ0Pt7RrKl6cImfqDS4Kw8qzmqZlUsyZNrqRH7qSY
2BY1JCXxrYth9vZyj60rRACCyf022Vp432j4To46ec3sbb0m+3wBNXt+514XMQyJuYL834W47kaE
lozX1A5l9rrgvTwtPcorKAYA/yVgpbR0rAezKJH46zsUYGS+zbztQIfBk45L2Gij7+2cjCfWSZ+v
R2uoz8Zkz8exbvFpHi01ZLgH+vC+07r/HI2LfHo4wpIvb93Bdm6qluOksiHgkTbTndsByq5bx99i
F1y9DSqCHoTZbKtIFhsNNJyKuise5qK/n/zR/VSkfrlpNTkbxmi0H+X4LCWiHycRG6c2aByXqUZd
2fif+vi6IZnnM/PfcTuqudu3eCI+SpdB+/K467DLzZGFr/TIsur4VfvkImhZ2comcwJndq3m9Lmc
ks8sJPlnEF78evYAGUfdgZtwn+N060RJ8Tz2Q3/v+Mk5np5r0ViPUMKrW0SbT1GvwicJy+0m7YzX
y0+5SJJz2eaEZIcVKtbS4Nug93rPRYYkBTd8gDAdPkydQEkZz+KYMwJd16mt9uTGdeuZ5hLQRWt6
QrQu1klSO8zbqgkjmQTz4plfxwFvX1Ol7UM/AgEIwMSoVrcP3XJjjfQPxsonaDQC0ldpSduZrLvr
AYjnVbP8mPZd+pCUNal15uegUHB8/NHbD27wEZFfRr3mci7aJGsbwttb2CS/tt/5ooe9Ngai5gZf
3IWuRz0u15h35A1juQIMQebv/KZjTDGoZsOC556k4dcb2cEOgKUx3UbQKG8v93TMRqbKcIXORrqd
Rod53ojsdSzq+NbNnwNYJYgXl/BuJ7LxQzgWsjI6Nl7jzWvXcO1rFx81KezBvAeY4h0d+mtZHd94
k1cRDJnVR1EX0AbaFEfjlK76TJZbRrTtvZ2gaXQwLRwbm5zwwhUcpd4c314udhXeWkAcA4V+SMj3
5Qaf3rOFqXRntio6iaDZ+JFlH0QYfpkTPDZxV2zS5ntl6FdcKFxz6LMtsJVAt8BBcMJSUQfQOcdN
IpA5Wyagd1laKeDW4tqe5r2ijLiSItkYmtRDp/6WZNmHDLwEs91pG83Jd2NSO5DfV9IYxKZsBa+C
fZ8e203l+fvZnhm+humpjduXDsV1aKtvqT5hDES/Bp2zE5904n4wjSlf0/66ZzuPgw5JipfhwZ00
OL6GPaRRiJPfdy/A3e5mAHW0Q25zTBxcdZkshQIlCbYmL3vx7XBP7NorScg7gVt9tK9DHbCsGW/I
5G6QQ36buxFlqANfKwIZ0nuQG4lVWRHKW68YhSKGjCq98fpZrYypgSgTpNdWNT/3k3vXuHomBKg+
ZAqn/5Tf68XVR8mErvMwYsiFcrDELM64QIwNdsAdMKm1zBk5wn6k4ryvHeark6cEmEpBB7KYHD42
tqySt1WX7JXN7Kg7DZu9hkDQ6JWbyg8p9s5Vj736ytJk/DmSfm1YEBiY+K++hUU4SRApE5N8Xwbh
B3eam7UxTmB3U3YmhlksTUZvhaqa05O83bT3N/O8kMSC4tC15XXhuJrZpHELRvVLMoOWAlO2NhVO
3NSxPgNxvaFVQmKIvytNe+3N1J5BO3+LhwQNqrYPgPetFdckvWoMIkiVIqBgMhpSjMx0jSIEkmXt
3JkKjnwrodVq0BO5/dHGUDu1CH+05FDNirzGqZvCKoubm4Gg1K05WgoxoNZXoaFR/Fb2jTSoI0pV
J8A6bMSKLkuC8L4bHWT8ynfejNIBHCAriO4zCZF6vjfbgArZAqEcQisUNoDdrAT6kcH7RRkKZyCK
Ielo0jQ3k8fQwgWLEuv+GiYN8SQOyPmhOtnk/XbzDB+nlNd0At9KWskR/M+2L777afrmtPjAh7mE
aMPO4srT+H8KvmOAhs+udj43Vo3AQOEr+yBuE4NhdIRhyx2wJIxmoK4glPAB15BxDGms6rQ7Bv62
wg26Noc+P+sw2s62+wUVBzDCRpI55YLVaHrNZddy11YKtLeZupOTihyC3PhRWoaB1XK4VbV2CI5E
7mA1A2Blrku19g6FnahdiIfOicyZLOD+teQCmNZTct9NgKZSdPx9EntrWBEoOSF7HC/32iVCJQr6
A+i3M+0cscMfVh/r0amOiUeZS59RWnUNREIYSEHiY1BCjWpMYsbJToIHbNIz9sGo6SJSR7+PFCqD
NtIr8JT26vJgn8K9wah7csbBJ5+ob47EX9JRrM0GlAoEX5v6BmrMUNs7TGVnb3nCRkz1jxgHrACS
s9SH17r4jyvhry6vPS7Gcut46SujgeSYRmNydKndScZoe2BVuKH4nM01qUbtUTbQAptikX2oEX96
4t9UWba3I+wVRG1+1XBDN16U4dDXfUUKNh9CljJcCErsJFgV+yO5yhD4QIfFDNtRtw+HgogQhkDL
L1AEXvvKRd7stsbaD/r9VCMbGYbQXDme3R4vN8wFtx5RtntlSHCARXJQnRRI1Aq4g3nM/L8hafWY
SONFGeGwbZefLg9Rgp+S0oN7pAh4q5ryOBdxefTH+bMv2SwBLBPoctx607tug5Z8hj+TLp9y07YV
zv65PPLyysOMz98jfO6Q+lz4YzM/dgTHH2GN5EdriHezjLt9VvYfgZNUW34Kry831UyIvSit5zKP
CpYTvKeXx9M8YKm83B1kuqFN5+0bOHvHKcOafLkXxPPewDc2h0j/W2ENe9J0d55qRMW30bzEdTtu
f/yItS8/ckj1+M/kjJKCKs9HEmEk6fFyM0F2PI7VC3SN4sfDfif8qxLX+XqY67zcdsJpqTVCBIA9
1DFFMKlFYUoKeeoDbdOQ0CJ9A0Z2xNfbAgbY+eTzMEMzCSEHkElYHIdP3jnG3uIbx+OQZHuLCm5j
D0jT59xYJ77pn3M6Vud8xMiaBma9bYza5iTPEGy0ntpG8ffZt8IjTb7FM6DUSpWHFDM2TCxJce34
15MRzICrAKYKZg9GQ62aZ+br0ANdtjoW1skMvpEbvh39eNxkYcLR1AFBCoANr1qcH9fESwUZ9Qh3
8fJV7fHCb3QvjwaR4SN6n+by+vJov/yWbKx044S0Kgyi52fTjKHf8TgmSICjl98zXULJEJwsD19u
Ln/+cs8cQKKkAbSyy48/nufH7eV/hbRfgnoz1OrHg5ffqi8v93L3x8+4NNZI9XE1/P/XBrKSF3/5
5x+vBI7Hi7Rn78dL+s8vwmlxN+MoXipbJ+y524QkSEPuWzlymY7q7voSiHO5l+Ox/cePl3+4PPbu
95By5Nu+L58uj19uhkjZi3aWP3D52YtauYXXent5aE7yeaOK6mvblZTKPnTEIvDE+vLjf27mlEK6
mhu+7ctd1vT+WgSjBHfrXJM+rGCktCBWCaKD/9CctGmIMxpKl0hk/KcZDP7dWFjhuh49H+wHs8Ax
nYDSiO5tTC0sQhEUnqRwX7kQIYxncd5lKj4gtZ/XxKk5dyBE2m0eluPZ9anEa4bc8KMYZreBtRN1
B9USgZWdDd9JUTJ3sEsZn/oE65K/2TPtTcyvPqXLbUyrgzr7ofA+sWOL14qFHPja7GF9cVJ0rqw9
bpZ/bwGvK2nfI1hB9jkmOci68AXTNmpkdza2uMM/B94djvJtNTZfwzHKr8MJvDtpVlT/YQf5m5Ku
x82WajfBtpIcAPe6OzOQD2WHuAiSyp7S6m6eHGz/Gicu7ifoovbOsbpTrvJu5eNfWgWo/Rw3xHoD
2MIZGAInVbBWGiMGbD9FmlfzNXkAunefCAA4teOwf4runGq8s9PqrRNyUxSYtLh+ftcaHlfcUXj4
TrfWrQBP2FBVpEwRRhQWFHY0i+ix0BFT7JCgeCtDb6yq8kksqD+N/W1vlh9gisFuinySzEiqvfN0
9VWXEN4zv/lWR/2j0TUY2s2hXiXlCFgx/lKkW6NQEF/8RZbYC4iRsdoUTb/zqjI4RgptQsLeyCoH
XFsABcvQ2sf6KUa+9SEix+qqTsKTgT7lCO5n0hVqJMc8BUFXb7IgxWzWQ1c3CRpY90licXm+Setv
lYCG1lICby3gi1eZrHKyCmBPaVN7uyBSOGGwOeUT7CirxabRqoy2lpXdGPCk9m04f0fjmN14oq6u
hfKPhcaVNEk93DsIz5KifjHyuj16UFyZdfTsdkRTnXOC1qUW5mHKkj2tp2eDl3CUtD6wqZCtSSjp
uJkX4FvlpeG+tesvVLd6zQyn2kWerW8TUIs9W77SYCxf97Cmy9FTmOEdZutTw0Sx8CgIK2p3WmDF
RtEd4B+SRwqaaZcwJgKTJttjqIFQZAE7E/YGSA2OrnKftE2wXTZdgcBB4mKu074wDjOC+lVCbvyh
gP11wmrFlaio2QdntGxD9N0znURUUfEn/HNc4WcnWTupUqeO/lDro8wSha9WtYxQpw/+x9Gq82v/
a1b16rYJd2mo0tUs7Zt+YSm3hJTsM7O6MS3UH1rC6GjjeFylky62rmyDHdpX0uEzCCY5kYCtIAAp
Ttjv9wxwKStWs5W8OCPi0gRQ5DqtKJziik2qikpoZE2Ogz9v6X4k9drDp0cbi7S8qu7vCEZXm5g/
EtDnOvQ9/HazHThqch+ODUlzuW/f5DZj4cwEMhRhHl6FFQtzbn5ZNGC1odiM8OlQ19HRz+e3klGy
USWfjKp+64dRkIKABY6dvLsrXORaGIu2EcwnTiP+/wBOwsaw4tc4CbcjxHFwh0m1jpPAO8cD7K6c
vJGrpkTOKRUzafp+J3RO/hqoleTSKQDHqXEiWqaad2lHlEZoD9+SpJruWQERwmjMjKoZQVNmabOd
hgXFMRfuwaCagz5hEZYV30ZuUx0tzQbMMe1nAWNqW+BrOWA2Jjx+NoL9pMNj06cD+ZFp/NCNzrdQ
nqv6pk2Z4xhaOksnOL2bKys4x+Aogc2yN1MFp/ZyFg1OM8AFt269SFHEBbpgRuntXGdClslG+dws
N5hoYyFh1XfedecFYmcAOGiDOjv/uLFZGzsneAubmA0WQwiiTQZGfxhf+WNeE5+qEpmKTODCMw70
GAHSHMRIKoesP7YI548UlCPOQ+YXRRSS+OqUYE0KVqplN2nvpIoOgaKzYicFegSDXI0uGjal5+3d
qTQAeMLTDKFujOUXYRFdVzt1wpg8ttfPrS7dLXY6xsJjuOpjP95GlYqQubJaG1CSaRENe2EurMs5
Pnih5m8VKyOE9s91xd7w6Mavk3pT90R3+kvqpOl1+ZG8iOqqjJOtm0Tt61DoV9scV2RycdUw4Xqq
sbTYJ07fK5sEA9fZTeAp6IWCAlJGfULlvNPsYO8scilTapmrHunmld2T0Mo16GNiR2JLSOrL3KXn
OGSoEQ1FumOWY3C4YfQo+mof0fXaorxS02Mbssri9CT2VUSfaDbKFZtbtDvAW4xxtpnmBOpYZjtQ
8buysxc7OGdmwN90WB5vGz6+Kb5lmzpsa4y1V7ih0lWRWd62TZ9oeWM+CrZ96dwGsx+grPXIpLCT
HJDacDNEFQxHRBaboVhqrIVRHeTGyjP68S5ujx3ma5zv/m3GDjDKDXWvnPo1ycCkBUJn5zFrP2YN
qQITzZdt1estqK96wz45WicVwjg11T6IHAtIM1VIRfzmUA3Z0WOYvslZtNdRJObtoDQ+v9HeTHTq
VxL18y3gw03r6A/WHKGfSyF314slRteJtZk+YekoPvwPe2eyGzmSZutXadSeBRpnLmrj8yx3SSEp
YkPEyJk0kkbj8PT3o6rRXZ0XqMbd342ATFRlRsqdRvvPf853NAukTUZrKmyKCuQEkteuhumoA7W7
jHjEjzrOfw0iBqMnPIcMbs6Cp7B/FAAz987QcsaidR1EO0db5Q/USHftEV1mOrpL4WHX+mSSJYji
cga0FYw/6Gyxz43KQJGEYbwr8FTixrJYto1hDWjFVzekAPOSF81a0HZ5bxxm2GiynkRYg+cy+jq7
P2gKpP6a9eohdsEacNqaNOl6o3UgudXe7ehZt3b5Iot4U2SxdcejAJxE2PkuINy8Ef3Xto/kK30N
/XVM0q88bs2rCqi7wWdSrcLoj6Wz8iPtdXM2pUHB3fKXOOPKjfKs/GTrejwmBRpD48c7qCTij5EW
50CqbRtSX9K4/kc5kd/EBIhK4jOrTvX4RIIfFtREi4iBlORGGX1VVjNsfDHMTza/5pWbUaBUVFwh
J/5B+9AodlOTfHNHfSyA8z4kyEdaY+RNjbJ8TYv+gARFQ0ZQ/IGioCnha+nFKontqycSqNWlGX4g
SHTXPCOmpQqslUkVnrKyB/PX01qcpePRFF3P02US3zB6vWCPV+R7432JqYfdFtfOqTHhEOuBJQnD
SxVHKeBsyrppDtvDIMKEbP1M4XS6kyaVXMQCaGrEgBupbxb0QAiz9c0VyIURGfij281HaPC7MSWs
BNZlZ8jEu+vM3TuT7VGtAAlZDc+u46rblLXEUi2hd7KeQOyUvF0j+qXx7iV7ms3CS9Fwhx2qD2og
Rm5IKbs9ER5Kaf3wFfTOMLOvo42MYI9gQ4e+3ZtTr08F+6aV3dGE2AfOpRzj30TrEER9f9jm2ewB
YB/2Bfi2o0rSil4d1WPx9/q1Hzu8cKOpQE8YnQP0NR8SBMjFIXvSnLqCpq1HmrpQwCKqFkqZOTur
QhExWIFhNJm2XurYa3Po+sNM6+cRK89xTuClF0GBrYqTYmi9nY1URe+IKY9t7k4rL5rekka4Z5vE
wqq0lsLasQx3VQDTaexS+SKKctt5SMo17pa99GD6sqhKCYcDcwwXpo/VdNPGZ/EmzO7IiTRi/fCo
NwMQ/xwACzKxVXdu+Fs4kT5qG2W4s2lZmVIufUMmyT4HvF4ceBNxwGvULB1ja9HkIHJj2pV9A4yX
cfk8M85id6VLdXTTbxYS69EJwm/xEOlr625FkiX3eCQsUvTUt7NoL7lc+CgqkumOibY9mJi17bGp
LsN0wjjN4Jd1OYZct93babrHhInj3BuPUU7Fe9P5026oQprj83uWNf6tha+P+WT8YnYwaVvjXYxs
Zfz2kU1NtKOC7efEXfFS1QyeiGuXIIvmbY4dZ88HEx1a5z2qAXkYaWR884ZfkV957yL7KSfwqaE7
Thcn0MGxreATYWHmpZ6DXKpIwAin+lJWY3eNVC6e9fAq8wWLiy3hmmRBfishz62R8vc5hpNHmfTI
Q0XqXXVxcwNmuTjANU32vuNm26lHxA3mz1S0/g2UNgq2i3nVs3GNBgbfXyjEyL8RLV3lTJpo+dE5
sdq1/gyMuO/C20LNFPkF5gf8LXih7Ty/ykQthPB5em6deW2A31zpPmP95DofTTcHj88fyHYHYLy/
ZQ2UHoIlPROtT4FVNxEGiqfXOcrGK+8D/exo85RYybcBmRjVWrOhSXCl+TR2XanuA1Q6Gu0GNxC/
Vrt6UJVEvt7vB6Thnh37DFy1LvA+B5IKPW4MElUuamlG3vSAr/AuUhVlT1vfM6sdqMXsYifdVuXB
fK4QirepZdorEuic0oZmneOybm7cZC+maHjk+EYGlpRNNgYXsqPjKYwxb6dy+J02A1i5kbaiRlbj
yWVgrdO022hQqvumjMWmT8AYCnq6B3HOi1i+VC4QW9xShJboHCP/QUHYrnVltIB2ub9HSbiG2Apv
LqgohbfTA1iBRQGlMMWWHyzfOUWcKt2NWVZuPOoqn+x6AqY/ednSAtNvqz5r18nEMki4P/CiGkcX
ghtI5/SE36A9f/4wKBhYUygYbqnrKh/lRNUYxptXzRN/yjTU3rw3aalIg69VFP82CG/eAZNglazk
ETMVHQKRPXBlBKA8Q+LbTAOQ+rq12BxT/XwsVTyu27Kh9XXum4MrAW5HHsrdNAF6NJJlx5+ye3Z3
CtD1Xg3cDps0+Jg7EAE9vWGzPbTn0U8lS5Hqg2Cs4isRptvEED8mx+T+Czj2RIlTus9E0Gwyr3xY
c9/eSp2OT1FUn6cJVshU2u6u4hSCBpnTTe/BwYEJ9D51huCQhAkPJigB05ZxFcrAbEkUiSc3/h5a
fxpfw2WoKdaqvOJrvTT1jc6YfUVXl+uIr9jgeEcGa4/Tm8AfgFTaqWwbYF45vJYia68AUmaI+fve
U94q4BwF9e+jDuxzpdMDGfvXKknkJgotez34dLi4KvAoW1D9MctpPFEwWG8ALUr/d9DTm5s0EewI
d3p1PDDVvepXkMUwK1iYkMuq4hNVirkjwCfQY3jDaqNoajZoQRLx/MujqWJXsxxneqTx0gJmQdWm
WrOfwPhOGATqi9xFWdESWAA6PDAV5QrQu8KEh641U4JZLTA2iP8bio++N9G2ExS1kPQ4OEqG+0Ja
1JuF9UE6cJfhw/Rric90X0TzQVdSbkaJ6T2Xm2HBQgZy7zm182cwj+RHVjlKvxul9t0QQp+ixjjU
ZrGl5WBYWSP6jxf117Y0vo7l+DO20ELKHnZNNU9A8WZHHGtjAhjoh1dp5O1F1CrY4KYqWWiyRG2g
3lQ2kFze98ujS2XJWLY7e/zIaotrin9qVMl578Do9JqGV70fQ6/KIHFwnUonegMHQP7KJiHvRRaW
SyQZ7hL46yTdc5BOd2WdUduYJR9Nb6DUovEzpOLnkROj3BjcinaeTtLM93k0+efY3QnR4R2nWXnj
V4hflhuqgxGmFrxEgIhRG9HSzDvqVLvqF3q4uQ/splsRlB62A0u2Iq+/sybz9lNsI2sZRGu4BW1j
i0KN1DPPJYD71Uid8nODuDSN7Gt70gtnQ6uEMU89Nzlg6p6KSdoyDedFVd99yykg87DvU+UkNjRY
uYd+mesNhDWtUvswEe+lkoHUgosUTuY2Q0ZvuDmW/ntihAHyoqz2jZmMm0bOlCxEo7/jNDzzYY3k
GlpmExrDnnQlTsTvihVb1YG7LCbxlpDUiiCUs06Szr4A2ZmP5VDeQ1/VFzpZUX46+kh8nzunp8YL
h/C8GqM8fCpSdJAUbS3NGndF5+QrN6iWL6uNWSbpjnYA7s4hy8/yM4aC3Yb72SyxU4xg/msf9HTT
3mgnfxVsyhZFyj8JqyiBPtcTMzW/uEFOjP+eESF5ileqW9WJE+7kTF5O6Gb43i81YllGY0ZnI+8l
WyeCLm41XN/iWvygFaJgy1H96hja96OkvcSof1cw5C9Y7IKd72a/Bnp7McjExSEjcu8GlKxZpAh3
1OP+sKzqKco+dVuE7MliT9YlhH97vtWhYXoUccJxHEP2L2VddGApJawaN+MiS7SQIiU6T9Cmf7Pn
Zcgqub5Ec8Z7WyMWBUaGsCDHq62+oWEA1knzd384TqoFBymUWAs349Ohs2ctEzpoCPCfwtn+3vqZ
uUvNBKaV9GBjUvBqpbo/NlVG/VbLUcI98lFFf4Tf1g/TcSfcEAF4I5lley/myfTDkeIVzo2QaUPS
XETz4fJiLcNjXgxfVdGm51hND1lBfW0beSlIFqwzr2ZDODMPBx02rAHAaFxzH0gLxKApd35GAonG
yRWfMpCo2h+gJbsjXbI6tE9uYPwoCBJT1cfzy/C/zFYB/Z785zlj4JEfgepWUry+iVk5PoUAEm0f
SxcKbbxxmsje+yxb8sQ7xWVAy9Ik6mNgALzJkP122vlqTkZwbkYVEmAd0qPv3GpEFmrS89EwHrGg
FGewQr4BFm2kQ0FDoR8NJ4J99V7OpreuWT+NjsdC324kLhJ6gxJHgeRcfoC9+iXR1tD+0maHeJEe
2cnco0A6FObZP7hTmj+L1nm4kZnckqkJdiJJqdkdMt6veiGdBnoHVI3nuXf4gLuoYNb0Dugt6XsW
1rd56EeKQ9xrJpf1mIpfFXZWLkxFdrKq8tjkXXGK4dcdq9F92BUAH6vh0JrzhvXeeikcifWqwOfx
U3Fd69vgPSpaLueDne/HpZWxDI2Re4D9JfOrQ9l33626y18lktCedRkOD203t7JvX7lUAXKFZpzP
0M8q7khTouyjDgFNEwQHcZYzpsmk40QanLWmM2Y9BQTsmwjQsbKSU2vyFu3HiNmwcQmYdzmjwEwK
Q8TZqQFocCkCd7cY2bfVGAePLqn12hiluZum8JuPcW1tejHB8ZHsAdGtfl3U6tBYtX0ep9hdhcxi
KkN+y8EiIDQMYtfazDRzbV7DWfAe9OW+jNnFTPmCzmXQvXphvu/qkFGHfDmfcfR8K6LC22Vhb22d
hqe8kxYKTVJF19IcDxQV0Z/JXfqoqdshO97hd7KKW6IL4zDGO/4czOVG9jzVPqhqPSW3kMhgkpGf
sGJR7Ev2lKygxu44S4dR2bhmdWevXRNWni1meVSVGnYBEa9NYNJXrZjbmtH7ANxq3EsBgNai7KLC
QfVUSuNWUgV27D0qIsM4Bn0ASvY68Fwm9ihObgnmrxkjQAh44ZL8liinX3eFm17ySPLxaGXtAQdz
WlVmtv48+APNNOkbNLbVyrKOvDtu6cRV0Wwk3ObsybYQfWdHbwoj02c+TJ+vkOIgl9I8yLy/ospT
ftO03kvksZxIWuulrrijRAPmI52zGdKp+AEKu7qnfrfVdeN8DRBaKCXs+COR79hWTWm/mfqg9G8l
lfPa2Ka6B5mi1RP/FPOwtc7tmCKQIvlde57+XdMV4bkTVXp02R5cg1E4naeLNjz72Fljfg0sZw94
Xn7lNVjhQbRoTvTq5NTbLeo4jNcbqPN4F8U1yGDdb2LRFEeDVTplGK9dGj4DOuZLZDKdT7UNmlCT
EMTJad9Uy/sjypT7pOWs1wkgghop76lZfkxmWZCWbce7Mw7UKg6m82XGNb5KhjdycuEy44LVGIr7
JO3x0I3yTynzZh1kfuMx9GMocqbxPoQivrWmWbJuoGyLyRfpxj+76JybgDAD8j2ITMsEzWnEvb9h
tHaPTdemhADIts2Se3+LlzbjUosProahoBjqrMEgxxvn34QrnkgnG3tim8nOajG5cdx/88XsciOv
1TGth3ij0jbfzlbukaBKuoND1uklL+c/ku93SpPXqxP29qFhjl7lPMuzqc2nYeT4yXzonuY8kH9M
wTGX7WJscYKe1eocnct2aRae0wuBxvxmiQv1RsuXzy4xkIQPVcT10+DV7SnXfOtIDHXnwIvMq6ZX
42Z1xdFs6hfbNZCfSeYcg7blQqPcteVz4xJhbH8Zp/AZsV+ddJBsnKV4a6LZ+gWP8JszBEAI8yY/
N5A8H1bHA1/bYbrxbVCVE2reNcxqxD+LgO4Irv3CjpYZS+pDGYpp12fKelD7uYSC3U3TF7SzgIW/
9aZ5FZwZm66vLTpFeYsYBdKtF4OBn/A2DSyw3GKu0QV79RwbtfkIk1Pn7QlbFT9z5Km1N5rdvdP3
WhXFpSBcwOCZiw+MiQS4RYvBnDXDO/OiHq6RdIKvdqZqtj+8FMXSDzglPtsl2Ktolv33asywLnrS
OZWi+8ZEYJ6tlndCSAMQ2MmbDxX/rPCT86lwOOWFTu7DCIsu4K7nUKBy+fwRsKACudE/Mt7fd2IQ
D2EDyYcRcnKyDhcR/URnPYX+WjXkjTqXPpEoHvjW8iNWzNvGTDlC0dP7qnNxbEI3e6aSZuOZFOpx
Lq5LW4NgRcA4TF48IMmUp8EgFihDO35rU2TXuOyiC596RYKxQYB28uobjas1S1U/fZRVTx8h29E3
dtvY9B4oe56TP1klhrtSnWTgy7eyX6Zn6AKtPhjEhq5ObH6JWGj+qe2GV6Dv3r0epU93Jv/UKLBv
bIUe+cBlKFDRtJ2gRG3qvryB3Eu5PzGi17k0ryZaP11L/YvCoMzvtUrfkwZ5pwnIiw0TjQ9isplo
qbnlEqrpEb/KnJqOElcme6iQQzgDctmW3vcg9up94ukXy4if2gTDbZ9X4z7yqADPI/41rVM83CkI
zuzpazbBQ4ZOUkSHqgD8o51JPwbSJQO5gw+vRfjM8/QhSBuyKLG8Fc8kKY/oSPpv53WW9wsGfe5F
FMqiTX3+yFzh35zYMa/QmDbxxmAf9EGva3umvp73a16ZH6rVPSa1JKBGA3tf3yX+vjB0eZVphnfb
dfsvCV9uxN78DTNVtkc+ZKSaY5++w1jA7g7lj4kV0ZQK85JkoA9kELonqtl6BjkPf2fHqt4u7Z8B
VqEvHRIOtwG3Wft+0OKpGMZnoL/12VDR7xE56DmNsnknK4wK4adeVeExrWRis7tBvvLarrwE0x/f
N8ZxY9s4O4HKiDWEu37fqCV1kGb2F3emlSC1tA3iX9tfGmH+5196kvcdtLgJPK/uqZjGFl5Q7nak
bJCwQBl/o8gq/VLI51CG9Zu2ovh5sAc8F1n2oAXLeAJ8sJdJ9IqqM106O0zOJbV7j7yKkjfxuYvo
R3mivoru4M57TYr5oqg8Qk7Jp9d8Yd8TMju3BSYMxhz7PPhEouKwbT7miBUW4QJ5Ipup922L5hDi
ZgMs0Ie7vGeEdjFhV4u9fHbbcd+VQ0C+pKhu7kQOsrLZ5E5YzbcasOCO7S6OSrerb1Zd/kFqCPYN
COV9aA32kRs5j8TCrR9LFvzRZHDMcNNdm2qcd33ILMvderp6XPjXsh409ztDHELhqCc9M/LKPLbe
JnYPiiqwZ/5gf6a2BSePPWTb58lwqLChrVqVRxds32rLVpMFa9R6TzmO4oACMt1HZx1z4S27/g8f
JwJh3HV8kXp7V5X58ioW9p1J17kzVvZEftxzabh0jox1vnXeJwrFXpvYaF+5v8Ur0yiSvSu5Hw0V
M/ZAc+XNhXGLVu6/97bZf8Fiy4jrl9OD1Y64zVG96XM/uxLhcNlATt9aT4nr5w9DC5Y9ZCDRL/h7
rMkObRPqfZDOZz6r4oRbTzxH7int+/whu8g+R+XImSYYazzffp3FiwoN6138LLqe1s8wfksMK36C
KPI+eqHcFK5fk29LhqdPXC+9axcSsFF4AnmTOasZ3WBXTVxRZ4KvrIlpme2od/skGpzNfOatbFP/
AnqZVgqn+J6FeC/HTNrv+KQSTHYvSjORZJ6AJkqF9zXpqiff0cYTAwMmoASsbD1n7VnExqmTfPJA
U95pr+oPjvZBKPr6K5OFOBIcs89IdvFhHEW5C0cyM20xV9sQHyjCSU4pLKNq4m+tOGpAmFoRabP2
LUEVX7Ps/l44VvJl7u+eSiAvR+6wnbv+t5bqeZIi2FD4MizFjSdd2y7wuPhLHDbmuS8VMPGJQhXe
E8F+sBz9z8Dl/0fq/29EUxu2xL8EhDff1ff/+CcL9fa9/P2Pvx0g6qfp3/7z7x1//eNv4p//l/8E
mgrX+TtYQZYHtvMJLV1KMv/xN0N45t8tx3PA/wX/xOb/F8/Usv4OjNC3QuJ9xOjJ8P8Xz1QEfw+x
rwWsthE+l3T//wvPVNhLTve/+QkOgJwAqgUcUI8kM0jOvxICvZAWbTe2XkyZGYdiYhtrFDVxxUpc
8zQ33otqBq09VGeMHs6XYOFrWGE7nfIS7USL+a1Dzd7gGhzYl5okB2ZnPCkWYioHV2yaoOLRW9q9
DjsA4kqUW3Ti49BzS6gal9dFYFQXwl2vuKF2YNoOvqMo/wVmfzKjYtgYiBGcDThbLLq6eLqNA/4u
IP9DBy949L4FtK/A9IE0X4SLqBYM9iFVlIJN1eCTX6IikdDLfJ9HGOGmx/xdJyNlQUH/aGLYL7Op
rB2+q3yluiy4KqrD58770lQJGlj30tTjwfEiNg00Vp2B+23HPj7MmU3IJ/ZZcyHbL+534WTFji9G
uzbTiPbxFlU+8sHnJQ4VfZ0efna4Lo0JvHabyX5fyqGHPkz9tzu9B5XT4sLgtee0kut8C6WIrcjQ
5CXlS6o4Bt0i0GWhw6SQus/A3jdO46v3Loj+NJLbkZeHgNlsz8BeSZQi7b11Q+tZPuTdwWLi27Ig
rw5cineZHugsdOIrhpqlB57q0sJzTnU9/vmc5DAUfxipee/ovnwu2RWSU+rilyptd8qnPy1pHHnV
LbcZSxbOMavMPwP/jZRYw+dWoXdrKQFAE2bbGpsKwYKVXTP6MfuBpNrL2m/u5VJz9y/P3P2f39j/
qPryXqeV6v7xN28Bffzli7zAAHg4WJgHdC//z1B+OTtOZkSd91I11CeYEYheu3e3yVhM28ilOZNY
gtry703KIvsGvGlD6rVeBYWTndzE6p40rL6lC5V5cqj3NASLh4/KtOlmbd+xyHth/EpOFx/7RBeS
L/UjzWmWmqFLgn3vd5aoMC314gZfCjQDG3bisuVppBQ1Hhp/H7TzYq8CTWJzBb/ocBA8ZVsTz9it
Lrt9MhkMTAU9kx4jkS/z7yDZuvcOiHY4+2+66N3nRIqtnodvVllR29PxVSW4RzrIrp8yMT13TqCw
TyAc+/FgvbYFle1EYiDwqzJ8+fe/cNBtf/2NO6a/HEKgU03H+b94LzLw2CqZsnrxm7zfJNPiL0um
LY5f+2oD8ggj972Kk/ipuEDdxZMxGfdR6m/KBNGSo/pumomiBNm3P92eRI1f6IqNR9leuNTQu2hd
U5FmuwwBfYVhEC9Ag3EIdPq87eQgTtk4uOs26rkiZvZdZLReJ11wSik5BfjNdlm/M2YEh6xI702C
B9VM/QQIKrh2tHQI6OkXS9bizG+pglZp70mj+IhdABviZry7QfQWOyOKUVOlJ0+CCc6rQa/9dBYr
UItfB7O7FAUbh7Kfjb0TXDomK1ptW7VtwpGgUyC/pmYX3L3BOVEDUh7M2f5Vef1laC1x8DncqAzA
tqyBsSJc129TPFwcSsbdku4O5RiKKzt+AkaBXZJJcBqgA9akV4g+TSUV5sQCU3yB0FwSXMaWoOvH
uxVLr5eYsHbaivDJkjtJ/bXAzkvHHss20ocfvtv/rNEg2PFGF3LVZVenL66jF6wQy50ui9cximlS
J8+0/xJIF9paG0MWbs0+NtEC4NZS4oZ7vb1UJBA3WWHQrwnFDt+Je5ae+OJVxL+dodlBLqC+fQQq
TSPZsMP7RrtUihM4TGB4Mluc6S+EpknD4kbK5tBAB8PBilN3GuhuAjalNI/0zC7r3GBLtKVVn0iu
oCPF/dEh0RWFBPk0nvRd4xvBiYs9lhEhaafFfvNCddJB6n46TVN81dot9zzov5RHYVtraXogLCyB
UZD/ROXpDiV1aSdCToVS5pXvFXGyfGMxjQCBbQlhmvLcc5hYBGSuwzIEUS27i5ZoKK6D/GmcHnZS
kkXtUTRIt1Nn7s7bfnJZN4a+RH/lh1/JlWz6hkw/DRNxlctDVWIJDV0G8yKaNvMQfGNfGO9MDGg7
Ib0DD0F+6KuSegS3A8JHaQINgyPwETuEZRdj5yIbMFixvWeJRVXz7PN6yuPLp92VTOlded3PvmXS
+PfHgPjE5fz3weuaZmCFHth3W9ghFM1woWb8CxrLAlwTxaioz+xu3RUdC97Kqhoqx/0MAdSdj3Po
tBgZSLCQ59q0fk8DTL9ODJ/1Qd3S7ZqH03lMZ3c1VzxeZaXfcI1L9Fn6KXU8/qI8xn1JyxMWJdn3
46VzI1h9zSmoDG9vtBLzPXi+k4G9qUxsdWsC+TGGGIubeeyP7GjyvRFPyNBqsi5hXKRbz98nT6by
l1s4JDoex0ud9mhh0DW2pSWMLU6P30hLxLhikIGJJdSqxlh+ni14ka1VYYnDmJaMpMaphV85ScQ/
f4RC4xKSRCINregHeinEDdMpz23nbPp6pOokDE5omda10Zz9g6FBP9nudMEIQT21os5m4sG62FLg
xDDJ8BCMRh30CqR+wy83MCdK3LpIqnZluOdmMt+QI77hh/zhGXG4t3S8DtkaMGW39KdgYutdBsGO
sTRR3ryrwibY+tCH1mFaDae2m9eZBPRL4N44e6HFHKttvUsjxd5YKOc6VDZ+nonYchlO3MsIj53T
mI9XjWzoAeBkHADsFFo+USsdDp+eYjV6MFhowVjX8ZBfAvyXFE16+2Z6To0woTielKNpG92zBT0H
95v3asN7d+ryIphe6kaWl3724/vnjwMK9Z9//631li/l//zS2lyefTPwPMuFn7zgZf7lSzs0gmD+
3EbPXTSGm1DH4Tlagg+zsrqD6Vhvsi0PhjGPz9r9mc3hdHXYmRsWZOB0br6biI5GVeRbwyy4BVtj
t0mt2tpRBzReSnCjK2N+pqciO43KM4jZBA/DLaavQcUQClgneZalXy1txunewYWeNl25BaAKDsVd
am6CVm8cGk+pCucss/123s34ri9W3Ier0hsiTGTzDy/F2EOl6Ew2kALGzr7qkZ2nH1xGZLMFEuxT
s+qYz3Qdt1yi+dC81nwL0fJmnwURzbuMxJQtX5gyFU/OPaNklYqTwt/7MLmatDd2//4X7/wFvsVp
ARyO2QbPm0mG0f3LaVHNrAcEjOrnwpvVllzSeGskp+cHlXvRvRrDeQ8HH383q7EBKmtoJHDk0v4i
XeGsJ4dVEz5MNs7Gllz/hLUTsb3P5ZsZme5ZI3CsW0eHdCwQcWI9giFFLDQAdgtpQmSRm8ExquNi
HXBkrFn++Qc8dMwEria0Otn5qzBdIGXBV7j89WnWCYljK6ouHjm2gNf5C+VB3WbGIMra3zwaThf9
L1RDES7I1b98Ox3f8YWg8je04Lb/5dtJrUQ7O4P7zB2RNyY2tqdUPLrZ7E9tok3i7dGHZ2X52tOs
nc1+HhlXgPY0WpAt0Rx1RgjfK+969pSoOusJG+fGc1BbpC+bbZWHYkMzzNmLaUUxwwobaVSyaqsq
mllkqk+5Ym/bZO9UdTqHurskpb6Yvqx3nUzAW1lBhaWo3ymvZIHe+T+mpHQPnIrzqx+iY412eJS2
eZ6hhVy0LgmUBjh/zEWr5MaIr6EcNzjTplvhcMjlqTbPRtrtDOpaVnVYOzhiKuJQZk37dDT0WGUx
smA/zOI0+TBAvh6QmjXRr0vaOztqW5MrvsJ409Nu/moKPHh2PnvnspMALtqJg+QUx6mGn1YyX2Hy
W8EzGfbWuHMMU62bThjrUOKhwbL6AYOCmzyzznYcKloogwSWSd3Fh6H0xAYTsjjXR0tgJ46hcR8M
Lk134QzsG0KKlgxW1qCNYHoQId90tXep+6J/Tmdzh2rrrxrVeLe5jjCtY2C4hG760dsdx0aHmbXO
f1jjqL4HOUsmRbaucaPgUHInxHXj31Fnf2lEv7Gk43WKig1+XHclenLYn28g3PV3RLcGIlBzS6Xx
VAwieGob+iiDpKi3DjmCquhujktwxDS8E41Y69qvxYk+nNolUmplvnHCynw0IWi82Tm0Vm9Kp0fa
sND2qEdNJ/O9BBb3ZRgXp0Tb4XGCaWs6BvVFFlXtWlMArwySyFng35X8Ulp0STcNUw64uh1Oo3Fd
dZw8cblfNOdzN8IlaXR/Hpx0QVYOv33BVg/fMsaMtKVO1kK6tNNTkhrJpQnieie7AgPf8pdBDOW3
zH7alO8egQX9rHikGHutjvt3CMAv59fuFNaF2xLq7aBebHsqd8lEfa2v4FTiTTKv/HKD/4WQxmH2
16cYWCjjqAhc91Ow+ctEGlQCf0Gum2fX43KA0znbSLf3Tx2Kyo2X0vPsfQaQKufJzw14XjAp8DcT
AxnGZj+Rx2E74nGjYLobbbdloen02zS6G2X1cKysenVZRVlqfpgW+YXUZiFMvsKCr9M5rCg9e4Uh
o9rTcPqqssDFW8p7+/OctVuFB7fohiPFV3wScT88BXn0Swf62Szs8JWl267mY75pAKsrCz8hrh2M
cLwzMf1DJFpbOgDPFJFtQ53pVwzOxa4bFvqR4dEILmTCAtGbOcAjnM6Dv2sNrC7GHAS3qKljrF0N
QS+vqfgXx9WT29tnY0ojRqcQK2IV9199CT0uy+dXTzR6W8Rg05rRoixDwt4gKDMbdfLFnpvmkOOt
YEE/Zq9l9OKFy//anI3rGAUFCF12pn0aWqsm4nQz/fihRWleo9CcN6VpX7LIIyodtPkTN8X3zhME
eCYrv3gN93ydQOKKJzPbhr3/c+lFe457fDJdksZnCG2w0utDFdrDWSzXmZiKBZSb0N/QXfd/2Duz
3caRNVs/ETcYHILkrUTNkmV5tm8IO7OS8xDBmU/fn3L3QTcO0Gic+3Nj7NpZ6bIlKoZ/rfUtSqo5
Mj11Yll3zBB2ZFm6FaZ6Y0Oe7mDnXOgmsXCaTw21LYphh3cJb4lXRg+AloMV3ip3nZhZt/MTZPuu
M6qHFhyWa4/GG/WDw6aKGnOnZ8EaJ3uuGRw66tqiFsx6IatNmSWonVUU0YVFZS30WEkFh00v21KO
d8802ZWoSn1q1SXB/0SpjqRUn+8LPMb0SGTvSQZE596OFRaYsVdVLIAqFAF3WBTJIZMznpX0Dur6
Nbr0Qtayy3fQN+Jj2lQtzBwI1HUHympU5S/hXNlxI1J8OPijjk9kLAg75nUKMDqITiDP8ofUT490
rhevELx+GNiIi7r/U6eCUxAvT4q2oGPBMPMFZHG+iSEDE996KzE4XFuzRaBNbFjKRM3A6pgU9Zql
z1sY5E/+3aWa11y/nfxPpMcfqXx5y94s24hBfI3LFn9lZte31Piddom/7sCY0KcGZSOmIW0HjsYP
hVn7r85SlDumiGQKM+z2OQA19Cj5ZrQl7o+OvRJTowwj4OB2wv4LtgHG1FKmL6iIzbqbquwQu9Vr
A+oPekVlYst8Gex7pK22009/KPdKX5AM6/MSu/62qzFg2pl/mktqxr1u7nA7wQ/BWfUAAzG9jXF3
cKk53YI9r1hem/ktj3jsOByBtV0+1DTz8ORDFZYugfuZVfwMPyLfO9VnM5X44ilF2FuZex6I4D56
EwZoY5iKx8bRz32HWbYIlLGt3aDADq+IfEWMJzE6cya7N7dT8/JepeQmfc5Q694PoJNVo8nTMuB9
tUTyUQpPrcdx8B4zt2HmoH8zp7AekrgJSCSnlJPmCY2Y9CXunMEBX56KbRp3/guqmGs/cVoBhbqI
MwGP1yzqANTH+yLr9F7NY8YYzC1Pspk5BnJ/In3hRPvS8Nut0LEmPitIj1EHarr1xuzgyhWE/gBn
6+hxAsC2coaqOECG6sKe5MTRyUvkaTclBSZQw6o2tVh1APR0anyO66K4WP487exhPsK7U6u/x+bZ
/e6KRh+4vD8v0QxxfEb7rWCUPdCzXgQz+eLsVwGKdGsWvnm2yJksBrZb1ExopTWKppyJXo9qeSBL
Sm62UTaatsNhlibc/SLsT4qX96JtP3GpWHuzpL4gEBwSiP3LdZ5644PI1NfCsHhj2iXYEn98QkMI
eNGCRz4s+piZ/fhQNBMgoMr+U1ADBoJXzO/OXF1jjYLpNIo1zcn1U054JwjeRNBWcD3aJQQMbq6m
pG/3ZLe8f++U/19Z+l+UJdv924PxP7c1v6U6Tumg+O/a0n/+pf+qa0ZC4vtYjF99Wt04g/ynvOTb
/+JzyzUi8DhLkEiEUvt/6vKCfzkuqUr6JWzuv8L8L3nJlv/iu9k+NFmPzgxLyv8XeYnhz52F+9+u
MuCfA8/2PL4nPwa3v/+LE+sPsq7rORb7blE3Uh5qhX0F7gutdyk1jnGG8N9XxIyhqi7eqWPI6gxi
JwmyFavShis530EYIz6Sg+U91EMcCmsa92LSzRFqZk4TtEVxiTcc8Qe+YgKDvWW8IswCW+r7MAju
ae8CdIA5h4UcaEydnry0XsW9f1Rc56T1yi2FFvMKW6oHWEBIABPJQ/4HGfu9iaaPyMOSSc8EDPx4
+hrbx/RNu60A+niiOAP3oNV8ZW38M6WM9EoiNHEjn1JLnv22xdUo7c1gHOY/KWNS+mCibdxWOTuj
N8x7yA5Eji3vOJrgEWKrorq+klfQodaxrR1773t9mLuRJPmfTMaKbPkBoUOS7oWLGjfLzEBwIZZX
/fFY4dYlf1npoF/xSjNd7tV3NhHIG/LsiYs/O7ftBpykh0uWBq8TAz1ieFBLilZ2R94+3CSQq2Lb
Usf0/oXDf2lkpCHdCf5B2cQbALj9CoHOX8MJJO5sVrMJEQRwoWFGTjgFR+kwZNe6cj4yYwRbRUam
I8XOGsXPD7hJbrjcxq9Roj5g1KLFV6fZa/9MDEbPTSpPheLX/ovisZZx5dZO+mj1rV67UVWTbOWo
KRKQwlUQ7+05Tq+lCYV1HPpdMmULKbwogIk5i7d5EaQwRchai2I5lmLPkR8b5AKOyMExu/ezm517
FjCWcQsc27kOs44OPqfiNSGTbpsHj/OYDMfewJmx2IsDo+2VbYYy3phFVCaCH8WhITyd8N8rMvN6
8sVBTwZ/D2wQeSwnuZvvYvHVR8igkc7HY9lab25K7EqaqkWr0MFhkvvU4+33C9BqMKJ2QD//ccfg
hVnqjmj27wXbeIL/YjvCXqG5YsZS4GyyAmAGY9K5cu1d5VdnTU7jiApVb9PEP/qAWNOlJYfDr7Wi
Efyphni8BWYkV0YJqYorDw5Npz5MULpyTUXboEm3YkJ6pimr3dZi/pkma9xkVqaPQT+cY+o8duC4
h6MLeTGsrAznfQFv6e8XXU59uLDx3scIzZGJqxXGSsBsEnl37O5fnN6A2pVRYiXod52Kz1QHn45Z
niNi8QSOwFt0vyAc7WLE41Wmqy5E0vLCUk8IrdpcNpZb/CnTrP/3I5u28ZnlJeWFrn8XXvmu6fvZ
YiqHGdZuJgVRK6s98zBys5KG1x7/fomM4pDOy7hzCSEdsXCpI1jJxebCAh7zfn9xQSYYlFByxdkH
jRfa9xeGoMYlK/VrnnX3lERBHzJd84BnlmN0x3lha0exrTTjWogCUKnam8apvFsy+eDLjNaU3H1Q
+IJQAsDuNxl9xzSXty4W8hEaXRfHEDFhBB4hDG8IbSyHDqd2h4gKf6CnxS5Q68bC/jrcS9hmovrc
FPVGt0a99widrmXrAPpwdE+Izre3GkOqUiNXdgT4tUe/7r9/zpRhepyM26HmYlCZQB/sGn6pmowN
asG3n7T9tuVfEt7QHHWZz/sxVevlN3P6CQQnX6KFq+X4lDOgW4898UXoQpVa2qPt+Q9N7PHSgi/J
66w8TKQj2wkSmrg/KMqg4bmM2pl0Z3MMRh3vPM5s4P6+x9Iut/0sHqkZoxqcpQAEVvszAykg6uTN
WEstl2dJ3VzBSmN4vEsqzb2jB8hhbVnZ/FT4/pl7EOjg0lh23aGOpX50LNyMPj7+ovCWE4FT4hjO
1p8ImCxN/KKpUt8VcEpW0Th6rAh+mBGrOCrH2UkuBkfLzX9bM/h6KTGiun9to0wfQiVNpgj54e9G
NGnn0sYo3nNcjedpyp8rupt2UZvf8BbqB+LK9ZMOgh1OCP0265p1S7Wff/8pTtpsi/92Qa97h4gq
LpZonYfFTTW1sEa8q0WOcb7H2frXVUqtegIwxKTrOxfOWSjrn25IjqWuUVn88+g4KaOPbvm2kvoh
0cRxy9Im1zwyqolUYL/z0q78fu5Os9lM56qEDGXl3QX6LE6yxYJsEjQNVVR2OhE3EzEnwzGjPygI
Qp8rzM7PBmeV5x1P3RTFYeUYI8daYnitTYptqaV35MFvt0FrEidY6vgxTn6cCF0Q7zssAI2InUz9
I1lenyWf1oCEntOVy2fqUk/xTxNlPnGYfNznwiedV3tHK2BWJSmT0ThaQMGRT4LtijbumGeXpPPW
IG915q45rPqFWQBWlxQt33A2EU5ZqE90nFlt9iZnrG8Z07ZwdKP+yJ6uQnDF8KOJZUq3rM5xb3R3
DhJWgWaU+2n2rSNXMKgfQ9A9uzNgoaK9kjy9JkGN4uyZkkAlg3uuMKABRNocy+J3ZbOLdPcyb5X7
pzF1+oMog5d0FCZMW0vcawpqpqMC5I0xYAuo4uJi8r1g8/IHvITQBTGJsCiNRAbzxwTfWrb0w3Nl
V3LHLPKpv89V0qybH7AKVpeGWEqamtkTFeC0u5j3EY59MAz7jSB39NW61rhOh7y5aLEehix/Huzl
KHC4HWEC9kDrRXf0vbT71jPIgNE4JjQ1bey2ACvk+NgmSoofpnv43NQ0sw8Os0LyuhN2z/bgecZj
NtbBDX+5vULU1Kf2hH8ZxO0AQGLy7HZfz7yrZGQ5xolgP/odVuse/bfEO+DPxbfRB0+2IctrDnCJ
ujhFe4s3n+Ek9QEDjtSNrGPvTRevG+4piwCwU+xcF68FvZ9f+8mOD74zxBs98C8tknMZ1bKf/eLH
j6KrgBaoYON2oCAbHlnmqM+8RcclYTo7xx1aTbNspTA+hpQ8MVG88rWMnUtBWizOM0jtY078BZnl
ZOrnZKGFF2G9eHCixCTmK+qT1TrPLsLbKi21cU3MObkYBExX/tdcxQhZxt37l0fTvqfJNssyQIF5
XN87SPvXwUlR83VWHwVKx2vv5y5rJgGKZVELF1RnRV+uei3FB+5GvY9H3h7w2mWivYuoifkZ/nwf
3XrOFBZ2hlrsLs/dHdHVYeHadWZtvafWzrd7SaZqoX/Fm9xz06UnI8DiH/Vdec6y5RJVA7NfUFn4
HQNsrQu3xkDxI9hGAo7BSe0z5g53j2R2BgDnhLbb4Rbm+VoHAQm7RMbfmsvINc1GTFcIs/ssrqkr
sMdqN9Yp7n/4VfRi6muQzbdhCfTLkljTRnl2f6F4gFHMNtPkUJpsJlDeZN6rtq0vlj5U/7R7TacO
+jXjjDLhieMUVm6WKYbBmaQFJPLy198UJPYaH0Gzdz/yLXLll5VXwzXhiLiZW/wTpXaIYLFDXvEu
PwVzQA/CLLwNg6n7gJZ6MxKJ3Y5zs94ZradW8xI7x3gCRmY4DB0EEOtwyW0sC+3M0Kvh2+UkdW5T
3b0zYKjp9POaV9NiAFgOTvIbZYmPXuO/6sWDMpmT8fL0a5UJcsXTxKquluazJSC0qoSBcusW1rry
UFDxuf94GJSP8Wzj8Kor0uSteq0oGWlE8pON+urWZZjOLPRObTF0mhv6J1J4W70vPXaPBgcvjmN8
rf0btD7zEFFuGLoMcPf5YmLkv7dNQBRiUkb2Pe3/YYhlrufR4/CUsJ13OQdioNl/X1cDIBFWYw7J
kX6fI1rJnDjmKtcD3PkbPXIpntobHbHVLJEnTb1lGJegwhid+h9JGZ3SQrq3Gf7Y2vb1Oa9bHxhm
CWHTU9NDHYD4knYEaFb6+N1r93sIYutqJ0O7SYMxRq3BDBtN4qPjbqiW+AkcLo1NQ1Xt6zJp+SWA
ggj6NwDiO9gMvfmR4s4R2ioI/wBcIa1LiNtF4gmKFKEi2nXynOeTA3J1fK/0MIYlI90D6m7o8PE/
LIt98UXSbUvl8BiD/l5G5u9DEd36xHX55MCWbuzsII1D39SHOOsDirpzvW+7egFeDM0mZSi1LuOR
1oO52dODZ1wsYz6TXdm3LPZX6HTNKvOTOazAw52StATFzyuamtK4cPq6xnnCzcjKHYSo9sAmoY4A
hFIaZN2fZFwEfCdJrD8gwtbHrUeiZkT/68v6MhXylvbdC6GDfM/x199MAyO3QsbnRjV+SOCt5juT
2wXpu0deVEdP2X/cyCMcYJk6BNWaXVluOG80on3S2YSrMkmGdYnRD7xW1RFJziIcNx4IuBgEtMEJ
g3Ih+D6l3z9En4wgyKsGrd7DmSY4PGFGQ7OyD93s3dLW6LBJ46Ak7Voxw26IwQ45MjeTRhccNzuT
tSFSlByoj/qYoeXANyxeq8i8Gg6G7zIpz8miet6fHN8LOTNK7w4YGvjdwA2FxOYVBZO0/HnatI6Q
iE8GVpWNMbLlj2V+DhYnOfX5wouMMmdkeX8zPB7MjLgmtGvw/t0/yz2AgGTIT1/Jbx3n5Xp0BkVu
vjOPOAQADfljcLjXCMZZRNyklf0tn5pPQV3eumjSmFMfSEtRO8XOyACfDTNxpbJwV1mekWqP3Ds7
ZJj2lOqlYJzLxzQZfNgYGAqE9InwLP4vEFz1CYN3D3nWOkUupPZO5eOZ+O7VqQgMeEtwC8B7X4Y6
fzHKJ9yPyTMOvfSiHPFo4nY4NkP9ZGiUBR+wsFxp+KETum6ZcdBLHO9cEyi7Ji58jWqALHYHZnSO
czK832bdzSdIMd3KyxTvZaGOZv08YjwkpsYfRVaMulCA3jCK9OBbI9duKz61sSG3c2tHL8TfVolH
vzlZ1q+ubHmCxGOlveSTODlTHLUlbfbQDtHE66QrMhgENG1T46B3cx369x3Xi4RkxSyZ1M9mTYVr
f5s8DCzcKM197Ke71sH1kEgPQqLG+lA51mmo/Y7OeDsUteCA6LcvczAPxPBxAMoiaENzSKwNbXZk
cHE0Y60p9i3NxQQcsy+2amtTimo+yn4MTZxAhwQjD+wTfRCOfI1JP+7yuTZQ4bBm4TGwjvIVbto0
1ZxcFPzUKcDAl7eeXAd58iZ1wbGm4PNk8Xpv2QJWzQ/dFdNtWlzql4fht5iGl6TunV2Wu3t7VO5m
Tp1/lBn84xZ4EUtR/nJlrg/J0m0RrOWFy3C1UqCaV2RQrTebjk/qf1+toPrOR7TjBd4buKQm3vr9
0VqkunSVrblpt9WpFzjRsJE234lon3klPhxCMgfo2BwFk1u1IP2z/TBKKD4SfFUI/O9RvLgHPnN2
OCunfCpt/xDU8XwwvAylv38TzD42giJFyC/11eUjfjKMEa+dFtVm6Xz/Roho1QYWKkjb/eJLuJAy
z1XjPScZ3arFsDXGhPMvyf0TGNAWuxUcJo5LV2yDVujgb9giya2l0UIh4hWdR8aGkdSf0ispY8yd
eJPYdCl52fJUGenzNHD0nDF97voPPDkD1/ce2JxoQv6/bMOgjRB31WxNY1vgqdli8mY+SBQXzS1d
NkZe7xNr6NYYw8j1lssM+AMnG28T6VnJwG8AR7KU9eYRlel9ABG5QkVhK+wtve8XGPPFOD/87ahg
6Xcfi1IOK1GwUcq+uUVtTabN9Pq1RXYf4wa+WN2kn1YywOaVxRdVURvHAxnTI8JfygAl3PfanCOi
iteLgrihNZOYdurbqzCZv/j8WqFMot906wJj1bJcO3pmkmqU2WHIaArwF/uxNaDYKt8ow8lm7GEG
d5hXxi8tU8OEezW3HGtEstc8cgrmG1GF1Wg3/5Qxt37qwuGwtkOIXJs8OujHO2gCHbs/fAIzSN0L
nkE8+3OPkdW3voslWGkVX4qqIH7Pht67rMp+lfHRwc9jkXtKIZVhGah2rd2XLy7hYtuUKahl5zml
MnGlOuuk034zBO5LrZYoxFud8/qr5Gm4f0lk9YUlvry5JQ8otz4ZN1ukdAxXQ8De2IprQDVkf2wz
0lLTPaZPwc96wBVqtdGqBKWBP0rQdw8xam3kfEhlUK5hJXtrSDXjusZkZwzj2g3Uu+idB9XP31Nq
fem43+nIbeFOVFc9giJqFlasgFrJgjQdr/JAeK2/uhZw38jZ56j7RZneFvZBzjkVKpNvX9xlXjHK
+AGUzt75qt3gsfGTF2mN9gqsDdPnWLZ/nBSxuq5BWkJII6lJXLOCK4jfbg1KcNePdxgnPQN/9c7K
7EI+x6/xOF+qQr0mBU2GdWq8VsUQcOykKc/KiUwsScJHrv+EG4qr3L14WAMZYiF/FQQatkOARDdl
5ftocbCOm/rdZTZyj8y74InUPJwBxvorMfG3mnr5tNLHJOGk0BQfPJNfkPwm5o82Zg7ZfnaJk+4s
Eb0FUfYrB8mwyw3z1Mz9uGePp5EXbIgjVkYL+mexcAPRGv3kzgxOmVGspJxgPBQeEyNeVidhvGI8
eUI1/Cg2WT9dvMXEI+nypkqmmpw+1CWMx7kJVrGfvWLiOVhFAevSxcvQ18SlHF7IUOC87wGXr8Hz
wZHi7TOr7LNnPggQWkYcMW1EbH7Zjvx3YfhIvEtoTeyTYkIyP0t/I3LMGLXT9HuvLTR6q/rBt/0D
WYCxMeODnLq+1QzGTBPKOwmxaQX1IF7XBhALWOIm9Y9Mo69ForbpKed9Kh56DDSbmPg7ZwYyN0cv
UHu68E6WU2bkz/JzH1u0As+VuUZifaxh0fKoOegN3bj3Rxeze91+RblPgg/Hk7lwe0fTO83IIcJD
AA6OCrlxUzNm4TKdrsl+W2tSzbppfsXYaOSSpluthuoivFMwLj9mURoh05Rga2b9yR3Tn9gZSU/j
v2Z+95iZszgIRbGTSgmo9KxRvmefJX9kk6wD7w3ENm/afyLljtdF04sg4l+j5QwfnFQgg3vVxU29
3RiNbx5n7rVjxAkDb052UAj6vW7gd41Nr75yinCQer382s2MHGge8bcU2rQr2AyrzmXijQmDJ3uw
h9BCmZ0WSEuAKRW+fx+uhmM9xLmXnyv0DsPu33wljnI4eKovvzCmZmFp/DEysH1468awuE8XXLjQ
o5FBwIZPxEI1RdulIlI0ewKM8EDyN5imnWraR6rJGdpYxbmzsaNbBUgjOMj9BU85NR1QN15cjrST
oKB3qLjNUnn16AxkXfOWeHGacPusHPXOlUx/ZrLh3joNpJ7chWQAaZE1bYK8coy8cPhO5LVymnYC
eq182z0HuGM43Yl1/2gs5JgtROUdFQUxpYH0xKgAH55M1KFN7rzroXqomvlJTh3KgKXWM3fPkCqf
mwSDWtflCxZKbtsBkMO4oE46Ia21seiA36jaAH/+IFoWXlIUzHPr6zIWT6Spmk025vk6eyhhsOEA
gEmSSD85tVlyJcIhD+2wfEWW+dNb4Kv0xCWJe8wPy42gMGyHpRYadvsTjziKhuQC1ue+qQ/z1ovd
et22Iw6pVsUbcDjUGEki2C3PX1bEBVbkogIWknLWaaEXje8JEL2waOPN0C/Zwb5T18ks8LhXw8rS
0Z8oXf6A7XFuromcE2TTLSdEwsSNTeE+tXLkDNE1ZQ0wl8oJ732InvqaGjYGd4k/6C9j6t6sJjXd
xOyrTWtZ3xJS+ImqwEcYSwfSt9mxMEWHnxf9LlL2Q2A1PzwRcAlAbDXNxTEWKlGgQVwqCrXvwtId
XN+9jgMY4rlfqHWhdmjsgnAkjAE/XmFcqvVbFnRPIKbl2leIciWOLpQgTujwsLEmJysm829zjQVr
WhQwwHSGEKRnefaosl8677VVpiBaX3cbadbtXqcWoOrsTmUDXWkEP0Fdjh+F+VUnw7Clypu8HQ19
WzWTbF4wxrI0tdFeHXo5cs0Zt1buvduqfPGYOW/gL0/vIxn9aUHijGifLq2vsY7cNSDiVzFA8s2E
AdDR81qy11b8JXCWyaksr96/eypX9zRPOOsEq+fHwLHyksELmA1msIssTszgS2Ib1CaW5gGQpI9/
cwb5ZfcbZaMSjj7FwsJ6MlgjuR+KlyyK2I+a6hhH8jgDIkXTnfS2wRaoHP5LDRRDqISgsVyn39by
99iUzM4bJwnrnEw/BM4wU+W1V7xi92b0mKDIhHuuREvaw72A2zj1UHYXeHhRY6De9E+dZX7N/HBb
4DtouN74u5SJPhqlOd9k592GlnVLkSJwtMsmJsk9eRQFkSHz1hTFm4nV32arZlSljwAr1VbnB0Au
C+Yd/8BIneKx0drFaG/rMS4hFkPZa7KhPIqxfw80hla87G1L80E3eS/DUr9aXf8sM4860HYf53If
gzk7xIOZPzaDkT9mHAuPrhk8x81gnnzQqNCmhgeXZbUmXXhF+5INTBOwaEPHJks/5cFLDKZkFldp
/AjVR2WwMGHWdvLWf5xK9chRW90JhaCqYvFg5OQF0oa9qkzfcte2zsCINhpm1COfYQ7Ain2LjQYg
fcPpoqajSE73C/0coRF0LOdlH44ms3K3efCr8Tou3LrZWOdmOshC3YhZcy501Ef/Ky3B6lSL/MKh
me4qs5zXZl88z5bL60aWyOGevjEGnDg9Y0iqe7mmU3BH408+4hVQc8DtZ8FsW2ZAUKEE37QgQVml
dGANOSpFScjd4O3BGBMFL7RH9JcAiaHUvbkdqZrwdNEc/Rwm353AkWZ36ImH7J+psGiQR2CuE+Am
OtL0rBm5DbiYo5c5nxcDRVTBSmKsO4WIkMWuA8i+S9z7pSPI9QVeLcv6revua3ua4Juf1GUJLB0K
cBXuggqAfMAZngcz6ajmFSL0AHjWE+asRbBC02cP+zv4GRr6BLJlfpE1D0psj8CzuVQ60FPxMjLd
XJAnE0O+udkfIlH/jIs+U1/ubCZaGDZ+TBaRsB3N3anmEgv4TY3Cu3lAL+YYE8fChDZQb8zXymNn
d29eA2Jxcl087Q3xv/TO9i2XjT1Gv3PP6igjc42DMjw7nMb8uy/zeqPcJyFYR9sxIoLsP00Rjapz
DMWh8aeDRcCOm/G9e1fXv5YeJ7y95PF+8HyBeb/bNaPNu8FxtyV6QTZ2+h7urVlDU+KH/568nnl7
8Q3gZj/5WGTHhEphj6qscIBkue4hCq28Xthr207dsDayBzI3JHwIXejhCrbqxiu4lVH0SJCUQuq8
20NrCDVQhVUU47nj+cWfSoGdEd+VK9efOVQ36z7IoXvo8SAW+2GGoLXz/P4fI38nEcEE2G+2WtoP
Sz6lm36pASWkaC72jdnvB4nBNvK4XLb2huYUIwwKyX/Vfaz8LvmYFj1u5EACDq4RQjW3elqLzHhN
nHfbpc1DNi2/DWpPV+Y8/uYXAvRs98Yu0U811SPBbVni8RXBa+tKn9Ba5z64SIhzjsHPd7jQulH0
lJfwdipuvXdpb5VkMMCtO67WHi9S6StqrcLnmTyJNL7A76MYwZ6w5bv3lChOmDLL4CAEd29u+x75
/gadY9ylPW/QwpkEpTXYdQMD7KRCn0/oTKGkCtwPrHK/wIQ4ezEX/0kC32d1BTy4EXg6N8yAVpkn
70Z+Pe4NCFDzbKnrUCcfSH4U8KZfdR4Y2Gy8K6C5mxLW2TDtp16RqWJCd3FjbAyARZttX8YvwfSr
LEmdAn3ClxEVa1FwA5QmdkEbhETYCD5v4B7wLq/7zoaRS4vk6e5t4uxacCxqx2FTU4O4MqDh9DwR
O00mPrRV34SJN4I29SFBy0RS7niHBXaJXEXJUEO9ZMTAbS8/R8n80frdpa7G4qRKuuliMmEFTatx
KvYZdS4g4iYsKAUpdNm12z6FJi4EKcoSQr9Ef1pP0PUghLRffcLlKQngWRaIK5E8TBG+pHxmZ/Ep
tcDUD2Wm+r7/aTpOF0d7V2UEJy5eEJ3uscq3jJ9cgkpsoMf0o9w6oKLcZLxNXftmIm0uifFSd7QY
AmR9MfdtXrKT64vAoU8ZY1Ad+qxdZ618CtJyeokKA5x2noWYn8B5Kuod/BKmUFyrsCGev5JAT0gx
CSPEHt2vvLnBhYoQcD8CW95fLS8NuZrP10GS0yjjb8Xlem3PPcQjzJf93UM7Dc+T4JAUB465AeCr
VsKEmkhRqAbsQ6y1cbA00YBLiQJZWN4209ng/zQI+4MOyOP+4o0MRSNqX0iDPrvYPkDAsa3VUXWJ
kjZBLyJ/C0abK42PoVmtqwGD1JjXV9OjHWbiej/G0G2siD493pM7ZXPrx0yw7Wr8HmdkZ5eOkLD1
p/ow+PWB2XcIWGxj20FDSkVZ1BfAcityPmd6T1uXF6YBZMD4k77n9z4ijUZAwOBMBP1R6mORgKOT
4ymufEpioV2aXhLt7p/atePBtx4ms9pkWXTtKvfbbHkbXBodl/ulYSaduNbuth5aqGDmIA96k+e6
f5AC0KNZHlJff0+CSDX3dTC5eEZPlhlf+4zJrh8V/zgzbFbHnH7DpncGrmo2/KxdEXNHtsni3kjN
NJikiF7N0SYTYEcRYYaaECH42XXqFdE6N+zxzszGdTSvUSa9J9NxdyknrpB6cNLVdTPQVCHAr7vd
FTNjerCilMO3P4edvoLatTmTqGfLvo9uEpLlXXfqbX/XFogKw5TwObEaJ6yrIttkNT+ZZxk5Lp7l
GSi02kn12i/VHJqzt2LnzRj0thezpQK3dF8zi3HhjDMfQ0E4eAyNimFWq9b7Dmor2Q8/3Sw/ZtSH
Vepg3xlT8VSUmaRbgLlIkMqfxC8EPbqq3vS1+oOZaDLu4m01YbV3ObIrbiNeXb62ZJCKDM/xRvlE
lLq4Nfd9sBxArm8q5GVOWtXifufZNG8MNoljhuK1SaD6M/6qLmWVcL3k8xTZRfWR5826qbLflVse
NbSJky1RnQIOgRPbFb1/zoY78aHmuPg2q0ur5+HLTdwRp5OJzZK0bhHwv4dlPbn1RZn52WEmz4T5
uQrqm91b7dnq6iPUIlRrsKhraHRcPoOp5ZJMJWzd8zhx7NI0STT1tzYo4YHavXFZvQ5GGux6+08G
4O9k/qq4n4Zmb7gHt8G4KUsLIhUWBBYBvFy5tdCY5+pzonKOMuJPOkXpXfh8EWbE+EB6H73T71Li
Wo/C6MUj0zmxGmIGwzayMNIeiQgkuR3zdXinIzVg0+B+0L29Rfww4cNt5qRikxrdzxKQ6rWwblPw
kHaV9c4+we+dSVixwAv+g73zWm4Yy9bzE+EUcrhFIphFUvkGpYicQaSn9wfN2J4zLp9Tvnd1lZqt
VqCAjb3X+tcfZm25g6mYshcRGwvJscIGpW/sXJw3GYJfp87AYiV8vLwIuxDUUxxkeao898N7yMhw
v4htvpmn+4VVVGywOXYNtBW5gOxJNVawlkFTVz8kA3EOZoteqKG/s7M2eTFQSGMw8dROxbkHJ/bL
MfThnJO8xDgPRnnvJXN65BY0N5hRDzPRaY6Vk8pU5NdZN49DU771Bs7EJMs4mYZiqs+m0tMbSmJZ
Zxw1w4jt65zUNAWT5xrCVYHrqWu0X11KVhuxIJThO63TNDaGGCR1ES7DROoVxH6G3XHmTpXia30x
ojHIE9SWa2eAHmcDpZ8Cq5jI0mzwJsjdvGHKQymEi3i4HJcCuiY+JjFPHilngsi+N2vBTEzAtohD
ilVkDmtO72wPEA6d3iAcjQN/h7rIzrGxtu8p8K4qly8Z+yLYdniGjYJhrhjPAahBh7o3jxsc9aBV
kugKnqGTuJqizZAquC9WfxY7ngllQRo5NxqjtbDwYV59FvHQbDKZZIkWNztf5XIrLXCTTKPuLIbQ
uYjnYgjEqXEiOc03F5wOMvhU7mzWACwxj+BsqUcMQbeVYWkY/aIpTDTh2DXFD2kqg08nPYlvbbww
nVsmuLRX7T4P+9Zoezw6JVKpMGMgLEF32Nu8RMkXuFmmGuQQY2YA3HTA8VIbJPKcyTzUUw0f1AES
IzgaRyoNHEa6E8uO/FuWZdHnHiMgurGeymVhbjZP6bUuC/quLnySuw+pFf7JB87zGal40hlulzAB
RWym2+SWYmKHVtStV85fmSTbRM3vnphKP8tcoNJRVqpyGha7GZyqmfVxK9S9tsWO+wS/TfchcOOA
2YrtI4E8uZ8LuNm2Iuvlb6A2QCCMcNreic3kZsNqAQ9zBb1UE28xLXdwo2l2MKMIdSaByJ3iZzW5
GZK0MJEPr8o9b/w/iicRsDjDdXKgmROpsKoMJr+SLTkJzuoChYwwzp2uyMMGvHva8YQdgZ4BV/r6
sRuiajfMPXF5Ygd9YjwbutRtQty5yADuR3HXkm+yEPO0/Xs7IZ5mtHaQ47L0NrYinLA5Ut3CQLzz
D/Y3Wrp6h/flFbC7ITtGr3aCjD+QOIQEBWDxQpgpmB5khCXMXEG7X8j6mTfo9pU5hdnRmJUjWuuj
WXBX9ZmwYl2ygMQtCGhRKWu+KTRnFUKAX4nJV21WwTjycOgClpR5nCCsnrvGsyzkpAMJZgOUcUkP
xjQBmOxw28hYiF1RXO+cw2QBrKTSauXdCkb5UYmF7IVmTFTloGJiZw6pF4Xz28rEYExjPC4inglF
AZvTQYSjIiavApIvCHdZhHcJBILxSnnpJQIFxntp4FdvHuGhp4xF5fdyscQd8yI+kL28TTAOqeOq
c9WIGsaSF8kO1YzCC0GWLl8zsTa9VG0ZieX06usHrOV3PHDTZjHJsRqz5FUvobxK4gl92n6cwbXv
0bRLURlNWsmsDs5JxKc8CI9nxL5Pi/GhmNEAqwPKMHm1G0VLdTYuUoUl+TcSBsKH8hnKn7UmXxPO
5MJZJtS6JjutgeJEmZlRSIZZ70EfrGxVg7bdS+OzIkvKpmGTs4yBeFdw912YheYOEYcrlxgRm4ok
OWBSK5c2nvXPXJZXCmPZIElkSRB3NzlyX3/Q4r6YkzQ5c2EcOQATAvbuM9I5pvxmRVpP0zdXqNOj
lxTG1aId0OhISGTAD5rU4LwE1STDYg/y3EB34ukjmVC6dVP1vMRqRTqX8Kp3+A7fkxC+cf7xxxwm
1xSa88p1ngFRN2pqXWgcKJ7mDy1bxQH9km0q9X4WiMXaoXcu79EJtnYJKbNvnJRaOCI4HmJeOeHV
jysOeV2hxS2DduqLGk/CnSOa8ZbkChZQJoaaRIAr+e3vqZJC0JBRJjylFuM9Mq8HTGtLDH9Zln+s
578PC/lzeh6eowkZRC9cjAadCYi4iFqkKXzUW8+5ZK0JZeCThhrZHD34WK/Bxdg77KTwLm7GrpB2
9xDe3Swe2LYhJq/vtkVVzaidlYLZQLpX5yh2xRRsfNLH9XSY32JJ6XZCE/EjNCQvNWoC21iPmDFs
zhqOFtjzha+lIhxDPSV/ij1JH4prjj7BJyWjY0+OBf6+IfqxypFzrk2pMSA4wxot/EEHVEtlIegJ
5YZXru5wlax24kq3J+1UDeSZZl9n+DMSA95rUbhpFuT7s1JsLeopgDlSwJCDIuHrXStImA9D1Z2+
Acg593GgiXQO9L8HMFLYEgR5ZJIpAFYnkepEw7rJydntLt09RcDOJzvdJQ2H7XmCGJZE1yFjoGoN
JJbJDcHVZGpYdcfjplZwrwzUZs5/7Saxypv+k7rIEhXNRHqzBrdJ6F5W9dG/2HhE1ninMZ9aGOrp
z6KpIcF2xBiXq236HGuqnQ6sX7Id1B3EExkIhanZrH9YwHib//q98E3/x5tRFcnUZFz+aEVkbX2z
//Jm8niYdU3sqkAUoU8bmtr6+VxAOcrEo1w3NzoSNw5b1JWwr4CCYnLUegUXJclc4C1X0XNV3TIe
rQMpCOVhZUIDNV/rOMtOOkhZOXQu+uIY9GkKvTE2ye6QsVhVKSfxnAYWTxJlh/tA7yIs6A6hakCi
7Jl0SkmP/wd2C1jmUDiNGcp7Sc2ufS+rEONOdRgmv0zuP8VBNImGqWN4uVCNOHLuPPDMY8UCT5se
L9anWfORBJCkmCXiRagTdvdx0LZ5xtRAq6jtMcqm2M05NiMVoeiYSj7LUXir4PAqzbZaUZSxEU7y
xLCwiKcE8pOYvCwWpaWelx7UERQqcUT8tYnXu9pvQ7HWz2R2vcrtWByiWCBrHpcldtjyKtStuQOG
QFbQDtKpNFnndZuwTWpT5w3KemIupnIW1/liOYUHKxUi/JAxPGBmTtet+KaWnkaDwDi9YyoB5VbZ
5Hm4Zpqm5hbZ6MJUG5cXwisND+Cnx3iV4UEliK+5thRXASW/2uTLsQKMdvtaRTBKYDlGdinWBBCH
KTbazywso/0E2xeNBEm7RHwIB5DDb44KaZfNvM0sBUQcpcLcYwG2QdE5HVAeYzs09xM2PDA18Xo4
i2NTfU4xGlFyrpau/IBokNhaTFAEMN6HBekR0/D6OQmn7CAwpYTVprLuw+wQE7E4g1Q6VSHLj7KA
zgnvxzdkJ4FRk8wKqw258qAuL4VVtWv+869Sy/JGLFhM6FFm+NNZ+0wkyjsxeCPYJ1DYOOfiUdVb
AtLC4uG+/leqDyNgx/qyZEEdFRnvZ7PGrzo0m7xhvRgLiCDTfnG6I8iLDHnCuIMv//se/P9AjOYy
/scXioaAdckwz0Gog0pAP8t2al9T4qNlwwBfpiTVkjtTHU3ZxphLXLupbYM1CNic8KmOzGc1hT9Q
MoiOTUPFksggrGXOb9VcNcfK0kVXzFKRpxIsdaGSggWCazTPZHnrxj3coeKBEKQoqHUF22lzJhF5
tOxchzwW9/pWl5rWl4X2pxFibJWMjhOgAsVA7VXactWqV+pNWNXhOW9Y+vd7CO83llVyTEPkUFzY
cz+GRBOS7X4U25LUzp6kOw2w8Ar/nLRw00pxIO4YeIeo9oYSM2o8m86Z9ouB5fhkwqTRJDIJugyU
Dmamtk9SEV9zhC+Z2UschzB8iQMFC5yNT/wz2gCrIfUQRvcbNkj1cRp05pjS5Ce1Mvp93SJbvC9A
eXhbuVwzzB/UhVEuQI4ApwIp0eKFk24z6qh2camcUl0cd0pVEV1f3fep0v5hTD09YtERkBKr6N7H
cY97I8kmnUT2kUHCq6Evn0C8rQPZL9+IcxWYuYmfQAQs819vztLq5/SvMlQEoJquqqbJVi8ii/23
gyJrJRlLJLEKYBQ4lL6EX0hluhOxJsH8SCZ4Is1+WtYxipkcyoCZVPDfp8y1NDE5yPgAS9gNeSU5
xM/MWn5BE/+btyj/ZydWDasQ3qKlq6h4VVOR//0sM1sdkA8OVDBJqeJ1USs5o8kAD66XvBfxzrPv
RZH+hGzliNRJ+8plqlNNER4GnLgk8ZKXQO8x8KEzLGa/IbbNOOqQ1RK8lMgaVySAbuZVYIa13VHQ
A3VW8n9zCkpIh//tQpuiYlrYGaqipWAs+58PwVqASi/OUwVtrGywmdceEODZOs2Hq0laeeyKXV0N
5CchyEr0ZvMXh62D/PnsPiP89vpJbRHNW9MH4yRYc1UjwNct0IT910tC/TcLMK63Cc1DNC1ZMhTr
/7jeyBCFsApbmPApwddyEyE2rEU9kM3RLaMGhUw3fk1Re2l6s33t9a9pZhRv6F276cmwNs0Q2wGl
LF1sVIVNVVgvZWPsi3KeDiYkbq/NOOq1trEosGWZsKiChqWsNWpVogc0BqA2JmDKZsAN0rWKYiPT
U7yE+vQzLGe8UqZLXUdwoHM1iBJLRy0L1V/sgXcyA2IEyH4CmhS0IpO8v0vz/wX5/40gX8Jyi1Xy
fxfkb78/4upf1fj//I7/6fQsSf8hqgr/SCrcRErS/6XGlyQDS2dF0lTMEk2D0vGfWnzV+g848Dz7
pkX2Nmvxf2vxVek/kM1w/sjK6iBkiMr/ixYfc+h/q5bF9UcwFwfJUiRVQuT/n5/NDPbJXTNC/STN
kGCzkj4PG5vtXV5IEa0TZPK0HzJy8PUDepvB16P4+o8uWIJ66/29/PuQdiBgXdqZzh0Idff3YRGQ
jEzrh7//rDAIzO0yjyFhyvQ6K4r09+HOAfQPffm/fI5k2Q3Z4SRcY7Jhk2QK5LR++Hsl05jCnmhN
og+NkFDlFT1BHYTBzN/LsCEIEH8RvEyql6XRW6bVbeE1UZvvDc0MYEw8hCp5JFbfnCZrxFE3LqgP
TNVwOmoffvaKm+hWxOlnFse4W0M/p8yWyNf2lf4uuvdSF8nkMLbdnH1aGOAA1jfDLtZVcr9WmTge
+JLfyN2DoPGpti/vO1UwgEiipr7OtFO+YPCeotR8us/W1iCTImnEaqusiEbWaZx7mlnTpiCIsf9e
dm3HS2Jy650igX0lAmXN+j7/4KK/V4QWGNuw95u18f/7IEEI3ohjcp4GOhF20OAPegOPaLIp2jVr
7PEkY5BUE5sr4fbWf6RJtodfZeOOYmxXShbCuXpLWUjUiDFticS4FUXSEMfI/J5g3N29S0oIJoqK
kmk0/0UCrqwa32jtKv9e/X2YiQjbueWYXlDH39Gf07H+77b179Vfh/z3SjZlPcASjhReBOJ/7/zv
A9h4iVqTD8KCvehUrFNeHJFp8Hk//YqaRtmGzji/LbB+MDwg4xgOd+o0F+UgdS4zueZJ1m4G1fg3
acwqoVhkmvc+QQGA6oPgSy55ibkfbmKHSruGffOxmlcLN1jvsNuuvML1FoiteB5K2mC3Q9ognhl0
2mPnhzoem/ts9SuyGbT8Su5ity/VMU48jJfgqnYZRkRuBaTSEZM93dT6G8wRK9yW1OIWDSQK2Dp2
UWHGgz06zR7XPrK2oL5R7QXzsIV8+RQjjF44/e3kKoJbMQVnOi5iGQV/fItGU8S2RXYJq6XLNVQO
WQgMO5XW/id9wP0R7FQGwFAZMiMLs8tbeVNSX3/W75BZ18uG1E/LnEV17pObqLt83KRwX/BpjK2g
meycGAoaOvgdhtNGp9r6rL9RcHL5zsNjctGfBVxfI68/9LcBM0KgD4o9e7lvkKUT9oqh82zi8mkn
++oC5b+jbXKgRNuG95FtU7vek+81Oapq12/3ykM4katMUSnjXWJDU8I2cG+Ah2irBAehx93MyUPd
OWRJzz933R7bL0KA0W7wO3WmWEjWv7A4yPor9TFXt0fAg/yOCdYHxAirt5vc607kaBDmMOF7is6X
EuuqTPvyQX5SXkgckTT2EKgN6Mnc7gIDgkl6fQt3y5bcXqanRDyCHek8m9faDGBB1ojtc5pl+Ele
ftNJjrT7l/LTeCqfLS8/p+R3MtS87632ja7NCGZQa+4isdzhhj4T1zuTHWn4MmgksidzkxxzGEsP
Myrlnkmdaz4qB5C52OGPYdmqH+rP9JiQ87jXd0SpbU0Af2wIZXcgivu76vyIxwEF7xdETGT6kHKL
o6ywUwTqM1BoYxOtiVipug2H5nl6kN8xqW5fW/zQLIfFNgB+nbip91893zEzMyrb6jwWlJb7yMbu
MOewbMEfVnei93bvJVtR96pHKOpw83A3g1YFqbPwJK+/QKNbfsmScwYoTdhzeYYD3v5rfcWPyr77
Ub+hnX0k39aFfWfuPP0WedSpGv4cy1OY4wGLiYeLQqB+6JQNpH7pJWRq5Fg7hKcjrEnMI85lgGPb
eS69muOA0cRik+/3AUWlygOT9VDgJ+jF303nj7jjut/DERnLcKzxXX8hwpBwZEC2I4CVJzOI9xRm
XbkdviYwCT1y5gDrYDbve5d0QBy69gn+xhioWoH5W9JaP+NPgRJL6V875Y29gwmUieWg/o2FXG5c
NYI5EQkdxHQrf8yLU8EexJTAzvlxUMlxNW/fGCQrQfrdRxsd0MbOguoqxS7XvPtYHlNf+qx+iLaJ
EPySFuWPEJTYolonfZ2ftAMqWbbFcYNaZDv6tGdA1NpT8rZgvuVXG3bL8X1I/WVbP2BhAWm5DTfc
yxhbgPAkQqJ8DIE/iXYJ8gfhq4H4lEN49rj1PHvl4xS7/EIZJjCK7sP9OVy2U8t4HCcK1xIg5eD4
a4P/AGIK0x5YUM5wxtvyQIbYSz6mLEqaP8GLMLdEqGdLVLJYT/QbMQ2y0NMvPN6X4ph+xqljfUXX
PtxpRLCs3is/uF/7uD/ERmhPr9XwlDbHTNpYN6FxJ8Hnx5CITD7iLBwM4b2bCUKbfJzY2i/p1r+G
R0uCN/LAYBL3oOh5FDdF9YyKCuFZgLAlQ0oOtR/LmNoRxUs3nQ3xl/Tge+5GpDOz2xZeqJIC5RX5
T5EG4uAqhB9cpldQCBNZOAzh23ILh3e5+2GgCZHAaWZXNnyFRwiVBtZ5Kex/vXjgZzDGsMWJrHZ4
mjBx1i0DWR1069RCFcWdIUvjPR5eCH8r0h1yiOo33/LPYE9+OHn8Yez/4obabBd/RbMj2Y+4VV+i
/DVTj/KJeUbSO8tx3Drha4sdEVHrrFkRh0HS9UiAiL5WPS8xfcUWe5Xk7pdc2iIArZcrmDgPVYsT
qyf1x2Hc8PbaEnjXTQrmoii0bZSSPX6jWyBG1KY2trPbqfJTtjFX7S5AvLZU77M3a6fs0qu+nwP1
pJyXM6y9HSsa3GsvvBr447PFZNJii079ylvo1njds5C48RqUfKo7BsKpJ4XBkJxK+SbjpKPt4NGF
19wbHytfcxXf4nggehbIwiuT56Q/ZRPeF8cZivC+9DL/uYfGg9b5W4q/1NgP5QD/ISj8FfGsrUO3
bSdYgEZQIZM9XCTsrrt9KDrNJ55UKIYdAbY7EZcaNiYBLgCNBNGR43Mzpo8L2IB2lIZgUF0zP+qh
w9fLMHHyS8m8k/hyfNtYXVc2oqf1R412cQbtNalubYxxf+A2tU/Cgwo5grgqjl4du06byOX0J8ku
curwMp5Q9mxwOSQIldH8iJAVKyj8zlU3a7yGsYuyt7JnYwxk2SHYmjyO5Et9qY/WW2Ha5YXPzu0m
3MegjidIxojGXxpEMV59RRYJLe4wbcxP9QXl1wE+AJbx63ba/4K2tafI2pIWsOnv7rChOd0oXvne
X4TNcFm8iIzs3X3bnce98tYEFzwPyp/2fTr1i2eemXHz73ivBiUuiVB1sFM5Fm72KgZJ+NgytZQc
c881alBOkCWKLfON2W0XujLlqkWvsC1Nb8ielYemJyvcgaxTkm+OrnYjflpv4su9exkAH5+GzB0u
hc94v7vNe2ol3gUZr7Y2b8ilxvQp3+XHkkzhi7rPL/PL+NI+cf35Zcl9X18EBLAnDo5h8pxq2z2O
j+gpWLE1ckQIY86Sn8qd8Sw9LT/xxGgwKMrj8tTuaAPGmnAbG3lw9HV/qD9Uv0UxsCrZWEOuSHIF
vN8siK/3bXRDL/DNwmk30pPYv8D01Z6ZAUqwsXqUA8QAvpjLDcIWYZfDByIv6Rl5EmBH0wftcB1j
MPWN5igNZqPwTLCQgEluHzBiRS2DtxTMnvI9vRD+hLanu3t5APG4YvqeXWEI3YeNjrNZ4TNe6nVf
+YCaTFyE9OF1zbn65py2UBgUvvKM93O8wWnKEzb96d4Tc+vIDP8Lpzn3T+Jn4S7Wq4km3c9KX1rl
jegwjswkCLctRqrbh+HaXlv5CB1ruCrVxsq22VtCEnzMqm8eICSTydbcsq91AKp445lfMEOhwxwg
2TUP+Kf0kEF0j7DYwTjJoiskO2bI3XlBJEGhrnu1FJRXhgG54ZQ58jcyS+30fe6c8JSdwxfe0X0e
eZidMoLtucHuMu192ibrV6M8F3b8LbVKpOGmhR5Qf05FcP9uYEMjcYD9orh4TONBudOk87jlmkP9
Vw/jomBv3JO9ajNtae12dQGjLTN3GkDwThnxj6rv/xjk/k1z4VdbO4GwXdNs3+FcDTucNO7QE+7/
fPX3ub8Pkcr/tUSVCsNsmUL2VbevSe1RUNS7RIaOxKdnDdU+7TLOx3h9/b0apemfrwpy0XM7Xf9P
rnbw0/JhP2EoD8Fx/ZYJLUgZ/F+/W63ru6shHrB7LTBQTzSZ8Nq00eDJJZWi1v2F4UBLuK+/EDwU
uoLCpbaSDqr1vCuHvA9U/Oe6sMQlpGw49v9eKjV9/kxqsyM/4EBM3FJfvUQ/1Q/yEoyaxCMtGnq3
zEkiTFY3WstI2qkGNzFgXdoTETw8ydAIEJv+mNty3wZImgdjZ9Z2+Qnl1ETkYyN3FU4inYRqi28a
JwXxpwfk8jh4EHBKg3kcRLuaHCFFILThh6r6CWW8bTjyTb8px5n5TboXTF9DbSlCsfeKn/JlfhC8
nloUdiy/g/rzxYzt8BA70fH+Jr/RIC17/vpT6goA4U4fgIBf5tgFu3y7H5t3uk6UeiZyJwYMxM/D
aYY2UNrDC+wY/S3aiQ/Su37rP4XZjX4wt+dCq28Vcw60My73Hgphrnlo+uSf4Tt9oEmt86v2CXR6
wYBvWIIsvmonaFHTZ+mXWwoPCYbZoSevnirJ6X6xmuhfSYX/iX3pPaXuezMuTH+4dKY9n8h5X5tn
7H6d8K37qd7RDzMFSnsHYYGEPsttfiguY74tAvsgi8Oy5ef2NoTkLNpxjQ7G1g7Kp8z5d+k23JGe
evhY4J9CFYulnWIjH54fZiZtgXbpdxERKTbUdgmoyMPmASO9Eqvw7zGFoGVbGSV7nwYTqVq2jhaC
mXTlEanCN/GjsPt1u9fQrxk8Vm4vQ8OsHfTMKbMlPzqwKuvUKT9TaL5YKrzEXE50Cy+C9zU5kJU3
ySF8NJzEQTCzXQj7PIZ+O3uIjXZKAPit0NVv+k+ZW/DNT20UZ9V1B/3e6hzrs0SCeuthR/H9AZ+4
CleohtlRrUlj4Hy/0j8re3AUaS+xsdywyVDtgZjTxYUBuMpu3jpcma/iSACsbRAp+10H+UsLF5BT
rcTwAxKjn3OQP+HkI7kYzOxVLyK9wa3QKG6aK6FmdYK1ESCMzad0Uok26PbZbK2juCUNCSuhpxQD
GNd4aXbSHjfu/Fy9Y2gCQ6py52/igi7h4BnYUjz1ISvT4b5Y3vCJ3BTmYvwyQ+x80BNP/lZpvumo
BIcOn79jlfxRUt/kbRusIi672Vh+fQ4BhN5krL+eMPAqjnQv97UIDJJ3tfYtGoGMPRjiurKVrhTn
lxq+D6QD8tEqJHhOQzAtTt1gW/j9Mp8D77Ihq0/oEdXrHfiJgxNVHd2DdLkze76hck4/jCPtQGH+
riYtwlFrt0i7rC+KP9pTfVNvV7CMaGFMy2IPweu48q7Xtgs1Kw3Zrwmn8kAfifZhfF8O4fARhzbj
qIRzAnUfRqOIfilLOUrhA39on0VgoGEB9ACsxJYNnlN0K/NH7cUXn6dtfcZPSYZEIQVY8OH9NCLU
UGwM7EmBVl7KN0Q+0bK5Z24tukvjTZ+YDEh7ZMwr3tI53fu6it7NH1AEEnxuLIwss3kMAYC44fcL
qIDwSvOtfbJI4teltyfBad6VxdU+u/lSkLye+jmAxCuZkGTLvdWNq2eIhanV9sNDd/pz03OHl1rG
5YBNkvcFOLHVL6PugnKlD+M7lv9AGUz8wLFm7SWrQSZtjFLEn7z1uvcZ5QMXbTzC21k4vpkMJo75
24F/5b6R2MW7uVtjqIqNAOwTJbvxaNFMwwn8DEnwY6kfFeSIz4tLSNSZsXpKENNL8W5dZ+0EH3BE
XiE5eX7Js0esb8oXrC9XHX67icZjN60wC1uonp6mkLMXcCg6hIIv37A3hfN/rdj0aBwAHcAJ4Fc3
h+WFYftuCMIbzG9uZ2UvF2Ath+Rq7m77nV14SCLlRmgmcrZFCRTTL+ZNEe+sxGeHVtzuCZuZC3Mq
vLfhKj8VFylmY6vHZ1AvTqJQe8D6iAebI6f9NDzjBIKW7JUXnt0eXcyxPusP8wPOKnqMiNQpDx3F
AjykneIrJC5gWWo3l6S+ch+bcTs/rTtF6sQ37jyPnPCCNti8JCkKFJ53HsZPTo1uxieM7YZYhTs7
7756yo7jg/FOkpCF+Ykr/kxqcOeRy/bC511DK+CLcTDjBFhD/gvyxJ8Mu6KMsB4ILOExZO8CR6yE
n7/rzY1RPZEwbUc031xRRCO2gSuOuhzL+E19RkioSQ5ECjYfC80IRUgVFBVmHJ5E80nGVDPvYDkD
YZk/HLVIcJN5I+SverrnhGIXZWEl49FA1oz/+ON4xaeQ23zjcdPxcRk9IHGwuxQfQ9mHCYjTKL9Q
VV3JsIkAEHhQZJvNPj6hhaD3x8YP61nMEj6gftRMAl4ZiRav8/t45Eljw2Y6nUJMYi4mYdz2RBwM
1NF8224Vt57x9mU5VVs6VK6VoDxRLWBztQQ8tWgm0o0qXEnWwIOO/pb3zvVWGf8HPBd6BfsBdFJ5
J03XKN2cCMtl29ydzNw0k28iCWU1fice7TGGYxC5vKzwdOlRnz2jDWaNc89D2iCOLjvIbf2b2Vka
D6yT5Yi/vh3zH4H2mVOnqOsND4djXAeR8ZAlK9XO7ugqObYhNpW2EDLQdVQkt7KHR+a6UFTgFL/P
Lz0bDGnZ9/HIsdE2HmI1JSQGyLdObL82krBnLNljaih5n1vwD5zxB98XiM/dQHd5Ep84FAEF73RJ
39Wli7bVJvUT7YGborwgVLxETyqmIrZxGvYD7igvk92RPmhHgXWGb2HhpPCVPuD7MyHP2BbZhmdU
5YCt7Qp/UTvUbfEJvfIEv5Ql8TL+UHs1eKgzHHLICbCuauS0Z+kThx6AyeUTwhiHTnXpEczb5vPs
JaO7YCNw6dhIVjg6o1usMHxy/fHaPem74iO7ip7+3qCWQ0kk2jAXAPTvSOxeyBP6tXDPWxzJjx3G
OuVWmL5wQus2UWB+sP2qLMsnDslF9cUbFzbEz5bL+0MtDvMEBWxbMxk4Ch8c6dkOhdfOPNavkmRH
v7pBt+0v5lNPcFZKapy4AbHJuIdOuMsAwviUugKrIpAl4em/xYme/90wmLhR7ckYVdRug671afSg
J/EEUOCNHHx+UQYSxHsyHWz9N2YHhnrCj9FsMFIqtZavtOXddJB/2XWJpEkWh9TtPausv5XfKhkR
OOe6hH/D0j7Ml97wwh84LuzgOlR0cKB0tzD8GH8w9NmlD801ClitX7zJEOZ0fwAsreszN7nZhVuV
0m2jZTiY2cm7+dyc0IDukw3agztOnzYuV/gqic79l2PZyp38EXNt0db2GU3JLj9IcCAf5hkvSb5I
cSnOr+xRrRLIkr/a/lTYzqxlRijtI/MQ1/Q9fi85YoXSzx4+rU8eTqGgyGOxyN8y7iaGbXfH8RkL
sjNPb/c0vcypywPlcvm+3/PH5dDeuic2xRT8BPzmMaFM8OSt+rZ8Wi+Eb8xPGbLId84lTT3n91M8
f3HQUP6HB+U9hOOu780vqhOBGKiS5NZtfC0oHx61Sw2gc8tk3rKds9wO8qPBmnwZgvtPTt+zy8/Z
cbqIr1prY3xI4sCh3KsY64XMTiBUIs20ezzKKfa3tWcdowekJ3EweSr231Tgmkc6ha94PDuHxFMC
GJYP1n4Kpuv4Km3MA36fiAqE04zNDPf6DCTOoCL2uRutHSIQyD2qixhflk+IncONPbJb9w07/8R4
cB4CyveItNgVczaRLtGNsfNRTdZe22xY4SpCrIO2sTZrPMqjiL5mwvrCA9RXTOxtsFhw5LtTTfvZ
bwUvszZkbVQQvW6o9Mo9phzIAfgFGR43AxkIrnxeHDMg/2ZWnmo21gwsCrQB8p4jyEEueRSIcBO/
pF2769/Hx6HzNaRur5Oju9x0Kua77BNDUJ7p+ihMr3iJSO+ap2+rJzq+PQOBLY2F8YSC1zrmpzre
5qIDzrfwjOCz/IbcOmLTjwKSU1g7wkcYjK/Tr8ifV9nCsXkVev/+1T/DGLXGIIf34aCCRtGnPZt7
8RPgShs89UXYtdImvk7PYwshzge6qL5TKiTeFWi+TkMmBr2yI2wvXWwZAgdAU8cN92odOATVoN0x
xkMIA0fx0Is0+MAp6Kwc8QDuM9/m5aB4xMXemlesdxNGUBTjxuwVgDHAJFc1ex/4i5Lt+JqMhHb6
1uxA547B5g8g6V9BJ4B5YQ2Bl1xok4sJ8AZzzDYlDOGJaLJ1bJ5s4bt3jF/lmaEHacVFtNEYsUlB
8qAsR/Q4HcvCie74Qz11903d4eO+jWmDYYmnAc4/xswB7ZJ6GsBvFEs7L11iL0AUv2pbcqJX0pRF
1VlApuX1+idITCt7ukqI90IqDdgwtJ20ePM5P/X6CkpVD+bX2AZ8MX0BwgYDXeGRXRtfXKYZ0ffs
qzzUzBYfmhMxFQjHPdlHWMHDQ6nMQRIdNa/2q4/7s/bZH9IBAYIbfYhAye26/Wa/FfYQv/2biYog
cpn16Ztu1+3jIzPW6Fd5TDfWY7cjSJSGf35XfyccVREXJutslCMkRjhCoIpNRuo1FB5wmUYzw4xz
CXet+LAsp1Ujjzb39X/QdV47jmtJFv0iAvTmVaKRS5lUSmleiHRF7z2/fhZ1Z7oajR6gUKi0JUOe
Eyf2jrX9fD8SQ6JzM61YrOOOuE4QALtiJmvvALkSkU4BrdSvpdlF2IyWPesmfYnAuDHfWh6ipRJ4
5IMNmS2Y3ty8kVlXzYhua2SiejV2Xg4Mc6kj0ETNNdAJpherZ5WinDAwNLo3hVGI0c7Ish+BSTps
CyCPzU+KY/+oE8QGsGY77CgI0As5+NkgiIXv/J0wmFywWS1z66IxbJnetU19lSx3MilgVvF3CKWR
LctONtknI6SMy6ainaAGpycEjsGiKY36ueHgUjnMPBvH2F2GWp6AsLKOUd1DYUbh4t2jAk4IULaB
JvMIZsZFLrLDiyPJq5Ag64PsdE/hKdaeGqg8Ts2GaEClXQceS/aRp0tlHL9RLWflIWe+cC421GjW
p3HLlHV+T34C3eFSzw740R3znU4Ac00sRh+0mbLLeAiOyKftC6QA8PJwufsXzvAIitZ7DYeGhknM
oN+RW3ooeAaO8Dt8m+9scrJmLxtSv7EoNj5mckhxDHNu0Al6o7YdjupvdqkocbbGd6GvKicJ3Une
+v4Bur3uaW8A7ixOgg5j+VLiovWPkxvlTssU+eRy0S5rNW8+Ze8LLm4XNRm9zFgb0qr9ZgNV1vHP
dCtMh7Q1yrTiKWO67T444wlqiCOjTM3UNtWwshQnJppCsQvOYdxpXNfCKrxFbnNNzJUoOUmzN/NN
+JGW6+pc3gpo3kTZqXS2HSmmZ+da/VaKz9Nwt2IHPhxuIT+g2OChuN1XQp/H02nvMHBF54qjRPME
ZGwLi3hD64hrgcqutPsbfdkpAoi2Sq7GWWMtPck7tkf1Dp/ebV4VstwEKIPr/iYz+RLTtyXRL8QQ
s457p6UWuwb3+QoAulM+Iia5eYDIEEhZG5M+eeYY7TrW1pFQLEqVoW+D0J1r8No7JfzQj7rT7BJe
KaaZ3yLMBvGtWh5r9Mlkpr/2+QN/U/X66YxgjmA0dK5u2LQsKTcYHnDUA+LpfKdz4SBjvXXIlDfp
LGyzU/WSPrOpWzWagWDHnvKDYISlL2K4dYvgEK1Zi6+ieop3w0mHA8HUza//Kr4yE5VSeG+r99yL
d+TxMT+4Uj5pdi+26hWhJsK6k9aw7j5yx3fAyNyiK09HJbnEQeXA5LyNMBiwXJMO9hScxqfck4np
oqm0KHQRg7JsQwy7vdQv3JrjCxcZCx4TGdpVeQP/JJxGkiu2zM7BXumLd5EWxl2nGdN6A+PGuQui
D/qm0WIbX5W/ubKvE8ekJ4RWxhbNa0+5kzGRuQk5X7VoLi5T3BrLy8CQh1skO3zzRvmERTY0mMLz
QsMBaDmPaBkuLrLMd/WEq39F8iP6A1RLs2MkybGS17SklDH2vXCUnthY6mmH9MWrR1bq8vJqthis
EgM9eqW817/RNfsaiVn+RRC+8Ou5YpbvItJhRd5twUHptdnXv7XIJcKWvjIO8a1UV+azKS7PTiFA
DWWJ1la1QgKENdDT9Xvh3eE5AlUBlD28ynv8zk/6CZvQGh7OM9rhWDvGjxY7tk8fol4bCIUqbLG9
vu8/p+9E4h5cxX/QObbtsR5XTAOPsTcM96A7Sgoz+sCsnPwSvJH9XNDZNZ4MT0QbEaltVYRODxw7
DEHKDVDRJlR3aTV9Ra8cKvzMq0MbJwTQuMnpdhr3KZaeL3OPqT+8lLeUUD9X2LI6EFgTe3VxsAoX
OBFjDZLDbVDZFWFrL+o5+JWeSQtsvpn+BWDk8qO/At3bgraELb/y/zGG+irTs3pqXsWNckNSFOzi
Krzrz+N7EG+kLbRB8lO/G0qUn85mp6ARdxOCbbu2PLTFmzF5LBnNtd6FxCO/BlcWBV1krhLMgVMy
AXgKjubTsEFnKKGjLiGD68qNzkSefCfnFvFNOHfAGHHd3ZR3FZEnuqZksNzML6YoNZo/++4F8QRf
Oq9n7YHOnV74He2lvohf6j45WTzXet0gcD78KON9/qg9JVik1oZGA33RKyKzttJ8B/eb/Cbb2TX8
4LILriLN5rV5QvIpJzs7fH5yrE7oMGxGD3Zk+2sMq/ZW0RRaE51C9BwipsqCd41v8xVvQE5VywrO
eH63FXqG9FbVl8XPWIc/KS+odUg9AtZZOPEuoI1eM99GVka4xTflpL/TVXfDS7NfKuSRjRcjwAoL
yY2G5b49Zif9KNi8pfFHyY21j9z6GebbVjsTeH0ePfVLQTAcVthC9ky7nk3Lad+Yr2G12EV2fkmP
g426OI17kSDsV0YNFMrOiy1tc9jRa9kVsHQYG3x4tFlozD8DhQQJz5PoXtuP/qjzbJFvf5aWLUyU
AyoluTt7QVtNvM4c18NVfmMa+VkPnIP2pwr33F/6BlhBVG15n3/oxYSBA7y101bYOzC6cflivKHr
gIhILMdFkbf6iRIzqV6snbjPFowOCKED12W5S28Evhif+hef66SV8ssSwYUivQMeSqnsX+sn2WYc
vYuoiOxKPg+tE6PUTEDV8NOtWbJ5hmrgKZxsqzVtZ3i8XCLiS33B9ykguXGizuiWf1K9lwrULAz1
jiR7sIAsSDnf1YHfhFnWBCTYrev7cAU5ye+J8kUJZn5n75NB8tm9ZC/xnusT8bpgmI7OdrZLru2T
sEteui0uKv2h8nNqfJYPAMCHLZV6ydLHQ2TH5IAYbsxXJOwqWYNgfBfs/nekqjoEd2bEsIgFtjl+
+NPWOlWf4ZZba6af+oYnBN0GiH+3Sg8C2z32Oae0Tj6OWPxw9/qt4Qg+2MwIsm6PbxXqLt2pXXDH
0SEc9AtdAUZ0/Q92upck2ZkXjGUXbK6X9h0qoQ16KUvd8pMVm0SneN0D2rgoJ3YQdhp9h2tIhUMJ
K2ZeU2hK1VPA3PuFKts4S9N6JPCO8ri+TC/NVTsP+9pLE0bG1waV7b32WGBORPoKe+sFnrR+FDGQ
sDPT/pi/hcgLbEwx+3hcs/IJLp5H2ixUvVMIUt6bPMtmJXirDXu8o3XDyLtbNw6l5D5EbDa3gGMQ
5ZdDUPDuLfWf8pBhFjKCVjOftRijWiGpTn+IobXe4hcODC1vZOClHJqc6lwfY2oOjjXVGgZBIVMp
O9lP+8lJNeq9+Gh9+FfG6lkSxXrbZnYoboCYU0/6wz4HuiRu9G/9O4ExxkvFi3gwDFtLNsjo0Rtn
qu5NnZBDHB3hSjwZFLvZOjkPP2K7Ka7xJj8q3Jjd2vgkbKN3oGZlwXuFh0Xh4lI5Tw0buGEMf1r5
c5ReBgWgqlshtVKY/lbof6/UEIziU2YUtLFI93bbW/A9Jo7s0+ZYc/uwUjMHljFtWjqVtB4Tr6tf
mYVim2RrqminSbhlN1xldUF3Gd2V5hVaUwBtaCU/FfvWW6cf/K6JsorPs7T0jq7vDCgaTukNX1G+
hV+JIXuv6etwXA7UsHaZmGZBnoWlogkyh9QxQtvYgIPrtGl/R0/eQ4cv+kVb0F6aV+Yd5mATFgcm
mTW6HzBclE2RPsFzw0bFykcMJuFbtOQgfknf0y48lPQy5qWE5XRD3zJYM/vOhCHXUH4hOpcid4Qh
szWRTfuNomBDPbBPI0u7AQtOsBmmZ4ivyrirMEHoO7lzqUh4wFn6JgEZGMuVIFCIMq4IJ5BNBTGC
2lpeXv5KdpJTOUBG35PO3hbPpJXI2VNWbpQCIzs51fYs3IVhO/RnSOPmMv61Z9tW9d3YPynp16Tv
VBOz2H0yadfkG8oS6jJqIYoEwNU1zRBKdspu2TEjl7WSt2OO8eodLMHzMdWRRM3wXG/r5KbQPHxT
n60z9qSuxRsL1hbsHUn3jLevYNpIxScEfdKotREPx52FOdK3/U3/6s8PYb9b1P6/Ov/jQ0lhVdcz
CE1/vxCawdIdqfHD8QOjHiQwamt/gGAQbh+fm3xddY3WOPd+Zm1NU3SyjsZY3HAnlAJNOdAc7S4K
CP97/MsocdQT1KFtq/pgCipnxcenHl+UZ/jrTUtr+/E5CVYnDcjlJx4fWzWJT1UFUEzFYp/FcuOI
Y/QjDYvX/vG5evlCBUzgn7+mhtGDx4d/v/D4vn9+BCxizmoOv8HuVeStxzdlqamw4i2/6PGtbVBw
MInlZNdraX2CJzCWnMZVQGFT528UHqykR6ZXD03h+kHrTXiA5Bi49jjA5dFzJ7ol3fRUB9MFSFdr
BybvWpEp2knPo1Oahp+Wkj0rqvApM5bqqqnKMC/yRpRM20iInZr7tfNPI1AhLyykmG7vmy/AyDXi
dHRT/HSEwTFHDkDQzeKCQx4dBCtHakwXursSi7YhSBxpTINjcodPNFXioxAlb1lfDNs+oj5l4oSt
T2ff1IEyrcqmGzeZjrIdDWAiCplZVmxRRKdPpgrXjXAGmCS1JgKXYJSaa5DW6HDOWlnaWxrqAxMT
hMOixZNfVhrok0ljm/X0wVRIs0pnCo6u1zN42B7BvRRGaYRkGeHv1HBbQLIInKlbUuMGNsIEctc0
iOM2Bf7Wx/JumU5eBknIn0ZDK8uNqDFeG8WdywuSrzXSnbF8VxgvrapjqBST16zGmOn6/inQ5d9G
xM6shzj8G8mdZ/TyMhyIP5yNnzjTPnM42XZKUBFJ6omtGTgTRhPvS037hhTatQr2cdVDeLAlAfzz
WgBdAZBjyDmxnrIQsx2GwCn/MUcCMsHeR2P0DJ27bXCL1T3HgHgK7FGdB1sjr35NGku6j0JCRPv8
2S8SDE+hfJGgfK01RZsORlgQe5TNdOKaNNs12tc4bbRc2M0Ca+BUAEvhJXcWivxKitIZVET35oth
uS2zP2KM88GvMawbIzjeOdF2FlpAz9BDJNFzqNsoPsZt5nTtstak+WdUMW0hHeOywqRQmJgW5pYT
eWJ8hMxWe4xfflkgbSYILwWTIDiPRc0l8BuZj2cUqPQ25VAfj5kGnC0t/I0WmhS93GpbQ+lg6I1L
7sOMmzu06AejKSp6ca+4EgG1SfQhqy0TUZgjExaz2Ez/1ENY70tzOs0zPREzmligc+4PfwgBGJKi
SWgZtavxwRJY/iHv5SfWa1prKXtbItGikrlkW3pociX0h9mcdsascJfEVANq3LwLJntBSQcNMD3V
tqpDRu50FgM5/dQq2EZyHb8ZkUwhR1aOY5RXMeFI0As5feUeVVWkbxjEbG2xYl0BX9D2KxPNrlnK
4jLTThKnf3k4+1xIDNLSjJAD0wYNiTs3xf2d/xmEpDtICSu3Kiu21VVU5FEWeTqRsICr6T36wej5
MyQuwPgULCo+QwLhxzYVPQhYGhtq0aeFO2n6XucF6Je4RrAtQIRmuuDBEJJaI2PxB9V96CIKFVIj
HCsvE1KnP6Nm3JEBgJaDyYAlNtioGjkLKjJElAw/WQrMOomAJBNJviqMVFoVcuJNSgPjuk5mT+7U
3G3MidsEp2rQ5zT/6xk8/Nwlr4TD3dXkPJZIUy0aIlgpzM8dV3AIVCAVaGIVCJ8RSH9wBOLFIDry
VMgcYZLxWzTE93HkvS5IYHeEKVk4U19Nwdl+54cyb+2knEyVlqOg3nMdrF74sABBSGbVw2ybMYXt
a/XzmAnq+0J2lxW0SoNecBASIKQKu4EiQh51NpyGhJakjz7Szowdhuj2CrwhXJEzqnWPQDoGjCX4
uESiqbpYUrsyuxjyioJMHFdUDq2kgPwhYWGBd53kdnJkIJcgZch382vlSgD6EutNz5BQCWBZY7RE
c9WM3xjhKSee7yjK3VstdzemaAlonQunHUWO8Qb9iTBowmNWcgDVEO1nDaqYmNBs5zRnDGXJ72V9
A+j9LPgBOkUFAQ8vYtVq+1CjvogtRHLr4LNEFuabmNCm9LMYAZ8JBSme2g0xZY6gpzdrXMYV9O6j
NUOfkCLK4UH/SvXsd2p1y9NI0IaaSQ8+cwhoAWzoYy2R5Sy0GX+TTl2B1dySCpL7VM5LHXlhshzo
3kzGC6Di0LFC664WYkqnmT4FtxlOuWbEKGLOdsBVjtNv3QTM96A4D3msb1PT7QP8hrnY5Gt2o7vY
PU9Dc2+K5+Uh7nwj5KIKdcFT4Aozca1xnaT3yFJCN8w1aSdHaDR1Pg3IOHg8JIvOiNlyK6YAGVyr
o5jOET56XQBnGIjrRpqE9RwGvtv32inxqUZBgBTEoEGikuAg6k16ybJsAmdNe9SEDaHKBA2EM8aG
eYCTm00+RvuUHqPxgGws8bD8kpETThfbUgbUMOCSN2JiN6alTd1QiKsR76klthljCXhXhJJx/5rm
cjn35hoYHNuTLyJCtNprKtI0yMzD3Aqzo1a4J4qhaXEuzZuy7ONdMZY7XwtSp8gpIa2M0b44oMsP
4KuDVE4QvM8pLBGiCAWNIwzGkwHLQmDSNVSmOnGN+qJIJSmiBBlRLHOwjyFeM3XF2a9nhwWFQ/PL
sCYmEFM0TJIP0Q+ZlejB2oFR94IcCx/BnscJKgi+VqJ60GI79P0IcANBIbw3NYMy4LgbOzC0eBMh
tEtj6kY+Bvk6lF8lk+6ywPXttDTUihgWPIOTNyttTNs3M0TOQaP9oWZXOY/voHo25Fa0SF1LjiDh
iohZst0FDL3kDSlQLZsJmVOvDXy8e6YeJ6XW2MhLsl1oYE4iEE6zLX54xTmym9arbmrD29SZ336a
XUe5nY9Z1zf7IdgqI3qArEfDXpMDnOYWh/o+owtVWybU/uwTpi4MPTi8POrzCKpip8zdbeIK5GKl
rKG6K4fGY7KV1itKY+yLxjqj9sLHRWZEgf6U6eobjADPEjCxxYbPwTeih6WIaYobTfpREu1e1MDg
x1J0xmE6RD6mz57zi631bWqXkgqaD+tC2DzPhrFlQB+qIqYGWao8KPO0CoHt2EqgfyjNUHH6ap00
GmliCfmx1EYuvZmBMcSDMpNdS5CEU8fjX1BE9bGY6qMvhO/TaIYbfaAbY09xpl7UlvSmiW5SJluz
Vxm90xMdR9GCsg2q1RvhkW3h9O/UZjjDuIXjTRBYGNG9koBS82pVjCFFJNDEyxFIqFOHfAOp6dmm
I+tIjMC0JaMOxlVc2AnwLlcsEenTMCa69EkXyNLQA+RVTWeQUZT+aEP7bYpLxEVwxgY97anveMHK
G2hQc1sdrLFVr7OsM3dLfFPGSNpMceLN9zCOVJcJ8Jl4Y8anEXNUcq9ladYOQ6ghplTCSjLwChly
vY0W6tbYkLmgz+cyyBi4nRglbbS1YbYT3loI0/Ns4LsankaLXWJA+2kqXYJegRty6O6KosTbNM3O
GBFGuWbgEkN9JfFWR+2oOKJQOznTvqveqABxG9VeHdXguYwJ5QOm2dRYFU1Fhd9btR+GVQ6HzLL2
k8VxxdJKrx8/cg1sUXRoGBV2BMNEApqiBc76GkratU1HMit5rLxMMW7CzE8oIJOXKTC/Iq0nu2pS
LLfJ22ep7YNDprKU5VPyriXCb9Lygmr0SS2tB9lSvtcVFmMha94yOULXEItjREIIJuBxN3Dn2pkO
Tq1teRUAJXIoSRlpUq5iJtpl1J+gTU4ryasCU3TNol9bgOWcKp8PJKD8GEPmM+X45Sd0dnxAOw7F
mJu35XRUDOmYhYIKXRiXgqtKJZbjkqZax6mXxd+qLqKFotJGReOVi7M3rrqtZVTCmmjVqmNgk5Qi
mhgBtWfDhEilTXd1zBhWNCNAf3EjOZZW7Ssxc4g6fC9k9uEhFbxEondU5AlOIaCPTP4K55rRghcR
0WyImvdsjMkxUwZ8k0NieBrG/GSv9zJHaLmHOcH+0YYwS4w841/kxyGLKDVRP/jTNKWGcY1Vo45U
FphvcZ7jNYkOPNNLWzEDvSTshBKRUrrGcCgZE9gUpyB2fZ+j3qwkVz98YJPRank3inWnJU6fio1D
gC098aqinw/NPOLYsSWv9SwZFf2uxk3EaSfgmxgz5CETkULhlIqFGbI7mxacgWHLnWw9N+WhTklO
7paOG15Bbh48TpDYrXDYKgBJQGQhK09he6GncAN4ydxGJmwUnzdQkGp6IIQKJR0pmLpqOlTzwrpp
xYNPThq2qAwXJO3GCbO0pl90TkM7SbsMIoJYPN3joNtYCbRJIyRcJAvI/dG42cHrxsOrJgnqOvQl
bLWE3/Gc7gx3j3u5xG9Fxl5u7WFBbQD8dThitdBT9PHS9xInb1inEHZjWqGVeSTnsMT4EjzN/lIs
S1yc1KUYcponrvPMNgMLfdf6MusO5Gkb7yWhP8eB/PRgg5kNBzZhaJhh76ujIcYfiZIkXqPxCpHp
GHkFoQuqkTzLI+7xXmmxlky8vuLyvvv4SRXJ38tA9V5FHVJuSPxavNCSgGqjQE4pUQaV4KWthtYn
oruMFr1p3kq1Rdggai99Gpc+X1MKxzr86kZtV09QEy2z4eowVWSdOmDKB0urybGCYFJEa2j5A/FL
2zB+LlJsDEHYfocinoqa5kDVcuix0NVHtbVFg9n+fODVLWnOuEGHYaeNELyFgsOFXjG1NU3g3NgF
GICuFXy6+BH1SgdsUxhuaWnD0spgxlvGFBfJfkdkiIJhdZbhitf46zp1hqxI+sSg4CYX/dL0CLam
EY30XKg6Q1X1n4mlV7PCieAJ2KnxVOuYGHEfDZbmk+/sD8cmAeLcA6IV5WSfm/j+wMftra4F71r7
eAf9yNFi/5LUmK+FmeCURd7RVBYmgvXuekrGpCja+vA6B4EIllK796qCmatviOoEpbvi/Qw3qjDj
ihmR3EEy75W8Y1CqxTs9TVzXmeAqGnMN011JwZsF4jyuCYndmw3bQcBVP8yF6I556Nucgl+xZpRi
LX/P1TWUI8lZVn2DN5QBUyKdjnIUMRusRBfygr1SxmFYThVw9tSuJMG/wp0yVzO6ME8sldLXVFfc
ft4qDbMVghLtKQsvdExmzBaDRzLmHxbKn3CuqrUBbBSdawDLqWS236jCqm4BkcZyutZys3D0yOJA
a1ov+aRxE+pcqAZi4cAZ/iSz2DCcZXyDrsMTgvEd8jqnHX14Z4KKcHnYugfYjMQt46iuynx0obyi
cwhteJl0WFbPjDiU9KRgbpIiYgzyh9gipgyLejS9GQMnF0hdH7LIsa50G199IysAQ4OS7sQWn0fa
hZ8EJFNOwQyIi9iO5IGyKkakbKrqjVuOBpMPjVsR1fda6QDrKxhPRT2XsbmLX4o+XOcaTaPVj0ld
YAVoTOx8EgayIfkJiVI7z1j15QKprFjOsRpHOIkarhyCg8DghDnQAhlT6eDPkXnVagSRAfFqovkV
KJF0NAoJ1iljVE2PVZO4tvw6K+LXIwGYs82PRvhJJukvuaXR1VSaH/a390yn90JmC1XWqai6ekM7
UxuD0Q2q6F0VVXxZ225gQ41UhnmbjrYaS8MhW2jHOXP7rWxHSlZ5WkARY8BqqOGCsXUhTajFziA+
dZ1L/ZcvxyUpyLiufKqTya99pq77TaimoFVNlrd8kj5ToGX5HDO/kj4WK8QnfzxGY/pukj/izXrW
HKpRNdG7BMnWI7HAkFN99oPqLceMdVFrszPp6ry3rB4rB3VLMde520v+EwtdvDdli7DHMqe5YUov
JYnVqzQbBayeDMVpHRFGTUQgazuB3LeuphFYjj8T8dtUzc2E36QTZAmpumIstVCuasv6l0tqbadB
6RmCKHh4VEEilpwfUjCfIj2ekbUvh6EMdaTXXRKlYYPm+sbAeaCkRuf5AkWoySSn4uesQpnIPAJV
kghVzKR0z3ow0LzK6hacGmG9QQk4ObY2CrXFLijU7ygTrFMUl+dZZKhzkJXRJSIF9rLJxEuWU8ir
ugPZ2fUr0QVMjGZJGO9R+RownmQs/GtOhBXe3sQmJAbVwX+FVOWYs4JJv0fPCOPPuiyMs0k7mlPD
tNJ7425hvssY9WPmRQX2VxJuDEV90E2dk5twMrr6J6Dx5hQ1XomhVGbPwolBemewrnzK7qVrDxu4
cANDSVZDGBibwZ+O5jgqK99AI9X8iUKuojgwBBzFvoAHYZJZMST6VwEsP6ysI0GvXQeVULjHhaGR
VswpOSzzN3mas42sJXvfb5aMasYPlW4xWbatnU3M8QsDCymZNsFGac61YIJiCMgDNSDFuwRfCN2+
hlTqyfPAUAdRrExZdg2bFczuXmKWR8xn4M5L9mE7044Y2eHWsWQRTiCLhlPJvKrCKH7rnfasNJn2
bgl4rMy4/AAG/ym2EC1r/cBeex54Z++lr+1GUUmX1A0cKyQgp1mqghh/GzkVb/wajoyAmyE/JAOD
/DHWd/i8EG0Yy2IjGQmD6tmf9eo7JWBnHUkm9uJiIe/893+GU30Z2mWgSgPvP1paEZ8e3x5Uhjkh
VC+HCMCMNgf/nOnQ5ZuWv/5+mFU6TITHx//88/Hj//Xrf3987mse19+PDROFcfAkYfjDfxkyI6Hw
iJe/Hv96/CUUfb6rF6b23w8f/3p87vHVv9/8H5/7jw8f3+dDmyn7b6n2nSlhVNgiJBiwcsmzmZan
+M8/H599fDwrI18SsgUHbBVXzifF7vEXVxcTt38/JkHv/z4GP0rvsLGjNyD0GunpwtoSxEYmWTWZ
d9BPZ56l0C4UzFVaTubGH8mMNE3U06yvtF0ohtoOQrhpWyYlzePDtpr/9wvJ8i0kKqE8CMrm7w88
vu3xoUBTyNOHcP/4VKSpEG1lk0m2TkxU5pfh9jy+7/GVx19FVvOfc+h8Jv+YwW09Z6ArXh7G48ut
rGnbQv6eVFnDMGz1TLfqeAUiKGJ7CgcoWwutyKgQ8/2UvbgCC+mqcXttYwSavp7qtV7o7e7xl0yC
IHaFop7xN844RKDOGEX7Mwp4LXJTo/sZS9E+YQNXaxSzsGmQCwVhnQAb20QLxSleQFH54wJfPnx8
LssGrNudAdCzhs9XSD3jDY+v9EEuAaEs8990oCv/9+fSJmRDnTp95wMuJO9k+Q2P310GwkIeEfo9
Tyfy/v5///wvj1/7z/c8vjS2KCnSkDMV+q8HlfzrkT2++/GFf/vd/++X//6G0oQKa3VkZv7rV/3b
/1lE5iYiTIX4t34NM4vlz8wAKWhWbIeBdR1UjIukp5ouKPkD+WotOCnoGb2ZI4YJEa3Lz0SVqo1R
+agCpEzCBc63ehjXB6EbUJUSdPyWaKywhxSabgUytFZVAcoLxIrtW8JnX4t/dDXMdn2FEF+nlPo1
lQsnTo1TNqQCQdfpiaFZyvDvbStXRggwMIh6CyI+2oeg0wpo2prGm/VCAVYck+ERmitinRVFsrcT
3ybahwSrBrG+z2uMnyZnEXUEatDA8Miz3z4ge6cu8UBRC9hdMp07WnQ24/K4i/TiBUQrvaIQMoiE
k6KnSwY72EDvbplXjMi53VajdJWN/ER5S2JmKmJEiOJNyha86XWJhNYcBo/EuUz0ic+qTOa5iu6c
SgWbWeR3xxHCrUSq315SkOm6xQ2eBtauLwig8ROGtmIBL7E2lzO3FlAcA68y3I8Jo6RZCvW5QFv0
41Poz+k6Iwx4a0rtjxYkpjPHlWHLlrQvwqHDfupjRm/8XWAyACIa1muCrbJFB7GDIGKCqMPRkzc0
74XPrktSt86bL9Fwk5TUEop5FP0kOTcVh+1YK/FQh8zr+rhBZcS1vap9GJryKScdw7MEb4zqJG00
He94WGAMKE59gt3QSKtXpgyylWXCOanbIFhVJn1SKYk0tkByzvqE9UFQi3FbGZwdAjTYpI3qvTEI
R3SCum9fKpG6mFjZ5zaHYTI10Rox+Dgk0mFQAJBOWRc7rVk8gVyuXLK4ToKsfuXV0rfl4QhcwjRH
ZAFecQcyMGcwBmbyHyON9qk/MDgeVMJTmNNDYzuDKRQJvCYpMa5QRhSRhOUa3r1TYYGZykBe54n0
JrbKr54ImzxguIIffaIdwA0TzmfCU6+9Xo9neo9yQLGWgHld6ZphbQx4NBXNkJ2gihNTU0mylUxO
Qbkl7A3/mqi9dgG9+keTmeKP0ltAgcJEfY5vV33vGxFcSju/hhuiDjkmzHK8UZPF16u334iBy8Fv
EByTIM1zWzDEp3SpU8asakomzYgr1KxKjqSNBbbJDXK4R0t2isT4Dvo6BBDe41q2iA4bIrcaALf5
9HVdP/N3YhIRWJDd5Er1twQXriDoC7Q6C+0mFe0hzSw8cCaLqJoNjNWp2qZXQnPTlv5TE0b1TlVB
svZFtqMl8CQyhDU2/XuV1h9iySPISkywmX8pC+nchOQ6oeI3veD0GqWg0k0/UqILT3XEnIDc0MIT
Qgk3DT6sJMIGHmv+G5kT6Mi5CFMnJIYxYwa4Df2nYiYsSOT+gB4hfHNcw1EhbnOLAd+g26s47AYG
e5oapBLLuasM0PhKgWAaAqmrr0ynbdBASLQVHfieir9NorWH+SVpXGNWh2vW1rgMY4wyvLYYmNtQ
OFLTA/CTMN1O+b41ouBsdOzJAbKQqkaBOyrShxlbIm6YHP+lnNwmNeo88MokDIaGduxD/7ulhdZJ
GkgMGXvX2PG4qi4+R20JPnBWmJ71O+7use+xxUwrq6czRbac4fTE9GjzKDul0Q4vXTEgWw4vVdOI
eEvDX1npiGWnWeC2Gp7fUZIlanh+KSoxHpdumUQcLGtdMzOdNlkL7ySWybAEkE5gGEnmLY5RWh/q
SIhVDqMSGR8n7AhzNg+GFnQeblKMHN4sCJozxAxVQAPKAEWv9EbLtrICWEgTwhN45QGP1kJCQL1z
/dhst20gniqwyB5iFfFYKUNN/WVomnktg24mC0ZivFAM1N1gdt8xpFQabfnPGIMkHOowp0oT74JY
NbzqhD8LGqTMqiXmlEwWMqgMl5RkWviFQoNHMRYMaM6wRTVex1b+H/bOZDluZEvTr9JW60YaAMe4
uBvGPJMUSZHawERRwuSYZzx9fQ5lp1Rq675W+1qkGyKYpGIA4Of85x/gg1sxaLFGLHg5n1rINdIO
s4simXHmukUfn9NyzjZ1lp3BSW+avhDQY2tTJA75pJVb77oW/v8wzulxqvmi/bm5WmGMOU3ZB8AI
45ubwgGR43hLwe2PA0ngdeYh4xoTgWi48A/6mL4NEF7dcXyTDsN03Uku3azBj56QWjgmEia9JrLG
hgo/9dO5qxN5JGFlyB5kaXBPzf2vZd4A5rdIfJ36JfX0GM5M+clhqJXPpJJUDjtzprkfjrpUHZMR
Tpqd64ELCMyOam8e3wO9ug76VGKaw7tPULwbRNNUXoYEuYqeiMK2Dai6PvG8MVcKRAQCePhz2XFw
MLdjzIwMSj23/GAm5HRbudZT0bThyY/s11jibJjUOgnYysFmUItBrDPirvw50qLoGGW1f5ys8TUi
BQCkX0xHg2oPeglLrdnhxs6gEyTwoE5plRuHyp9JrgM9JIVnN6oeQHfpCyr6SK8pjJ2u/D2Xxfzn
aHn48yWqX2jimMHcZnmib03KuVG9cm8wnrRUYvLjDvraQ1sOL/JzNranMp/yHeXjDOA0pe3RMz0O
GaQXd4WTi7XhaxiQ1P4uxxMxq99ECPff8OF5LiX9slgepwKu3X+X+ZHmgaDTsK2tllScNPgSWh2J
scuLEk0zzJt2ah4idYanFvtBm6TzncPVQnNJE1GZWJcUalmO/niu93z2TQeBUW0mgJOqc9K0kpI2
FB3sy9S+hl1HQ5er7/LX0qgatYvJo9aZOK+simHn3lB+rItFakgcasrddzc2JLT1aklcGyrT8jhW
pqxzBRrjS7F3tD6FV+/2JYwXskuy+rFvPePguDgWLQk7s4TIq7UVQQ76oJyqMIs9diWqs7qwL5Fb
cINwTPM4dYU4Lke1rpnHcnAKwAyg2FB5xFZCqFrMpuXg0fIaliOHVpfMEChcUXwubZLZ28YzjvDY
e2IyD3aFm4mZQvoNywgRvDSs6RCJR8YixTE3vGoXJR6mbM3bPFDn0etlK8YGFV9hoZM2oCHZcRtx
LE1DHBuR1OuOPRTTf9gHrsmtUlkn43XpuzluATjeyAA3hRJCacm0bmosEiV6ehnmmPcqOGNnZC6n
k0/Lu2lj7ceg+phl6dSRMZDT6swCYIgvY1ncPPbWtQQQqWsvP+W9gXxJY0PD1av0IeImMQxnFvDV
A6E6hIQyHz3Oalk+/+WhAFKUGWAOH3eIgZ76Dqjc/l78EQ8VD67AavY1GLiShsiMBKTSYVd0MF4q
Cl5f5U79OgGXh1OCpryY5mDdNd4nIYa3skRT18+KK5nMSbON9PFdII/nvu8ehrE8/e/M6pvIarXx
amJGOPsHwB3MN0N2XjBrzCeJBUo36YYgz73+Zf6IaCASYMIN9Gr8HDf+U/VOaOiJ0RSxzqjTfVUL
4rmcUBCvUDS5Z1KZ3rAX+xhvTCyC5+gpg+uxcyccTlfZD0wU1UU57oA9mSCW6JIYBZDRTXqSTeHO
sByMddu+5spwDAsSctmQluEnXQ8YvW7J/MHVMer3+uN8a78VPJygDd5ZkCGwOGIG+GZy+RKgjHL0
lX/KYRYH/au+0x8RozEkzFCDQ7xxzvG7QReDPNXnl2boDOiNtRPaqTbZUDnX4w5FCOkPkf0NMgxm
NSVGo0/G2wMGVpv4vmMcd4fMGKLFE5myOJ8gO0+U0ZR3nr6F9+YZdhrGBRv0sTgSSEavHyXbGSl+
n5wP+2p+0r6IY/AJPJ5ar0GOJfDeJVKW1AqyhvbmW/J5ugUfI9rwzwMe2O0uPBvxwULA35EhjiiB
RnJrVWuNKRZ08jPms3NJ031XvHIeoICfmU4wNTrLU/KO4rJc5cHGIM6CvER8lCR8C4S9GDx0BFjH
jLBW0OMwihruqcS4b0CJ9x/OsC1243tIqMTjd2Ly2gmq/HlC5+1VbIZ7q9r77idN/pt4AtP7w/Vf
93Rbp5ywXQ9qqmHbf+YTVOOQSGEg1NSPpQZlZZP+0E6EALwTIfKIy6mEt7DVg/vYXU/ZDljRPXuX
+RtnCHUtHD2pvF0m0qO3pP5lfBVEenB+hbvIOwT5PZ6dQ4mH6lpoO803mbFTN+xMKH+vOJrADHyZ
f+Dut8222RsuHBc0oPvypX9IHrOn8qUFcViZ6/o7Wdd771V+tRC47PqrPLL3w8PUOWER1u/FbmIi
sXMfuJnBNdhDm0FODX0a3b5A2DTtTDIX11wdK2zeYJbOFuooorcv2DCPoNlnp9/43fZ73X84T9kZ
O97oB8IEBA3uDxRQ9rxyTnRpawzT3pJ3yJD6B7g19NfhE4OFJ3KrcqQ2eBXzE65q/Bo0aP1QyQ4I
ZoOz/cAp2zJ+fIRsVn2GYuFdi+0VoQRaXbBhyed3hBL15sYU2Xv5Dld/qz2IF1wwt/4m/D6/Owi7
icF5ksqn0Xz1xCY+dwd9H+2sK7pQ60tTrpBPbZDetw/YAEJ4zj4XOIugeoHZtIHujDiS69RFDfCe
bFbxIbexa73jCptuygLgSeir7xiTxe6G6mDdruL1HjNLzD6ZYEcICE+dEl6c0Clgp74xHhlWGhGV
DvkOG9zFlXsDpy00visxqjt3rVV7HBnIz7sLt+Le+MiyQ7Ufv9KC81LZwHf2sXqbTv4bfeWOym1L
bb4nGBvQDaOF65v9BSYhDNHNMdl5m9+CCu5/Rp38r7zLiBXK2+Zf/2Eqc//fElB+nviOqRuW4zq+
b6r4kd/SqTCyb2B0mcPV9PormqVore4xnF7Prv9qKobpXYxb1xdkMzCbEBo9o0hqlOO34ir/mxdD
EML/9WIMy4LxrP/MPfmvL8ZO2tGp/X64xiZYIf+1+iHKNxMfERZtKGzYP9bo7BLcMZiD3cr2FjLA
RWb5jH4kvi0v53/yLv5N3oVJFBffzP877+JWfw+L/PfAi79/5Z/AC+cvizwJXTADsk1hcVIN35v2
X/9BRqf1l+1wf3V1w3F0Q91o/0/khfOX6fAzXwjTBH3yeQ1N0bXRv/7DUpEXvuW6wnMs16I/+e9E
Xhi+80eojm5b0Dxcwth0U9gQOf6MvGi6OR06P77Pgy8ejecxV9GKjmSW3gzTfpKQGovuJRIVru4+
cCpw/rOHNiTUI4RKMSYoS+zArwWGUX4MEnEeHeoBOYr7n+WrqmFrkZ7aCtT5Z21tq+p5bEsXH1Lt
IsMO6btaChf3wxkZCpLzeuP3dUWIlEH1AOfnLpGOs3PGGUeEEB5xk/bQ05ss3XeiPwXC+pZILbiv
OsmmKfyX3IPNgrazcgL33kH+Fg5gpVXFxNPLoKhZV2P0vLPZZBe7S+tD3ov32CEgM5i1U2gNeBQo
BUK1jJdmNS2hVM6Py1GnegrHHF/KAePsqnBuos/LnS3ta9rr2I5FSY6dOyPnMfimL8Wl9KZNURbK
M9sZ0C2NhqIYOas6wGjaGOxTqRa/HwWl8NchC+tTFYRoCi3k+8gaPS35WZAu1XyjJjNLfbocGTn7
c9pigau+gzwkRbx1xztUH+EpnVHIzN2E7qM3iJugOVreg+84zn5i+2tTTwkS1ZvT+dfutLok+HZo
1a1cPg0iOSeRLk/ThBfTVHgm2mGU5she7HWnm3jO1Mg2LJQBNax3bYLzFFISZk2ETLbX+wYPQfx8
B83AElHlm5AMFgawfHM7RxNotOic7c4x78bBrU/BLEy08pgBkseJ/XaIBNztjYPwf//o//gmfn07
RZxaG63ufggLAKKcAmxD6DYNb8QMRSWPLMtI7hxgiv1dd4uJzXtojqGTAIKoxBZHXQzL0a9lyW4x
0V7sLAjIv4WzqDf0x8NYmNWxniE41iZ8HDAAlBBLWMvPQwCu+0GmksGl+bZklSyRt8vRr4fGSJDL
7NbIDDLoIqqDWzrj5ejXspwMy8N5GqGk2g2WBgojWC5GdybDHKcjOuXlyeXsYHbyKrJYbJbGePno
fi2/nhORS3IGNZtq1ZauVM4Et/5s1pb2efmJnIdg7ZUUAEubumSVLMvSPi/XeRbX0IogDuFw6RL7
QcBayQ0hoWtimFMef3ss060ztQ/WghV4CoSJFgShll/RyXXMIguUmgpmyNRcUSjowVbL8nBZTAVR
WAqsYBCdGLT6OPeXPcaaYdkK+HeqI12wjnGBPRYEpFJgSA4qUoOOeMW4YbyBxivutKMnxNOkoJRh
QVWWF0V7puAWXV1syxOG+siXRfxztDz0FXzj11CxFaAzqV8wFciTJfGFDQJjceCfVAFBUPpodXUN
/bcoZt43i64AI78C0Z5Bk2IFK8UKYLLmZz5ZhTgpq+RfbsoTF/w2AKMqFVhVg1p5iQAEUh/kMq2O
Mn3EdgmYa5lLLz/of6JgChCDUuYYVwPF/QRzgisa4CydHxq/Qg4zWCW22c01AWNrawiBQhuou/tz
HEJLVDvdyjSDDyRnRDNXJWAdyRxmUH+SCsYL0+5FV72Lh0+rCdKXKchvBvvzt51fy2Oc6WfCzDBM
q/g/qrjFj045tAwJbgyTvJSem+8gTLyNYIwGWGNoAToKBT82CogcQSSlgiYzMErBgHdldPpbMMF4
LYzMxAuoo6YqMP5JsBwyc6xZ4h7L5pB3h+61tDb15FDmgY+mUX6WCjDlIorPCv2HbpwpSLUDW9UV
yKrYtqOCXSfwVwMc1ouoBZndqIwT1yfbE7h2Arc1FIBb2cMJnk93LIkgptGNGgzqp5dRAb+TgoA9
sOBUgcJwg75pCiaeFWAsFHQ8KhC56h8CT4s2pt8/x3OV7spkuhFi2UKOBoImKw7GtYKlHfBp6M/i
5CrIOlfgdSLQbiP0yrPM2djBQpnEJ9W02uME9q0pELxQcLitgPFGQeTkm7cbsiPNdQgIr2B028L0
S0CcHes4WHkj3NkeRsi6Ex3muAkWWjaQFiJP4HmhgHovS79PxqzvQn966uR0k7UzPElLmJuZ8Utb
CHczFi2kVPCQyQFk8A2z25tJUG6rkj+K0vS+nXH94YuHa5qn2nWkC5tF+BFN0rl6UoOiF5QI04Ls
eSyxSU9dIlWNwvpSLImhs3bMBS4DEaKc+0niU9lChJ6xzte0Wrt2Too31uBhkpD1TGntdPw0JDXm
alaHDTV5OK7XGRevtMt1BnmGXUSvUO4wWJkJ7LuLmVBtzWgwV54nPg/eKupOhRrPzLl5KKJ+revx
RxpGpIsQRY68Q7t0PZlFUzUhTMCItB25gPo8emuyvlzr8+Cu+7IyDlo+ANBIH79rRke8mA/XmhBI
mqgjFdfdmj+MXNy7TJ1ypk+p5DN19OJL6zdvHg5HAXOqociOlst1m5oVRiNJeB3UUMuU7p7i0sBX
lqsziiIGtUF3bjLDfp5dMJWpCLByCrUDgXzP6ZQcOls7dvVoYGyq4WYCX8tMkmo9qDawsxi8Of43
aapcRj0kHFO3tevcbmAHJmBQDtekkc0rxKASE+IRss3U3fuzyXyMhEQqg+FbqBTJqQyS/SzharSH
yDE+D2pcWDI3HB0gQ9fHZmB8btFikmpi/Uhr137I66d6QsDuh0A+jM4PdYo4mLrUPOYwpx0rCfaN
wE8ssGFmld6+1kyCfFL/Ey/0HlYl8czaUF2gzYGMhYcmIwxqEq+zGpJCuD0LPcCnXA1QQ4HOJrLI
dKa27B1QozYDw6kzXbtkagTrMYvVRfWjLADe616PtoWEC5AYWn4noOXNmckwt3bfR6a7ieZX21Gv
LnEwJ8g3cQUYmQW3zISFGg5D4H4wmRbXamzcMD+2sL1poptUY+WI+XK9DJptRs6DGj6nagxtqoF0
7TGa5tYfqjxZbAPLmgpsbD4PapSNQ7MabDtqxD2pYTeyq51Q429IKF9t+4tQY/FaDchtJuWazlXf
quF5xhR9cClldAudi0HlzZy9VwN3uG9fZybwEZP4SI3kOzWcl0zpDab1kRrbd2qAPzPJRxDc7btS
P2kj0iAC/1zEStUHkdrtgQ9CAlPcSpgBvqIIzHAFJNRWRR2QcAichUygaAWaIhgMimogFtKBYh8o
GoKpCAmTyt5VFAX2UoXv3NeKvGAoGoPimaO4mVeDojhkiuzgwnogW7cH9wGZSSL4+4NAvW6r+mR5
vByFKT9ZHg4NhOFJoyRT7cuyUJuWP4+Wh2yJmLQ3+ctooU/uEUtuWHBGGRJEyKoRWhbEZX8f/XpY
wCg/hOMxN6n3BLvJuponUOZax2IVTBkxfHxy0ZWsyyrG4UOVEqShS7okyEwoyepdZIXPYy6fRaFP
W+Ts06ZKqbwqowTHlVDpDIFyTi0zJMOfSzKOVMBQirEC5FuC+dUcXUt5HTUxLnEReYe5wG5AqsWw
+3QXM3uorbI65lP/NQ21aSPM7BAPfb9bniZAHM6H2e8zHQfpAi9kJ5yxb1BLjK58bYtMnV5+ffQ8
82OSc7PxoFNSDcalfeh1ghUGghP/WVpVlZth5qq27uKoUnhZSjUpysrcgwuI+0xYAdkLHx+c1rIn
2DTqsS+DaZtm7s2zlb/BEqG4HAoVHph0sH+Xh0ZCiRTAwGIaMsDfAJpVh9y7kETrFIaIqORYzNep
0U8B3OBPtiheApn2e3YRJAmjHl5g7lxmK7OerBDTEeHda1nByV0g9kpcvKAike6qoXBPU4MbvFci
kgzaZLwinhyvQdR+n6Gzb6XtohcZMn1jIJ7DaLzzh7VkEoL+Q/8SY9hoGs63OGTCaRFavcpi18ac
ilMkigtk8kPm3IweX4uceiGPnK9dYdkI1IOjRGtyzTF/QF4nlF4RzYPjkNEHieDrSMvlYrjweGZr
KMmPwgpFqz8bbRI+OZ4G0F/imkw3ruEqk9vPfeCQUoYPkGH1PyYZFJfWaDE0kCUmz6pf1IVpbSzU
cxgUGvUt6sL6NjhI4Ua96HZ1Yp848wD4Im6ZTmwwys2gPKxj1DdrS4vGi+lj7yAJU3GKK1+Evy+k
TfSD8V00dXq1KuWYICDTls5a5FDfycgGP4Y1vc0aFz81fyLSr4ynWzJHA4mOwapPjQ47wnF8yDpB
uMVYkeWU0f9zwmCchVFJWTHJ6txxo+tzdtLCrCbKC31kbtVXf4obUndHzJFiiAHksyeXxolwdh/q
7/YEaOCHcPtWkBfbS9uIeT9O1n0Te8VJyIFRtMYsNGt46TZeW5bPLTj0OZep71dlo5OggedD03v6
06TkoLY0MXsqmo/KnOU2MUlb0iBIaD3ToaKK4vWEFZnmG9P94LuvrmfdR91okNVCsPlggzOPUUS4
0fi19sMvWj6J+3aq+mtugVC7OaQnXQTw7ayPuJ3lroD7jqeE3j0IHVR3sjHJpGrZUT5ceyOXp9zu
qedgt+stURQukUCDGEjMSblTJVxcq04Y1Y1BnePGtzZuzzbCzGtiaicdktoe9de3Vgi8J31M+iMv
SYBbJRkBnRwf0goleM8mPbDQNWPRMJpHnYpi04PprubaMA61fJ28hPak4HuV9gjvr0MS3Q0B5Ogm
adBS6gKP+Mbl5Cr7XRR5PpIeXk1MBZ9zm9k18wRtJoUAONUEaqTMdtE01PuuSj4XDo3snLZngkm0
NHiwQv2xAqXZ82fzTRWiq/bwcrW02sW+jSgJvreNwRj0ZsbMCGKMLD2YrZsps46u0Tyk+jic69wd
zssRLQpB9hrOIY5T5ztJR32XU6bS9+B0P0xQ3Iv5okUh1lMSxz1yFY1AT069DwakFUmII5BlHIup
31pF3F38RFnXOQSkJAydkqHf6BVUIdPxjxYc5U9p2kWPRjje4daJVXFbfJMe3gap6nG0MLl1Pr7I
g37Rjf45GgP9Uc/fkEIn9wVSYsRY+rV3CpgfOfFYef1u6DOu3k5NLKivw/40s/kwNBluWn1HTTYY
8tbIMLt5ZZReZfM+6AQYwXytD1Hrhk/lHB41WSESrfkTMik+BuMse490xDxCVFKTqCvDuiC5xsas
cDLuorpqT0XbfsUdQZz9jom/39XWOjHg9SEFLzdgHd3eLrSPrmTY2VmuRKHsvCA16fe2lXzqWr++
GpFdHDrLeFputDBCH6Gf6JA77eFqJBnt/ZSiYgjmY5vX2Gln0xFlLScCQe5rRvv3Vjxg7mtjf1A0
2X0k9Cu70Ru6l/qYE0RNeLFxiREtRi1S8K5UPp4tLIsJHwzqtFS7m+RYbl3Xf+ZGQywblqe0wN9K
u5aXKfTHdeu4xNfJ1t0dZsKCNolbeutiMBnKRyh0vKakWvHQWXCP5Iwhy45mF1bhJW5Mg9AN30Dd
2wtoAS6K30wztpqTLprBel2a9W2ch+5RoanjXnaJ+611hl1LnhTXVLOPHXx6hyJW53CByPzdGnSd
y6HfE01vHEfjnRJjIBCZBHrdtplNR/lhdoiiz9GFEZBXrUYtHuGIFHtfut8TyvZni+q+q+giI01z
LgZE7jKr9hBRv5JLjGGosihw+ok804aJZ1sSp5VeMt8+JLEjr31aQCNEG46De8oIaoDToOlEtyNm
+dHMCZlqDk5AtYd2zYWXiKAwYDZWUGAzvH+qRMiAfWLmFqlpHUzwbYuMYzPGcbNqTArY2aGad1Q5
UA3o6MgYvy5VmN66811u4/XdFc1LKz3m7XVhHLGCwTibaKm2y9d20blADSFM0i5M12xlZwi54dlG
DpkiIDkGFOttC25tB+iC8ZW4zKbyTAg0CH8zSc6d/DbWk48wo390W/MFkmR7Epp18rEiOELbqMj1
ZLbqyvLgoaR76vRuZOj21RrmCFsBaFrlhGcOrMbs1s+EqIS+dfEzHNAs06PmjNB8GzDvXf+U60V9
MZpr2WOPMThBv7W9fvoEg2yXNriiAUVZd6aPsLxogngVxTK6Spva27XmlOCa+KPCrKFGTA4PLPtR
6wk8ZM8fvtp1iVtXmW3sCoPI2MGQwxuDp3nC0zw2SPlKrSS6+K4L4ODrGKTMwUZ3tegwU/5gOOfT
tZrwTM0f/ayPZ7dREv0CSkZRmD/81gQ2McVhmPONPhF+GKYZQk6vMDYkdwEjm7jzlFY8njp8Iv2a
6a4wvPy51nUc8kRwc6yvJB93ny38REiPxYGg9XD0hFFPkq/fosOPQKJy2z7lzbRFv9Y/VLUOcQdZ
HncYK9ghDyS3sayBPxvjMWejC6vMP4c94UDSp0assD4ZNBY3KCpIDNiy9ZYWq31Gv9AcsR+OsthE
ZoSlfSe1c4i1E0mWqF0yJHD4CahoAE5YgbYntcZN7pTjxfIbRNB5+apXXn0uhiQ6ubz6UXORGzsZ
QaHAZns5B1+zEN39xIUY9x43WdsfH7UKzVip4d2JxdrQ2JxjOfMPIzFoQBuPtDzc7GOfmfeQDdZa
0tpuMj20Vy0bzQaNLdkUjYWN7NCL/eDn/SmqMRNim9fWQSvMS6z+lQbkFhUYeikdIvfaE8gJM1z3
6tY2nkSMd6czNsPKY1hD+1B1xxjtq5P7m5x/dOX1jbmPYirUtCquXngdZW3jogtjANKUPLSpfDC0
eNj6A1+A67c2QUIaLVDnswHQYpM+rXWH2ESPHEbyAjCxGyxf2/eV2ZzEkKM5bnp510cjiQ2daxxg
L30zYZWCNcDoCDR4qQ6KsZWsjHBPVQRxFrusYW7iTTx7QMdmXxJz59GvFTV50cXcr+Fyi3WUa/lu
+aANCKaYVU1XDRt5RwSoQtARQ3xye3aiOSc7J6kgEDvZOYix/jB0c4WlDLfbAT9G54tm+YQxecWT
LpN5b4dCOyahD1ffbC9FNrz1cja4y4ZAF6MFoph1s7mlVgYgbdJXqxrnnQ2R9hxkmb+rpuy9zVL4
NpPv7v1el+CRCEUzgV801kWrAHiVVO86ORUwEAytxPBhZGJ5SN1SP9iEwfgIotiTw5PXBhIys4V9
ZVpcsQnZCt7ZrsRzJKtsFKVgm5cce4kYh/08Hs5eilLSCUS1sbzWOUqoYSB72qOdJO5pWTwUcfy5
OlnpwspudlmmW2sgLccLKSGrzKt38eC6FzN2SJGEGt3F2s1KnDfb7vxDoB61bvI2cj6caOp7AHzu
BYNwPmcu1hpVhyVCIszHEvuNUxK3eMrSs27IW92U5jQ85moZyQmWeffo93Sq+ZjUtwoZmutDo7ZJ
HKV5MM+a20r8KwsbLCqpTrBNk0Php8M6l8a9GWnjJ31GUJFOuHrF40xSpWWYd5IvbhU1pUv6VoKV
pm5tS5uBZT/X8S72qF197l2rqgtQqGbzbWy4fotifLf6Kt6bfKlX6PsrLZviix923sqKMIyUSfdt
GG3rIeE09NmSCZqD8yf1qxYWWDOUbMK6S1OHW7TVzxTn8mAVdnPzMXnBld1Fp9l0NwDCCoMVaF9t
aOGTkFM22gC3cvK7i1evK02wGdCaosvCUTe1awzOuAlnUmsvPjyoBMTp3sPpC14fVooBVlc1YgEX
6DC2B4K08YAdbPNU1pW305IwPoQeKi+zahmeVH56S6f+Nrthf5TAgU2K07TlF7ESaoLT9NPdgBDn
LkEmh0cQ8WltiuqRm+dqzBjxtGaCkUmRC5hXsFLyzOe67p0fcVJ/1yEu7/zce48m9zg0fXYtWok/
UgJVC41Ht7Hr+YrIHqsQX0DWBpxG7o3DxISofGdJtvqEton4T6EAt4pAJq3EyMU11pEZdi+ZXZ87
zREH4TJvnie33E0ZRk66RGhmy/ZR9zp8ZAtym0YspXBT657KAL8aANyn0GAvkYEKHI4Nf+N06M0h
iTUVaWOTLQ703JwcHd3bZHe7zAbbNeaqZl/LyE6svId2BJ4abAI2NA170akhoCXvQJQqo/kuwhHC
ekX6l24TDJsQtq6zyTRdgyEunuVT0a6CaVCSmN3ojclmeR+dV9k7MbufhyjnBI5DuR+M7jny+o6w
aaRLU3ubgxcHJ5Rtr1Uzt0AHgNhncusyeDoWrfVUEiVi6eMrZmYxrHUr22p2d/w5y1eI1h9zv2UC
uDwXBt1TVOU50dsK7M0UllSqaWzXFJsuAIQp0OvNHox7hk/5WvM7yZ0ALtNCuDVy/B8ljiqrn48T
xXRJsvAAeKgfJx8XYeG0BAgOEeW7ZY3HpPXlJrZiAu/08CHs/BCVFrZ+y9x+of1SQw17A9NwnAuh
JujZ10x4HbCsBr/4ltRQFUJGx8dBIWW69F2MlmGgNo4xHEMTI7pKBPgOJu1wXJZIJtegRTynAdUc
m8mCqThycmdMsU4Bhg13lDQPXCz1Xe9UL/Y8mPQscYTOHjXeKZEGOXxZmK113wPGcIyyPEGSRyWA
ZyVamBEQekZ1ayb1Eek1waIzO6854wcEDvpsJPi7h0nWEG/A9hdUDYP2KMQ7OCV3aHkny4Iysz5K
BfL9ek4TZrJNp+L5jzl0IKiSUroRewwG1BG88+WowGzgt4fLD9ySdKFaMEmiPaQKrtOBCFeOvH+O
loeR+sAK03ya2+oaVdAms3KUd9zY5QY3g+CIM01AaGpOiy80G8kLRPJlsdm9DjPRcT951h79Hmxl
xp+lhIC/LMvD2aQYTZKC1Hu8ansvJQE5nHXqAD4M9YpmhWmC5ysaRrqQFFLuzqDqDI2ZVlDwJqKm
7/OiXVPqr8Yk8O1SoKmGh8AxXfBSapDm6ONd0flJtK2ZLB8zhJ7H5ShVR1Eu0Va3yW15ikHieIjc
l1a9HeWr+XNpy55gxh5froV3vtBlQsc7ZgVeA5kGUXZ2qvfeAzTLHQwHZDtBlPln6UVx7kyj3vVR
CmvExlnaWRBhhoMY7Igk3Wu9A4wIkhmP1r3lpcb2fwhiOejU9G8IYobl6d7/jyCGv1ScF3HzO0Xs
71/6myLmuX9ZviMEEIHumPY//DDf+MvWYYHxtOf43FB/44eZ6kc8b4Hs8Aos9x9+mHD+8h3X9fgV
x1z+4n+HHwZH4g86MNIN0xU+lGBIZ7agcPuvRMTYiS1uSg1kg+65KXz/MAUqFZMOfPU6WTXeapll
YkqBygj9ENNz/NZQ7+ne1krjD2csf8xVqylTSsqbCTPakAz5IfbvJ3brIw4QPpojPPY0pDKlBdHW
bIa7DMbFSoZwoRL7RccIwvgWisH9NFb2edZGEn1sd34cGvbkIoMBjFQtuLe7CbceUrqzivGcUxEW
WdcTNiMzqJJocNeUr0NRVjDyIcD35nmUqb6Be7Rjs/nsTz4NmBcS8q6qIJwJK3ZWxLq4lUJqjXHg
KW373CTyxZvCGVj74Oa5uR3xiqBCoW+bwtfBOWodYMaU5/W9mTHVh9yHifl8yAL4ydiCkD0joPeG
I+FCslPxVg2AbO4FpHGR6Btg+GdPfb4LyQlI/aT+rI/4VxcjfjCYuuk7UWJF0dkCoRfBV7ObbDyc
O6/L0jrmAfupaZPq+PyQIudLc9hOHfzhFHEj+TaMZ7ME3jVR3eQ7xNqjhWnj1ebfa+qSbsIYqOEI
i4onBEIGzbrv2AXGrCH9EKamd5AnMJMhJmzKZ2OfWtP3epgOOqXVRjZwxT1Z7JxivFnKS0SaqGwo
wO9r2buUWdpqpFCCwqAxu06IO0kxqoS34R9nBIBxCOJruRv6o6dsUAnCI2lwOU4UMfqwbUTriHN5
oUiIN7QuZp0LkvPw/sgKRHbwOPdJkeGS2M4e36Bi/STZZ7a+mycZwRdheaJ7ftUJzkuHxnoAGmdQ
YrVK0RmIe8eE3Zu73peAmec2FxrJbRAFACjiTVWgTcjUzVr4A1lrTinJC9CaSwqJo8XMChBMrKnV
zDu3awmxGx35c+Gt2VMkP/WxRHmHYqqpC4Td5Y3K4Q2TjnUxBgT6mhVhnh7GH0NQ7rPKi/dejHOG
ADS4yxlo3hc9THG3wTPSJpatwUZ6TFNSA3Tj0XVqXIHn9uYRk2sIM76kOLU1oTDw2kV43mooJ90p
vDLRO2hpSnKYKLz3FP49dgfnrHSax6lBEIqjVwjRey0q84DLbfLd8aJLHhjvVlRgCReg2dCweb5V
NaEHFVNglJ/TetaJImoRwAJLxMFaH3ET/E+uzms5dXRNw1ekKqGsU0WiAWOMzYnK2FgJ5Yiufh65
a0/P7KpuL4MJCn/4whsoPedZfAQpkbhjB7GwbxffxhzTCMiSiKkKp3V8LAWTfBSVEzq4ZoyjME5C
4Wak9KMUIGiCRz8nIYVNiyV1pxYkiZLUhCeaujUWaUvtN8KSHb+cZwiGLkJgy+zXICndaZK+1Tp9
A09LUUjMeXctwm4sjUvSA+OviiC1I8VYGUmEh181gYlf5Jj5Qc94lsWBHq0HZ79C8CY27YLSLUgS
2opPXfdRIURUwq1QbFzEmReMtKSVjPueCvtIQxylfA7nvshhzwKexDqcU9TimprlAPGReqO+GG4S
HUMJpiNNiXYJeYswTSk6SxPGWfG/al4gYL3IeHBVD0qm+EKqYGyHFEFIZAiophq3OvoEGjx6d0pB
lBSknxypKCQcLOXQtvmeSvNgp01FnwRgwcPo8YCY0sKjXVlSIY3oSDc5/Bro5moO11vMH79VOJwo
KVbI5pDjg42r4DfRyMDTvqOkWcFq6eTo9hgVXBSV9FY/qlVYolMjtcMv9PTYEdPiu33gko3+F8VC
QKDIioWODPwYACqIoSnO/c7U6SNkWKAWUJmSaIEuUXDKwsdv39OJq4FVOvECj+CpqA/5NPkgMw4P
8y0yoPJE6nQxFfCjJZX5Zy0tK8YbPdQXrWzO8aO65mN8aB4BYqWaEMLSA/RYTg3cHqO7ZsjfrUts
jgxVepLH0vPsYbm5hoQLko4kwpjrZN2T6OT9usXpPIN609XlT36PhvDwiB7jWnqKL1qrMpFHeZNk
xk7SCecyxCIV5PSSSJUc49GjUV8iw66LsKk1EEFS8Lg+HtRV9fD5U8biqhyen88SAnTVyx9hWkrU
vOLLKC5eoqhT/cVHKQ6pW9Wh5CCGH9HZRai1isnmVa25xEWyCbpggIpEd7ASKTnJzXSa8v4XScYK
vVJbDoKjuqCRJ0iAJ6TfYiK1gxNtLMs2KfZmE+ouCG+Yd+B+kC2WHlqyLXTwIsx10xsj3AYRG9yL
Jj1pnEFo78IWfuZuX9Y/aNyNdp4ktdvyXVbbubGEMl4fG19xHO/6BezpRYAIKmvLWaibkzSwswZJ
e1fUemPUCXoIuuCNZrgP1XVAFYvuEit3gi78JhKm5ZDX+OlIRoDjqbhByIy/MT/KNOtX6ZODjH/j
Rv1SOmoDUaycK6mlpVY0bkZdB/gOQB3zIxGV12dYKbsuwse5fxZrCsgnlh6j4dMbrcLXin0Dkc5N
bk7np17gFoO1SPPU9uZgfKlC/w6WChk05W6wA3nSA2NuyKOIAyCr98RXRBacMn3WjiAtVg8N0mwD
K54wgkZTcgFUwj2DQu2SoqcYfUifWdCXLzPEyxLlp2PqbBy6mm51Gq2reGEgPjSv4UP3PFM0R9S7
stsw+2GqTishGtiLFbzXuMXPTCKUqXTwpEO+HLFvIlraIIACNazP74P8WJkV7KcuBs0WaOJHE6iv
tAlwVS2V72o8BpWsOZMGxKXLYIxQ7rTCRo02lEkRjtP0bdlNoaXW9iLaAwyHexKK+PjJLF3J4t5l
bKWlRvndpPoZuWVMOUzpdJs07iaZj32ryjvU8m5Sq17D5n3skVuMF36OVTzSr4nVGW9BukQt5dyj
0u6SOtm5RjOVGgoD3UuJP6Y02+k1ijdD/TU9QRNU48F8KK+LKtxBUv2RKm3VgCiRWlivzwQJzvKy
eMKA0hhiYiU8wewvGY1eSbHORzK496Hi57ikGLe8+22jpvOLBuJMNgCNCh/F9xisn+k3cll+lNKw
WYT6R5Mj/BCqP6hx42Eb6PcYy9ShF3bt1FPMTyiMPVTzEwJy4MgiV4xycFmXKhUbIUTmJAdr2Oq2
EOigNcpNLiNGQYCwC0sVCn9qGjZXqYBGK+0jfDEaQj8GrC31twkfeVQfjnod3sK+PWsJDco5rhQr
eY1lsYzu7oJhHTdw0iOoVwb9M/T/kBVjIwXRaS8aYVWwghcCfoNC5MXZh1CmmHB2SNihmm8si/7p
LHAFD1C5Bkq7QfvkBMwK7/hQPLeLmfyesbSMmfjWPetVZWirdEhwFRovU4bVJcFpsDSwb6BFJaFY
AWFzgu9hx63pQw+fPIl6DL5MJneVTADnNI341hBRlMG2OYgWl0ctoPPZg08zFUx2er9VpKuZtrsk
FG56ZLyqVMNoMWhYXM/s3QmtH8rVfUknpCmM5ZSepFQYqPmob4s6L+0haSFpNTupSRZ+++D2o2AC
nCkHEshCp8QYSMZIzmlocGOLmQxgFWHCJU3oM2SosufzJiNSWaFUBgqMviBTZP5VNTqT2vnM753/
bIQC/dK/v/w9jqsqcoyO/P3vuX//IHHtMXueP+LfH39v+fehLkVesHjGy/96/v98/d+L/w7sv16T
pslGlrrcRweiXcwVvopyBFCMf35l3cd84N+vqtTF0pCHiGA9WNPCPBU6FvR/H/z3Y2FSFfr34d9v
IE/+73MdqsjrCnuIIHjCjzS+QEbxHX+vUv7/S/95TlmLxKmkyXC7GwXkWzf/mLIOGfZ4dgELRJh/
f0/+vebvh1pTRoQAl1FoeyuiCWjE/3//vw/B8jztrgWLUD2II3AY/s8XLQoNnBVX6E+l7Q/oHlXQ
1RczufzvOb0fU3t4IMaZjnHgNYgSjPIscBbN4LIoG6H///3aCeEhx68q6wBuRVth1ygv7FZ0dckn
kuSMOq6GV5BFd7O11jgUjZ/DUT7BVNwXdoWz6IbIhdrsOQOkbJeX6UJEKiVW8Y3gGCLUNpH0On5b
VJQ6s5OxRXQ/gZJOFmTjGHdP9uYLZrHTpduNpX58vBkHeZysb4isEu6rzy2eCVRGnQUNMswCB6+7
M3/JVTBAlcBvXREnizeoqwv6Mv4CoYzespj5mp+hHICkUua337lqp0+EVVGkd4r+iv0wTNmIrcWR
b80uwKjQbnz5wlKCPK33gAxt4xTyXr6lG8TpF9SvMlSaYJI7wqmyEnpzi93DR/168aYo6wiGPpLL
iqvBraSPcHjsjQPOtiAYU7/tPBFp5ZBkNtpn6+I1bL3idTYsxZ0NTcRtjkAuFiUrSfrAbn5EiMh4
0gzd8XOhWwZelHcMNiYN0jofQ4mNvEdbx37mw/5uqOTaGikrYvvYNdbpmnW0NUgwl7IE4p2wrhNp
dtqxrbwFmNC8ja+JeBa+Dih4UU2mM9fY8uZxyq4s0I8DHb5lYT9O+ak6RrZgITEJ2N9wkBmwJIJc
C47Al+l96OYeLzf8oYInkk2g7rysczDFbUWb7ih4bKTIrB5DIkwzkC5OvrCXWtbu80PZl+43iWm4
NXft4Dw/QDYKV7DRW9yu1eMFV+w9LvbbloYwFGFUoRTZIT2kgmwfgH3XS8M5oGzN05aC/wHnmDiC
rRyCH2NFJdxBFxK/X2NFN8HXDvFOW2k/+Y1/B8ZafcEa4haf0bMPfoTOay8KINDECg6hiyKARfjF
BZCXJv2hKwCgYL3A7cK5i4f8gsfRgV2xGCxtJbiYi5CMOvE1+Pw2z8bBONBonlX43FFZBeHaRGwe
Epl6oIiko9XtISD6sHx49rCpQ7c4V/f02gq2J6aO7FyLl334+qGiOokyhL3RMYfa6wXO8pWjLrXR
xjAezDqUXQNzQ3u0gUz6i1d6KvEZuvXLXX59jfuVYN9bKGC3EsvUwkn2MTaLto7z5/ktcTrEZzaT
NVusMvGOY+Q/ULR1MuYSddgcQiReySlW0JVwD4/5/um22xL5WGtapucZw7+JWXF8aCEjV6rYPZxx
g+Qc9ustxaQr8lX/eZaChheucWQCFvnMX4GBihBl5MTBPs8K19PkVGc+N9lXfnVHDJqxbLdLoN35
4Ix2+d5syVAk813xqbNQ67Gnbwbb9y7Zjl7t9B6Kw/FLt6v37akF+g740diNCmP8PV6iUGZH3l1Z
1UvMTvGdj1tHd/8ZKffU9k37QY5q6U+nvnynfr0ERPNGzYf9O0eEKuFQMmxXnSdWQjvhBUFowULv
gardPJ25mYyyDW4j4Xq+mM19teDPwxl5i8BEbbfMd0G40qlxrMNsI67VbzQNRjtdTUfU34MlhJxJ
W47VKn6JDiEG4bpd7EYrvFIkgbx+gY5oIaFwjd10DQY8XpPnFEcCJq5c4QMB77Ojh1iVfkNFMXXF
3bSKoo1XaB4Ii+zlWpQH6dj95njsPPe14HV0e5daZGtADk2uWmHa1VfzEr/CR0HnHuPR+ir9pFCc
Fu9EupSyqt6lv0NO7SxKTLolr9T8cdpiOG0qX/2PikhRu6tAIIyOaV1xMJls4zcW9xBwbohOaIhb
OMKLWnnpOXDGS9U50GgdAJ14W6+gGFGJaq1oH1HctJkT2b3wa8EmtpJvwz1XVxPW3yipGBYNeAuo
Mbr7PlfFDdfg5p/n6KM7Dn6v77k60wZHczvFAe9mODQ7yY2k3JYND2k8Pp+Rjsi30n8WO2ioZyyl
P9LeyXHYRc3ZytbMQgRr8TyctsyR2BXzV3nZ+N154UB8VYxti7DWa0K9ZjE7v4/4iSDS6mOwM3Lr
hzsdRiuZd4yTfGOzZAsEKLZBqpvFAceP4lqzDqs85BpUfniM2ei98fYkUkXYrXQo/7BA2/O9p1RT
fEFZtcYlXmbij4yPFQNlF3n9UpnHXonCAQ1bvweAh9MCIV4ivVK4fLxdG3bBr/D4ONHt3b9yiOId
03ZrmE96x9IzBqs4WjLfVgkQslXjDaGDXf0SA/S//8NhNd3g/WxC12vOo4jZioU3h5u+IAxow745
FOfiHGIxrCzRheNK5MBiCxtbpVHzH99i11nGfVL2KsGun3gcAeKMwDQJwHFFxxcAE4rUTgQf8/fh
nN3ZGVhGLgDkZgs1hKVhMewZ52xvwbqyRBdY+5JhlfwYvxpEJRQqa/YojyHUMFcqnw3KYyflBKFI
Hhc3bKToq7uLm3RH0Irl/GF+65mNfGlAfQ7djOSEn8ek7uP1SmEj8lBPtFTaXA9rTYfdyeil2ZCX
NP0lCTGOgVlynFbxHcKujSEhGjAvJY04xMuiNxOJGcbAS/pG4n1rL+KZiXqPgJuyssmb6po4wF72
RCjUBiNk/2/6ZsD+PLS8cNN9aetyxTT4CL+Cq7DBRmITejgrcwXt3mOLXRfNoWrIx63HQfoKN+Cv
RiogNhYwfwuTw+LkjLqH5Pjj/QAgDcVmCwcG1BReuDnN2cAJw0If2Z1vosyWgY+58zYP08oHxo/R
48aY1VhdVsdZLNhq6bx+oZ85sdbRgPca30gcZj7qRhuk7GySBuCWmBAF71NxRZKHgGcW5smWz+yg
9I+Nwv4lpCi5Olqw7TGFlj0IqXp30g2/HE4IE2NKDnJHXIXcWi1ZqQoYFm/xin2gffeBxwrLjSP6
yIVgV2uawJY9pHFa08Jlj1suIy1jdVfA9V5iHsql7vqBRzXLCTw062xG+avsxIgWucNx3AfDPoS/
Btz2uxLeasDX449MNinBqhDQAxNpWtpCTMM/PCw62MdV5iI1PRUvms1YzpbGF84dqAUh1AO9/Osx
cwu7Vem0CxSrpzcF2ri4gvPDdkWZatRPlDjVYAv/RYHr4wv5twRly24BhpEmQjg0YH0PwS4AtnRV
UFRhAoVrlh0gbl6+T9BmWco31jb2EwLphY5Z12gx/TvuXHZEl782PcKV6owPRDVSGFsRqDLx9qw8
EcyAdXev7OqMGwlWGSULhzPjoTBj7Fk8XhvFUV8rhNtZt9X1E4hf735Pmz6gHYN/Foxl+NR+39gp
pWTpjAcjkXXqaswxp82PEl6pdn2aymXpKXflLpRLHNnvgy8bhBGf5Z55rl9St12JjdWvqJhIeMBx
PJNFdcXKXhczhNCOWpcicY2h58JPayrQFjzuMUR7nbXCLjDQZRVjxkOZQcgI6SriHQmrJHoRVIJQ
c8lXErNVGtejsqekMgGKiz3hNUheQqQcdulV/wgU3MNext7j8vU/aMn/cz1Y+1AJ61JX4Zh99oSy
WHG1HxBL9+YGb6HyROhC+VEcVpUCU5ELBweUe+ky/bv0HT/7xGM+wyCi8cTe+6YM4Nm2KnwsW9s9
16ILvARvhCI9jBvQC9F8x9pqnT1Qa74LyhaET5Y7V/g2wsIVCYskN8DByAIcz/78gfBX91Ifnme8
DAFMiMVrX0Fq8rvUoaginpt4KYDX5Qg0grSVrO3k5vQU3oPx04jtAiwjMQMW4ddWtIgILy0VZkJw
dPIbW0LQCvaY6emmh2EIAcYTdO6eAHXaIG/EmFf3FBr1dccuIBJiJA6wtWoXzFePoVScHychfaOp
s4aQYAwr9dawEwyHByRK+geMH1hpMDqdxbIvl3V2RFxixNw2eHsk+OyQwtm5M9J0swqZ1QzgbwuR
q7jNfFz4M0D7H/KhW+wJZ9gf23LNYjfcjfuAVyol2dpJnp6p+xXSC9iIPYq3CPesSACABgTKFqEH
cWn2NGlDPOd01jZ7KCwZi58Ur/mlnm2qEP90Z+x+yROw1DFO1EJwIaHUiO4MPToZ4w+V4jcAOUcs
fcj5gek+hS2GeyMmELqTh/5+Hn5Lc483WG76tGPAnqvfZfSarHJ9CWsUNaNk+3xi/uhk7CPwE+3i
eQwr7xFtKUfnJnnrdqapoV2Puc0rHC1I3xYq0tji9SDjkCNH+gOlfmJtbsB0IxqMLZTb0pR9uUoP
GdaJMFMjesm0SzYR66DyZeiHWvQqcc2WvZDsUrkNV4Xa1q1Enpxc5s6uJKn2XcJvFj5LtxQPqqvR
/Nri1sjqFXKr1lS+n3cWGxEd38QbZI9tmtYx1ltKvHwSLwtnFXi5F5lLDXmNS71ws+gnQN3rzpaE
wFuxisc3Dpo1Bya3XK5DaiFsRQRMrHXT4zjiXP7G9sD+ZLV75o2xlmlhe/sZs7uKKurhYJKc9pQt
qV/ZEJpewq/0q91ey1VhXcsfeTlevpEU0xDdt9ufUmEFtxYkpfFXzML03HETLjoxDUP0nbIArIQD
uewy3mXHBHNmauxUZknvvoQTnJPxpHGRvmSn34+am3wTdum2zDamb99KrxQcKKnV2VjVt/7CWpo7
1TFm7C0YxGPtNz2pEd0kushEqfzM99kuXXNCVntS4R9YjV8P3rzxUnW/JYLHckOml67zfV4uAWr+
dLVNSBNLvRWK0BMslWIEo7qCOHUdGZUlZryeKVH3MNwRWWBGZjNfUKoSPEJOTVnFxjaln3vA4n7Y
zRvJeGJu8U1k7n51Zhkrjp3PhMNcZo8vkMGatc1PTF5mJEwrvAtaizUd0E1nSYRPwzKya5rgq8UW
B09G2fOOvOsPUruIQ+muDm0SS+Q5kbWrX/G8ODLd+ZaMpOHQItH9g3RVdo+P2VHfFL4OOcLSdn/H
E/b75Ft0p62J9SuJI0F+WS4f+6Db58nnpK8byeOkkN7i4zBISl4KSgiExXPDtDvLBFTmJfkgJ0dp
oLfUpXSnwCTcwGpm33rpdEfJJdJhgcyhgjnch3w8MLTaPZkqLGu8pO32E5dNJNFlby+uuOPQp/bU
SlKoVNYUI8fgikS0XBz8M2J78U3hKG4aYlGK1XT0HwGJC+YehjdLoaNZddU+mxJsmxWy/qEAuCNo
Us23u45luCudx8Ejae9lvBQdnL98OOPo4a9IM8TUldN9re3j7BcHtAtf3gIEZ0SzHVczLCRp3VmM
MHTFN8ErEDBjq1a37SHUre51eHlEnrQK6sgimlXkA0654qdG7UM7GMyvOwNoFficg2TDsmbJ6jAo
XvVO+lVva8kq33CuEr4DnHhApQFc6N3QMw89TRzFDqi8VE641XLvUn2r/rAd3qJNcKnPAxsmSSfm
mjhmGFZ0tOGYnGr9gqQmdvJfgBEx7WLXyTyneDq4ogG1tR+pw2YP5jP9Cn77U2FuYXMvSizMrTQ+
DZhNaODoUWJ9i01Hx+a+35b9xwDflvpbeM0AgAN5+LyUv1lL84N6EzmbIvyWDU1VO70+Tm+FLYfb
5kg00l01tuvClqQNspK8My+WIC4oM7bEsVQHmvuzsSIEzSz44xNeuXd545uvxOabzCXDpC/qdNQw
pU807zxupJi+hC/PYdWBS5c26OYl03aGznskE2zP+YlYILtKT/9NpxvGSK1sKiAUMKj0sE5bMdVn
fKKd6o7qDpRXp9nBw+JZUdqA9o/HlUBDo9mJE7VmN9k2acPgzvRzGbiDcsBfrrxQ8wV2TayAXYxl
NJvs3Wj3Y/3KXd+JNIC7TdpzqnuzJhJ43Ao2AnDJdhKWCEtuMn0rPj+o0OXaWtS3QY7y9I3/qMiY
QHDmf17kYIOnOH4uZ1M/js1Gm+NQLT7g4LYsi+Ub7Ccj+nlkTi9s+I6Oir8f/OZ7Rv03tRFT8cdl
068M3a0DhwVtS44/10dA6S0DD+0n2YEXXyybVz3YIAQPdSnAD+aTOh0hfE7Ng4iXbImCZbkWAhvR
Vdo9VnUOIFEHdntpL/wzV9yW6sV8rfLXgoozZizaZycsSbxeGPctwYrfIxXjtpee5WcqXcIwVo09
mYaRf4kD/pKjbeScgDM+dqyofA3la7I2JnPEqk74G3v1MvESYJMYGwzvfNiN5BK1BiA83T4kX6eg
KwH5tzOyTWu8CC9sQ4XDogqMWKPxQxBVulK4BL1f+FL6giN43Xvjcr4gV46oGVhIaYRhDTBn0eyI
oMNw2cMW4G8FzHYstydy9fKEtbujJS/jjavVX4i1WNaQk4RWOo8+Fj3i0uATcPM3qQtxMbVcFsjY
Y1nSERjZkFhs7vizBp+xciLETCj60RNq6D/eWN3Gj2zh97xGw2Zwg+YrFGSE208UNZhaL0Ttj1UT
7rAi64AQs0tfFoiu3xY0sfGppjQTLLzUX5HaW2MMVsQXFae/iAMz7QikAnWY5A2YcZy6QrxvDFd4
4SLHlZ1QK1RQb3K73XBW3Ocauybiao9JJt/aE1iyLQWPimoNAajxSXT/oC68sKn+kwoRUiyoWREj
aNyDd1hw2IKxDwBjkZcLCJ+gpqzMan4fpkdElWo2JXfkyAckYajBEJaAjMCZs6eqdB/UC8IPIK3C
dbL6EE7URFky/DRaU1LisLhBit8P95Byzu9sa12hq1l4xYRjEyB8GIkcAwOC67UmSQo+n8NOvuT7
1GVv++SyicklIM4i/zao0KTYGDmCeBst4zO+puGKpWH24zuPNz6JZQWLSepS7PBDt3+AnnrTSGpt
AxJ9sZVvirSRWOCu0QnZxHEegel7kJAkuMEuSfe66vNhj+bEqiVxZcgtTvKyP2XvdJKxg6/s4T1i
EPL6Mtxi6dXesGsyT4jOMInpsrvg7HYMcCpNBptPUVJRRLtmydqVEWKlLon6nI6A3Rhc04DlRUvJ
F9N3tb5kT59WG81Q8tf0jddS2IFtoKSupGLZ63M3epXmkjtSEiKtrsBiHSIivsrlfQNG0864RCKY
TGLgMtU+H2Xmq5DiqHqhO2PgCPBZCL8t6BjsmqkwxWtq7aN2zU1PC5elsiJybuRNpl4Eln6OWQic
vPaf4fJR+6P4nAdPPGceLNmk1oBfgEgwKnN6vy73QcExaz/1pG1uJGDp57C1P04EJvgyyX8ipRw9
x8on84u8YDxTT+fuVhRIq/nacL6tfOYLWcm4HiVLyvjGX7PablQUl1yqifxOylWcIZ/D1k3UB8SW
JY31gukd/ZTjDxe1Gz55O98zpyu4BVl4NRJnyRsuK2fEeeHyIffcEQevIA5pQb+eFhh/noDXzP0c
vT+wF3LFuV4K/hemlyCLjqYr+RUWs46OTWFHsYe8uOQuUqK8Mjr5TBwt2ffQuy7ED876QbGxSt8p
+/OAw6ey3s7hiMqfJOrWrJTsfKTUC8Tt6GaqDilKMY8S7hnnSjaIFwyRIzeVfZ6rismMQEED2VFm
PB1voC2YkEMmxcFJchlbGD2YAexxm2PkFrEqMJQClRXuKDQnNKH96mpmNmf0HXngE3oou8KvQtl+
Z4TLBTW03qNOQqmyM9x50BqutvhgrPCQkquEuAOT6O+b+QZUWTgEhbQapBskR/rjDulJKWOF7rJW
c6CcKyReElk+dSxXXH6+no0/Pz2nNZeV99MZn29oaPMmzh0GBreR02HQyy5HxSTiL7yE2zH4Y0Rr
eD5tzlbCPXa2cXC4dFwCjhEjHc5/wuMztDlz3sTxMgjmm4TXXufkINuwQLGwASBpjOb2jfhstsGa
ZAOdFBYjTpPhYCBjuBuufHF/oksgkDF5fC+nw39Tc+IDNco86gu3h7pwStasKCdd3TMrVGXFlM/k
TauuOroCKrbxNIFFB/wbN5EPmycGVFomA/KIFc26N32DTEFreNxYJgjfwQu57Zwhpzm7xDm95lfH
UFri+lRN7pQdkdznRSJ8ZIno18GZWeOkzWVW2lPgjXR1TWfxpj02FE+ElGLCiTHPlwegngWgnO5T
PySt/RCdQj9wPgNDiXhwqU9bbgOvxXBgHosAUyg/42VFcgr0lYo74Q5jFVjnebirNS6BKITYHAWv
4zYsDCyycAjBYhx2+y4CMSmfeUMENdHc0q9jfHArR+R7M79a+HwTPffoQcC9TgSmOk1AcwMBfYHP
3d8A57CnLY0NpgWc2bbbMMjaQ/dKgzSs7Xku4urxBs2DqkfZ4l9N2AJKx6fFZlDM9sLckaMv3CY4
OuaxGrlEjmPnoV4smnaZLVA5Xr1OpsNyYnbHvv1MgIk1mBxgJKHsgLSJkoeNXyPtsOyOJg8hwEJc
0Ro3ZRfEWLpwQ9UT1Qv3mMPs4WMDEm9OPOR0ZwRXaYPhIC4PFku9t2CtQs5+NLS55guLZQQQHckl
eQLhOEEAmy+/lblUcHLZYkwa1VkZV/9cYQDbQgs9loqqlaKtVttpbQ+4E76PK7BunNlTwJBnnotc
HxW7rAwLLrpOdn1Q3qnhcTXQgirS5UJyGIVgCnScT1ANC/28WUaZx63jQtG1ltGHnrwHgE8uLCsQ
j2vVnROpHOIkcvvAxLFeRNvIxjKWqfzPhGywp7U8anI/nB/3lWEZ0LdT5vrk8NiYt+oYcE4kTgzG
eM2FJc2b5alIuIiydMBFdqS5AcV8Kyzm3BR8ZIxJZHaepg1fPw+CnlKmjXOdMSIODeLEV6hykpVZ
dC6k3B1NH82OvrQ6+FGDWdk+q6ddNdT7wQK9xtoHk9HcRN+gVLPXebxiS02SaqyeGi6D19mdmi0P
dt5oKWRtxfCWmrjCbMURd2zhIoLx/Jt2huJp/XylMQFjJaPKh1NJ7RNayA1QOKdkjOX4lfvI5mUL
d77gGiZCdmna6ntE7sBaDryLDiPoKefJpHhuevkIpL96o84GksM0NkiEAY2iQnTUH4HPNJjnD4xR
1NFRQAN+d5gpQ92WJ7jVVbWpMadFLI/GORiWl+CdKypKO5BdSKBwt5kBBWuIZJnNUkOrtFnWsCQZ
1/KRe0mhVaQhStuzQh2cQj2gF+HhMbO6xgNwSSWXFSinTAqcCwU8rtvzaaxZhyXJZPUnxa9edPD9
mDmZNlah2Sy24UMITUOX5blQ1gxDzgLnYhJoaNMaE7R2E5KSK+lulazM6KUNAYB7ocjkcdvEh0rB
TAORaUC5Hb6EbxArLGPKvcI3G8vw16xwG64p4Y35AZ+6bBwwiPNIwqFVRCwL/Wtb3Jn45nF5po0M
rTxYhdWmjzZPNBv6D0TU5q4XpYQIqRZiBPtRr1mrJEpO7bzRMBdT0Va+KCOYtGn8sloyMLkVDFkQ
/5Sk8tiH8A1qn1ofQZYO2w6DoTObkVFgeDg38QZjw59Y2ueYI1o1R+HGYyNa8VFh9KZxCiW2czY7
eY6oi7EW0tcHPbPnfBa8sijt+aHmlB2rq59jaQjYGr0JczlH0sx7AeznJxURvl5vHGYen0zHiX37
wXZqFxKjkab/c15A5j0bkVlpxUoCQHlCsyP3GDademRaAk4PmveKhR45o34t8VG4s8Ru034z4OmB
BPKRqdvGLHYOAwoH65ETAuzArMAXdKocDVXTdg23xJp6bhgYmG4jq0v0QoSnJ1I6D1HwO3J3Boy8
+o0yLSnkcLmF/BgQcbGw/C1GTNby8PhkzDClODJWogktSo7gbzlnMWLl4BaFWE88Vtw0Vp4M0Ipm
sz/yMpbL5gtACAsU+52grng53qzkzcTLOMyBWcvsYrFnGeviXW2AMyY2d0LRJmzgy/hW9j6KZTzk
GhKcMVvEkRz1QAdHNSnbz00GbivvykKIOWDGd+aCzQ5KTjLiJKy8Y91GP3OO9/goQpDUZwlBcgh+
BwDhJKU63DP6wwEFxBVzhnraQ/56BRNAS4ZIjLPXv1nkD9RGSdbJV+ftG+QJ5U+QRSgAzzCDFokD
aQXSgmIym3NNhSkgIq/tVlgYnjHOugYNdmWQMFk81FkLLfxTRavakYs5PxbqnG5Rr2rQwBGwsatZ
9burKwmUMCJDoza8TMYDlf281dcq5mChnPQOEoCATQYRLQBNOcYlItU4AMpo0yJaKyaAqHIlW0FY
u8LvTLxspiimAmNKrNKVONNyYwFSS4z0EerMcEODmYkZdkGIvoQkMZMGWbR7kUV8NCmc1TPZ9Fmn
+zLWBG8xcUeaQTkP2vCww6DRIVaMs/+oIuN881YpBonU7NTzJ8KnT+pPnYVfQ8AmU8rszhHCK53u
JsQ1YWhgXgNo2hpmjnCqL06jIReYCP5H0i/QtKcXpMb+76k6RUDXlMXT30dnGVJWI5WbfKYF5RJE
z6zRWuRAYi5ZhxbuzM9N//eHFE6AJP8et5EOGFQq8WGrmLh/Unl/0oL//JAbX1ULtpLhWRFuiK//
viDRkm/jqXUuRsU0geYfdf/EdOLfx3+/9Xgsoz6crZ4zGTv+MzH6+/UhFgAaMZJPsD2bNsJMDhbS
+umMyELAftKZIzF4f6cNZinO+eiNmSdcV2mLNuD869+T/7xxfjfITv7y75NlGqz6mhysbaj11DpI
yL9v/vuRzHcm/Tucv1//nlTL6mKKdBJHGbZSmIl4Wc7k2HK+sH8/hvnhfz3394e/56QuWsqJFvuy
PmwzRKK8vA8roC5V6aJw7ehRKLACVO+1KDV4vUa6g5KdI4XN4Ii9qtqSBsrc3KLaoLnqQy/8Bs9h
lI/FCbCYaszl7YTKQD7+4qJXk/kFt1BF81LrYasHZusOlUpjZALThvoWIgY9AII+D/e5AFBGViZS
v5lIhzgEOglGQkjewGzCvPyJHyQ6Et1sjDYcypYNuRdVVAjgfcsaSkv146UeZzahoaSYmxvT0hyN
W9acapWCoFqjGiPSColJ18U4Gzz8MRNflUoaIRRJlFo7PqXFAcPHwpcVgK/VgLrKSHiCQkjsqzX2
SpggaaQE1OcKBHAgr8OWZ0sr+u61AVdZUrVCLifYlVm3UvuViGokTbi6cv6HvfPajR3Lsu0XscBN
z9eIIBneKORfCJkjeu/59T2orO4sFPpedL83kDgphaQwNNusNeeY/tjRNbTYa9l6v23SgToU7GQb
c5+TjRzpYIIPSvB0TULdpjaPSSBqduTV99hJTNAByyCDaltQ0kyPpYRuPZMQ3kNzTVch3IiYXaFE
V2ZOy8YltY2D2lubARP0wn9xywFFSCbYYWRF9FzILTitdWQMNGhj9s+FaUY7MaNBKqgyWxQIjYFQ
VT/u3vuCg1ZXg0bl9Vm12TvkI6tNmfRHzIqQdXC0je/4A0l/MnsU/+oqVMPXaoKKG3ZhQPh2oXmA
LD5tKkC6SPTtqC7IwJTFY5jTgOkoVhk+/SiQT64czQOaNnhVc9Hlp6xS7sqy68IKsbMoISL1wkFr
ojyCxGaTA1v3Eqz7cHgrOt6xJCWIAiXr2LWjDhYNKGEX7vMxmFnYI/aEs/YGsaT2ZP3Tjm39GHRM
cJmO0bSMghdhsDNEx9ztJGU6dGE/bio5zw/QATBKyEAITL3A7b4s7wWct2DI0xN2sKEYemJ8evWU
K+UNdBgKKRq9WFDmgzD110oBoa71kld2EQjTwSJYz0uVILgN+aVRDfsF5kI/6449qNYhG3OgXjAw
AaORWQrnQJfqk2nqIMWq9t0IdOEOQ4VWhZt3XUnmrRMR8140QZENrGi5iNjnRGZPNcf8zst5WM0D
3rZY074rieVcQHZka7Aekfo8J5XCRMyQNTnRfvIhNIW+G1DSxvNENLs5YN6Lu7ckkugCzYQlxIL5
d9K+zcActkONsQ/bx1ntE2WvAtAi/YDV/+R/6KqBnSMZTmQtBN70CFTQ7TVhH+uyOuKnaQ/4Vshi
FT/wezHQlBTOGETpNSBIavWDrosYPEpPMgLOo0xUe3l+aA3Ms01TQytGHIHNb2f1Jio2ZWKTBKpk
XadGs8ch1ZHDq3/LhNB6WWF4vkiZCermaajz98GAFdt3wpvV9Lxc6Th1bdnRpVQ5muH0aSVltFGi
0LFCLG8DFhUIIt7I+luzt5IqtkMEzFw2sNrkNlqPeh4IWGMesds+2szwidcDu+JFtIgMxKxwwFb6
wrphvaUrhewqgQmCtWdiMf1pA3OwWmMa3glZgg+o5tNNC8NtXOoHLpHsM/WVk5UjXm+L8UkALzI7
bG7GQGdtaCgbhvWb1oxbWEISAJ4Ff7IYJMtxJjXIap4mOR13qqweK04NJUfU30For6dO/aMP7G9w
XJEFZbMqWuBMI/3dAXQ5YY76fCEO5aW2RUPlY452daSyJiwoRNVTy54QE5ZREuso1f24K4SBbjCk
i0zEmC/UTaFi05GBKk74X/cT2SBe5JPgPik5oRQsZIwUEENUqjdAko++AO/MYJzslPjJCAr53Prl
0Q5m9aDQzzKSSHlsp56mDlKspiYhajDfx8n+Jrsu2mZD9DOF2QqJevhUbAIsp7vCepeiuT/aZXHy
q4kQFUzHuAfkD3I22c379LOssj7KZUnSpwifc6Nnn0cnY0rFSUgzw6bVD66UmKEjsvKZqxTSqVTC
emrZnvcD62Zbh5jSSHQBA/0O5dJJZ91wsJT+iUf/GDfw2MIQNPFcsuwsBgCfKbvdNKHtUmm0gWBL
GIfO7x/bWGl2AQ4dGg9LiQTvcFATdxAllauZ2U9jCvwB4svHpI4JdBh2jRolMH6UlzYLBifU9NEb
+tJwM7PfVfrEVKsphqsPbI/MWnMzOX0WPVSfoJlukhnQFFN7yKoW1MOiyDE+2u1RGQkRqBhaOq1X
3EFWuqNSZlcCSt/Gor3UWUONIBlVMkn7IxH2gddGYU8NeriTbtwA7F1z8ApPUjLQdG1gboAN5pQ6
JyQukoozWvF3ytinbC2ket/qGJIag6JC1SrpI/afyzCNR/A1Zyk2bMecM1wQLOirkuRCHbPkSpDP
FcZS/p3HhZPGusP6XfsAxUahzmoeck1QKjetXcQKfZsFyDqMsDtKk/0gsCEHeW3TMrFyBNzwQZt4
W/bNk73ArXvio0GDstmaA+sL9B5FGKtDKmNQp6qVYGfIlDST3NR3LaRK201GNoeiR2rSwuxeFS21
OavinpFF52lmgco87k+4Hsck/8G4v+o4Fh/l/FrVvbUOIj9nd8PnN3C8zLMdnaYQ3nKGtqF7IwYV
MevEbgA89xwTAlSPx1oaZXTD34FusDAP6vY5lB4GHT16YoOV9OP+OyL9+27TWZKhnYITsKxTEPRf
QWP6nrRT9XJblbRulXakDDAXO+h8UAdFBrMu02560nyJFiC1wnKjsiiC19b8GvkIMYgxCMpp4jZ+
N5vG0YKZpAPR024WPlPQnBALdJrUKDx2JS1UK1bdQdg0CE02OWzD20Jnw7skkZMkAq8oNN/qyN4N
SvfGhPNgkBa/ggeaWKU3cJ86BGHqQOrTwyjmFrf5UmOSi/toR8WOCJQDfFA+pILBV6dArwJGx5im
4n82IMZXRz1S5gtBJNUJMAFl/YkFCxUCK+wbR4zlRRWtcUxsWq8jRpwkJBdsiGefsSn5tAqIXeQL
oQ6KE88wdEquow7hYZDBS5mQrjbskfQDGUxkQk/ihajoy9wNQDvT+hnbOvOkhXozxpCuKAw540Rx
b8rta2JwKgFFoGpS1BWsA/qc8gBWU9yomLVpBqCprTIwAfkp15qYCnhLrc4odScNmn3c99Vzg2zR
LemvQ3d4AIpL+UID21unLOh6mS59JXJKw7WWY94r7m3csR0mwXeDo2sXdcCRNdsm3p1wkY4Et2Xx
TeXMbPpHtqal12DDRg7Mt5mVtk6a6O8TUW+bUKsPAyZjipbivdaqS7aEKnfz3K6Xm8dIJnKSAw6u
DjUUTS5LUilzc2OcXK0lp7GKWEZIjExpR3RzQR3EjwmcYO3rqJn8J6uBDY/yAEOTXOdDVG1Nm5u0
hDzqDCoXuE+7Nh06sfP7zFqrRYbfjWEyH3BaqBZeWb95VOXUOlU9ld1CKbZFtNgQEHzmQheH0Z/P
styLrQIcYst+Wh3mZVWAdD0JZHfUZuSMCMLYUO9FUie3LrJjL+xorieLLbIo4L3NxqQeZaJARNYb
VM2I9LD1cWcM2I8sExS7BQ1hn6Z9yHxFlEpG8I8mgN71imep6YT1ewqeLSLO1zNwWIRu4jV4TU0s
+DGL+o1hzsmxIVQdE1zOnKfI/nkyk8UvQPvE19Mn+Nq4BzUhrqWFGVZjaUNqTzY7Y2PhlFdhQWhm
AJWNrQ2JXPk2bIsDPsY/1WRGwK+KiMpJ894Z5W6WiCDI2nRw50KAnkK5bZtNvq8po+VAFGfZCi6t
ysltZsZneWZjqJMLOVgyMrIJbQZYZt0t8uZVkoDlqUpvs2aJ6109IUdnF0HJKUL1387tfsb/0kAQ
VfrgZMnxRdEGiZQdOqGN9DXXTQXV9tAbERUbi15jJz0UuUn8JRsFs6OrKftM32lLFz03z2yGwO6p
X0MSGuiaF/SUtqDxghn9Vvva++MzZQed7ZPFKKc328KsKwwUdnn0O3WgIZHuEjb3e7OsGVuqcN/Q
6Zdq2fdI0IIXRQKXhaXZk+YsX7WDvuxC5X4/NSrCSVDTXcfSOU9RhgoV94kYsh1wP/WqDf2upzzS
B350CieAriArqzPXJ8NprM4Qv2XGTqtluW1I3wrOgoMlotcxYlolHy5brhZuaJaw2IfG3K0FQHZk
r41gGIVBDcQ20Cx+oX4rwIg77VS/y4NObmQUcYuWJZ2c+RUY11MY0yqce9rygGd95P+0+v1pmmlQ
V+9hRMyFOgY0KdGaNyXy/7Ci+xGGPduuLDmPkXqXzKH3ZHsy6XvMK+tzCJbEmbBEqiGRptGqderU
4Y14q+d5nrCQ2RSAuyI7503zNIf5VkqD4J7qL03ff42xjYg2ZCtZUuYgtzoqQTOjjmvkfTNmuENQ
kIhiRK9g7aGPncL6qAr5vZ5BMmSqfTChDaxs3bDQ3vYPjZ31oMKHP1BIKRXruEL6yNZXjZkkdz1K
X43huSwK/XvW7nmU3LIRtHCXz7SB4nFpOtMJAnRPx1Q7jUxIhJ63P31l99vWppcHt6Znpp9tD4IS
2ZUCRSP8lg9pprMgjMHpJ7xnEho+RyQvDFi928Xw0ygTwTTso6+oSL9LM6io6lbXWhAVk6Ol7JlV
4SJ+240sHJCB9CPb+fmjs8R4ljvJsTMOEtyKwoOShw7AqdNIuYq635pJxp5mACPOCL7uBIS2PlB3
SqCy4A9Pcwbo0e5NWhcl+HzoGutxmrAdwPml7LbLIP9u1MWYOECCs6e2pCDeVeCRZxZTSnnB40vr
ouLeDSvtNbftP2omFW7cNZ8AdhEgRT4kx5m8vlRQkY4JM5FYFZns7UoLK40m4QaEB4lFH8H4qEEC
sfFtcda5fbRw04wmWo8EzPfYhwoDNlYBKZn8c2+X3xFtyrbNfnSftODOwINaI2BmpPFt+UPKkBMJ
QjAcoJ90gWnGSRrpxU39mQtcUL7lTk1V7GqtYHjV2Mr5wIa7pnkd+3m+pPrVJt9sRV5L6sH8yNEu
AlWSJFbMDbV0m+eQ0ubWJnXohkPTrf4P9PY/BL1Zyv8X9JZ/Rx/5x79x3pa/+U/Om/YP09ZUnYR0
mwq4YcGN+2cUqGX9QwZ7qGmysHT9rx/9ZxSo+Iep26YsUw0RmqFZ5Hc2oIuIAlXNf5j8wAYeZ1u2
opvW/wb1xgry36JAQb2Bx+bpbF1VWJ8qvMF/DcDtlCaM5nCUQLw5s9Z5qaEuQkX44v4UEs5hy+uU
BcS5iVkDGjE1Y22iATEJ2qFarGzUUQOpikM1lKNgJbWsy7sh9TKqX2xwP9omg4uUKJ8GlMiNlotb
bSjavk+ij8oko2IYQtSTTCaHoqC4mGYdetIMJdNgoCvg/nTmgiZpxXC8a8fXtgOeIuOjKzu1P0xD
sI8spd4kGTBmyqukP2fF0U5zboOpP/aTneAbQcUHP/mkA8+jr4pwsariT3jLsOk0pNTN6K8gYlC8
aLsHCRh1bWvNyoxYHPkZErtu4v5XVWvtK92EdB8MkW6+F9IYumBh6RzV6YF61IpfwYMXDJ4UIGPs
eoETr3HqusAEoeXfukEkYZqtKbiXTjKXPz01cOHSZkkPHbl0pFcl9kYJKZ/Fmekx78ZrQ6Jt6gca
h3ikbdsLijj4DFIKbCS440kuymwn9x9hZ/9JEGJXinnMUiSfubgQwqB4FaPDrA3Vs17lm7IkpClt
Q/gFY3vW4u5Ydz2O2Ci8ZjWZ7kqhfQZa2F5CzQA9lhjVtgjku3TPQsFqrIFIpWYloirgrVYoHEog
9tn2R/lWdT9xe7EVJXgZoINssgGPjGoqXyQzgOg1urVaIV5l3zOfNXgK2Ww+TBHdvSnTjEuV3hIY
TWYvYsQ3KWMa2GCYTq25y1rpQVJzsa6K5Nuo6J73M8oIW6fzH0tD4EVm9lD0mH1AJ8+oJ9igxuCQ
NsJUb42FhBTKEdNkmX75hZ3uY1i+MHDklRgGQEum1GwjS3qKwKPYea3ewhCfQtdnMEOmIGctx5sm
G9dpnouxMHYKHhXqDWKjFkOz84n62ChGeSSv07Ebn5q+WnVk9ukIqqbhMMnDErkDBbjzpw4DpXEf
kqJ8YXqc8JeRgNJtyrTQ2D5Bw+gDbUZQlZLXGqL0YSFOsXVCMNsN21aKnpOyuDdzmVOFx5qqNI0r
pSZOJhkKnmFPZMsleeUyA8q6hvRZlTpgFoDmAZ6dDcK2B2187NDE2T6z5xwo0y4GBm51kryZFMlr
mOTB6lUXwmT69Zjjqe4yWt+KaR5FkbigYog/zNJhM8hZeIzk5iOaDeaoCfvWEEO06d6VmG3/hK7D
ijCWgAd/kKxAP6bVzRxi65zEaLTiOE1I2ZLjTW/+SYIo3g1Zv/FnNhdCM7FMtsGnhJg/aabQs+fs
C37dOVSliYjOeqtwvpFDgjwmHROPEnsymRYAtOUkKcEcCFqwqogNdqsa9faBiEO9M65TLmP1hZIN
+K81XDJ3hpZOLZDK13iqDnFn4YZDF9RZ81eeWsSMdsYpiEvEkmOJEjNob53e/UnkwF5LSosiJJrg
OEkjBlR22C3tkxRo50N1UjlcWguToM87uEoqmQnUo5TmDBcay9R0bitCg/OEHkEGQMD0UUgVwO7M
ctk96IHlUJbf9m18gswbrlWjBNzSd3sh4wQuRYFgLZOJhR+OgqtjN+bjFlE7lqjAoNadQ6fITRIG
LRb/IJRHoJEnLWVoj2xVWrVsaHuhPsil+UbyH2zgLDsM0kuqdBGgiuRF0qgesTwBpD5AoZ0TmIl2
FTD8wblM8G7aI40muc0ZIww8Z7L9GsIqd3KB021WestjifoRVMq5j0IWmEkBN7M00azo0iZMQF0M
0R9RFMPNtnMAarP1mPUS0VtSa90LpPcBLS1PLYKrP3cPY4RpLDAAcokacjAU+JVgeYZEPWZtRkHF
tn4CEaEnUrqnsl1KP9Efq4XxbWQ0SQadQBVpJFNG617nDPnzbLxSXT8VcvpAEeqhlatvzQIOHvVZ
65qDdfRTprxoIotjGi9CblxLkBQWlCNrfKnskU2OuPM7D6YwHQTaIaV8JpqtvHTCfMpDMZ8s0Uyo
+hBrqNVbLmtU1IV0VBNbcpNi/hiruPRmEf6B5zweY/OHnRLoDXuXS1OFAELdTaVw8lh0N1NNcRzO
F9WP5weN4JS1kvhON3YKRyGetjX5vquqicAADPoltid9RXgYsscUZ/dcAz1sKK8EWgek3LwHIDsV
SZYvsLJX6qhTLko7iocd6OhQnqtjY80fvpZDqi+TZ8OUh7NdkklXUgHVy7F8yEaWyomF+01jNKDT
RcMl0E91ld8GJUR23rDW7ahSr/JaSoEslX9KO5ePdaIw+kcKyZIGPu/aqPcTTgErU+ITvXAYI5bS
eXpH3SGFiRPDl3MNXZ1I7rPJzpKHz1mlBxZX0rNq1E6n2Z89ZV+nrSzdM2OFblym4Roo8qukG3tB
kNA+sufvpO8+Y1KoELfjW67afDowKJG1oDKPZ+Eht/T7FJPBI/kyslI6WutuFpBX2upRTljisGaH
XKICqhPoakY6+Bslnx+rcnHAtum1zJgLpalZWqkyHnHxGJY2epWJ4awtx/hULww7QzIIEctQo8Th
tC6TBtR5DFRoFD/KWEOdL42T2crbgLLqZqLRCtazXCUZEzQpJbOYtokaUHwsDVZfqmx6BMVgAgsT
jO6tRb85p4k3vTY1pM3WgAcZBclJp5easX46sOG/BtQzMRH32rkFvbYze+XDr+hUGeQJklonhyut
kYSnm+jgZK39FoE+HitaERs9zVBX8Unix6Kyy7Uo6u+RRqhbiOLJ0Kr3tlRpzjVMI4FGuldLf6Ro
03vU1ngGtQdL0CIspeyFnbqGAhkG3pRi/ulzjSoZvemkHCVHkebPqIFVKOL8XBc6ul4d34qItGel
FQrdFEzsqdvb9XN5lX3JK6wMCRPosw0kDs21WmA4MQjxLoBVIBfzVzjQ+FFY6eGL7ZDzYSotzYwR
viROtEwqr5zwCGWzeJO6tmERVzOwJQHqphRTxUSd147Iymz9au0j4Z4FrsZCKvHI9DKcTdyrBcYq
pohuRwwusbs5+eWdDLxHYg1SzPGzpVaQP7JTKNn3KGmpWRNOQYF0crRqgFHTHLLYInaKFDcksEhs
RjaVNiUIBvoRHBs6mMEl/9ftBWj4XIoVt6bFjeOBVaAJJqVFtLNr/VNYZOU50WSKIcCrpiUKUc9Q
scUacOYDadCVN0oyAoz8rpgoXcbcwm2r1mhEzAnRi63IwEbLcnH14l4lQYpMurRGjtX5j5EWPkY+
RYSpr3t6sgmCHUurC6ctMLBaftTtjeWfJS1g76IU+ef3vw+yxibcun5QBxuCWq1ZRC4lDKb8bYzU
lM8rFRGtNV0bka8NI5SQ5cd51Mqu3smXqtPKPbNItf/96r/79r97bOwVk94OGrnfv03rtEYIbJTr
/+ez/P6eXwl89sbYpSjEJepcy6v//kN+LMzEv79vWcNvQitFfvb3T/7ly9/f/H3OwFDnFVE+tE3/
69kk4JyrICgUylEspv563v/ppxQB9Ba9xObDLfA+VQZgkf86Sn99gt+nSkq8vpkq2X+98O9jRZ2j
yDITC40YKDabdlbVFur2F7pm1iqGut8fFMsV8PtVk1LDR281/csPkGrMBG9xlaUaEGPRtkvhfOaS
Cu0k5jQvqZy///hxDnssAbO9ZG0uQ92//PP7mK2OIZ2shKDRPJ69tksJKAbj1klVDoIES1Mb0hRq
TCWlAZtXoZtm6ZOynNAw4wptG2g0djZme1nXs7+++rfHNM3CbNR33mSybjkolZ57IK332pSyAtRL
cBR98M9AUUVfGHByze43zDGHhzi3+yjCBEw+AXpTXufvf6blFQvq2f/yGFnILtEiOuV48uClJaI1
mHsJC29yjCwC4P9+vO9H250KBUexn+07s2THTXVr/ftHdmg8hCLHg6hrNtDwoKL+/vsT1YTLpvT1
9u8E1H8LRP39Vpmmzp21A1f08Vf2t7yDlJQt71fD9bdw629xVwgZfWUtIRlGM1X7epGr/WrQfr/9
6zGuOzwDKy/ZXck52l9BUVzjmgsNGajmvsj2yluCLpvwoXYGNznmK/P0QqTtKthNbrVpNvh1QK2a
26Fbx7p7nfcvg+vRnFkZ9KqdMqXmdrR9B1Odf/f6ZJ8dU2vt+ffa0W8ADV3CGfGCbPo13SRv3jcb
hHTO2/JiRwZn0CPXpN68EMRzXMBSL7m5ebEk17hMXzzQbXhBOAN3nTJH8S2gmyR3bmwvO7749zal
fAAxq4OPtAbKt2MVfOO9YQXkxT2em2v7h2o5PmCxJ0d4g4Bn2NCPKgjas+/ZDF2aY0HJkk9HPlJ1
0vILhwXtYTNfC/2LwzNBD5jnna2/pqyj6fpfcnvAXYnoX9lXDWRdBz2WLLnE2BCFaU+Xar4a9A8A
J807uoQscs68tn9K28BJWakP18HllJByP9Dwjo9pskVo2v/AjqNmYcIGDNcyHusBeqeXHDuLSvgK
1Fo90R1Y4cVmUkDAxscidK5R1529sgKHL/jWJsxo3gEcG0MqBKs2c7RLiHh2ONCGzAr4OChV1oZ9
stgwf9HJUxBMDGyHt+K99x0e1ct1OeAF29TJfWihF0DzbvYRydH5mcX/8mLjWdDZIgLkddZcxo+E
WG4V7okjkQW7I61yoqKTbuTLzLx2oo1tkx90ZLnRrfPJMZCOUK+mX2fdrUu1s6xL6l+ZsRz+p70U
juIx3im3hWpEpy7dzK2XPE8TQDT1gjmpXINlpLvxkJ8Use5P4V7ik0K4WuHvhvyEAtD6lAE5oXKn
YeSFn/I1BXszbPo/VbjO3zk62fTsPzAqrmwFC/pH58xu+NhvomQ9fW6bR9l1SDhpjrAg6lO7FMf/
lAWmjF22VgH9pJ95dooH1A7JM0q5GjlDUp3kh24FoG0jr+wfHyjgRud8zetzeQoxcZ/zp7Q8Srsf
jRunIjBsNwLIULYmdKCdzohR+gCERq5octAoLbdOpqqIasmU3as/4w+J50AQjvEHl0CnS65s7ujX
bIgKukNphFW9rp+Jv7Jaj4CWEp8rPelno7zZi5i1fBTEGFa3Jn/jz9t6BZ2Q46FdAG6DUuesC/bY
wP4Q06WA0S9cj5yybv0y7+Uvjx92r9RK3kW8hR7N5j2FWe5wIaXzNv+xMfYgf34QBBvDjJsQ7XJB
btIfTn+JJ5X7hvxacdPKExcXaXOhubwk3dHZuufzKXzmw/GU3BAhJ9ZsHlqQFNBKYH2q2GegZoKU
pCndrxZ7r85WBWnxQZNQx9wn5UfCM952H1zJTb1TxMaWjmFw4qJMQeTTldJcHgSMy5s5WM0+/T1K
C1HFeqrKR7v86tRvRFA4cwB574p6J+NJo7BVuzxlFB+l+hMGq8YT6NYdGEumECAJKBQ8bS48MUxb
0X2o/pVsFwwiu6y6JROQh/G9yt9kGW1ccVXKk3Wfxb5C5C9xRoa0AD/zInLU6PGuZy8OdZOnCIvv
F6TgxTMyh6BmIbbh3qMWqJMlvvET11px3jt1DfryyxIrcrLrXTdf7XfrwhlWwEl2jLYf0dq6tKtz
FD7o3vTFHQwCmuGJ24RhYai39FDNbWZfBs35UG9YJzCRIIoEWzlnjJ58xekwvX7fO8vYzRj7xqXE
a3hi330xro5sipauCKNu/qPzjcNbOebP1Jkm+n1r5PR80sD+KMFO3qU/NYW6d26VBoXsl+yWDs7N
eqslrMnPNOnvxgVn2u/QFHWeSsEgc9Q9FyHvZNxPr6BXzhwD6m5UMbxZe+3Exggc/zK5g7IKHhk5
oyMnDkgnR8vsnngLGr+sm+veQU/0ao3u5KYTL87ow1A6cq91CD6YFv2t2AtvmTm0YAMtcA3cO3Py
ZwZLWjzLhUqVL6bZy2cwPSs6GuQ3MJNy1UtPWuvlP9J7weQuuf2ek0UZR7kYAsejk+3gIfL3Wfz+
pt2l0x90JPIXh67b8C4mseFO4nZcnj5+oZLCsKtHOwTI3MH8lKH69+XVzJPMdXE0y/WH+U4mwkp6
Mm+4G16xfL6bN6Y/zqPpcYDCj+GLLzy0RvUyi+AAQLBBb5B5mIld5kQvM6GGF2cl9tJTH3KmuDbU
/FoqXJFIqABeuPNt5oxyafFeYR2tsyMbey6HGkDbuMdH4LGUTHbLR17LXx9ceUwX5hrF8r46Mn9Z
F86SfeOun5mJG3deg06/LbnczAfei/nONuxY8sThAJRvw6CgevJFOklPYs9J4r+X+Hlcf3EQjPvi
RSUlhImEI86XfH4+Fhc/U2i/X+5T/VA6iOXzlbgxvegGia/P6bNy5zQWR6Zn/26eoJAgu2SM8uyY
IYtjZZ6Y/fQbdxke/QCma5gfFM7fWgkcadryirPHVIZ/FsuoN9hcM1ws7En5S4ZK6qwuo2jz+sYf
s0YhCRuj3IGhcsk420ZHTjyDT/rMMCj23Hn0S458MsaAVyZ3/YSodaW+82mQOzCHcmSh1zkks/BS
5vtb3RzJqJbe+YeK54TNZRM8ctlnuylwEN1KXNClw3nBTE0+xEeuk0XO5dw6GjbR5WKl58MbMD2O
cFZvVPhNy1+Ny0VKHgWXWfrD22Ly5yXYis/brt6W/rX54rb2TY+zAs2eKXtCgYXXjHH1hDss2rGK
ko785QT507ovV6nmpMJTuNCPqgzaDX30eWSxoLmAtX6oxVus9oIHIgNn+rjjnfpBSOG1e1pkgIyp
1TtpVytdH64cguIYXeMJMpjXoReHgYtJLSdEYbfU9LnqW2yhCmeSaMB1ZtLx7U7SA9JWWKkcYh10
ld0cKX701ErCpuH36s7VeuOQhtF2xgSY7VrTpakFGLtsrjVGHOOxpH2QKpiCxVo/fVh3Nukr5M8M
DeMyyCmgbdYDeSnm03WqXnNYxRDK3xfypEw1gDhjrGgSQA24zG27I5r6uBx8kf8u0dxouL+kGZVF
l2VT6TCtWv0Babk4GqRrmmuTssTwNe6BY9vRUgQogVrHb0ynA08zRPg648WleiRxxPHdwj6VxbN+
IrsFtEpKQ0R4vu/m+dkeHa1fLgOrOJVQKHilp6ARoNzBVbjTdGVlLg9QH04hlysrYg3coQzWh8Gf
lSvn5yE4ESKkIsnL/ljs9Z+ZWs2nmB0lF3DgqNynYO4uFWua5QI7VowjrPW/uGYXsRNJvRg+t6O9
Ga6oPpu3flqDaW71lZA9wtWIOel28g47NIN5t401tE8ucyAq99A6t3x7G62zkNfJsOrtjaE6nucx
yLX1g/RUA9/RnOKV8YorYMQjRk17dDv7lLEcCjZRedKiDdBfr0DTyCjAsIIMkgIYKTkGtvBltTKu
ZWywnio7kvw49AfeMDsOri0vxFnBfofpdQE6K+XKekT2TN2RRTozBsHl4gzNnrVByjqFhfDABLVW
T+OE02+THZuvsfkBPGxIN7p7SPDQi+t75VG8VxtuStPzodiRflMfUARYLI0ZkHFeYjrxqbKn8nit
qEhj59manzaRT40WvlUKQK+PADw0W5nIvqcx2NjnxOMPA7aoRAU8zPWBQ2HtsndIgKO51/QNcR9h
twrbNZDfFJ37JbpJDmtLR+fi2rKwrR0uwLYm1TE6yixI1FPz1nK7Qzy3iLRatQ/GlpZFikcR0/6q
POPY/+KWK2JCWrHN4FXjuRcyBfcjbQYWcjZOxR2VrxFMDfWmiXo8qAmqQ1/tD9OUebBzB/uRRBDT
ipMbal6bnIp4E0jbVKyz03Ci+Eizs7nJ0XrOYJqvqj2dFronoStTQGTpQtImyQ0yKY2Gg5K7dgxa
YgPlWmMHFKgboC2ONY3as6Ve5bdKWi6hkVuZ3Kju27LD1bWSYCm4GcR2HgivoIXy7nmg061jdX/F
Eocvb1RPUgUufj+x834uhpV+nnIX26zGyA/yeXwddazV7bohhxKP6x90kKvprSO1ufRi/Gz8hO4R
QRe5K0P17m5teEFMQkOdj4L7qcy3AatnY2MWjiG7iKQeH0ipdMPz78JEYdcGLgyKPIKdB1v3sj/B
03RlwiM30ooOmgzF/pHsdEbGbY/Li1k3Q2nc5cdYZRniwTr7DijSP3RAnw850yCYO+jgNsTmR3/L
phuvfReq/8HeeSy3rmXZ9lcqso8bMBvuRdVr0Dt5rw5C0pHg3YbH17+xcTPvycxGRb1+dXBISjok
QXCbteYcs9yUTnbSExf6WDvQ7Lmz7xsKw2KT4I1u+SaBBmvqd5fxp34n2onPmp1TBMOQNezKl2v7
PrhDjWX9Qo2WPwfvQmPIIP4BnMoDUrtiZd/7XbiqPtHq98WxqvcDzUgAlSuLmC//yngPLv59Wxvr
kjwVLsv+kGBKt975mEV/jPeeeQkIgH4YT4w/XAoA5FmqauSbHGr3YrfXkka7JHTzLrZvw+Fxzl4J
8SyjaR9FbxYvgIruCgpMLmpsWogOLgZom5vsa7Y23V3xNrzXGVt5RT5mlDzjP93El2kDlMU/NRdm
ZQDMfbuSn/wb3WQ35lN7SyMGYzO4CorRTn8DqRbZQyA2MLlGxotkq10R+h2325pKG8KDD0YMYvIS
AoYgAVGibdAkbwECXSAL7KeTUvKheQ/e5914sS8Roxuo8tBgJERpyPLgw9tfhYf5EUQOlik/Kojl
exj7Ix6f0HlHvYDDHALNCf0ja2X2e+s5+sCGdKtTINxUR7Eu3/2dsWPMZDLf1s+ht/GunCeKLFuT
0rB+JWx2GCdIw+CpAKbgy6PTTuGOPqq/Q+Nasb86RDuDNQo0E20lM5wBCux9DlnQ+zfa+TzlR9oY
zl14hg39ZHaHGibVHj+UTWHuhtFUvKVX4xn2hnUA9mMdsKHfE2EBJTdiOMPlsyIX58bYUPFmVEj5
tfFSFvQ6P+D7kpVQrOVrcYRTksCAqve6il/YK+3cqdqLS3dES1jfPgTXgC0u7o1GSWHl3pTb8qxP
q/EBvTGJoKxCzUv+M7K9A7i9GR/jLeZATAnzq/MWvndPSPP06ATzGI/4gdHnig8LTBowPRjctaL9
VS/GPSz+EvbZdWmeS28rwbeR4QKSEF4aYCqE9fGO1tagHSRC4JDF1r68grGixkRs54z51xUE36O7
bV6TF0ZRiHdELe7xF7TWMU4Yv88lGGJXwcu7+r2KH514w7fYuK/F7VSpHIVZHD3jh1WXJw+sEXSJ
ZwuDOpt/8u+ohuqrN7ZOTH+sEDQCuFmblYg+JHQGWsLqX4LgOeMZ3+aLt8USsw1B3hyh3KSMmedo
XGXUVXgt4TEHJu9hiYO3s+4uw6uLBIE1rfeSX0Dd2x4W7WkvX9AolPDsMoTgJAJU2plmFrsqWjq0
2jyEQQRRrro74W2mKxNTL40ZJKfOSocO0R6L7mCOykE/GHxbkyeWm+zQp9cUF/y0ZalfbV2fFIo7
Sv36sVB7dpQk25gnAdSo7ahmaFfT7oOrwIQ4ySywp20zJe9AkrI1fqjr6DD8ovXHrglen0vfZBU+
ZT17TxfKGlkPSCxW8XPngic5iKsSppsavcMnQH6MV7vxNf2JXzrS+FYl5feN8WVTPdn4B5I4ArAK
E8jgSzq9A+sCt2GhmGAcB9LM24GKehfC/l4xxqEuYMVxMWpQ9ZBiVmZzoRxgUkaJtuTnHmkzoQ+i
fIACiBUCozyKDhieyWv1AFqp2UPftg/ekUX+w1wD6oKWoXwpu6D6KO/gKGKKd9KzQozNG/86ugE/
ZhSH7MVjrhpQq2KUXAW/ksLYpsfc6y6NZVtrTmMBSe4Uv6FIpFJkqd1L9Nwb+w5POiTje0xGkDsm
v36rnimpfrXJHSstbZ+L267dhOLaL09GQ0kYOkQ5Hxg60pPfrwJQcf1xuDZePPh2KwIX2N5D8eOE
9g/ti/MWMYrSEgezjpsWiNJ4CJPbtEO9Btienfs3Z4Bd4E9+bZbfNhy3Vlys+5H1xJMLYLy/Sj9M
9r3kXXCJoOKFDJ6vA7mlSVDSXn6pPqvP8su/sk+SnT11jRvkAqgFrPoh4wtNRjPEty1Lle8EwwhA
5PgWiOCZqyM+IP329vbNWN2F1BdO7Uk3foJLS+BG9VJt1arsJngsrEPYAulWGEBjREYffNcNhCBH
DQZMSRk4TvPJi9vVd7siBGY+hCBwc3drulttS+AHW3T1sbBl3PefLex8qINwZg4RTbfzeGgPI1qE
tTqPJGfA3Wd5e+VfA3QD7lpep+4rCCNvB68OhekK8cbDvX8dvtOvisgQ0N/0B2pszx80gBw12j5H
Lyyh0A+Dk1uTqlET9oGtFhwfFDiG/R7wLC5T6uI3FiN5uvIpfpILYLKPh0plv4y/TAq/79Z9+RQc
wYq5L/FpfORK/K6T2x4Vbp08i/Dk3j8Kjff2Va/JJ1m5CucOIUG7Tk+YBpmRuRSCW6DcACX3PexG
RchEsri6SaMDRGlTfwXmtyajFfco+Grzrh2CQzocW//RLbVLq4W3oWqehkvyz3JzWPKA5MQaUgcQ
HQ6lBQcNWP+g+j5Tp7kIvHpaHwMdoOUxv47PFTqefapaWNE0F7RGlarLlJQkk3kA6P3XT3J16/dd
EeJ/TfTHVi9gxaju3PL3y2H51VZgq2DUtyPUljXjwL/+fWpK4xgOp1jHu9+qNKjlEKq7y2NBpTKt
Is/+8NEMbR22w8pP/PtX/+0vlx/YKtfp96+UEvRuljYPtu0h/pPRlkbtAUNiTZofh3DJzVpu2jTs
je1y01tiqVzMx1DfQKb+9ev9Xy/z92N+qAK2ft9ffifPJJjvKdz92+O/7/55K8ojGBLqf/39k1RE
FgoZpqbfP/CslidZ7pcD6zKi1v3N8if/9PTL20YRCkBORYSlZIV5Jt/pvPL7Lcooil+qhquixfoK
C7kkZjXp64Ntu9GOzr6+Ny2SWnN6XnFC7Wq2Ho0ltGx4aAB5dSrMLLXEUcPFs0HTvZJQXNuWqd0h
AS0ONby7LXFTJKO57X4q0FG2OmU0DSxPB+XeksPaomXha9DCIxW0NmlkbaLlLXCIgXaKE2/f54ZB
xbgXux7DkC6RFaSB6x8sG5lslL5kKtjNafABkvQ2kPhWLVqftAfeIsYnyzeUlyF5wDV5zgOWZzrB
ceTHJQYYTR8IOGtLANxJ/hqGrFOocgxs3mzPP2oNsJ0StmY0ZEDtJTlw5NVhDNkJAzCeRZLd/EHO
9cntAB3YiXYSuXyqYu1DJ/+usEGNh59DT2CwVbBvZsAhLW9eYvNS/GFaSZSeQ6ae26F7d2aKOqTt
jSp2byR/D6kZ5hNZAaNJUUeyA6D7yiwCFS8MEetVgoIOTnftKsquBxL+pnbEsleZv1CSXOmhSzon
ElaTVMAx/TKMUzhkX4WKDMTNxCJAxQjm3U9UeJ+0kYtzpxM0WKrIwUhlD2qHmVw5ilBsp1sTmW5b
vLikFRqtAVNjOiEmOeY5fZY5uJAefI/f/nbCgh2TegghhUBCOkIS6jWpiDmJRHJwWIsx3AcSVaMw
nzp/33uPjgpVLHGMdTaJR453Dql5kr3IafpsEP0ZZDIaZvIpWG1loz+uZgMAs1gPFVWPnHNmkepY
JR3YemIex1mw2mOOB8SoYiAn8iBbFQypSSIio5mAlJbU1knFR/oqSLIa72oVLDmrhEmSJoG+vOaV
pA7qd1RTSaN0SaU0QvxwUaedB/IqR1EWOP/d/aiiLG1A8x7ZlrNgYYltbMKzkfwq87UwXX0T5sNT
5TG7Tq2t6DnNeOxTYo7QA8EEBIGvScL89Ky6jhv9ba7gJ9amp216i/1kbj6PnVEem3x+x6vIkGIa
aGUakn5dkOtoA9/Y69N9gqpHvqcbg3f3SfzkStoaRvsckATakgga0JWeVUTorI9P49ife7JDpQNk
1uvzkNy1q8kNH9yoOOWGBenYp/xhDeb9+CxVHGmmgkkTepmV2cJUi8WTpcJLa9v8qL90y/+p05xs
05LTNdY9k+x0Nm0j2A01/7k/TUxehGi2NkwFrSYvNbJPBmb8WQ92KHyDa8SvZ5+AVWNJWmXzkFXO
E2pyiRAT9e1Uh1dzb384BfKFsWQdTUdszv0aBg8UI3cqfyWQEabA6m6wkXkETlwjfr4x6pT1h8QZ
LMLgJ7CG5DJ0r7bBMEfy7snOHGdrWHS3o8kApyR9eNb5j8Rh2PoDs7jn3UkVRwubUyedVpBSi9qZ
fKtQ5YkFIFoTsmwdLK9xx+4iNwcAzih66VjT7Mg8sLXVc2bkUDrt+brStOdIheXWtM1jxwfrqVGR
IU+X0HZ6laAbuy55nwbjpY+Qf5myDfe6xo45jmzMCST0timYgUAFRDSA1z0DiDNQGItU3zwi3jcm
57f87mX1K2jp89g0IPOTpSKBaxGTSuLC/iAtuHNgKJgqQNhVUcJlQsdFhQv7pAyXKm7YVsHDGmMP
BBeckMglbyPSie2qeaqL4Zpzfj1L81CzoB27hK6ppr+EHkWv1H8M8FflKve4qm5jATRLK5gYpDvr
qyCPf8T4YJUjTHXLwRxRRremsFKkwRkVeR2Eo6+YBShM15rdo+hyiAwWKVa8PvvSSg9M/dz+CIfy
Vq3ym8lxTpVrq7WiT0/OyRFp8Hh2SX2eGL8zFQNdpbj7GZMmt31ouvinxfF5awAIk3OIWl342L3V
LIjsodzlKmo6zsiVTpr6NVUx1A151NatRSWE/NFVmH/buWmufzmCdkEdvWXtpxPNfNV1IADlpMPA
w/uJUP9k5ndaIMkuqZtr1NVKVUpB3Sgh05mBJJqBsIGgzZ+1qPu08SjDvFOtLlWrEySg5VlGzAVB
3IATnmIVza3Rm0T2aRKJCxuFvidZ3ZuB/KoMGtbowlxRMd8FvIJBBX9XLUUQD23vSCa4pcLBkeKC
Ow4GyF/+tIoF6QcqSrwYzQZNtf2iS50Vuwocr1T0uCPTR302v0rMs2XTnQBFjCqqvLJZPanwctfA
x5WoQHOLZPOpZfcZqbDzUsWe9yoAvRAqCp30QeukdQQFB7SbdNoMYUCueEWGOvCZ4Cqk5Eh4e75x
renLz6hO6Q0lo5wMdq2noJ9613lXBpuo73xeLX2SQkW3oxKj0F4RPtcQp9QLKGpOQwnAM096gGnT
iMdxEweYZKVB0gY6wW3TVV9G6hz+11L2P7OU+Z7731rKgBz+q59s+YO/+8l8/Q/Ddl0DS5jl2n95
yXznD0eYjuGYruG7pmM7f/uPf3jJrD9s3TE8V1ier6xkv71kQv8DeI0PzwpfmgDb4Pz/eMkMjG14
xcpsCsvi+Ou//mbrPrnuCH1NS/g6clLL+lcv2ZS3bV+4sXeqrfSFyRqBCHamptDWXe0TeRagjDUn
OpoaxYoYFWxU2dSmJ/MDkGC81RTeBFAQzguAJ5X3HikAirVJmjR+irG1s3D+QdwWHyZFTHHp5gBQ
EZBUOoVUcRVchUxmoH6eda50eYl7RvlueAqkTo2iIHQBa9qjqevW3eSioWkY86qhOMVhHKPi1Qa8
QQHfncF7EBV0JNliSEmRQ4TSu4SSeodCxNgKFmMp4bwdiHYXSmurlS7kTwP8VJGCTMwy5yXyE/2m
NIkhyywQiEk4X9uusUkc9q9BJay7unC+XQd+VBP137HdUj+W9iX22/Eo4N0w5Yc7N2to/gbIsEVp
aWchpkM3tG9DbIHYB0HQI71f2wPo0MIYn1L29pUlrkzR5Z+W75zJuz2E5TzdjUGhH42uPeLfrxks
U+JSSjPZB+A9QWXou7Cn8ymh+3gK85OhiWeUuBmggcYiWdf+GG962njWZMdnWbkQXyD34T6b5jOQ
vIPIjlNLgMwCGLIPvgIOQdGgEwiCyIumT0dBiSaFJ3IVqAhX+LVQ6KIRhtEIy0jANJrMuMMphWI/
iyi6BfavWgGQGoVCChQUaVjwSD0VuUkhk8iVahVCqVMwJWO+7xRcqSEUSxGNDNtL9lnsnoE8miZE
HH+E4Oyi92QDIH4sixVwMLTnQpOXZNT8C6u+nfOctsQazf54lY1IJeYs+sQ812+kqZ+EQkPBx7kW
dgkTwo7HQ1x+o8GhuRUyZaS0lfZ60r0VLrCpWGGnevhTRhHYZNgC+oHBRakdGHViyQJZnXJ62cS4
xWz++h7CVYlF3xXMiXoY/DIApR0s5RdIFQwrVVisVgGyKs29sxUyq1fVflthtDynf8fhNB4y0V6l
4VyyI8L7UQ7tEQP00XZD/zzTASSJySvL4KWcbgA1hXdOcrBobRkRnomUC2xfG8SiVd6rrVnzeZIe
G2dIN6B176TCgvVsmy6J8SMkWRGR1gVbu2DbLbWAlmdBh9yFr+EYAzsy1juUn/VzLipS4nwJTbSl
6omdaS1SR7Cuyh3K4V/a2IC17/O3cGoHVo/ka6qSyYnOiOm7GD/MAGJMRSU/rgOuuoluTA51rDUG
ljvazaAwajk8NU/pRyOdUqS+6XoM85kAvGaQ0+M5znAofGfnsPXDuYoBVHi07o0Q8EWKuqudGvtg
t/VudBHkOT2gt46AvHjIQkQe6WubCaTTPcsS8HDTe0wDFcwdFS0263Jg4DKmCQ5yra9M2mp2w/RZ
B1w14IaN2Y4PQ4I+IcppVJgmKXllc5eZ848IgM+DDgtjivMw/jaxrX97DoQe8tuJ2MV8Fkz1YUzy
L143UcOpe6xKEBUFEEYCgEGvuGVJf5GgOHBDhCU2ERyjt5Eqexo02rbJYef1M4B3PXrKGbRXztTS
bc1oRWYtnjHZUNy8lyU9rTmAbG07Y3qt3YekmLpFER/NKrsRzQAWwHa++iia1xmEvm3g1ASmKKrb
lHbmEd4kMM4MwqeTkOqLacbPUvLHMGcWLfIkVdgfHIUoFjeODx03gVK1xrJJYkqQAqUgqd6voda0
+Ws1y3THRFWv8yRmA4H3QNSky5iIS7Jyhvsw/bJD2K5jitsSrNgux428mRz57oxcP2LkXdYtAics
pC/5N2y9bJ8Wcj5KZJT4CwCqltPFj+FndHHxVY6Ay1HFX+Osp1tttNpG72mvoxKJI15y2Q80EGWJ
Pys3aaOYNuFG2vfMInsXj1FNrI2OImb4BiIAi2z0oTDGVvjMnLsD03U7Sx8ZZ2uouLbpkiQRY1KR
f4LNeNL04GwMeFhCUq6c0ETcoPUv9dihJ4CJaCSER0tDZaTRRMma8AFYxH3dF/ZuHmEqW8JOt31X
00+IerqZWLwm6IM4ROi1uI1u3qAu7Z8nywtOXUJppDHdcTNMDnq5CrhU0Ij8WndJ7bRMwDyiaUDi
uthASjHfBqlsyd6pL0ZARMlo07+AljDdgljCizdB64lpZrU41jEnu/7JE7QOwM20VO1hNJg+Gn23
hlkLOMTcRyaZNiQlwnI6UsnLN7rvUaxtUIEVkTLzNkl76qnfOj07PhyP9aZ36HxWmHfiYGBO8EZS
NLTsyZu8bK31NQAZFF1e2ERbl83zqpnGftPpKKIdE/JVO3Pe5Gwon2mZXcNUYPAN2t3gyKu4qy65
E4qzJVHshHRNHCCbG3sskxtC4RFqWddz5Q8nEzgK1nj63nFO5SQ+9IGLVF1rDRjklEGY2evTCE5Y
VPTNWLXgzsE+NqLmZUZWQKEyuot1FyWCKDapBrzbbfMDheKBZBh2S550/b3RoQ3INADpBfUVzIHt
0Y6YgGPcBxDBuBA89seR6V11lTAP8kGLqTBFlkX3Og4fAzcCXQyHaO8EVb8eIpWp0NGmo3SS2Y5x
sYOaUlKS2FfglQifq3Z1pY0XUJGAiHr72KWlvXUG7D28yvymiVkG+ITzapTsw0x78OIoPBKcjkFB
c/CMdXN2wfK7p7oQ4g/D+1uPNZpCVQhfzAxYqJLuoUX+4IaVeQhn15gRuEqUwiEQ/KByQFdH7Ywj
qKpPnfR+me1E4cY8Lijc3+BboYwILt5BVx+Lbdb0DyNyqJPXYXGs4TlylREDWJkOWbKAr5ATmO3J
qaz3JKU2mxSUMa2KwAoGsYNOqdrWu+m0HOasM8hy8D/SfEAca/df2hwooLDygui5+rQz0ubhwpWn
3J67g5LVOCNOMBGFqFljn6ZOlxY4y+B8tY1HHwMKnoXq1WUeSG32w5raf4fatMUi89myBicQDSHM
8iJHiol8HZ12XQbQ78fOZpPYpzS0myeZOxQ/Gx1VjnwKUsWp7LL65NledTLQoyXlRC1a3Qsr74Kr
j4alxYU4xV19Wm6ZSOD+vLXcXQ45wHmriqk8G4M8LYfmr1uTaWlHJFmyD2LEUxh4Sv/eCnQYX0GQ
HnvGkwK4C03EFFRzglq2tPG6taxfd4aobpeXOyA920foSBZu8oJjXg7WgF9q9fu+E0YuqgPnZVQt
EqEaGX0VZsUhUF/7MZbI09jLMLfK/kgZVO4bZQcSveSx5WYjOL0pMEj4eZhndOPF6A20/8p0Q6Fb
Q+CobmY2CZz1DDh/+VhTZcDx7A6b05/H5QFDlLezg54TmPNbqGDZXJ90gtSt3wfLB529mJqEnm8c
0CuIyGnomDgaT1aPUcxWh+WunNJvHSv39vdDaYUxRPgd6yxFb17Ohb2cluVcNaZ9sSHT7MzHQrbz
KbKlOAUz/WxvToiBiM3ovBwadavxfuoO6Hs0ECeX6iiJ0pA9SlnU5CYQL+ex2DksfO3fB18xt3Uo
x7vUn59yrdJOVRRpp2xQ11zM97OmajprHQJxdQBFKre603xn+jzo63mo532Eb2dxDwUKCL0cFvfQ
n7cKgXuXsofYjlr7tsCul4NrFAyXHpGWLBwZ+yg6MKqjPkpq3qkTd9eBlOEebBl1eQq09747TLvl
h736sls1KvO2HsmiWVjanXKF6SUG29/mJKm8SotDyZg8+rLL/b4Nn2NvCHfLh7J8FssH1Sugt1O4
D40Ffo+0sQh7Ib4tNzZgEStU9b9dv80A2qCCfUIbHbvk8isudSKWzUezq2mGLhfyyKiBknOqCVxg
QeAtJ4R5/O+najlLWOd7hHJJFx3ZTvx5CpZ3ubxfAerv9PudM2wT2iijYw4lrOol6Drd+lVmHoXi
sUDZ1xp3BjtiVwC+tE2pWOd0yfVZvDWKJWX22HFb8nmn8kkruhgaLYA8c56R1XntN+Qmz0PSOmbD
9CqBvG0zL0ROUGR0u4ig3UBGTa9+H0alI3SN+Nwg6vMFEFpnptyJLEV3SfYzY/u+j6g0IqGstfra
DINb6bB30yImetGdwsQAUWA6R9GI+7ItH/ADM2PSaRezCWmExbuRo4X3i6uxv0qK4stwjWc9JNYy
0yifDUP8kuvPSYRGIvOq17AvXk03IIbc4itg5Mm1jIoMwsN4p6MmK2sCW0dUJTAtaBPg03d6C1QF
O0/J6h3Dc7Pr3JaW1kyzKcy6wxBMLH3c/jGpzOoMlPKqtQbvEGbRU21MLo4J4j5EqnIqYxfCLfNr
qIM29txib1iwN6YRRJP3mIABJC4nPnufGnWC7ZSTB955w73dwbGevP4Eov8qk1+jSSLHfZXR1Q8i
Db1rnl4ie/xkQ0LtWtOutY6euSnyBG81u3WPwmSa53QIA8h4odT4xCShrfZNkd1OXvqLYjTBiFPE
AJqFH03HYkWbKPTrXXrx7NFbj25/sJPq3pNHWBD72iRk0PAItLbL9jZ1YcRFI4ZVkWdk7uVXXQnK
RKE/9fE5cGnbtaFzNbHIaKXkK2HQF6XVELFm3rhV9eTBBTQsnIp0neXaS7EftCU2d9XQ/mjs/rFx
vPeekzBHKA66gYgI37EfZJaevFy/r7MWYd1kbSs5f6Ume+o+IQ07GZo7QcZo4iCsBQ6JRSNDWjNa
G3y+T1MQoGrzie7L7W8pLbnpLABpZkRuSdPdgibeRiUdpvHcQkHkC//TqKwzv/WjDRiL1BztS53A
KrDJGesisTbqmKAAG7lDpTf3eUWIAZrchLoopb/P2UzvwSxAJUudq2xCY+mlxYXC+QHW8anNp3NK
QyvtiQPqxfhVdMY1RtWnWboPqeG/+U4XrGnVr+dyto+6hX4VVvRtViGW1elEpsOwYk26l073Wpb5
Pa9yZfQUnUODbm6BMgVAf7YbrQLOHD07KiVKjKXo+vG80fgYQnTvmWDhmG51Mr8Iibd6x0U1joRc
IKC2BRpxK/dv47F5nacAz0OArBrKmAyjgAxTRP+mgxLI88jfloSPtGOKwDyu4z3UuTfSI+iVGyVT
Adah4dstG3cXeDQlorr/0NHqSV3rtrZJu7GdGQ6cjnB4N2tvu8YDn6QQIEqIELJW1rL47BTGY+MV
ZP1gigeQkG8SU4LFlHTPOGs162S6i3k/nCGhTRuaJYcJBih+5HakL6rXe4+4jC4pfrLajte9U716
ghigqve3pWF8t2gYoauAc2eJBQkyaHDJ+Nm6q7DThD3KKRGhy4jvpzSCk573dKn6vZXiRa9yYp31
1KHd42qgzmvtopvhJdLJmgwHPbnFYo3IXlr7xkZbG0lQwPTrqMajuswgEVLi/2FlgdK96+s131HX
DI3TmD/TC7tjXzxfDIHTyM9ZWTvdj9X5GL1I7ua//Bhtqe9nqb8RNFFiGRXnzqXbDwKDuFOwB531
S2TS3c7JPJL8MpBtjxRXYLCxPIxxIEgDwCl0fkkjS+oVhHjYVjptETconoBZ3jYF1dg8pW+tt8I4
sYB9ZtZAVBdQCJyKCywgtmpkKxBreo+e4NPRLTySiF/gEmnOdUs6uu6rLEyNBn6cYypr+0Of9mj8
IsoCLelHQeD9wPpBK+4Y9hqQFwlwbkwki23QyqxeGyrWF4a1TTzyadqh/KHsMe2kSmQRaXXQg+Ch
Zgw6FX79E2UD/aqA6TOX3xFVFIyPP14ylRutuHg6iNdQZHdwa0jW7R0sPrlO+Br55zUEQ0EBgYFs
ly9W7/a1671vpnTS7Ec6g7isT0ZO+HHyK7WdaTvAwL04A3NjwpqsExZ0R6+herVLGgIyMqY0vkiN
g394pOBFeClcF7R4vRaecjKQPP/W6DvgGRqjDKtavDn6YDIMwv2vZ+3T7aSNMdJDUaSQLjK+l6md
XzsFORJO7tBp7AZ3zTMZmXubsbFet14FqEUM5HKLreyuymAklku8y9EtWGd2w77M7YM+f4M5JmnY
8Hd+Cf/GQg6w9nhpZYvgzqR+TlepO9Vl9FbqNXAfhNk1PvceeL81Q9MObGDRYR7PW6CaWJVjQtaE
dQP9nzTTGpFZisi31A1YHKZz3ySIqAcvTQ61fbCserhoDllTvn2lsQvbOAKJZCEeixQ4Y5GkLsVS
BrSw628DlB2dJPE7DqDB5+P1FPbiyuKqJjVhPyfDdBHWYDN9md2O0FEkQJsRSFrMKLHWHESURkbD
fC7Dl9je5m2D+aRDIld1K2Eb9yGXPokgANZ3tjt8pVb6WHZXDbyXVU8nYZN1kb/uO5M9kw8bJyd5
LHZA4GN4pfEV3079HlqzfqJMhgtQx3sGXwA7rnTuYkCWUU6YYyZeUurbKzIBoCWog9uT5pMWGH2K
6hHM3SNtRnrsK7dF4E/WyLrqiDyjFhyTYRlspzhl8g9/8jGozsEg9L0bmD3eEEcNhiN4/uyKaW6d
Rp1/TZ+RiKWxeEj6z7g9B2Ztb1uWREg0A5scLutJwpR1K1QmrZt++AHCT3oR8jBl/dtsjJ+sm7ZG
mL3rGCYGhGd3QVJurJ51i4zvrIzX07jDrzEizSSEW557Al2hEk6ID9uekA+Cn2GjfJx1tldxm32D
dbsva2SCbUMasZV8Vqb4nKl4ENMH7HYUbDVVQJvnaVdm3CdIOYGpjB0Cdz4ThuEUqRtk0ZPUOoeP
MxKoBsv1gKRgRcn03oIeskZVtbVza9sa/jFwAKKYhLIQHK1KSUP+LA2z3HZuU1HMtI6OlRNFb3fn
aYRAGDnixjVUcLyXaKsy9+EcxyWmmAweYIq6ht1Au3J7UB6jTOtL5PhEgOWkArtRs4vtj6Lvi42u
f9VVS7Iln2NeReauc7BxVbr/MVQFohVMKSp+DWwbX3H076pg3hnTxa2vh5mihS/LxxxqPfurCbKA
YTV4vDKd6Oqwak/Lfb0OW0pN7LqeM+itJ7nUEXKVg7Pc/32Iq4jhwmak1wr3NE54RCKDmJKSwv9m
Uv+DpvME8bJn87jecH6dpHqiYizu6ImMOxY8PIN66PehR96FSQ+IcameNBlt4gt7AcpFh/sz528e
pQzgDD7IPxfE6Th1/aloC3rUhTfb6yTumVdKhYZpQ0SIHV2H06AOvIALoiPCGdXjuvOWmGI6xrkz
nKxuHKjksBCcJ9vYDGEpT7T8OxpudEaWu67TglorK4TAqrQRqyJHpNd5dUDMuAqJXDrS7sJFU8xY
P1VBBGEim/CFNvLXIWt1kizMGWuS2tgLtZMfA+ueACNWanH2aA+m3NljMJyWA1j58TQj9EyInjoE
auOcEGpFaYvDcuv3Y6U+3IKFpW3m4s4o1A48DCYEGA7aqz/v/36wkKAi7AwdXjLw0YKdl6lTHTSb
zdE8VhGze0CzSNoJjF7ZtqdMlbPqwkO5UCeYH8gIQOtFd4tEgQpzjks8iErvWm4JdXe5pX4DJVR7
sHy8EE0rJBSVW89yld+rU3m5ZB6ddNPgLTpSrFmwmafcMc1TpW71SR0eXTqffeNB004HQeTQALvM
JY5reSwJGTmXWwZitJXeEfHXFN23YVnjtrBrVhNahDE46KH/1J/LneVhATTumPKJIXPF66gO8q9b
/3aXBW9DxAeur+X1aeVocclujIY3rKvoseWwPDy1bXAcy7uumTFAsE1IMZ0n14aIuAtg0YT4xSFl
kQC4xjJQYvAaxTQbJ0cdlrvLwalb/BryPq2YieEcdifimpbn/6cXoU6S49kuxjT1OpafgHkEOsGS
ORpSoiG8R1FL3DxTte6iKmTPtSpr/SUP2azMLuLTOALGkACSsycX18IIJRlXhCUrcY0+C3VeSUlb
66lmN0F7MUxoaaOXfKRj9skaiOi4aQBSRQ6AUcYo2YunsuUqSeH1RSXMijnVOzo9nQ52ldM1FiAQ
g0mF09E87OMm3xoUKnbWJM4tO5p2LOx92vPfSWJzf8Dms9/czwGJUaYMyTRcSR45yth4Ko3+W8t4
B07vkeCZIP2e0M7TKeXK7d1TqABkbg8xVMOFUzsI5f9XNPI/EY2YwrT0/040ckPb6p9FI3//g39A
iPU/wAj7um7q8IQB/Rp/CUc88YdnsHkQbLY9U7cM0MX/EI4Yf9BgNR3fMlyHf2zUHM3fIcTeH4wf
cIsFzGAqMVCN/+9/fo3/J/wub//UgzT/dv8/ii6HCFS0zX/9TShZyD/JRoTr+4bH7sE1LM8wkaj8
q2wkGLSwjwqCHQpaH+BHp5vAJ02sx5ZLXc3+tLqJ+tUnm737ioBAlJVEozEGvf4/9s6rOXKjzdJ/
ZWPuoYEHMmJmL8obetckbxBsNhveuwR+/T6JbomtXu0X892vQoJQVShDVAHIfN9znlOTrgBAF15p
N4bBtsHqV4cTRm0eFxY66NQfbjJGx2tjlGAiPQ97DIUURzS3lUESWjXg4THGHI1ngIbUyuttGEfi
OCdXHFQwXDImsI7+kqY6rabCx776UJT7bJqjQ24AiptbE7dKb25/+fZ+7qJfd4n5D7vE1Nnn7BXT
cl31tfxKZRa935DqIGzyDZBsh2ZskWKtXWUVDqlS09CpIL8gXQ7v9Gxd6WF0MOf0VTNcTLtVTvmO
v7SrVBgmefFzEhIfRFhQC8ncTEt35w+IzkPhPnMGqo7/+rOjAxK/faE+OiAfcLXj6p7v2tZvTOkg
MtGi9nEN5SB4Bs0MR8bKwdejTMw7UeLdN66L8UsRe2SlVjina68ej3bjfwFyN+6NJrRWMqQINI5K
rkJUE3LDQ0/ggCsTA98wgF30Qxiivg5VBZvFxPZfEjhRhvjNWic7W7RZqbUijTbn29ggWhKhx0dO
NAx4nO5cZzGanFJi+Ay/2OZ8yZVOVVb9Z6IdHr0KwmsZG0cdkOdqcI9GmlCt8G/CCIJsW/X9Lhbp
43yRDQG5pvSuci1ghuCjtdbaLc0ATueQJdM4IqbU/tpEc72K3OF9gm5W+yS18Tyadde+ZjTbllYP
OP5BrNzumxmRNZf56cpPMIKF5KVsIzNH1+F+YVrAdi1VuTIl9VV7quqOMpmpvXc9+sXI65xrBLwH
z/TIiRkw23RBhDet1y9qJdYZowE2AtSXyXYfCrND3iRzApd5Ea0Mcdf09i0BFO9hQPCOSWqClxQZ
OEvjLZ0e6E/ZK2Sjb350NHwUqkHd3cSOj4m4wqPUwJJN8/ac5j7l1ORlnl0CgTHhlI3NZcxGeBLn
JOnapFHpkcWgYjb3aAzeZkiba5fpOiYJQiCH5rlyGr5Loslg8EkJpAQcBFY/lGTnnPiuNaFVRNom
6IbizLeuzaCv1wZK38C4CKe6v01pWlp+esgaAr4SX2EekWAN8pR73degQTETkRDYwZuK4uKNDAjJ
S5KHE+hDQYbIjEULacdUTS/58NgMGOiyuniqJubbXfvVy2DK2v2z5zM5HrriW5vEt2aEGt2I42s6
4IRp9sMXt65eGBxrdoCqwAP8MGv4IsmeR7h9rgjGgX9pP3sxqTqleUkqCbr7xNzHE2lK2DyoPxHa
7VUG04u5Twkr8xUcA2dgxAQINFXaDdfT0KvW+kVUkryJ8suX47FNm3fPvKUVcOpF/tgaQbYNdfmm
GQ6owP6UWgkqM74Wf2QxY2iFTiJDTFv+5L1GE4QPpLVHJy+qlQo4snX7i596D1kan2xtvkiqSN9G
SFKo1oX6obDRPuVAnuLyLnHbt9JsX6Js2NshaUUcSaq//9r51EdJlSs9bMuFf2gNo0f0HBgrXUkV
IL55hfswo6qlVPiVQuH3gM/SZNOpsK03rQWGbVJERtQAUF5SvByc54Tv00ii65SWZUpIDDjMR0m/
uB7CG89x3gOHP6Cw3+xpbPZIbjdBEdz5SXWZCOgaepiAvnHuMrvZdqrCbpiqNKEkwnM+7PPQ+Cg4
8gDiSUEpN3uk1rdzdapOiUuwsqPjWaYLSFUVuAAGhJLEjvKOQMadkcJlnbss4awxYTXJrOuycJHm
YD4j62PyfGqvqZqNXVGDP1QeTcFKKZfoTG6ZXnG6pnQ5tlfUB0ivDEubkCAkNuhRkiZi3hx8NZ38
Qiuie/IvmjWzuscqA2tPUAwihFG/+fG+pNVQeyoJ9Q5pwYP6Sj2Q1vbt1OJlbDiUmjw+BuAnrERX
gg5swOHLUJfgsQb5keUhtDZVRdAsXJjGTVAZt+qBRHiwDZCrSPHV7AISjLNNOzZYDwP0yr7/6kvr
IvTPtI29VijP1vA8HycdGzy6Yxyowb7MqFnGYB+ium+xNmMK1yt3X5oUZz23WXT7NRPtCFG8YxwS
NCOmySkz6kjQbsHQG/ZI7RFCU0dkFcKVBL5m6nlXrld+CUVzTmMHwRanMH+26437hgIj3tSxvJhj
+qaFaLZFH9I7jvwNcpdqVfU+MOnOe8CIg6ITadJIVNlxFL6L9MADY1ESkFRZT9R7YPkY41YW5riz
qIxlVfMURBJG30A9ufCejJa+Xtp+i2KK14KClkVvouxQixSsNAEqmQFryPIQDti7yhYXBY6mqfIB
aUXWq0npea6yAulcuInETL3L1sAB5ASaTnAT3HRGmj0P36XV37oI1mWYU5yV+kk2yXiIXfdCjNA4
w1g2u9Iaqp05OddhB+eCTtSxzPoHqSH/CnVkBHR5W8oIKyc13iG9DwhNy42XDv7Ks5yXVLYobwPz
rdKCL03UX1oBrKfCKosd1UGyZd0Y3ftl7sWkb5sOjIxmQuc70V8Rk32JJWdPv+s+wa2j+d5z7kMk
7HNqoq9JFb9NCP5717HeHAYiSRftGrDq1Jtkv67o0eB1865sn3rjjMWTIox7M/v8gboVggeuOLOM
KbD/rrmxY1dZpeiEIhUC6mBBJjdxFPi5IOGwIAm0a8Nvs68/1HKAkILSbqV+8FrbIlExAHro5UZ3
IEKNbvkR6xWsYaPUITm223xK9iHFpw5FHAMXC6qh89CFcXgxBEdPZrTacu9GRyFKT3T8NsfKBWRO
e3MyH6OmRRqkhbgXzHrde97D6HIFDf2T2Q1XUl/ZUXVyVZxcQLyFz3kLlwaRju68d/hJXO6Y8V+O
Qf9lRrnNuRjksWZejJ19n0kCjru0e1G7rguoQqnvAxfqc1j332aNgxgv5PPoARzRCpwatvclNPL7
3KOH1tOPb8nr8tDF7DxbuaCzb0Mx6JuK0XYXL+zh+iwy7Wbsh1ebCyL5EdZqpHPgFhMmZ+DAq7qG
604Y7UjwaOTScpvcO80crxO6d6s4fWD4iXdBPgRRjCPMxqoezOKI86DlWWQPOI/LX8flcW2r2lo2
ZUcp6rPlQthLxb2fuB/03PnNS++p8uLbgb/QtQkxTe2DH1y5U32tiYYPbpM7wsQ+yARacz/eSSGy
m374Og+Un8O0b/dNuxc6/B+3oqzuYAOiUecRJeLCvhvzW6ukLsSp3pjMbV0QAt1NL3Pt9YSYGAdJ
PsiaxDPc9c5UrosRQ1DXYFNGcbW2Yy050LsB8dGUu8q1m50/x1u7yskyEQCrPBOfSYl7vy7MdlOZ
1sloIjw0OaCyfqguUjt7MDp/ACTPDCa1rXe/S9AJ5xLzlqqEx/kjpUHGClpMe8ymu6yiwoqZRk3X
d+sghYACCLOIC8JAElKrQg5/YzwyLukPohAfcUhpt5h1BAHoz8HljPHFZM64HdsGkEgVq3C35oqa
nn6HPYQLYRjf0onW9riJoMwUKEOHvG9p9yarrD2SteWroKF1GyggiI9hS5rGvNWxllEx0Y+1BwnC
dohJG7SZ/DXgAlmQX3p5fR9FXkrELKJnlKTnPjM1WmccHni1aHxQO15nQZQdsBohGCK3Pd+USmzQ
jZCDB7XQfYp3nzeXNWNyz407xvvlwZGYXqxTJAQsD/54gnWTNbNkZKT/+hLLYxNx3ztv0G7qHv1O
OepiQzw313ZrH4Wze9T6RbwWIxKJqjIh+SGcGCvzg1kWiH1/vuRys5LmTZHQZ4LJXyDGUYqlZTXV
A+YXAcBK33+RNNFORUQdpyDTdAvAXjtW+BNzqi8rwiPqfYy+4+g1wl4xgQtPXD7uPTtcgfwPHmyn
Yreol1cvs6wtbxEumqnlTlpyKJ1sA5MktjKQ5GmNBMHFgUeXi++LRk3cht5x8MYtTkPIiDicjqLR
9XOgGDuYlOYrOobMmCyn2mOoPPixPZ/5yUTX+C2ia3qQxk5TlZ+6blGOVGB3QqNNrqIAcbukorqp
QiE4Kuf7UXJRkEFn3nnoCTcN6pcdIxhGc7RwCJ5GEmi7ZUWoou3cOqYRYwFLydSxa7Jh0FfhVTCs
LconqmKTRuvLrxm3j4RBptgr0kjDzV6i/RXl0Q5FfEFt7anLNckosdjWmbmbjBygamfNN1rO4MEn
YS+aMTdqRuXsUoP3x08aXoyD80J94X1uZpwiOaPUtkE4q+2yNqsoWuNCtbXKBsycnMSExdVxZgCO
LeeHouJS0eUwI9rIyV5nLkjkhvqrDNnOuVbnWdsnxa4Om9vcRh9vGrRuUd/d24YpL8eZyZSeT+2u
IzP97FLqiIjDvDZkzFy9cI7M8e1jOwTJbScI4MDCvGKoUXwduos51cSptLmAtVpenAuDkRgF3PYx
nKBERJpgdOnRjgmiIXv2vPC2DGDBmITH7cp4CB/Gufhu1Zy/xxa2mWy6IyF71mkaxhe8qXLvjd58
yU8Eyo+JUHgkpe7gmgNjTM8/I+n2zlgKhZPcEcVG8SQrnqnCKJEp6GLbHW7SNBH7tA+/ojCZ0K7b
X+mMR+c0GNKtdJUWrIsTApK7+Eqz8I4GoUTCYboYEevpQXM1Y5MWA2fLzLxzyNd6CDXSvbWBZl9p
Kj5v697IqbGQm1QzyeMJI9YiAfVUqcWgw7gZ8RdFwiBheO7Mx9hzbyjv5oe4l5ftpFU3QgRXY2Jk
B7gA7TmU42PmZXTz0DnMs3fjAyPrk7vGsMRFnLmHKERBztTkbprIMEgaKIFjZWNMpaKr5+mwGx3L
P0YyBKqJphvxNldVvX4OGI1suIhZx9ZJxDEbyi2W9+qqUolGdk591UXQGDsW7KlUP2htT1tZZB2h
NKa7Gh+MlsIDmsBLWmzhtWl6lF8zs9zLgQAsG6lYlAffAFRUd4bU8R0M5EfBBcD07bDDjPllaGR6
iLs9sSclEYLp2Rp06sL8clHsg+63HvN4OEWRYx29URIIGxVfAhTUd2RqbYygac9jxRRUz2OiFJQv
ZCZOps8hkFCVAeNm0AzvimC8ciT1Et+Vt/FEI7p0QHXUdqra08zjDadyNh1p0itTi7RzQAV68CEM
N1W4Dvv+g2zM6LqX/kuQW0+DYCQj52ZfjVNzu3DZ6zAn4KPczP1sHQ06ddUQ9et8mhkc2YFJHSJ+
teISnXwIerNLT01ehLfJVF0FVg6Rlb4VExCVGZxtrEI7Vz69XMPKk609P806+BKR5MU+TrIT1VJK
L50nKSiswnLqzvaY9ucVNc7m1olzKv6zMNaBb8u9S3YfeFaLjpwsiJ7XpmvG08kO5r5/JLBiTntx
retopxDYaYQfTFdBOpunJqO9ouem2MedcK8cd+Qs0xTTXtehBNNZeSRY+rkbcJo3X+pGix96CWuW
KscNEuoV3by3LNedOz0EqTeHmb0lN5r2DxBpj9F515TkpRAMv8mt1kTGH+SbVvrfwjyf9vPY12eJ
28ZzZiI2sBtTK91VoU9pzbUfScvtDoMzMD2iAiezRBwqvR9o0BUkujw2ZnLpDYDJQ2AqoMLWfled
8xJF95zB2S9b/Zaa5cpv+XEiSiMMHmyAECdPLZa1GG5rzSVZqzXVZlGrUCCZAgdcHRGnhkNyGCdE
o4mADxzo1JK0RgpnnSFnXE90ENeLkjWL6u+FBqGpVa2ZhHrxytBFv43JZQRnpJo0P1bjiiYSA5rs
lKMWJnE3uDazzAJ5M3WMPzjWevSSo0xn2oRM4Ls8ybeZ402nqLUBTZOmxAwD9KO6a1lMrQA0QKkj
7ehHoxdHwTl4JqDLZTUt6/io00vUc0c/TWqxrJmORLiJNeznbVrCeERUqsSChLFVNseyVjAPZ4Sv
gDCuDOH4MFxbHujjkPRUmQAeUQOX2kWHbBI0vtFLpMbLfcEydPl82OXavw3b9JXTPP6EFHbT54PL
CyyL3+77vKnrSi87NgmSgZA56OdTao/xbFhgJP7cennU+BFwoT7cj1WjomTrRBhAPp/9y0bLnb4G
nYbDCXDsb3/B8vBvbyF80KYyjICNqR0RkSe06kzprT/f4Ldn/NOrfG5iwOTP4drsKjVa5ESI+UfF
kwRLUonmoiJrVXzJ8nCtIk3MUaWbJA3QFk/HuUULf1l4KheF4ikN9+U2wS3dSbYBpbsgA8YwTUze
3Bwlszv0XEUn7T4roHoIfB+m+gVwXL0LSj5bp5xKfctPnGAN9VPoQiSsGFFlufPN7F4gpM4DWe81
K0fElrUNRQEaC5QAsC8kJMNI4LvNMH6LciWhiNZuGFz2JkkrORJRBhZcICfH5JRhERPEbyrOGKc7
w6OdQutu0uo+jr3vEeIJAUQ/tMRNaYRvbol80SDgnkrs96bftEN8g3dJJwcn9jaVGx+Zdj8PMWI0
WgX4+62vbqtJVfBBwd1ob73B30/MH2wk2uC1fEfcisuown6OsdBGHIJeqummS6vUvgcuA2Bh3Bej
/ZikwPnrqdr2pn+zdBCKIKbCm43viIYwwzAzcs3qS2N/+JJKruMP17k+HEwQwDoVIL0ZEVNH3YeN
LTlS5IMoPedauDcNYFfqb9ZoV0CMNw3/7DlJwAAx4t2AFTP+S3q5Q8birMOwuNfwgIxSYFzD/VR7
q8Kxr02nf4ophkUU07P6aZicO6fEilCS4djF2rfWt/WNaONrs5b3vjE/puUgD4aNrrARQKab9lBp
zSlj7JamQXpCfxICWJ/uqtAdrobgu1difUpruCsRfeoJ9eaqda3LOiQnIXY7xp0ZHjgvAGdpIwcb
DWYDInuUFj3mepx3/rlhsEUSlQ9zjjoE1jtr7XFOgg3M8B8G011XP07pNH43mZrSSMMq8Tpp466W
AR7i4Kp2xoMYxGVXgE4kGJPh+ZXuJw+2IXSkIOIeo1kyXdaOjWx2uCSni8CSaSO612Fs4e6O2vso
6ot0MCCQhfZTlTxVZvJFBhHCjqC3yMRKzghaAAkr9T1FhDvfNDF/utXXEn01sbliO3Ai2VuJ5a2n
3op3Y+1ijKsk+iYTQhasBFgHNJNUywu9J02I3CpxUVdw4SyDo9D3jZ1dMpAP1UTGxRW7qfNvjTbC
/zCHct0erMwWDKKR+OdpS2J8wg7ELE79aWIuyEwdowSevzuhxQCgZ/8biY3XtgdZw5QQIgKVnlMG
t2YTAMooUhJNGcH6FhJDZLePcekh+22flPSQuYS7yge+O1sXKJpt5wa9S7CpJNqBoJnPZZR9lPEu
jdL7MhPffaSv26GsTiJFzG7N5FsEwnxtdYsY9VZu5hSktU1FdW1m6Pw8t14lui03HvV78wux2xQl
c49CUIYo02mBfOuyJtdTlukhrVRseLqSdg8ucK7Po8d+E2H6PAn92MsYAQVV05ldUBWas5HFa8ZF
bmeqY61ycyYtaCqMK/VfkEzxmlhFhwKnRYI611fNaR74wXOmQamxwQ0KlhtReFNSsqtxl4Lw4+JY
kvWAxxhblA49LU4IPIqgEuVZuYlHZH7d7CIANsOrnFYBVzPPY4QQXljoIlyBbmvSzG0WcuXORkif
3UtLuefclmm0m31r4q9tsMumWIzndtw2fvrcUB4BVt04iI/r+yDzgITa2XXazpSbtOdcesoHoxy0
HgU799UsRcDnZUcaCbY6pCdXzFboagX3gw260RHvDfUQvg3j1d+HjTTJdA9Ao8uPjj4kjou7WJRb
bwSTHLjho2pI0+3CydhFQLchuzRjHW/dHKq7lxK4PdY+WZMBQ3ojnSUMGohQ05gcLT+KN0UOH1Ng
WEB56+G3rxmpNzDppfD2GU7kXWQzH5QktHnMT9ato990mgbhz63fzTpq94kJCr7Wjy2NtCaDgxki
1XqQ9ncyzEmhcM7OoF1LVbBHdogJrD8WWRmCyIrddYFdNhLauxklF2lWvjeqnm4OEIignJXnS1+g
+RtEgEFFi/eeexCyq46BSZoERxC28pVmGE9DTOmGOLSXQH6XGtKZtLA2bdlcjQbtXY3Sd8qPTqd0
qrvfodNQcKtoHVCRwXpcHCJnLg7MnJo1wdo6Fja/BNgdYSmxqcGu+th5iQ26xkn6bmV4sJ1spiKI
gnUtwvF2bvz3lHNopTmPXmqc85mjwTTMay0f5LY3bFKMe9SWPbbWruUzZSU7XbPidVC410mK0cUt
QAD5sttwtLP3XT9eM4JI6uWrsB9orBE2I5qcE9XEDyLQCf8Q2p3PYYm0kLi7bhj42QdktVsihYt/
yMi6QGtD3YDODjktaH7zkGNA1k9pdp3hotpM82iuMOPiBjUv+x4Kpay8bdpf6cRlwaOZoD/2l0JH
/GMnDJJq7MicEsL/j3L5+J+ocgxkGShp/vNPqcvmrXv7Xz+eefWWf/z3f5zfivat/VWX8/Mpf8Jc
7D/A4Xmeo/uIVIRpoKMYP9ruv/9DM3TzD92x0YD4JHTbthLf/KnL0f/Q1T+IcgR53oua509djvuH
ELrPoBnRiG+4tvHv6HJUhOzfhRwAXQSZkr6FbsTyTddFhPSrDAXTtJ8hCXbPRhAcrSTTL0YbPYHX
jcgkkQmGeuzui6kCkdvXwzlWXlWuQGXGGYrRce+pmOiZDlHrxiDh1H2p2mZZG5Sw8/NmaebroWuc
w/JgEbzGgV0dacYVJ0P5RJc1S601fW8dwS1+3v352HJfhrmFM+Vfz+oYge0rKz03S5hchMR6F5Or
4nB8QTx/GfLS2NFCGIJaO86qtJrqGHgt1Y/024jX6lXRtTCHGIRtGW1nGvyHRugZ+Hr9oQilGsJp
mzHSonNmxnLruu73oetrms9DZF80OVXUvgGtqqaBy6INmPfiZ//CCACyniXRzuns72NFAMGyj4Ji
RyyutmfK9lPYyvsxmfr7TYnleQbiR2i2vPYy8oadiITQbO4vF/GwQeJQ5RrtftG2LovMYVZegNFg
dtNdZIFHhgmJ2uvEhBi6LLQZhexqWcUyXR0y/uYyD7FuD+DoPj/G8llm9YGWtWXB5+h2rT7eCiW5
pRrx62K5ryux+mK2PxREdR+wgoLSVJMVyv1uCaJMKUKyaGtrXHDpKiNEX7Sty0KH3ACVcjhIPOZM
0iuAvV2m7eYhupcilqdSOvFp1nex0UgspphDmbVNiF9OwOcaOMgVEU4zSB45Q/S0wbjufYzViy43
zq0dTubyIK9DbVCVCiCLFpd4esZUTq2SBqneIqNJdULiiAAz8phh/yygwzCERedJOAHTEfs0GqBC
KIx/FaV/kSjzcaACAZeF2ef6QfeH9XIrRtyx8/voMsHdiatQmZqXRRD/uVZOzgCW/A5X8BePmSMp
E8Y2ngmhpK3u+kdLJQj3Oz8K4kPh8csUSY/8pmzRK2RA6JU4fEQ5h1PFJmBbycQjn2yHzhTfRU1G
EKGxGHNmJYf9sXWVhxP+QbWl3X7IlsuyEjpYhyGxA/Zuf2tjP9sZnod8YDDftdaa0F6rYZXhqYxv
5NI1IJhTn88TufOwYfIqqTZ0m4hsULvDnXyOJfQaeK7VnqEJXe30qrr77W8vRsgCIbL8fRc0GikN
OAQ61eLA5l7Ap2WxHJsq9fTnYYpdH11y4Rx6b50roy6dum/NQICkllOyn0ki7hDIj61oVnXERKut
JSNoOHTbGdEdFSboa4ilKAv1EciCvnpAdkaY0eC5J68ZHjPNJaSqF9EuKup9msbw2ZkWmkF+aFVZ
Z1TeZcZwrQ7r01Sm71lZxV1tYKRuhhAl/QmWOD9ycz1KJgx+wTgvmKBNM/0xVjEX6009MM3yMJw3
yqlv2yYxGuRJAynhZpVLg45++JZTBPyh5jcbke00GX4NJ36g5SAg6nUu2IrYP6RDjAECXi2y4haw
YibR2IEJsNSCqcbPteU+fzSGbeom78vR79dQgOs65WyA3waikcvkKaLsugkcnVpBi6S8tlCx6QZ5
CX7DjPDHRyLA81AP3WY5By13eYL2uI3ibTNkb4ZyACw2ALy/ZE+sUjvJZ3opbXnwagdUeMHXufwW
fqzaijLRu8NBKHe/kZJEUMRMKqygO6UCgmpo4vyc0ejAfLE3sCMZwqVCIv8erqKKM4SpA4BIQ2OD
S+5GGJWJskXt2XQ1TLZ5HmPFPXXCR9e8nXOA8CVe4w4b4EbPiI1bjAXL+Q3i0VnabvLjvOxHqsEC
T2PlNXFx0I2K5iljSg2tx0jiOVPO6jIuwfpXCHBot5IMyJBgYqJRpht9jsMNPi4kqUlzgUEaApmq
HH1m6VqJQWKW1h3yXlAdVlBmptkNXgjO1cvNwOy/1XrZEyVTVetJvVWnWpaOZ31MqWVsyzjPzmOk
p2c437iQTrRdQZckSsm9rC4LT935Y81sEyA/nDabkLmbxImxiqYYb71N25Iyc3m0TJJ9KJjn58no
83M/utW21EqMuJ0zbt0CrGWBggJTR58cAxraAvqHUitEyYm4pBkT6klHo3gK+RXtqDTdFS0ZaZ2F
ewGAKIAM4s0zc5+XWCGspC2PHsUqYaprwXIfHBtzIzLYi/nIeR4z4bQ3dOfoFYpRWg+U5juO+H0g
KgzSo3eM3exykLo8jKOcaexBOJ/wRg6BHcCXm1CGWE649VPj6BMgjPw93NdsdWbGPJypWK9quU0F
CUmyCnYIszR9vXxTeaP/mnocMRDaWx7ZWAJZIU38NuzvJHkFiUv+Nk23Q1/bqDI7cCEn3Kmg48fT
siioeuysqnjqVZUvVsOeTA1glkWh1vwqT45OgSU1UGTxHw8I8L4FFajso5Hjde5V4wVdVM5fXbhO
TRNecWPcJSUTBfzfbya+9aan9Fhlw5c4LN+mlsGbNTagzbWeSMxJh8YAHGDy7vNKqExCS9+0yDni
oNoGcnzKHHJFArdPSFb6MqUZBcp+IXTRKojAUoFZO6Ua55cIfVvj1F/ywX1IA5lSSmnnvWLBOVm1
bSkMjhyMq3mKL7vAyfYmHQ2mjuYejTMW/lg85UZ80Y3zdHAta1dN1nd6YVflhHm6D2hnDECaAaLN
T42g3Rbaw86agSZ5Tf3kDgRoxdmT18n8Cj97bhH1UlDYXDlJZCEJ9a7QA1zotIp2cRi9eiXu8xmo
tcX4aQuOkwCHgtaDRzS3KylNMGI8ZDXsiMzruk0ps03Zluo68FaVbbjW6OMduxLBeFdvkY2knXlT
R+5jji+cd/aivLoO4hEpeaeuPoJLyzyg5AhU4BLS/B3D1Z5EpKHdeCPKTGnnD7HJPLCKqdjJWRpP
Ldckf9C/46skazRD9Eu1Zzdk9QY7PsnOs4t2L2D0J91vxsD/AQk+GBglCbQcwn1Yqf7cAH9wZpAh
JPrcHLFKWXb7cGg56IzwLJmWJ2CusxDbc6wTndRaz9M0GrcDdPU1EF5acxWIpSzEZfdaO2UEsRia
wEQGuvDaEiCZd20C7T7a48TuFcGbXzonu8Mk63kJRdAcIYt1AxkiuUsRBKO0IA++zz3qGIhkAU11
NIYRNzvUnoheky7iTNB/FXUjOvAgBh9NNAcwY1HGtQXe484n9JJkQiI9zTVSS2uXSbo1sxfv46h4
GXCax3HCJS+JtoXXGJi1iBdDH0UCoDa8+j1RYSLSn0ZHQCVx70bs0we79F/SKSfcxbFJqoWx3l7S
9+7XYHch9MlyvOwBmxWAljBdomO1/G5nzOIl88dLTfBJh4eefAUXno7boTfVBxzSUWOia4kebay/
WdXqh5lJ6CqOy5vOwo5Vplj97ZHNpUyg8MXtq8d/Y1KhkScCuULZDoTrEQ5Jtanm5KJzMoakbYXn
EvWvNVpEz5vD7RRGqGqR4SWNSQnIEd/asOFEaFO4sUsv3btDoO8pkiBLHQ8ycK+HpBQcxT1UuNwG
rw4lo/Ow/Fc9JoweD0FgOFgeKAOCSps2EXAPEhFWCWi0MR/usVd807RqX9HdBULr47wl4F2gxpTF
1zDq+dgj5ii8zwgA+WJWphd9LT1Kz97Qvxi6nX01OvdtQA8yMl2GotU/NwKjpUv1fd0VQExCx9tg
qosm8tCMkoH2ksRd1S5zpiWKe5BJsrO5bDDFcioy7JYNPhfLRp83i+WZn/ndvz28bPjv35fHzaXQ
qli5yjuL0dHSgrHUFdeQCjC13F4WsZrvfN4cl7yJ5bbLmHEH+fCyCYrmlM6MUJa1ztWrY6jjxgI+
oeXMGZa7l0Wutvrc9PO+Zc11W0Zv/8+HP18mKZ2fbzbdU5zPf7zx8uK65oTHKdLRsPKpPjf85Q0+
X2dIAzVctN2U2fFff0DJyHkfZB1uFPAMc1V/SdQ1Ll5G8EEL4bKBQZ8ts+3lzmXxuc3nfeWkZvef
t3/bhr50jNujewEoTZqjev3Pxee2wL8YYX7eXrZZMjc+7yv6KiFydNnyHz9ZLygCpn5Boufny2U+
6P50TG4ru7Fm+h3ejQGlYVegBMU6Sfnjc+GqUddys56mGpklwm1In4y1hkqVUT4f/3H7nx+z/3qV
Zfu0iaAG0CAc8YAGjMn5dFhvYiQfBlVjpsIZjvzxelmdaVmsOlkj04LkeKKEXdKoZO1zESsw0udN
HbRlxsn08HnXslZoBC64rRwhlv7tCcvz/+k+jhh6mZ8v/7mNLsRtRaDKTtcs4xTlA4um+MCugVyk
0vz9Upf7z3/wpL0DpW24qHc/LGp/3fzfD2XOv/+lnvN5p3K1fd66jN8bLuzfu3+51f6jVPW/9veN
/vbKvPvPT6fKhn+7sV2Kj7f9RzPdfbR91v1aYPyfPvizEPkwVRQi377lcUH6KtrU9+7v9Ujb/5fG
wjP1zP49nf7hSX+aC5VNUOBCFR5+L/OTSe2LPxy8RtA9LMdVFUxqpT9LmJb4w7BNQcGRQYprIsj4
tBa6f9jCp+6IY9FwdcP5t5jUlvLJ/WotxNNouKbvQKbGd22avxUwLdeKoGIE4WmUW+xMzHjSpQDk
Su1YVsFlgMIS3g8NV89+yCvS3We/iA46+iUtO2FGk/SP6FGIBhqI7pE2n4lSkjPGcMEdcdLYVs5s
s8LAlIFwjdLkPtU6Zwt9ith6l/lvgD1kFHFwHOvxozGpS/UzAPC/qsr/5BYEjP9//Z3sKerIOrxD
m+Lxb447iVTWSU3fPdIuJATR6XYyTnPyeZgvBopDRgYKsw4ReoSaM31E1s6ixFjh1e1mSOfsUPwf
9s5jSW4kzdbvctfXxwAH4AAWd5MRQKjUikxuYEkyCa01nn4+z5rurmaPdc3sr1l3WFUWRSg4fnHO
d0zjtUL+tzkGN/MO+/SmbW9ZR/enMFf6FqJo33xRg9vvENY8VcL4Ti9j338+FCXaZMVGOYj8KLQJ
PF7kfEqFrpmbVt/Hq6BUTFpDjAzzRRT1ad3EeIRL0gari7fNiOR88Xvg2ktqv+cWQMAuX314qN3z
p49caWe5z8znXK67f9jIP2cuZAu7mCUf/vFj3+104EUMqWFgl+QTjWZpic7nA94BshZNH8KGnrV+
PnzOo60oeljo18PIGZiXmFSgIbLJtxqzjvyYaqLTVhsy16dJH8PZ19pI/SDDiHVORt6zyncj0hQN
49yIGAKuAt9R5zRty+g5TDwgrsRsn36YNifZUD8U+ZKftznxQrr0R6X1T01dIv9SWG+cnFtApf91
Gwz/Tw+fPxM4H7HWucemrJJDavX3i/5VPV8/DfAhBi8h7o3C7aou0HbkkjLSNfnFGAjXmEh4grZH
UgRbQKDnz39a9Qiw/5KLdgoHRjSMqMCmxtgAuWsdm3jTVqXPUaoP6KDnctjPYpkIE2URaFubTzhD
+y5z+JqfYItPxMVqmQ/GwI82Q4YllvxrX7kMYpOpCT4fGgVO0orr9DIJ8OJj3YOqaMbXzx99PsTx
wn8sNxHiUn7YDA1MK8YRhKF+aLxfpmYCFhX43dj+1uSkKNRAfBy+VGSWYH3aSKVMmq3b25iKcGE4
BIVsl9RCKDa11gWh3HXBPW9HNMg3T70ZoOKCBdgTuUp/A2s0DJSvYGS/1oLqo5lVdkIQwk46Je+8
qcBjbvA2psvnKiJ2od7Uk6ZmIhLzVVaGUZUZ5575xVAiLQd5m1yqNVYhdMnnOEPEWjgFOJp7KOYp
EXP5TTGW6aH18QEtrXeUvjNfcW0ccWWKK1EsKM4Mn78aUAVSkWVYD2IorgtDdGTtttZOdLDz2aKM
9miGW4SBMNWzbqrR7o+532LECORaAklr+AmffIzGJ98kEYrau/7C73dPnwQFtu0s5p1xCZKWsd6w
0k8lYJOQ5oF3nhgIGDXJRrJljk0Ss+2zqlaYQVvWpEgLX7t0eEdhJ87LeFw2zzxFLLOr0Z0YHCUF
sUntU9ysE3JUUIc2zd5cvbTl5u3Z8W6sxIFYKCoZu/QCJ57xyRbNmzUnVigZBTIt7EmNZ72ZCIvw
N94ivsU+CVwIO3l91Su0rTJc8mI7TfGPelXuudUPhf/IsHY95YwKd35R97vPg5IbZnu0UYtGrdMe
tqV86N3R3ZdgY1iXYNMrq+eu6FnVJ9DUhprlfO41LIaXxdk5JkBWC2z250C89qR18uOXREsPF8RC
ash/IaWYdytT6zwSpNFNH1lthPMWZ8i5smuwrIypC/9r4qKeMU0zNOLiFZxKfUpQh7LXIp/EQ4Sw
Okl09lJcFjJT7Kctht+NhYS3FRJSWP48xwRPt9ZLJYvztrJGYht1W4+txrtFH8x37Lj6RpYKi+L4
j6H/WjBtSvHLKK8EJ28oBPTxdo59rNEdUHsAc4Bp+059FWrjWZLklyF34fswomfsCbYZE+o+0rWk
VH0Y9/I1SkV35Jx4dK3XHls3o1/Rg6eivuUL8TjlQLyl6wCnx2fLkwkaaDbsJcCJCmj5fke0d5Ij
mIJmut/a0bk14c3bJJshckb3vhb7hQ9ndlAYp/BQdqMzBoWwkCX4G1LFVRLvi67dJiDiUlmPDAeW
faWwrSXWmw3cHbtGnzYfak2wm6E3j/sMEMbSnnyzcm4Uyd/MAVoCbcZGC2SxMPI7LGQWt6YlEjIO
8LOg5d0Q7XXRVW0QeyBZZIDjJiwil8TLrv73JavDlLb6YYs7tDYEbu19Z7pr3PhiEUzRMqcO2dSg
Uaf2zpO2OgI8P3ZrOA/NekTTitTOjwiiRZlXp+0XaSaszHyGPBamui6lfEmm7rvbkdRtxQhcxCJI
hxfZEKTFtAHKUccsbsBGz2vgGTTy+HLNYx1tN0sHmgo1WbdH3Ndb+Bitpl8CenXOo400joHlbew3
6Hj8linPSJrchn0DM8YLzj9mTpUQD7hL+O8Z07lSnmWz7TyBkVj9iDCE7DlZ4L9JGnPFrzcHzPHu
lK6M+VHV5Zrt7Mh+55ICzboY1GdbvaU4ZqL5keQckNO11TJ/i+5nJdsn1RQ3tjuSAE5wRudh4O0s
EeqjLLSG+m6RqnxBH9zL/IvCCnaVK0RyqXRUMHXd/VavLcKfc7JNBqE/BGQRLDC7Zsl1Pj4YRlcc
xNjUF5xvzuC8pgU8zNhG3+6kfC1NOwcPP5ik+fgbyrUO1vs4B/XAx9+kGTq4QY1hi5IPGReQ6rXP
r1sqti9FfeckjxEBf3dz7L21FeDMfivHAB9ijiiTSJevhc+cB0kiiu3esrEQsl138U1m0gf8iBmN
AAFl3rM3kvdlMh/sOvqapCQhNM383M4ggkBa/SrwHNVrSn6sZ4SZT0XGjn3crzXW5sJ0VlLpK3WC
EBHv+1+AnSALVjH+y+gweA4hkqMVVBWQ0S216/e6t7orktKYJSr03wubBbyiEWTwooe3LSiBxwgy
chwP167fcgt5tmUpj6opr82lvfHAzSLearXM6sRa6Wiymtn1Rjx/W40be/bWV68uT94yklM9in2n
er6nzgb9vXEvLhMSZj4IJhtSoLbqK6taZoHEZSu7vhkKcOkVdhDUBR5yn9xaA99N1Du6ZsQ77hYz
DLPZ2COP7PJ22Y1g/xs3yg+Uf6S14jErHR5E02FPI+FkGL/WXfnd870E72jBTuAnH/oTHtoHcjdR
wBXlvU4lL4qyCnuZETbp2zrz5aX/rPPiTJuD98taDVwKKwZENEtmnhwqxwpbwI4w5x/cjRzDyjWP
ZWWYuzxnip8v/l0cVUQDW+D8l4yGwYt2bjV5O9akH6Tgmm2sHrbFU/uxkjeCEaOnSLKp8TvuhsQP
ISAQfuhRS6HRK5or4WbvaiCiN7FRSYghHHjKezI3sLiX/b1ZwxiQc+yQtcbIz0DWf4gEsckRW8NU
gi7HpIgTnzwI2dVfhvXnigUGz5G6XVu/O0wVZqxsbF+kXF6Xxf1aNdFTLQuJAo3YWZb0obuVHTKv
16ZyD+5i4/9fI8axAg4gOW/gEndudxpGruDUwqcvzXJv9cwa9RTsarYZ/lLop1xOQ+isMgtmbWph
xHALKvwY8ymHlVdUYU6+V9z6OjKm2TlOf7G24rVtm1vXsoMoZvppmMj64IVf21WMmLCS1cWE1pb4
3kc9vs+9fOF+c7B84EfKGX+x6jm1G4LeLZ3VVb9t3Yma8xe6rzmMMVhZM1hFofwbv44vIn9AdjE/
km5EWdipfZVuj6ZMHxmhR1fKiId94vzYqjdywUoitSiDwCbyPZyvY6d5TIj3FoXxUuLiBGlcncAL
kKfbZF9aw7mq1YRxN/a2U5VNzDhR8yZDSXwRNhpcd1drEvPZmtuF+37zEOW3pgP5hoRE0IvfZ2w7
nbKMQ1lgSWmc9IaYnzV0cnUvB3sOZjRoFEYWABnqJ3hx6RXUryWr2uOm0BHMrqBxavPl0DIChmdP
RGFkZtmO3QQ0MXJBcvZha4HtL/Ksdm8ZJrrMeMKKh8dfxpnWbVJIxl720hb1g+XM86kz7+ecerzj
NTuYeQ525RIjTry5qp2LIH1za1FExOz7YmcazwSwsWZKiXTvmb/HtNzAifdseMygSfqvbh3fLYQJ
RzVoAbDIQZfwopfSDo2as3AwtiLwC/+braVxbGgAtks2h4jmiuKuQkMntZiOqFB0pFpgR3+jpUAf
oziuWoDXaCneiCav0uI8X8v0KvR6iRbuLVrCh/24DDct62Pm/JxroZ/JWaiFf72WAKJy1HwBsIJa
HijQCdZaMLho6eCIhtDTYsJlJBtVpvI9Jq4gsFAcVlp6yBby0qJFLJR1Y6BNjNgnu1qsqLRs0dYC
xjz/kWlBI4uuN0dLHA0tdsQxhRMTwQ0efS2GTLUsckQfGVvxrtWCSUAydUhvBm7Rnm45HLeYyhH7
6N5Lh9sC0eWq1Zdi+TUixpy1KjOW5qvfMQNZ+/OYzD+aAUekWI9EZqYHf3Ygv1TxLhiylNihWRcl
6NnwGhc/CKS59kv/R41E1NJa0VqrRuvxNGoVqS/Y5Pgcf9K0LthrmOz/mose45+g5gBRx0DrZMUD
FXepwCKjLXUitsu5Wu8FQFomAE5g9qDrca217F/UQS2bc+Vxvq+jxKgWbTPbztRmag2MOM1S9tZp
tksMsiEiLGuofyyQ+Vpfi0O5xqmQp0G+5YdBq3AnrcclsOaB4IuXykq9XYZkt0e621TNh6VIFKcX
wcYnAyO03fXbtPTGVZ+5XPTzt2L0nlL2TZPIb6XWCHdaLWxp3bBQ31wqeEPriSutLPaRGBdIjeHL
3gmtPbYRIfMHUzZpXXKPQNlAqNzkKJaRICx7Q6uYB61nHrSyuR7eUq10RrRzNrX2mcu4otWlho6v
lVZHV1on3SOYHrVyOtMaahS8+0arqjPk1avWWdftAPGF011gjKfJWtHXxlhtDSpsB+gCmm0vY/mJ
FBYG57MRs5ohpyXAE0vkegJkvoi2W/3/Ej0S9tVxyVn7Vk0eDs4bE0S+rujHh5VYewAfCPe3U2Ik
X2uBuQsuy4XwTw/oCs5ZNOioCHMqBi4HygIk31qr3mjVOrJiIDkI2b3rqdl4M7S+HfPpztGKd0Nr
3x1E8Ho/eiWQxduf+nitlJ+1ZF5r58FZ/ioQ0zdp2CCtF8wCWq21JyyDxETk90TdYSXVinzloM2X
iPSp7V8zRPse4n1fq/gX5PyV1vVbWuGfIPXHyk5AN9p/R7sAuMLvWmwBMGVRPDzimABVDVRRuwda
7SMwtKOg0t6CVLsMbO03GI7Gp/tA+xBS60dqpiCFJdoz2wX81OeSXp77BILDhcgM3rdoRhOUE98a
9VEEusRembvhgDC0F2L5dEVof4StnRKz9kxEmCegceGiUM13X/sqRJI+RvqKZBOM5wLzRaJdGKv2
Y7QYM8hhb7BpFNqvAaXhutEGDu3kiIZvKYD/tHGPMIZvOgwf+XrDGTKN4gkQHZHCafm8xnfAEYKl
HNjlYhvp0DVJbCQddpINW0mk/SU5/uEphAY1/6K0SET7CAmT6C7tS2F1Zu1YlV+12rPSa/eKf+lY
jK/a00KV/7KYFVx93C4eN0ruelhzFZ8dGDFy4TlEN+2SSekECu2b8bSDZo5+UVdNtxXWmlZ7bArt
tilRg7XYb0ZsOD12HKl9OWRoL8iOthfiKJ7YVN0N2sOTqOQDX8lBaXcPPvZHB7uPje0nw/3jjK81
ZqCeJeCIOWihpoAXcrHd/GmwuFomqv6klI9ltyeTGy5wCT+MKKWLT9ZFh+OkAhshi+gtorsRY8qo
ark4GJZSjEumdjDN2stklaexBvUghjtDX2tW/dF21ZcagNluYw/uTMOPrcaYkJlQiOnK74exb4IJ
aUBXyZfIfBLaWWVjseqH9cbTnqtUu6/49iz7Qjuy8C78yLFoudqrNWHaQiT2vmgXl6v9XBJjFwXb
btZOrxHLV4v1i4RGlyYaN9iALQxhj8IkJjGLwYllVoZ9LMFGFtFxaiavquxfQpRPtX7NYh5eVJ3t
y5GD3COFB/qgvOr5pHZuZqOew5wNFfVG+lfmkswhGN+fpr2cELHWt41xs8SpRKjcnHLK1F3VeVHY
Vb4ZusaCHkaoEHXJHC4dgzPm+3Qg0FSQh6Lz6NeUEWLmbeeVShLUNCygNZDpMDHVH8QpFv5TSq9g
tQZ36exVROYGZGwpr9INWQG4pB3LqfG0dBviBYKWYiM37uKq2U1E3YG2qffOAATZS9fdgm3BLSiZ
PaRiV0uJezwahz4sNvONPFwUaU2OsLCpQBaWyTGVOdN0o79ERFRfUWIzwtzmHyUUefg1eYDIApft
TG+uSq9jRIAgpDfo6W5nG7dAiPESchzZ2aGR2q+eQ0UjJkPtlqa4bXMCnDFYfC+aRQQERrBZBasC
IwdlhgcRKU3J6vC3/Euf4fsW/WMb4ZpVZCc/gR3iIFKEM6Eo0tOnI+HB3+qhfIGIUocJEdM2te5O
PBQquTEbZCBr1aWERkzLtZd0P4ck9uGo2OahXkmoJTXUvYko8qm1tvel9BcEKYV9a298EVpvJSMZ
EIU/x3tRyuymIVt46LCTypV7iPZpDd5dkkDgykcU0C7K9gMA4TQorHje4WZfj92xKJfhNt0GZmmm
RTa5q8gVQI47E5s55gjZi19WQnCFP1T2rlgZVEKey3ndiGx73Eqj1qVEK+Nmf7ORb9bP0hij/WYX
pCERzoWPK7tfBVQzaAbPc4K0rzah4DAdxwJEOJ4m3kGE4fc184xxlhSODY/sfskgBpae8+TLMrmk
MbnAWYb9r1ovVMkcX+tIMqbbfU/L5SfgBCAFlXN2m+K+qPBNTRuwpyYyHCw2ag6izP2O+gqutxe9
Vp51i7zv+8Ls59KCfUPZbvXhMgusdB3SV7QtHPcWzKyuz25gK+OgXDgF6/6dNK3oapLLuKNx3K57
r/zIVgdLrMVUSnp0BHbkQbpriodemPaNXvrbjK/DHKrCgZdyHJaiecQ5nCJNsk7p1M63hkheo0qk
SNqW9wGXzDVOeereGNC9vTiEGg8EVgnDuEvm9QQEiGGlPe4M88oasOUbMkGrQhTrlZWhrFlX6y5t
3epQSfiWjukux9FtKfcTP7BnEsSyzF4f1/pOTEm9y4xmfEgrIzA6eeI2gfTSOCWVDX20+9XFAo69
H/2c26w5ZPXGMgP6cWqKa9eY0ovrfbXYiRz6nBLfFe12M/bOyyyt+s5vbitL7snGoQ4vsfCzTijj
HFFLzaqJ2AYM7lPHFXrXesVwBr7G+e2oa0azfWh5Ix4Jo8VDuD7Ga/bYrMkNLrevxJEhjR2/5mJx
Du3MJ+rSg5IRS1Jd+tEOpf3QyPGFdjk6E7gwbSwokQ9dOU0KXoOWfoH5TpjYWAcgdbYrsY2Pdh3f
MzqaDxyFIKIG76maRBQ6m/cc+VWyk3U9P/Rz+pHm1XGgRwKAzi1+zuvXOU0YeHFJkkX2XuVkfult
Iaa8xQlSwweEUT+bgJ7voqWBVgevZLTW+Gsc0XEYuf2wzVCK6eomlmDwjaM0/dKwJQjj9Uu85Re8
zRgtG/dtNC0CBpI92itBbbdGwTw61g0VxOhRGwJAgUNftQ8Z4HV6IEy7Juk2cOLW0zRjT2GOWTi4
PxsPrEgS9WcXMF/QSZQ5YOFvFmiijhN7gddAbkhr8rcLN/L2ZomGKnfCZmiR5Rbz7Sw3rsn21jkL
2OFXWdQC/YNlfyVd97q5yVlLPPbwuXyXEbjS3WSS47+MG3sHJNoj763/sAXPM0HDVk+YiZVh33RA
cPeTt/0o0cxhf0yOkNcu5Fx8tWfAMTNGwZEcuFrkDmdinxxhQdw781qzXCILSJoZTj7TFLsspypP
MF4iKdvQ6qJBBv5lRL+i2izhCWKRGe2VeV1+G23lD5qr5IDWP3SV/740xCLJppaMEonmiAGqu91H
MU/ZXqQADg3pD1yDtnvrEOZUWvY1oRGPeU6Dl68Wl2c23Xn++C1eMmjhq7FbhfcFltN7nczJdc62
e+9nbDtlnYdwja4nkBjsPRqGOwMoWmZLdzltc9D2EapQZewtREOTNQCKcYign2C88eEtz67zLU+2
27S0C4h2YjybDtQMbiUyr9rQ9VcJfd9Rx7hkLW0R7IQGHsjX1lT7oqmfRpG+NiOGZXu1gTISbjw1
HAIl45ls1HN7rYdE22OHecS6XmFj3b/VjKq/JJPN7+7HoEOoHKTATm5Lo5kvw2CD56tGMtgUd/q5
DaK8vi51lidOp/5EvpG5l+n8iL5VnfJnMge2ICO2Rs2IpjEnLOFgJBCETCEfVkSnavVf8sLuj8Tf
yX1rILMSa32Q0mBzY6Q/KBu2/eClkAFc6yFvo36PphHookkF0hCkChC3fMwFgauRQ9QLCSY6fhNJ
OhLznzFhFPiwxeNQDHDPKOPu3byYA2hHDBszhIkFendb3W1pI3fV5j46JXcDP91ubRpCDu1xN9mu
e7Zd+aOaKdSXBeVtJGX8JR/uuvFXRG3+sMnKv+2hnFZakb8helhzhLOjHPm6PSD3e7JgqR6HiLHc
DK/kbjTM7+W6FpA6xF0/oq6k4r8WJrfnCQzMTdvkR4Jm9xqv99qpbUeAhTzMFeTgIj900oW+mzDe
9j/y5H128akaXE2N3VpB3BAzXdvHeKYGHM3ZPqyy6jBbkbPpZaWLONkJwOP4+6HOvL1tEy7iGWY4
fsm25lfVjZTIQ7ErOuvNd+rqp6XKs1MG49rVN1niZlezNR7czWwPneB4abrispXmvhELBmPHpSmK
KL1n6DULsUeS46JEQbMTm6H2U+0xkU7FVTHPj3XE8TMAEY2dpQd7gU6C9Njv7kqeJdgXIlAz0MSi
Zwy/+nmYrtO1Q4JimJFtNo45AVQ0Dqw3wCatsTgVzThd8AcfxtHJr8fla1f1/cmgNiJbFtSsSozr
vCSDoyyZ6zV4AfaN7Q2XeRIJLSm5Yu4qvjEyxr9Ubg+QY9b9NG/fqTYE1ND3YlQIMknUjQYyNvD+
gTkuSOaVi33Av8HND9rWg6XrGzWg5+i7NGjmzL1VjMuxt9BgT1Zxt0Sby4xhOLR2IHN1ZLf2I4N5
EaDPzchBEIzEaD/MiNwt35Nnt7dPs80mmL8e5E9VPKb9dk9Kw3RHam9Ga8zHmbXbd9aVN8h7s48N
Fgc9HjezOFjJjNtT4PQwm5Jro4HE5zju96xHBDBib1ZGHd869si9D2M1LaMZZLkVGoyKbrhrXLFr
G+6U6vj4TC7pvL3pUv5OyVnRG/ChpsHB8jLW9zJhdOKmwgqK1tNxsc2RrTtLY8lUuyKSiTlPvxdm
9eZn1Z1Tl2C7JEmlQ3ZdLGb+5GIMTJcCTikPQmTlteMCyWVqvE8avgs9Gg6KWKTITo562WdCQD7U
eO5qmvm0lCmbI488aJeUscIFbNeob1AG2N0mm3XvGy2nJntFVANsIvoWMOYCMnKogD0mZFXDlaqc
rPxSFnzWA8v3SmH1iwcHHYnedJrsq+Sk5EuOI2O961gRnn2Pgmv1vZyTuV/4k+vqMip15aftszWu
LjJ/X+yZ1GFeOYueoZfnyEPrwF6cp3ogYVvgoie+2HLz5T6XBKksAzll9XKnvKI+5D3GPt8CVEcZ
SBH3AcuEvSVzzHkcp8Dy2R4oksyvPOUAVTG3KEhWCpSOCZFtzhd0KdvBr8pDjCH9NhbeIyEvTK23
SVAm+wzuIKPuVjTax2aZ8ITqzWFNsF2TIzNU8uT3UXv7+WC4WZASNzQ5VnqyG3tl6J8YBxANtMRL
Z6MLy7ovoOmIXpiqgwE9d9fiNRgreJWj0VtEs43yOtH2CIuRqwUFEe/8ALPU3fCcAhizSlqBquru
4wll+6LOtaJ2WgY2IGt89KpKhiZ6gjXeLoSqvsat41zLJEXc32N7QtL+js2YyJsCGBtxjgAwVgwr
cs6+1Cw21yI3gnaS18vCwQSq6SReMxvtRoPLPWTuDD625+YurYiLDDvloTBhLIGfu48XKu94Bgxr
+tP2aBUDRJfNuo7H3CWWevvhQbSVgDwsytpG7Iyq0SSGsbzOBu88Kj4fKwdypcrybKfufUyP0Emv
DXyrbHeiLcTRWZpfVp7+dFvDC1tD9QGYMTtw0tVlgmJzCWx1c9j4NtXS+V6UPkIbojSvKuRnhnCv
+w4pShW7Jy9XxKalTJcG/wb3YfyUsXjMiBuiLOZkLF5as59vEX9JstWkE9+xCaGjg9RF789dhoOf
NSzx0XG140bCsLBew9qVy64vs2Mj+dB7ugWQ4izUUnAVuzH2QrmocNji+5EFGfCQtYdu2SIPrDAw
cBe77Wb8GckIYm6TBD5ySxgNTHRdwgylGVCtM+4usGAf4CoWoRwXnil50LJcT6wBWVZTHkB2TcOu
foxBj4V+mtpHg4zBvVirN+U9WyarIUgc1zUpSFdRxXSDubqPY8iqym9lIem2mQH5w/pIyx+dhoxt
jOkjcOgiuWsIYn10PYNeqT8xbYn3ZjbznknnPNc+o3jWEfTIZJzkxnq3JZils+Kh7is6pSU5J8j5
Dr4N5sua+4ktKE2vQu/nIf5XJtCszFj3ZjG8qdwTR8OhfhhTcQdJBuivw7m7lYzNDE8Ftd0kz5OC
1eo124O99GlgWREqzHoCOOf0lG6bfynHNDrqkffSZDg9Bvunv9LbF351nObaPFR2hz8dhHhWma+5
meGM1A5VXz98/pOtzYCDSrC7bMZE2FvEwtRc+v2nBPnz4VONgTRhIvbeWFhCJ5ozZWXwniQqpTMd
BwuftKZgTeinUIdVA9wqptHshTT06u8P/dLG4SC8F546K99PO7BPCnQYmf39pxv280cx42ica/Mx
06o2/OkviQ7ttSFm8/dagMTGfAipOoOt9vccyjqvlwc0hQhAMsegD7Po+FYSmj4Dmz4fXknHWs+e
Vp9VInt2u5Eku0mRpK1/RDLHvPv/Wur/EQ4C+yGUhr8Ld/8FB0FaYtqn7xXqXlTVKZ3Mz//3f8w/
ftffxNQecSxwHbhUwDprPfXfiRC+/R8GxGv+h27a/ENp/Tc5tfUfKH6l4StPSdfHHfJ3ObXkD/SR
rPmulATAWP7/kgjxm84YwZlFFo1tOi76bNJhfotqSdduHknG6E6Vg1ktTXr/4HXrc7sx8MHRzdxI
iaBKOO3XjlTHpZxDSWAvRu892QXbTZKDZHW56/iKWFoUKYeqvVmG0XnoovKFC5WibTb3NWIs9reD
zl30vEPUtBYlVHIqTRzUNpUjY++zkt1bYbdl2Hdy2qWNIECiY9naffHu+qTNAZz3ROqVA6Xu10Kl
W1hlFgzG0TxlEwKnxUH/ICL3evPnEZcdPXtTcgK0AIm80Th4Ve0j/OZJtOV7W9jjEcbzc9f2A2Ui
r7U2iCiboMBRa0hsdA6hGIxIzUqMH4M7QUtCc1Vwgw5crJXcGIm2JoSChr14b0r+gK5ZcciuZYiw
ot6tS7tcTA+tY31ufG++69YePzF5NwtTkCCdOBjUgh7mLTG7Zu+7IgbZpQT7DGmFec22ktw4MlNM
K94TqAOTXEGZMZmFVEyQIXt523FEye3FLn5Uz/625o71BwsGF8Q/sn3+HFxj/usXxLaRoIMuISFI
MsBCqP7j/TGtYpJ/zP+brV431VPTnBrLfzYGc9p9PhRez4JOQY6K1xGBRTHeGSNPyi4MxEbuf72Z
f7q6/htZ/G8pNHxXgapYhmXbUFRc0/hNEy+BrKAgy2GICMC4aVO9Ef9ld0dyp+9jWb4Iv/pI7eKv
3oHfmCn6r3UR+blgWBx8EdZv78BGSODWJ6o4kXnKzAQXOV9s3cskGrkwyO6wiizdZ2g+SSrCMC/6
uTpE80BGHgJ+5rOv//590FCaP5sgPp+RrfOaFBesZxh4NP7pMzFkP5dVX5zshDcC/bC9630yw9Z5
OCx1bV2JEam8YoQNEym/zFWxoUFFJpdtKJItJXeobj+mpfF38OnNg18Xh88/SkXIpC0pkTxkT//+
SVv6Sf3JufH5pB0sIKCqPRug8G+fXswVgAc340n73Ram/XocMlixwySQeGWQx8m6SvfW3L4pk3lS
G3MdphELN4KwakZ9P1u1Vmh7BsoGUT8oGmWExi9FBIp5kZTvIAwY7u6KNvs+1ADMC9nnZwgwPbfW
9TtZ9YDu9Bsh05+LAGkSOQQnOIl8pHIdAtRLz3/xivUX47dXTOAWr5TNhG+b9m+veMlJGy9zI8Vx
Mp8sQf3XtSm9y/wCklteW74X+BWCGUPa2Rkdk7EjZy2C9ALrtdHde2PRwE5TyXyPcZPROTQ0Fvm6
coYV6z9P7OZor2/HiKm0ajgE/AZZa1VE735DJosztrnmcBhh5Yzvbb1sx06wHoDNFrSRu0tjGzFV
9FfXCzen3162Yxie69qG6/Po/na9kLDlorG1kNN3/nPtjzNv+XbXRcV3MUbjAbwrMb+VNEWwUFfD
1HMQfQZuH1ME90iKEUDAmlS7ksHg7V98JP/dczNNR+Ig8jwYG7/Zh7rWL6yhQ+rfrkejy13wtvXX
mi3JHvb0cyPoaDfhBJ+3Azkh3FJYAqqYjscqoOXOExRifZmP0PlwvdrbmgfkqBPQw11lnFowrgMm
V3Prfjm24V1V8nnz17NTXTzPuW9jszuSq2AENaKyPZPv+x4pyV7EUPgwcpyRtHxL7Ujd/PuXbf7r
EUYOlDJN31TKdxlJ//OBwYx3TmPVZKdNQbxhonJv95tPYPFAGtdGfnVr7e1qOMwDHUbEv2xY7pCU
JY9ZaZfHKkUw+BdP6bf7ik3ErWFTjRqUMg6m4N+eEggXuCSJn56SyOdaNbY7I1H2AcAzLDrXPiWD
lx/jybhIH4Tx4Ha3qct0oS/Nv3om+jL802X6+Uwck12C7bmG7Zi/fV8z1q6iE1ymA7kwjv2zT/CS
aV9LmGbzvJOcQzn6vPPG8JEGck+OUnMEVLSc15lIM2twXwpPMqlAixM60glqJf/iOVr6e/kvzxEE
mK+483Ga6HfzT3fhUcGBVfXCUdI7t/5g+uBycmZG9auQXv8N0d4WG+XFTeEvNcl3d9qIgZmlcQvZ
+paC8idBneCbm5+542dPi4lYBXDPlHnlvRRFvIe4Stiab1eBR67RJZPiZRyTdlevsr8pFqo9r2OP
4DZ/+e7/dlvQ777pe9zTTeVKRaLhP7+yaTXztMWadTJsyAotNAay59dL6nkxZHGSdqwBqZ5klzCY
LWVFMcIysVYGuH3NYNElnLY6unkm/uKacX6rNvQTky6sBmV59OnG7yGGE01zvUVuepqB3rv/Sdh5
NbfNdFv6F6EKjYxb5qhsBd+gJMtGI4cGGuHXnwd8p+a8xzPzzYVZVqIokujevfdaz+roS6q0Stnr
pxfXRFwz4rhdJ9n8FES2WJ5AsInc7ogNGSFCUYTGbGzMdGF0o8d1w2RT1bZ/dKxJHKBq72b6+J4/
5Pcmo5Sdr3HYwfYRK5DJhwR11Iu9tGn6OTU+q6Lm2K8VA+zue8ycGr45SSGR08NvIwmucovHniDw
3VTRsEJIRhvOkuTZV0N7kUH3HWG2Omd9f1daGQ13zevYZYfGrbvPYIbLYJ14qlG+E9gRkiDWh3G4
N7IZ4WWFJuFGrop4II//eRHw/y+LAMorjkdEDrKN/42jo1yNhtk3jIND+XEYNIqzppCo0fjD8971
HqC8P0YhIepBRJpbw6R1h72w3nkCka6IrT3jbnsVZiOkGFBYriwY1gcmcSVVfWyr8ndlO80OTcwb
iTLqwPUcrAmVgolOmYmNc0iOQefQPMqikDZVfU/Gg/NRRy+Y/pDtWxcyfvNdO4fvaSw9xkRA0O0S
dt6k7eo0K4eyw0LvS4w2tdOyPozngW4YE6o/g/K7jTu4C8sEt5Nnop8a0F5YXMufUtF1yYcJzwPn
BdvHlEHA1qHLOPAnBo2dOGoZIzbdQQQEpNewpjYD+lc3ZshUViRqYsqHClrtCAhKT848Mnt3w3+O
/v/v6v+v/ZKLIAB2YYMgdKlV/w9eoBmWoPZyniWyZns8n4qEttKkuUp01CSmfep2+OHpgTRE3azI
pn3xcnrsflA9SpegDzJzmHdU+drOHAJIlOq2//ktdFud/+fKCFOTy9P3rYDbvw8FiWHxJjIUPdyl
Fm4G/VxEhAVUJns7gqMVmRgAuBK8NxHu87yl/omb6ueUUCb7II1WFRp0Z/YZ/88cwP4/j45+wV/r
dmD6fgBa2nVxQS/e7H+v21OgXCJFEKoGreXsE0bq5CIgJk39bBdZpCSg6pvOhtNN57IgE9RND8Wc
WiBllk1PMrX+zw/I/udE/9cTZqOUMXFWmjYP7a+qNG9rjF6NFR1GyKkbEiOyp2JcwpiDY6lL450v
7RCFl5c4Qa1d1L/D3Ko/7eqDBqJJk9xuf/X0FQ1DFodhDuTZqX5TzvTnCPotungvJ9DFfogKcuEG
2QQ7jG1c15qrAoE7IU10unt8UVp2W52N8UPrJxypuKqPvJTXdFTfFeE8V2AP9UF180NkMdNWMUZa
n2dyJ2Ng+XOo7T15xF9tKuVldFGHZFWrt2FKFeyGHowp/6GnwjjJkMepmacpJ/hlwv0CcOa09cmx
x/DQlPG5z7krlMBq56LJBKwcP4XeHBwZew8IPhaNWlQkpzqNBrL75nEvtfrDy00OBtMv8tiCb7sl
Pj6HjnvSYHy7ReZWYkki3cxcW0iAzlWciI0vnfTFCj54suXVLoenyHSinT+guIy7DNICB2g2uUAg
+sfyG+Xx8BrRPO4V87KwbDfJngiSTWDV7ZkN9ScpzfOjPSJF8mlJuDPAnWKQ7ilfOhdoTpK9qPIP
XxjjOcl7yOGk3qw4NpUEojsfBT1vaj0wHSF8d5R0Vywp47lA5bpq2H0PYe+xY/X5uAplJPdVG3nv
hHxmEJ1aqSdit6w/OL+tpz5PP/15GugDTcY+wMHMrGPZQ7xgz4jc2byzCN4VwgivCIuPauiiu3yZ
0sMvgr45DrySRFVYYWqhmyhqmugRCfV+SDIfHIu1Q1P0obYKjAlOeYgs1GWcbqx9Z3FVz2UP4dMB
RWgbESLOyn+NBWPZqS7v1DAi9fFs5Lkm41hEBR9BB2gojcvqNCUhOsYh+CUdhHG4ITOCDmG8CSjQ
q4Je+gvH5mLnMRLhJ8HvCANGSwSLZC3Lqjt67fA9ALzZx4YnEIfUeJHx/8I4ru9pXlwdV8H99JEe
jvj2w2n44cwYPSiq4o039xvdiG5FdKbYagyTSBu8sxMq2kKDwrCo/L3ltFdSJCSiFLgmVprtCBAx
NkJ0GWIbhnIO0EBA7M6jZetu55cjdWrPLGiu8F6lIxo1orri01g0D3O//ArPJ4+jMh/NRpyl5tjY
MTC7Fd1tGeEu6+dNIwpEjB5mx6wUe444FhmD5A9HLWkTBmKkunWpEX0CklvfHvcYsDC6O/lbJEqm
gwqtdKbD5CHPmaLOiu3LDl4rxl+PrTCYkWQ5RvzK1NdQTOLVjrggpUUoWjy+WsvQy1FomiwKJkTM
EsSZjq1d5al9RvDwBekH57EAzacN2S4bn3U5eVdqoDotIkSz7oxhwLkP0fdfzeKXNjH9zE4E0zwL
GSQvDzpR4b3IEfLICumrQnSz9jgl7zJ7lmst42YTSsxHNVYZW8Z3QK09hAATCpBrponJcNKqgCTO
OM9IS/di4tvnMEi2azLrFwevnMStctEjhiVAJ8QImujlFPMSPKoXLcZr5A3d1gI5+GgQ/SKWPxyb
2rAXOmjJvuzH16AmFjlKCRIQ1oX60Tjg6mnvA4sHlzEqepPd/Ir0IESvForrHDQMcUwNLDFx9wXx
U6+1j2PHqKQ+a5tTLrthIrN8zWW1q5VbXjwbxrSfZM5bacXexrbT8jxZCBQrQ5kfTeR0hF56DwpB
5J6jO89TQH9CMLFKMgZ5QljLaCX4VQ22ZkbnYF9Pycml6fPUwqF49gz8Iu2UWmfhpj9hcDDR5HKl
lLybfCDoAS3lsZnfnZalpwG6hdGO1kT0u9B0DTg1fltVo3aNa/dHWxn6HkMsT2ERPupMebz7kJZy
zOaEU4LfC0exKScHT2l5cH35Ugxje28CQts4uNE4j+OZyoarH93zUuZHMWCsDbF2V6aoj7g6EOca
2r6jTfIuKGQKtwOuKhN5Lcr8DAxgP+fNoyu5BqvWZvgduiNrvSI6J1XqlA8oKRMQge3wWVbOa4eO
+5qlwAzJi2t2yFeIqwGdTmf87navo8KdaCZBtM3God3i/JA7R/x0xpa1anBB0+UmbtGWuPTSrK/k
kR/tG5IEexc8yeJUW+EJZwFvcfwp5BwOJZ6H85ym7SM+poqMHpAfIhL4w/VzW3jpLo/tZl2ELVg6
kaJmqzzkiK24l7TD/T7o10wp8tMww+1N7NYk17EyDzHmAfwmw9YYcspvD59L7uVnUEZ4smm6RhVE
xL5sputQtT9AglBD2/o97z+7guYNJxZ71QbZ3ShRVqUtL3ACU2UoXNKp27zdsV5g5slT/CNlel+1
7qX0vPQyyKKlXBsYqpJICkSNNEhyTXZNUdnPkpGyI85GiDfUbNpjalTboSyCi9LQTmz/4DSLlG/O
j7m03ufQFxfpm9U6kyfTX0h+BSUg7kCiDsKq4xjZd8QqgtEMXkLJ6YEI3lNhKEHeD9utaXouZpqg
X46g/lbXEOnsom/PprdoHltjG0lLwMWs7QO2pSXC1Bcoq4MfeEARfsryGjoSODRNrj6te6yCGD2y
aDrPg2r3hk63ZoZuTKeuxzmmX1dePN7nThniwsLVr9Hwm+kDCbFLsLHcqoIZyoSdfJNn07r2NXFY
iqCXYpyx8qXz0QFls/eZ4ayYpshdUFSoXcyhPqJkeA2S4edgvI0F0UP4f2kRT+smiNznbBl4sI6T
w4ZWMQmpDN02+lEP65ZZdOn7B4X0Y23FjrhYxTYIkuekp83IJafYdBP8yUi2GevMcCfrvZd1n3AY
idT0X8epuDfof684+dF2wuNq5M1uCvDKjKAdJuW9xsMMIlRFLj2z6NFvwlNWIOD3OsPAIgKYYxrj
Xd/Vd7bfM6ahdtq1wlmnjvtMSY0szxsuPY7NGOv0btIz1NQ+/yJgquy/6hgiCgoXjG72R+zjIxoj
guGc7KWlNbIyjf69H/DoaLaB44DCYqU7BGrM1+GjTJ5aGxFlmwVl3KyTDZDJfZaAljDntGF5K8PV
mPXRlqmAe7AtM0GJujVHTCva1Jv6bUDzz36a4VvL2ZqBYpHP925hHt1mcZ9sHJsMYJE59nr0i247
NNN3PdjQDHKAj079mg6tZOCmEJ4b6c4IKCfwFOzg4mwBkn0k4DKaDBdZ3io0oC7rO1oNELXVWloj
rMbRIOHCeHe6BSkyfXK2R/PRBHupOG7nI5FZFlrTDOkRNmQCXW31Q3KAo6zwt3zfTmuj2sSy/hIe
dj4PuOPEJkcDRl51Scsu9fapjS1KNbLYtml4KkOyOysGdzPRpOlo3GflNkT8u0bIuPL9ArAaapAV
Q28YtAX+/wh7lO5QiHX5sMlmgQ2Zzv+K3evejvcjwIWJ+KuRg1MvUQcuzaCwtj6Tvr42xC2tO2Sa
rZH/spDUh/Fl8hYK+oRjXpjkjVC53aE/7tiuW9Kpoy/AxE+eXzzXXntAoP+jo98AYpMmB5mHkIwR
dRCWgsLDPIQxC19IW2YV5VwuiMd/gQDdFENJbwJ1doemiF6iIKU+42hihEdvARH/VFVRPhZBeJAs
BRsvw2ibLt1AU1t639byuW7Jbpgit70yAuSSaEaD1If2J8URW7Z2M1Dg4Q8vMdk6RbkH/IIRarnR
C68+wPa3ToADIdDlw9sXbt9y+/CfmxuDz6d5utK3/w6R3sIC+Lx9n3eD2t2+MWR8+L++5/bx1JjJ
sgqdbx/98404vkjQG83LPx/+61ctdz1khP+iiYqigwC/ixE63ddNwUvxP+/Z6mpr3v77bie1sH4R
l9w+eXuct//985P//LJ/3UscWs84dJAL33j9t4dhYuankE/xMC2P5fbjfz2+f93lX9/z1xP391Pz
z/0sdxv35Y9Q0Yya4ivGF+aznVkcXaX0PVPhg05RBwz++BnmgHB03O9HbLiI1OV8Mlof1a2ms492
FgkcK9ouxRCKn1cPD3ZAgZ8Ww3sh+53Mkk+dlde8pQ2qahfKYrcjG8zetJ18HbrR463eB1uTkOhV
0sTdVoz6LZZleF2y2hpziLCyyJKtzQEQUSAMLLNarYStH8w5A70cGcWxjeRJBXV5qZi9e3598YKi
eLDD4+gFGSpfjmAcQOQW6rxYeZb5R8kwfkrNr3ZAEmdlYMfL1sHEHTrjLjjOJfW5Mc6fEP8es1GS
/arXwgRL6yFsbuj2beyA1TTNxyvS/eFICve0agcTAJn92E7LHAKi/ToYLx04hjrJzUOlZ6Leppyj
VND1e6hSe+l4CDlzfNNkVcMPxbDrIGULjAeUyOQCy3JT2poku9pnQG4fYtcwnuJty4ltHVfkURNH
6DPt4klTkcF0s0fZ7uCxMZ8TWt0EGPu/At1b684OUZvDLPaGo8dbZ+Vb3zk1m2XzbHQ406ChNvBx
chLOou6KcIKULYsEnLHs2yuNCeoejbezMO6IdAnvjeDYFMOVvsanKfS+MvtNnCGfKhTnIDkQjeB3
P1I7Ci4yLHZJy7Nnh9NHLcIHtIPdvk0FndzC2Omh60lXaBeWfArht8sea+wFKz8OfXCv04OTs6A6
MHyB9ey0R5xN6eaQogbmWPabpZdgOk0h0vgZAaMl7XQA3JeWE/V9gG0xbu58MwKpMJEwJHjXIyYM
mn1UOOOJgMHNOE8wvv0QSgDdV1IXo7U9mT8ypGzrYDaSwwwCDm4+kxzP6U9ZPq0EvQfA+8G+bGvM
UFN7XPIQbMkkc8LI7Jf42YqePXAyyMoLTPAEt3rRMzzSgyYBRhuRNcz4ODnUIvkGKlPuCtP+jqZU
7sdpQY90XnAn0VAJzSNGZ4KNgsR4jOL1A3+auhZME0rmyndGitE08X+rHIGLEeEDtJJerFPX7Q89
2X9I58saXWVEwPnKbpqjSEa8G7yxgiZOyT77dkxlHvkhCVYTVE6xeG8q76fG+UQAyVc6P6MazA94
g2ng2+o6BetaJ+12RoyLWnj+dB0qyTIZ7vMyesli55spktP6gCv8BVdlnEj/5EEWeXTQfkCKnQNF
k+hOBrqRa6PhD+stm9372MOFCxbnOnptqHRdc2+n+KHoHIF+yLJLJKqtbJkImK7PRgx1l+Tx9mw5
FSLo+SswaZ2VgmAsRAwtfoudmftvIFUQBuKbZN90XpTKHpfxwNQPxFL5XrKzE/WSqfjiul+4yiO6
psZDO6NrkQUQDn8hfuQTDkPTHOETxfoemta0zmF58dLW4tA07k/gYCwaDogG4UIp85H5r60BBbJd
d+9QVc6dL5BI2vO3mS7iwekZN90++dNHsYCf7J10HyoAwuIPb8BhPYw5NUTqvAof0R11Pgp2B0G/
4U+70CaYtoMyHtkWb0CkKDLP17gYwh3HZEyJk6A9Z+WEgX5RY4xdnJxxQJ1mL8eO2yHEW4bPsdU+
hSW8WRYMGOmQwrPkNTTtVW0R/4AZMyVVVlzxQew1ya+WE9JFdfTRnZIXA0jWmplivPEbxO+B4RT7
FvoMIP0qoAh1abSUqVWtjcL2t32hX1LaFnaT/imM4DHATAJYnyDqeXa2yZMqmmaXN4prZMofi6y4
ku5obhkW2L74Jq7P2qquuxRx8xZOePjSxaPWD8VLPWMZTQsMEfDXEGhFnUdGSr3gQPKdX83UMzaW
Eodmgui2nuDXZJOqHlCsxVfDvEtMfOK1YjphD58RsgnMunCtp35idD3Hr2nm/LaaKdqppfU0zx7i
TEoKgEb+k93JnW+vzRE3jdv49kVxBcjW+FLwC1eD/260pFg62HavuoPV7rqvvuhPZgNJyGzW2PY1
i990jJXxYDZJsw8EavpscYPPPmQxn9mZjNp+b5TBq1xogo1ZfHgUek0HldDqfUp4HImbYfReYIUc
RAQ9QHGFZjP8Ig/AdpVUDuSYgfNswZy0SseDmYKHzxEMJ330KR18O5ndaYAb1TXp3Z89Ddxd2AGT
n/w9TdF3LbrkTIjAbw+2IM44uZ4rDolJFK5VnTbU3/SFg4R3pgxdSF1W2awQ5NWHwtp5JeeNIJlg
xfWq3Gn/hJkYvTha4g1lfhMAVciSbLoMC/VCDBXUqKZ7sjx6Go2Tv6h+Z3iGvbJZPTmqonTPdXvM
U0ucW/KqV4lS1qmrupeaRNFVAJhr3dcuGntPm/vEoeJnqzqZCrBVmkycB1vSc9LS3ximzg9uF/+J
0LEjVPH3lCIsywOT7VlBwIi7xbpJN3G1dKgGJyrglLBxmnI6j2lxqGJ9rEu9crBSs3B6uEw2ZYYQ
DxrHD1Ta2bq0Rmw0yfhgkUpXlpqmsI2LuzLp5rF8D5jDIVZmZIbaqHslNrKxOrRe2G3dAqV2htBa
LxcpQPp8y2/EiQLxK4wT+m2E9QbxIUsl0Wx9imFJYHYIJtwUwIPcLZAochOBvDCGgQXTD5cm/k2S
AElOrR9sU6vGdhFkTyk6/30v6mmD02mu7PKbvnjeAKtDZkH+CwPaN2hmb72DJxKNNcWRaM7GYgQv
we7PLjUQIn0XE8o97icMNKSrcxF9uxU2RYJEiGUn2gI7oHVnDIXEXQzWedTWeyySXXCKsXAdOO3Q
qFP1z0KN49aq6ruEdPa7xveOBBxqojLCYad8wHpeY++C9NDVOj1tOLhhgi5M6AO4qidZhIfJnJ7G
aI96ztiqtt17aas5zuDbTH5ibcPQtE3qiadH9PUKn+JT0YV609p9DdreeW3CAb+tem0k42yCEN5w
TVs7Y77vnQjwidVdTUlJ4hTdFQnfmfzqB0xOPAODD3BM3kP8cNcM3O9SlzRl120I/1z6nUq9Rb03
srL5+IQdfG0jW2PDeYz3CG6Fbpy3rkK05otSn0R8qcbuhTlBug6MsMCknT7N4qFri0WyieKpAYi7
cqZogzOzWvWYXGejvaAPdLZ61JRcIV5p12vuIrOWVyKGnnqh6X1W9COZvAtCEbvwuVBed7pZcWjd
0pQuEy/epjXdlH8+2WvG6y3iIMuvGCyB7lwVhlGzxdb2j9hiRtXHhrFSKrWYyGAb6+aq3PROBfwV
NEx68KS/rZaQqduNHxOv4UhKp7TDTLLceNFcEVENrc7tzf7kLzcYWU7+bNoHAFUQX3v4ZhW2TZhc
1mkg4ogIEpKwukEl58H7QWIMcwIjnz9Q55Kq0/sHsaTn1GOLAs2uLtFCDb7dGAtO+PY/titCLGgI
rW+fgxXkjk16yqy0PXU430/J8j88LgxRxRB3+wpMlaOm5hTTljoNt7/wvz+2+8LHxwZjFi+n3Z/d
PsV6Xnc2nR945AQfADa6EcPtAQPMqgviNyvLI+Tw2ymtsTQsv7O0peJr//vXJ3TfFHgNOIrecKJl
nRarsJxhac3Gs7PEEKkPBs0o6Jev375pJPJjOxJRv5rtiAW6Uwbwn2yB4pTu2qs5f8S+WW9zQfQM
uGjyyx26Ea2eQC9KF3MPSd2E4zoLE6xfl6YmwqGkrOAdgDHAXG4yVeDuvINNXZ0KB8zBagY5k9RR
cgxJWdjTDjr888Xl/M4LyaBw/JoDG7piChf4RFhOfIPJtjuG3Y/jcv683aRsFZuRttXKWuKdpgTC
fAETC7XvXeoVaFDrLt1QxQEnioHBjssNJkMkM4zLu0Ob4nnuJosMGqrtwQisDxCp3TFIsgNabpgD
WfzZeI2xtUvev11X7PoJU9jthn72RvQ+pfJAYNMEzI6OBkyv2xdv/8uXD9ugZpLShVigeoae0gD/
aS+9NV+PryqvGeU0UKmWDo4lCf7of1SePdFKg3SUTR+sgFhRVwigENHoHN+zbyEXANQI1+JPXPHp
WQ+PeXDOIvMVsA7TzEjT5TVfZ861KySrD9ZovwlLvLqatJwOegcUuKco0btpHkEgWf2Rmvh3FVM3
/4zd/h3KmIuqj7smgufeN4ZHFJivCk4bcp0fo0cFQsAOVmF+t2i6jdF8+Y7zifjycWw9Dpu1Oa7R
LB2LoDwbNPnXwUDL3LIwBUM10JwouX4daCm6oGRkVaqgf0wXzM8c6pZP/feNoh/F0KGXx5Lw+tvn
c78hAzzlzL587a9vTfLlzXe7y9uXzb7zt+3ovP31fTpcEspun7x936zcAFqYc62ygqlQWUASm+x8
zajhD96dq5OjdmnC5B2uT0L06bQu6gUMSgWw8ouwO+nW3ATGuUgjYqeJU9p6OYwWOBhr5oKPhgru
I9gniCxgvDTEgw0xL0gBkC7R0ZNjL5Mw19jFGWEANgZQ1+ZLKmC0oROAawTJ+s9ccsL802MnvK9h
JpXjQGR6exUsHhcP1/JA5EyQyc0U6vQJaEVKRU9xU1ZZeoJrfB5VMd6R8D2v26V3F+dk1Rl199Ug
89xXSD4xYR1oJFj4r5oXjv0+NV2zd134Wi5R8RYa5Q34/Xnr9eJZpM2IXT+m6I7YiwNqjIntem97
d3YLQ1M26mGEq9ooE2B4ZB1bV0LXCgArpsF4kBxZKBVRXEtE5ns6kZz1O/HHh49+ymA7qYxJUmqn
76RD0KJx5q3Pnj8Nb6YI9Am+zqdI8m5HlOcvlQdX31OPmJIevC7+dtzSPIPO3sQxCCepfwyZtTcz
5WJ8w49pUvxOat+Rl37kOPujaAOL2TCDOlFM35UKXhvLjnfNMghQlX/H1fEjCSV6AxF3q8IOdkEn
sdUO76z2/InV0bEtzhJSvgCEfvBdRE7M++ccolORcZ11Q73TVTMwc5n7PZKv38Y356yBuETvRXgx
oMIEXD3eiRccJ93JdaZ5DeNagtL0/9TVAIZjxrinkK219ok5Jom66IJbUBbZ/OxwWClciwir4s32
nF9+Cel0gXSvmatN20UL3TGNHX0ejx0li5YKym3PEKnHurtP2uKBVi9VLodzW24Hwzr0qr+U41zt
XAMslOHotWMmDwRU/PRt+TDE+iFFDECqXw/FkuA48Lc4t8OG1nW2cQ1zi1uck+a2ybzzVOO4J3Ea
HYraWWRo0UAaX2LBELhs5bdhz6QFNca5bHB5Bf11LMYPB/fqStrDA6z7x9ajV9G5T+ag32Su30sp
MT+Ph5SevZvW+POm4mfgL/ngUHxs4p55x1aXqiw/efXJgHLiRwBiv6i1ZuDl8mhN2YWF3mSu9O2p
6tJ7w+9ROL97RvIs0J9jjqBNuQABk/5hLosWr6RaQlKti19MX4UK/mD7pCB2Mc20JleneLDVNxqY
Ly28n9YL7KmU9g4L5dxUvybT49mXv8cgo3kG2G8NSeJOFvZHNi+tAIuZhdKvU2iNnIlSxAJBzCXa
0aEAh4bA/YP3ZbJNTWJUKbjvpth87QJPblJ0wvThzV2z3A96EcDCAmPrNGZnO2ifRYDrQTFNpHVS
rN0IaB9anUUGSJS4B43PLC1mt/gFcmu+2L7NkJ4HnilAJ8AIXtKmq/flXDLqb86y7z663CwZ/b8l
QZbhwRarQpCpSQwNlDJwXllbrzrDvZej3exFadEGbehRoCEX5RBuBjHe2Rp3KAKDdOqzvW6bizcy
2OBwfS9ji10dVDS2Iaf50dLk9WL30k30rvxlzbJcmPeRPJqScHJmUrTWnF+DiQzHSpvNFAi5seKe
2tfsXwKVPg1qWAHaFGO9UFxJ7CsNWr84eViteAMCCqP9VzQHoyU2EiIWOuFjOqjH3jY+ozB44hkm
e2Fkb9cPU8zSU9RbY4JNC47c6Lt7sOanKnYPhKFxYLC2VTG80mCyffMP4ueyD5kQ+NlTVU3Pupvf
6gFuWCjyExCXC4jHfmXw8mgX/aOggSWSXwhDstx+tDMsKn4XfgnXVOtEA5KVg71TiYmixtWE0Sdq
X9oVKleFlOQzRku3CnX0cx5MvSUEsci5KqXx4ALFIb4VQQ3zyt7+ojVxnl18Sk5U/wKn+ObQ10lr
5XHK+F33yNBaL2J25bsA9tWrTLwfTC1oovV0kMEu/ibNlj1TBI/wEPZ98xGZEV5h37wzC+OaCtzR
ZNmNZGcGTAoRxIHNc2eKhvLVaNltq7D+tUR2aWq/BUfc7HQQiZ2isb+eQo6njnpnmOSshzSoD1gV
sHlpja7NMqkexuloWfo76ji/ZP380HqQ2SJZmBtkMzTLyz8mbVE2V/0IW4eLEjXBlDbYYeXLrH4Z
CbajPmt5t3TdWZCGuGJyT/+oeC5agXGsQdRWSYIJcH+vU+guU+wn1yRs3+ISHDQIBPDFdFNXzJK/
BEOBA+4n0L0FYGfJWuIYDCIQJhQbA6fbZjZ4PlPIaahBaYHOln2pZvqspg+YW0vzLlxk9GYdneLA
vQtGz3luJsghGUq9CnmFQI1HJEXKnMLb8lei+1naS1C8fkUUNedmVjzFA16RPhr2cx83B5uDGNF6
CRw/m7zBqEa+XnmcLwmnEYyf1Z9MDIc8RPZEYgrrq2XVGx8t42pukVaVfdGdEoh/uzGoGwD/4UsU
5PVzl2a0UByl95SbyTbsgYC5XZacS3d6bJjnXUKn8y9e0lg7vCUSoZhbXUQR1ptYWNfQyr9i7c+X
CB/FcWQmNoR+c+mXm6BKuu0oeHnx7nkna/GdTGN+rkZa5GY9l9AAOSBm2dJZWmIA2rwPd4sNc8oL
caB/du+lqOduN0EP9MkqNkXjhvvM9adTomw0QbT1Y28AntWziQoHfNGQKfpjbCV3txsxodwzQpTm
zvwQMLgH6zAsrkREn8DkwstCsNrl3rjEtIL50qh+raZyLiObIX7yHvJFNcK665X5TK2qn32M0ub8
HLikouama529vrJIDGH6pUnxfOnEWOxwRVAlpqm1D1LecnHnGo929SPuK7gBywdeLKadWGb4BI6u
tONCeLK4vDaOhaI7U2q+k7NkX/WoZmoT1ELY8fR4VulcpC5/K6dL9rbVepd8xlkl2uTgMaFbe42a
16ZE/ONH9l3oj8jmeiIavAxbRE4neO34g7OFI9ztLQj8qy6FDDpovPtTaDBcLzruTTMYnium/JNJ
z6UL78ZgP9g1gWqWubHSDrpww6Q7BRHkaFEhw9OkrAwe97mHhiUu8cQWB74eMaNlkDmQjQbOvJ4j
gwQTMfXmIdL20QixGEnKiTwV6bkfNRsW7PSweepmW9IIFND36JljomOIMRtw/t1+E0hqd69HeYc8
pttwmTksqdHBGNOZN2kzIRjddg07U6L4YduMdx5P2b72aMQbNX1FpbpgM2jUF4gHMFE6J9JqDdpx
ilrRP5EN+wDl6iho/FFBGTALrNfA5OxxM/T2tZOszVhBKOLkB0QHfx4b6NYJ0q1w4onQlvYaj41/
lemY7+euva9n5zIrkOuj335k2vgOncFBSwpsMl7kLRVYV1XwRKDX4egaZee8xHxMEVisgpEVZu6/
nGm6m3UJYFKDogrB7ZDZSVYTNZxdsW2WmFoS39i6bZxsg2KKF7bDnywihLajm4fEabzz0+i8/Jtd
dt/UByfYhM2bRCTGWFO2AwChyHqpp2S6DwaD0yfrvw3rapzkB2yEp0oZq1HEEUKWDIUXWbhsrgQF
MDsD5sRS7VRALhBArcE5wILt+oUQFn/lKVyV0J5oDUzVfE2TX3nphiQnlTRQPQW/uSXA1SmRYSYR
lmLDc69Z2SwkMCzZcUgTrM1ONF4BCNopxBW4x6ygJjMy7w2XTPrQxcN7E1F+yL4/lDEHtnlIL2EK
ClYXDkGf/WKZhk0YUjJ5AlRKnNkx1UwnD/bIyTotSO2EjrWzmiE62V7OVWnm3RM460PqfEdZKKnB
UVyPjFbPUSofelcbx4iZdBcLsjWSEp+SFGeVjsGmCmIEWLkutgU9wuU9/l/snUlz3EiWrf9L71GG
wR3DojcBxMwgGRwlbmCiSGGeHDN+fX+IrH5WlW32evG2b5FplSpJEcTgfv3ec76jb3uL1vDiZc15
7oxdU7JhzJN7jPtaHXXMV6kUDHuG5Zob+WPcFPaBJCDYRA4BsqWsNSD7zgP74as+1T95heD9aWg9
3UV5R2fNs67o5Jlm9WYyhdrbffdZpinZ5TJ5QlW8uk2muzmFbdgnLqdg6ou2HN8UgTCLPaI6YeYx
2TRnbSJXYki4vp0yIVmWj2ZQPW1Fedfq2AdEzYmKaBN0SUB6sFKmJ56vhF5e/SiBvk7kmxDQUOM+
L8WxX5DSRNeyHgT+cXl2AatIRMtMJeR7jiLCkoOLw2TA0F2KT2MxtF2ZufTQmUhsk6kOQq/7vFnj
b1esKDtyvZOHGGNS2GILXV5redDBA25q1zm3XNqgVFUbVIISMTegcGZUVijMcX8mDvNwRZPCFWTU
ePI6EKji3ywUN7OfPnbybPOA+6Gc1txUuRwkiv77WjzdfpfqFApND08rmALE3iU1yBC3KKDixuOm
E9koO4QIprt3RtvbY8OgKkhdYlbaKvAaWCiiTC+OztykIXu7zshW8hDHXSqvtfiz4AW6ZnezZuqR
9hnNxQtnfWZmS3xg9nLOjIxiEzdNlX3GY6QfDJtmcLsY20wmn6VAxIqkBXL96rU3BrEbRwa4ZYGE
KeQNgKDKuXPpyn28XckvfrGiBDCAY9JEpqcJiWfhw6pHbN7IRrfVDEEvZMDplpjnIudnTjPO54T5
AoVm8AHzg0BswmNuccXRRZ0KjFabFgdsb6OZTfIX0Ux8dIbVmJ7JQdTDY29RccEJHxhloZYMFTHK
Xthvbr/TIW32ryU1k03hRyL8mQ7hS9TNrHTMkJCvcdrtCcwZPe2PNUCjLhqoOMPChCbDQK2whqCz
ghus0buCFtPg0GnT7NGo6cWZY2ltDJfPyJo0iGOkEKMJ9T8d7hJp/XIM1iOI8/dVTEWtA9mKTNb5
mPkxckbeBfmgjYKbZMqnhodk5lu5rfYCGtTz63T+2fWcxQgOYbdKuNkCgls8pxRGGiqztg3WK8Mw
EvagS3HXTpDcJhQeNDj3DuJCq8jdoDfiz9t+sjRrcFV5nNPHwZS/AbShqPX4I7f2HZmcHAjjz4la
ciqHH/HCvTMqDbRQVWKHRoQC1GWltj8Iwyr3dj0V59QDI6QwELR9N+2KmEOua1LOu/movdpxN51G
QxwaXb9fWru9qKbvLhUzdxDK+dHJyum41sB2PjaP4Kk5OMziZx+N4nGgjNQnU2H4y7eaZQ6PWbdO
eJaAWVsZkFaeHsre/kmIb36+/Usb+o841iKSpWu5JU/gTot6nWD2GXm1wSHkDMTvPR5JKEc2Yl7m
SU8O4YITnHX0iWH7sF9M/amWnb1jLZFnqw/PiFGoh+Df1BzxD43bfHi5YfpNa1xjMLBBN2vb0WaT
XB8qfcU6xL34oZEUEaTdev1or53kjDNNEFYnaILyU95NHrEWnUemPafZqXM2CJz0Y+cenCb39jT5
SQxE3wesUA/yUVdHmIEg7lfZrdEPlm+Y0BF67h6FARmMlAnjelIzlRltWwYwXcXojxcxgs6e/EgH
lKCZg5uB+vEqM4JApghL2RIo3D0t2eirBYhnadTuKyoZJA4UTbmdPYtOlshwvnHYuYFNyDO74YTf
C+0Q362e/UoBqhztt652FccgyqUIdU/ZNm+KythvJtag20JEewX8k2d5IKDZjsNck7zsn0u5nkZ7
h7N/Aj+84e13mEswu6e4bTbNBFIOZcSxcJj601kbwLw+FDrIkjGcm4MOJWKNhAkGU6DogAPIp7Ea
9+3wbmgYrkPKMgI36X9zPCRiye9ydcL1gtp2YFO9XSfb/qGNaNOEsUYz4hi6fWEI+mQcUW3pY/S6
UAgGlK7s9TBQDEhHCUP0XcwjgDDF+IagNwW8k4FWCdxYPWIJdwwpWicambjq6CjwribwnUC0pvQM
WLBMg6UmQ+7TdUNP1cPQISb4yXWOpBASzVfHJ+XEn6v5v2vzz6LkaUJIi9jb0CA7r7Zzd3iOjO5t
5rHCowRJ5Z+PoK4Yeqd4voEDvxikWLJiZbC8/RLod3NPoDb7o3tMjPgHLvo2KEeMaFAhKEv4TVXn
7OdCcvQNFRTqTP/WMbDTLXMDXbHkh/fFQrh3a48XWtez74CDIVGj28gIkQn6gHbF2XMFsLoYxRPn
+HstwiDoABS7reRDuxsQRaDZZyVvZw58Gb9dKEo+DCK0Ks3002vny62ljo2EYHpO8cgkKlpw6Rxo
wr5z1j4lS/uyC+uVcpEVj7XTXxIWmY1WfBLS2GAj5qep9WK7gKxuxHIowjYOJO1zsoC4j3+tif14
0oxs3Hlj+kneDMBHC7MMkUWJOVjnPEVAIUePFFPednd+4EwS3zdMoTYFfdv3YYgb3CJVtMsdYL0F
nkN9dNd2Rv+d0NA5NIS3P7qV/j1Nz5FXmR80KlA8l8tylwg7PUhrUX6EWT3QaFBVOmzTqqmOiTT7
izUNx2Lg8OeRGnuBRQzDf0FnXREb5BFlgZsXQkqJfBNtP49zDfJg0zgEqERjHpBYB1VdKz9laQDw
yHkf1ydEGf3vzptfTbO8wBS4HytwIKFa06zYd3UljvS+OeT0BmM9+szj+vRIvWGRokrU15Vg8jK2
WRYVi0g5XineOBG5HwvoMCfH52yL7H1dD3lPUB04BNMkn7ETvlRZcy0X8aOb4688tw/xWLKqpWDZ
6GoQkUALH3Lwc0N5bY10CK1k7eznlLtifYmaiQ9qKxp7i1ytkEX9ENVAzVH8kHtB2YHvlpzameab
zors5SDVc+dw27BDzra6ecY0R2QTQaNBysCjT8/D2VTuZ627x0x4uAPNI8ho7Fld/TtsXZ5ZHi69
ly+Ty5ycXCv8zKVXzBuS0gEaYmZZSjZfAvAoYxmksPmlnzZm6k20eIf13TXTdtkVfJ1Jc1+mjuVO
6Wm20bQO+iG1Yr+WE5NFMmyDW9mtHsKal0EvcUu3tLplJO4rdHib2zdXAy7t1J5BZWvP/SA0xvHY
36gi6sW7N1dv8LywEcAVbjedxyIX47WaHGj2PP43ENXtdYnAU2KQuGhop+ktcn8jTAh9T5aRrFmW
APduMWy82esv8z5Mm0FZgC/ZVSr8tUEB+KMyPH+exT2YQq6CcBQLGITlRCzlfv11fUZqRenqBvmA
VAjJkAob7qRgYjqTchb2JNLzWevvbVngwCNtqgjU7u24Uzu66ZsWb1KfXHBErV16Np24JFTCtTo0
VLRDSo1pic1iW/c8FC6eptxW3LyCPawv8k+zsE4qc7GPrZysNCkPuUNHEQA9AjubH3vx0nk7F2fp
wqeK17N9oQGWreRvWXNSCQv255gWtBPX3j7XSH6k8nkbgNhrisMdTz+5Z1gGbtZcFzY7D9DaKSS8
LySir2k5ihc5JYJDQIcD/IjhDoYMbbSeG1MmG+RtNru4WtsVhHQAPG/WbZOHo8KTvuyxaGjbpcF9
BrmfZ+6j4s6BYfVeW4w1RqJdIb5GSNk9pqYCSCe6Oz9UQt8bwOoD0j2exdi/despK1fOuRvIx0ki
tmlXZ1wej48p3u4gX5LP0eSlV8Le9yvu1c4oaxtcHBiQ1CFC4o/GckFSsni0jNfncbzxkapB8G3/
3NZuvHQ0GgwU7FN1GODzUzdyyybLenabOr13ZvGdF59gzKYfjEH1GTqlLBHi52h6cTIf4VzOp8ZQ
Ge5n4QWSaCcfWUP2kNJ7AJVY04SxnTWWzGMGXrnPjHP8cozNgL9ih1EYeRDuO4M36CjSfDt602vW
z3HgqQwRztwy4te7xKd5CIMbeqg+GuFFW1ixTGd+cS00Ubz8uDUInXIbbzkMbfto8B3PqYOQbZbq
KJKx2an5oaXjtaBbctPwzSsNBZxb7dDh2PshwjW41PA0YEYYEMOxmnpq11k9e2xEAYS5oYJ7Xy67
qekewR5hapmz/MmwUN5ULN8YaQinFGafXlpO8ERXFgGZ0uXjxGnxaUHA2aMn+Qvp8/+T3v+3pHeP
UJp/Mf//Dzrh5VdSfv87mfD2J/5JJrTtf5BqJIVtmaAdLOkB4Bm/2+4//0NzjH8QPO7iNHds04YT
AH/sn2RC4fxDSBfUguPp0BGhZPwfMqEAWigdB9CQbpCftkIL/zvn/vEv/kD7t//+N+7c3+BZsHgc
WG/8RcBhPNuw/8YH6pxU17pJg3A3b+RmrQsNZhoBSmfzt3FSH/0LES7BwhZwxF70Lxfqn1/m3z78
b4A1Phxqo5SuAZkENuONp/QvuJ2qlFUDr4OA8QkKMhaO7kx4ADp3+rqY+zGlu/Y3+vz/x49dWTn/
8rGI6eSgEj5W/SCjNi7AYe8Bk/kzXfX2LMGeFP/LR/6dffT3H/Rv7COs5USpDXwioqx+uRoOutFt
hIw+Cbr07f/+4yFo+B8f5xrA3xDvmLqDIO/vtMk212p0i81tZQ5PiCP2UFtWzR0lWek2lMGkOlgr
Ud32APrPnNwuXjESOubIYsMIEsMLwoxUCyH0kgfrlzOT2bEhAWBRhYRhYeHWbPUeYqv+HjqDsanw
lO3mAk8kvUs29M3EjYdq65Q0R1eLjVV0e8KFSPdtYDil40NIt4RKATWMTQ5LsrRpgA2vDOybKW4g
WYh+Y1fpR1GZT8RvCxw+E2j4GdvJwvEDuvw9MbvxKUQdCLj2PfPY/LVkerVczokAgZ8nJw+fL31i
clipk8M4Lvo2dHQwj/SeDNpoB1v9aueJJ89i/caCXZXzq9SBQZY9sbK5XGVBjk8z7eKM5AhIeSIC
+Mgs4zeRdPdmSFipV1rfoP8vSd180Id4Hec6aNv2osnxfTYB8jodV5YARpLk6GxkBnP1kc673RKt
tCAVzu1PAKg1Jyw4dMsgGmTE4+vUsnvVtfrQo4Ybg4y9TLTdPIOcLyoAGjYYicCqDk32m+H4N4kT
DXx97oSJFdI2+avMKKt91y18o1yulVHt6zGft6ofwy2X7aA1849SO9lolMArLoyia1oIOU7bxFgp
98lWiOrDoa2cJkwC+/k7W6bX2MbAGyEYUtPrTKwJ2XU12aaISzNn+cZC/RrVX2XR/urbJmeOvlZX
aav5vebPWVpsnbH+CLE/ao69M0vGg5Y9vMq6+NbHak0uzYP17yms6VWf5cNcPdoNlXXWCk6UpOLW
kgYY1Q/j9CecYjWgBJzWpcZvqaqtMFsw8CQD4dcag16rmfmug7bcosVTtFw1F8f4aGO6Qva6ORLI
gBO9Et8aAJc9KnNfkFe+yTRgKCQHO2nyp13rw6Jl4hNr3V1mGbjGLAANZq5+0H9E1V21X16F+FKL
nYlgZsLQMn63tljfek6uUR7xzJmL7ZNmjyq9gunq8kUaAW1pKZfC1wdUr3pqXnKMRugDMz9u+M5O
W149Qz2BHKK4MYy7KvVw4Wm0uywdhWuuxUcUFFsEvDRdG56fJoOKHhMgShQWJRJIxzhrFI8Mf2Bo
CFzjRnsui04T/oKh88jfBYysY40PuRgjgM2aqQGf3gVGPF6ota9wBP56fMs11SREfkKGCpxqN79C
PiE9KWqXTSfgw+OKXUM6sadrBtLmJQPlJxcsKHZ2XJ8bAn5fsmK8n01J8l/efRiNHflQB7ZVxcRe
OB54A48YlsHE1jshHQem+J1ruNrnWD8MPTrzcTk7ppMeSXOl+W6RTZ2pR5RrEDT69gLQ4VUrFV5y
8hMJreC+6aRusO6W64SBgzWvYZ40xT5Nw22iwmgr1zeuQtjtO3uaGDtvwBOC7wl3nDDTw0A/pjdr
fMSIwEGa8HZmEcEfmv5dGN0zhPh7ggX9FYviG+u/LAwsftuzxguldp49vg4O17iV6sNZre6O12PJ
swke8WYwuRGBtBqykOEtHEjD7CUy7gLiHR3uSfisn2t2x4IduTiuj5NbAaeaTRazqEsQ1yevufWm
GpPsVpdIL1nYV1nhfrR5IWMicOZqpvGGtijUufN0O6C4sOTfliPkBHO7ukyQkveyzzZ9jkW+CPmh
yKLVbT4kjcQ3Cl7SX2buCDDiyp9GgJLhE4Rx/m9uqljMb+J+WIs977BY9lNsMQvli3UTv1h61TUR
IEmGcd+r8lUziV+mF4x9gFy19c9PC0nFTvXumeNrM8yvylsb2eEDEzr83wlqmSidXtcZGeqJ535p
tiyqyMNHHDEV3xOxLGuMKj5UIl+bcjtENZlCygKURAND8jSyljHqsq6jyK+GXlwLr/njLU4wYOiP
zPU9Jmlts0xcrlbLdmJASaMzy/QZBtBvR1AstOIULu2l17kUxcTd6RnlxFxWJKqOT2L8pobDxWWN
0cmBpID4T7Bmwv7jq3m6qFxj1/RQtNF+/WZeytqZJi959wDUplloz2V4Wlk/NY8fLXKJLJu0+dh6
ijHY/DqDiOZL0jrAqrApsP1BflluP6ChoeBt+vh0e+BhzH3gXsIeTr/WI/2Uz/Rng300qQg3a7uf
7MhEmJjkOaXccI9gka3eFldHtBe29o/Yin6oDPd64gg8oUt2B1550zuQSLyEhtIUEwppWtte5Z+L
Ydd+uq5qzESrzWhkaBvU0gBVJcAkGZMtwZh+NY7Z1R3VfKhqlAJdHSIidNprOpc0CjxYN66y11AZ
XJLk/Rmxmn1jLK6q5KUwp/FRVDH4nPbSlFLbrGr4fN354i6/MJO9Cq3q0azGz+zRZ25hGKRDxYEe
Yac7vtbY/XdCmssmSyuCXCbvTxeV+wLXYoACpg4M4gFalx8BChcuAIkea6HNpPHGnlw0u+is51ey
0f0Un/iWVVbb13UBGCqJIQ7hx5rbsxpfFhRKupM9dCZGtNxulsCd3B+qAXHam0Qwx/gXGmfA8oF9
1oH36XdRm291yV/FpvrVymVbk8aAdMNgA5zuMv6pOiTcc9iRmzCY78ivAlcW+3ygrAnT/jymXX9O
bWQ1jdwNDLHvFg0UlOgBq5BvQJSR/Gk7PMpNNfJRk/kxGuj1KyxBcd3SlV/642A3IOUi72FR0xXl
BzbrHtl1SFZfxhDIH8YWFEleMqux+KHi0uVy5nYBwCh7GRa67ybOAkbO8GarjEgde2GvQBlPXIOm
s2ivmUwCGERFGua0RGJ1VkDhGLtj2pSW7zFKZsB3haz9KQjZ8AmL/NA62NaIJrka83BIHL+iw8R0
bXQ3LHxP2uAelUfPPjWZI6H0QoU37RwgTDxrUR0UCheI3i/uQRPqzlyaB2u0y3O7ZG+RxuIzoA3Z
koW9JWdskoN+cD0D9pRRk1udIC4ECUpZFmIXMtZoNAZch8Edfy8OiZKppejjSThSxHbO3fCCdVrQ
z1t1wURXdLHubvjnNFvs6UqMNGbaL1a78WyT2hhZTEy7CXOTO/aoBfuKlnj4C4/4tPnrSyQNuIFZ
HsT8YGrLnTclH6iektV2jh/eymEBkdEIUAkztwU+BGNdtEs1/V2LQvQJXX2wAVkeFmKmkWLW64wu
RsvYIcbmELrJYvEyW8mTFTtrTOAQnRQhrTjfIWNZXlgGRkX5g2RX7Ulfuhc0EsuE9hh7b9rQfElS
pg/SOcIb+QxdAeaKLMk9NC5jmb4Gh5cqjI36kgCeZgGmKOjCDmUzZrc4qvVDZ1ZP5E9RJTXt75ZX
ky7RF2o3DLVD/FvgkaUzCRwwzfWVkrIEHhVvkM5duGUin8npa9EHYzuVORY5tAL09zLeFpbcRiNg
Dtpw8tcTxUKROG7C+xJeEsYBgTftQkdhwGL1iOY7Y6zJJe5LmuPChGhKy2s9SRibmOROSAc4tCct
fMzlV5Rzs1tCVbcYFy5Io/MtthdiyjFLTZVMtrMbNlsrST6zbsjJ6U04gaQIDz24S55cmDURI+wL
NwuJFekgHjdw5R1CZ7a9gZBAM/XXxIKyHZnE6HH68r28gX0yyl8FMZkUW0fcv8NjkcwsAxLJbRTu
Q7bwXbpOMayx+0NmKoXblH1yKkKbatKUqxtBLVzAvbFoV9Z1xI6O/pvHGMioRbgbHOhdqZtvqyLS
7wzmvzcKs1Hdg6rSfCumP0xQCpORmMRuHWv12qoHsRHvPaPpNwpxIOiwBg98ynrUmb5HOAE+OALw
KmndiQShQMncoVmODO4Kv1/7/5MQ9wTWf/UcWBkNMsVkbr5O+dn0hfNVROafksDpk5KUtmAJyS01
ua+2IChhspsjUrPMb3Ua0LQ633N7eHJqethG5axS5PgYuYCUczPsriomfMsxxm3spAyW+j9STeFW
1i0H2zl9tfQ8BpQ9jkdq1HtJH93MQdAkrlXtDHNozi2lBWoZTW86DptZuqWmJGa2bvGytz2HDeKk
YrvHu6BnO3tGPRs54c5SE+qE1v3RZYYMlNCek9p5MuvB5jRRtPvcWkVvsMYRrVA1M99DLkYRO9ft
PkwP3iCTiyXD5/CCTkk+tVAWUStgv8CPRwwngvlK0nYf+LMp1JcKzhzeovLIf306SxcHBhm9o4fm
JcJlEaABYLUZ9pZ4R8rWoUH3njECdUcqKwaBkx0iZlpBqx6pVzxxdxTCxX6YeK+90XsAsc+JnJZB
3I8QV1tVMkVx3R2e3xfkDkAXpk+hckybzLr7PLpPcUgeSzqzYW6PwCynzxXUyaLIe2Yg4tmOYcnZ
3WW+xtXlce9ImyJAPXBE5B27ET+1KxQzCXviFNd2dxMAwa1I1XiwsbXCSnY3t5kmp00eTw8X0BQp
LNZS2w/j+qTlREsjcd5bjYlgWO7GmBOjMjw60ayWNFwRrpIxdkLzR3o2tT7IzHnHrYqrKKADcShd
HY+aA5Cnpd9QZluNPAaIaw4QAH05ENZ1rsb60uUYqz173pvMHJ0E9lAsFiBW8Y7oZz2wS+tnadRb
ZYCNGpgxOFr8MaYIiH4rfTkJqppNLZtflQCC2k4GEjNxanSgezCfFncCV8UkLcyKq74039k8Q5vi
GnoK939MGBDrP88v/cKD3ZY/9RkyQFUax7mqr1Wi/apxADLL5vBVYO8eZuGXg8GeRpnDQNZ76oBq
Bg8GAVk8sepLHzMYJnCTNmYJBgesNVHiDsm7PcHbVfXUS06yYVet2abZZ2pF7UYvxejPAgk9H/Nc
CjqH2QoBCLcDJPjAZnZ9Fzq4lkodOfqbNjnlfrFlTGZPcW+6tMASJMuQJ/NtUZILhqaf+JdlJ+r+
m9Csp6GIn52S7N11amnnDUf2uLSxF7GoOtrZ0qUWFLFQTECrd/idZgDzr9qF7takH7Uh6hXLmJP5
zHWWcw0HNY/4Blzdu0lZ1zYRF8tWQJx0GNNpTXZhbk1HIfg2ue0ehBR33oIIi0HKRQvppKTcNqpa
67HG5LlDbLkOzAq4VJrYC04ogZMVuyJvXvWS/smESixcVaHYjUQQ1cWjvWohDLpJ27nmeNfBdAp6
Cnv4JyyCYY1QthkeO2tSdIfWeZ9uv9kUSYDbNL9QayKl6G0MGPoRywwj/cOMagZyZv/Hju0mSPe3
+XpZc7nMNqJGWkfXcD/XjEEw2qpgQNkY4SlHVbVBbJ0XpNPaVeX4dJ9fUV56u/V8h/pJbefmnTBn
EKmMKIhH3aEHIURGnxnzr3rTpr7vHV7HeM7juzyl/JmFdqp08ykf2x9O2YHbmDEKDcV8nznKY0GB
+GIl9n52smUX407oDaP0x7adgzlhCVuRtRkZXczaM4ZK00CmzYTJLIkxG9ASPMzFCjw1qumgWcpH
0Il9Pa+t9z517npE9juMx+VeoB0+V9mEAJr5t6XX2nGQ6ROO3+JYmfJqNZZ1LimCwnWpz2AW62G1
Q77b8s4Bn2D4bKA0oPNrRVHhNxpGDEtH1TMv1mfcwiht6wfTwXFmrZoHb56R1I9qZzqO4HX2LuiO
1LEf8+Ngmg95U8nzBPdBRM24vyXWFNBw1BDTcML6gs3jr73a7r3cHzmmpTGnJs9jw5ZtTKkbOh7t
ND0OxqV5r5ZiX/SgHl2UemBiOMIbq87CtF0qOSd89KwKy0hr+TfhS23mGELoZAKUeZjG8T0kjnlj
mzqewDk+3fRclWOpYzPe1sX0FWa5OpJnFZ5sMshaVUV7XJ+dP5hFvlWCVmsj36E6W1sTKI2y1Vdd
aD9zUEnY6ibcuBm7Qi49REZcQJMpmIGHjoLS3dUMHqNsFojnEm9fOqnyB9ZeIw4lOAvvzZXoe8Ec
0mFGgb6VJCKuSexwOk75rM42vPWYREf0euyY41RRsWRBSqeNK1PubsIqnpqNMWdMIldBo9A1m8CY
eTcPfRuI9fnqeivZExGFVLdomPrx5OQao9S5/W2HgnadNN+wT1ySvNy2URIHmYo4Gv20lTHeRQEn
7mk/KXWsCtgY3UjzETMc7wqJ57eJdxan/U5KynK4ccg9DZ55Hu7pTMf3i2wQmoI530xp4pJb2sOQ
EmY9TXdlaayiQTN7FLX2SXpuEmVOYOr1L09hYhrRrTFfrIxT9GFrf8yFCTNQJExLKE5Ry8YebjUQ
L9bAUMHBrgVBM0dndDEUaIhVQ8WPQpXVj1fwnHea4ADhLYb0Gy/7KifW99lr0n35Cmp5i8Qr9Aep
q03jNBAVViFFhgV5YpDoW6sQqXWI1fRi2nOS5w90Pj7GdWZultrLTWGVWKP0QarE2yWEXuUQMLFR
Np0gD1Sd3kQjXVrEqOvfrHfuS+vOeDVg9GZm9nscJ/DIc3FN5l9L66V7uigXW8OqECMiWHfRBAyB
T8LVRkN5CtNIeoxk1ybgQm+8GpuH0WRMymGvgwRQvY4dsNRIMQ6A1POOnmutrU0bpKH9MGo0oDv9
iPHGL4biRfuSIfr0pXN81DOOP8cSwGey62oLLZUmdnKIdw3BTL1ofjXyOKsMrWrDkbyV4acdJrsQ
uS3F1c4TsIg81CpOYjCBtt13a7LOREowsJ2JMu2MOxjGmxbmakE0rTfyU7iV+pUpMg3AAqPxlVG/
abeVGr6IP0NFZuT3Nrh7mUUU7mk7b6unyb6z7Bmtnjlp204WlIgOe16HfbO227uoDpke98aLVgPF
dqEZwkriQmoE/8j4GmFYlKoy6AxAMNQz6z1EtSea5pdrzgxteu1KhfqrRkAIgOY9jdw75gTX1mCx
G7VTnTB+Xkz1a8rm2h/r6mAn/Ghqqn7RGHxPJutl0cTLmEGw6saLxsxxk1kecpcadDRP/C9ck89C
K38KxS9kmjp7bU+OgIRsp4FfsrX6Ka+BkbZsltkisSqgYKGP9eMm06kT767gWUA/Vf0m6B4po0IQ
cRMTzm+FYXzAZuWyCJMAGfa7m+TFqVjJibT0G2IGJaiiv/QYKuEMnBN4zvlKx060F02KhKsAVxBN
8WVVcRgca4EsTUGBesuX4qmyhfdMUDNeTg6ByO2IIoW1OLUu0co1NbdkzGKnyvaHzsTZfZx5Jcmv
DQeC7ZW7Gd3CQbebjldgzQfcyR8m2eYctB9a+kvbVLhg7WwiXQGs0z9HoFjQazLtS9biYphb532R
hNvbQxKYBaVTHFfjFqJivCowboLxIeXkrkc9RSeQxZtOI16lLLdDXh7RRRADJZ2e7mINrHs2T/et
ZNlPsNZviijlO3D2W2aEPZ3j1GDoqmdjsFx0oXT0Zrym6HxmGPJmTeBD2HnXsdjrxfc4eJ+lC48E
vxBk+ObnNLBadHg4B/dFUxOflyJlyT0CPmSE9IfCiMQLPXd97MpME9OZnvJ6sO2sgwzJlzR4rXLL
QE5aXN010q5PWSCnuDqRVcppv6cscQznZTCiJ3TDNFCHEbt6fboVLA0CGuAZQ37G+9SWqUKc7TxO
aVndIU2pr7Z+HCz9rRjBwLRKt09ySt7TvolQ+xEaQlT7Tqv0+FwxqyMSyn6VzSgO+HRoCyR7IO3h
uaB2EYyYmqY2D6rIntBlNPe22x8rZKT7hVTYPRB14lE1NEPWSzxPX62GShum/3ym2FNnieVLmwoP
/QYjmJDTfD8t7CZtxaYbcSPM0Gal4pq5ToXEaCBHT74WWhIdUaNEB+29gYyCueS4KPeEuh282Vqn
3vZCQOKofM0nFADsBpN9H0m2bBBF98TBc7Npqm5zeWksFzugBH6h1c7LTf6ophhcA5bTJGyZjU6M
EXVu3m2hR7FQbtoxvHYSZVuDdO/26EJ64oiv5xKY0xoESCSXBQTjT440MRCk9OqF+6gjdw+KbLiH
XYrxCxmWg84L2PjwsarQ3AE13e0957zyx1Lcd+RyKjHoKzf1nz6Kt27IXws+EZppXVkk9SLrXZ+G
gVgxb/2O1RoQ2GRL0Lm0LpqKowWLlt+kVRVUZcVMbKYRigzKrhn3ItwgPR71000BFmNfxVSwYM13
bT8h3+pkpt4vb2RMiuRoW+fufEgzKoDUIT5FN3D/VVC9g1DQ78iH8NqLZ4vGIkCBhQZdvkVxh5Qs
x0tIdzhGkbv1Fnblpe0ZfQNg2nGF0mGcTwa4kaAslwAmPO+gVSzUJ3xJk/OGCV/20AGj8VbNEWcv
uJK6tnUn/U9igMPxYs85Dc7J6OwvEvS8k9VG+gZVgBXETjfd3/4Xkmcj4EE1GOhPyY5EAoC0JDUi
XEWdq7NFdBFJiYIwls1IdezXiOvIyK1fcWdmRyM7ONPV1Hhn064g9yBua5IlZwD/Lqt1ZLybSXhm
XpmfjEHjTSYDb7WsGA9YCZGZjwOZ5Igj45TEm5D98aC06ZFUFCC4XpE8dHr+nQt2mclWEJwpH+3Q
zH80qbVXure3cvETRvV0XeTMUTJ5jOnM7KIl/Sp1hzGp6TK1MQjX6sMPTFIO434LOmDxMY9RTys7
p2p0LmUc4GvzNprdpffe6qdplgHPR9K8l8S8bF0OU7C6QHph/Uh/zHxz3klUoFJxtqsjL8DpCvLW
BQcg6SyYjYWQsKmTvVPZv0cG8NLMeWdryJwSS3k5pgRDVM3juG5oqDCtWulseCnWKSslRSMhb9tI
5j99RxZUhwERXcTjwDliIxPoOmWzp/X/FdbJRevKNehYp/UWIwwsPOYaSYQ02InC9wiK88eaXG4R
rp4uL1WDYnxy2m+PuXygAf8U9HvrDg0mA3ok6elAgcxoNRBpgubQkcCp/ouz89iRG+u29Ks07pxo
ejPoSRiS4SMyItJNiLT03vPp70fdRqP+LEECelBCllSqMDw83Gfvtb4lT1sxzifeFMd9Yq1PUlju
C5LgmRF29aYs4mNalKD+ZED4WlwTXc4AS/K6N7B32W1oacVaMYSOqr7D6s43fYhCk4p1tu6BqLPm
ZA1F3Ho1VH8aY0cjHmd5sz86VDdzF3zo9mqhBkD1IEWq3l3meIaLSyNrNLhJauWtePCZlIGjuvH4
J6+yI9PxraeLsIMN0Mh+Zh4wSDe7IpXekgZN5ADz3ulZjaAuqeVQXU5rst0rJxUYfqpZvFfi8Vtm
ILJqodduZXpLjhpnzxmJ44gAB5pDTPntYLA7MgV2iLM3tZ97jq41VEey7AyRwOKbJhKWdQJ4JL9j
vCvgN+37EAC6P2snJNSpBo3SMeuvhUgsn67xCKWwQVLJrM80pvLBUEFql+grc+vcyzQ6deKLmbpg
yhOU2G6i7hSrvbQtppRYhVheZzCV3ZDzEIHmpk3aArQDX+LYYQX19tcvOU/xrSJBkEXiPv2/H2WR
BSbh5xXpD6u6XWb18X/+KvND/ujXf1s21aQ8//o/hOIt8uRFgliBkwVA5EaF6FxxHenH878l2S20
lci7i36hAaw93LLQrE5JT56qlPmKw8kmXQKEslCgTNbF4g5YKoU0grEoLFey7FjIfDiT/smCXfj2
oE95hWXW8sgxYLFk8nvWGF/xZfQFaRM2xIUUo3cq6n4XB9Z05jOEW7HA0BVpKGnDdoHk3zqJclFg
5PXXoy8TvRcyPSaeJUYA86Vp7GOpqBoI22Lm+7zeVeKBPiGb9uAjxYm1x3e1ybQmt6OieImDuKGT
0L9EqbRMB687iDh8nd6EOUhYBB55Szn4lQo3POEaKpgEh6Jvbeb6GVL5MN6l6eBYId9ICm5lIada
dyhzuHlwNt2CnHlXpmRKo8wOLWVXhV5MZQ0eLs0rW4jz+yAjzIi8FKaJSgWpDFzBtH1qcmA9cXEd
4VCtJbk56xXs4l4n+tCrqx09Kch8E7aYJum0rTCjuQIpVjeE6SHlxgPKv+ZsCA3M8Pyb1iJFupY8
WTnG99Cwe80ruLxbKH50SkuiwKKdmM53OgAX7LVD+AA64tj1hrEI6ByuJdK1tkzxN6XIdBmnm43G
naNP76+iFK+tL+pI+sAgBiihScrpTdswlPrYTlRQft0cFVEGMThZgNIH8uBqxmp0H7T2jkon4uA9
EnokFxsagDgyRcvtwZNzIoVPNn6NYDGfEFQs8A5uCRkh/LxG+xEGTJvLDNfbqNHLyzr8nLolt3ac
sdhRay3KBCJJWweMvorYX4OtkBetwP0fF8XnFCiGXQTmQ1H0dCYKprjlyGg6mmVIXaBFO3XQAD9U
+nYkNwILeP8tRz0pBNgbLGZ3xpR/R4r2qPXjB7E0yIpCda8Z2o7Z24rGEM1I6DVzZ+kJWR6A5za7
sYi1ozqSUtpUCXbqYFKv+tkUwvbShnBXZJ+GpShFK+hOGVk4ng73ozc2GYQowUhhrjLdghamaNwq
nXEAJt07mpHQNONA7lZNau7wH8MSrgVr24Fc2ZRQmbe9xsdg+acb3wJHn4t5zRnEkvd6603OEMvK
IfIKkxyXTjvmHhP2KDjUpeod0UORVSNH4tmQvGxN0mXmTkx7ULignW9wjj9I9CFXmqR1D3Rg21Uv
aMKDgl2kEyjgTD8dro3KaL0SmvBWqoTtClUp3lqrHLFlGukdyQ6sQyOnACYmGBdrM2wkjwOVyh22
1DOveuw5xmAxjatHUDqscC0sHn1QgMtBbLPHpmSIVBCa9CiZOMYJcYkfxapIlrQvo0fk98mSRJDg
8ZcTVJJi/9EbmS81FKn3IUNEkESWeWdjoiFfF8YdeVW+xPNanTFrrzGay3S4kUeZFYrEX/8aBZN8
hL8trofwuU1IEyp6ZuueJTBaLIUz6fPaJtTr/uj5andsmrAHK10o+zZgjjn/flP2hDRZacecytAO
tdTscOW5Uqubj01s3pseXWQ2vUNHDFfQR+mJYFdap6b/Ek0NJrqgYnzs18ZKHwA/6lk02HkPNblu
we6bHRdCGHJSs7DIM68c7bCqMC93urouc2ajlSiNB5m6hMZIrKzjJn0TxmkPAyQ/R3oELKQ49r2S
O0kZG+eJdyxE+j7zo60VlclDqrEdMwFO6b1a7Gddhi6K9+/F2A3iXvZ4EDERVAuUEiqe81nk2EBO
qWiAC+sqDHR0AUZ30NSO6UnvmVtEO1hNqvah8aNdU+WTU9Y90xotPgOdctuqj7bDrPnyJjb5rmOe
TALb3svNftlMW680dMwXIZUd5RQPgeY1E/PJZchWr9Ox+jS9iIYbNtZ51/ZJHwfr01aEN4BiKSqN
2eh8rmVKsoTUqrG5s4ngrN+XFY8GPSiZ+unO5CPEQghWIBCQ6fIECrYMUn0AJ+DdtpJOZFWZUJI0
XT9EFJscmkCRKGO7kwA1LDJawCcjj/ZMvnaARAHceWZuF2aIYTCpBpflN4eMnYRuKBGx4nfsQprn
BhCGbITjqMIGW2pJoLmtrnOmH7IVhgppjQuCk0PEYFGN7rUulWd/HMAM0RRj2yZaJC/xWChoR8PH
aeqmB582Am46tC2ZInqHOuiDpYKnuyWzYIskDiAc0WNekLCV+NUybktYlAM9AT7kBDmQYDljkmQ6
dQdTlOJjTa7U2LfqPiGYfU3siblVO4KY2zBIoZuM+COE+Vwmn5gKIlRVlCchKr7GpLoHCJlZWXjs
CoblgyYpszkjxZjTEVfPruUmvkbTMqdXi/l1L3o1TYFoBD5t9SeEFoPBdmzBz9ry7PfWox5kSzxW
T/nAfGQULbwmbQZ+ZVD7HWhJxZGNExDefFUHDGzaQk63QtCJ7PrtfkBehlEJjGFk5uWeyuzoT15n
t6w3RusxFJAgv3Gsk1AbEdgxWMO2GdSK3n0HX0UFyT02rc3JJNlqhlCt+xElXu6/CKKF7J2WsTO2
5Xkc5jw2fD4uz9BnWeYYFCjm3PxxK6M6WjJuZbVOIjsrzcQhGqhcW97s0dT9bWumPDyL6lIrnIA7
CgKY6j091IwQnmkYmMV64p7KBjCV0e0No7EBfleQ/fTTr4Mj3+SiSnXBCcrJNRJQhomGgqDTHDSp
+kXQK5zOrZasWz6PDY/6oBnIcZOs09exyDm6FGWU4YJ/nFK52NcTxwtBGUFU6CptHfIGqHZoufYp
uvEuih4V30u28QRnV5T1naU34CO0xlWj6KzlI12SxCcIuFTbDX5fzkKNn0g7P2+l3dQxH4ShSCN0
/r1fv3TzT95kIUvTqpFmdVprq1QHTFbpNQkGBukf5JwJSzxWtuqV6UYZRnEXzn/w6yc5Y8yfWTNj
eGhA6R5MPDyXrnE0eTlBQ2KdbsNpgUrUvHTPPXL3m78qN+FKOmfP5mv3Ye3JT1UDvMa2QOMXmNZK
feS4oF5KFoK67i9Y3bw3BSNcf6lLx0JLKCzmtgqsQNUOrIX04nd24USu6CZOttY/+I1TftX5q8jo
Jc4b+SJ9lPF5HacXIwJGtERkp51JzSF4uLob+9CeDoJoC+5jhYEOJygF/oloJuvGiFB8NzbyMVKW
yjV+1w1bzVcTyANnWJXxKvssbjGNtvJgFCdY0PrFfySlui7fu+LAhjCjQniOMMrMdlK9hs2iyKsW
pyvOyQPK6BQqZEbDbmWZTlhwYkjsCPqRgxRGfijfc5AUbpocTOMmCB98dMR5tnKPmyXSHnpM/We5
QVjSMIp8g7E6HFVkWtWy2BZOGd/SK1W3CqsAFAZyRfaOCx6SdpM9Ro/CK1ICWknYHta502pr5VF9
T+SdLC4UcO/BV3NQ7tYWQnXitinaY9dnmLjodgDkUhjwi+i1e0u7hXIJVuaZDzcu1Y/B6Z/IooZ7
cGsfJZtYCqS2ByIVCqBcV55qSIgcTpzSGrlId1SNBfTrBBXGIruTyoSaRLhFwGxwc3brrll5zXE6
1f0KZkzGPIeBD+3KBbz9PlqCLrz2LvaX3GbYI0Rrpls7sGlcm3Gb7dNH6aTdsn6p6pdWdhMUvgd1
C4Cua4He2dZVvBg3eVzJLBxhQ5IK5eVzu8UbMNEbjpbCPt2ZBxrHHCRv0SYZ5hXgc+IYXf+JgV1n
Z1/VoXwRLgMRaLbipJtpre7uCCfX5LXxYZ5gvyKooZv8UVPyvpEkchSP0udAu38BuhqbwwlIfPOK
HeKJDThVNnmxlkKnVx2UGA0P1aO1CRBf10tjM6YLUdlEd1Nctpxkh61Bk5lbddXeSjs7cg5HSzAC
S94Gj0SaWfqKK1IzYqlW9V5eRFv/OtwFJzpqTrgx7lV21sINMc+ev3qSLvLZ21CbxgAinxpoG1/V
Ll2yDdY0S+it2j40KJSgLxBcnqudh2LzqbUJi3+YOe3o2BaNG8zZcYvgOLwl2+pgnAvnbQiW9V5x
ijWq3HKF5/kpfsUQcjUuaFzy5zmwGCbzWo1tQkMDkiS+o28INogn6nKBCPEoKufGlXY0ffpXtjLl
nTnfLKhHAe7Q/U6Q5R0VvhiUmm52td61eIm/8y4sGZlALro1O7NH7uBK7/WrOHPeltZaOJQbsV2i
ArWWw9J8LjfmVYIY9QGUb1U57Sm9zo4epLhkhbnxNeld4UavKGq4pLSDxBugl4/6OXoDl1OuDUe7
TMaieipAwV45J07fwBabxE334lW5WJcg2tAG8zYTDeQj3xCHdTDW5qJ+F9RV41BuZGvGRPo22OYn
/bm3jVdvX+18J3OL79oOvGX0jjl7bBcWoepMT/ifLwp10YoLL3eZ0+1a4yG5gMkL7U5YJHf69s+i
ssTyqa602dW9ql3c1oiRkdb13754ADETtTwSF8YnOs6R7BTz2COtwYfODnTDs1DyrGHRwKocoZsg
zSOJDKQ6yVwbvvlF8Ri8CQZeo2X9wYl1WDcjIZ0LhrHJgnA4VzoTsYJ2hAipXbsPKy42i4mchPnR
NGsfFuapuGA0N3NIQsx2dkLvQHFFAI28Tl/XW+9O9KUKlbl6QBA5TGfhKjN3fIju6LkFWsGLJHUw
kEqH0cV4p7rMTJslu+6HfzQPBcjDlbhu9sJ1OFv76SQwRKViOFh7Xzt4Xz28wT0Zh3SAmYjeeCLC
rcietZtxNl78K4+EF2OjfAr72uX+izjU0zBI8aMtA7d6rLaIgUKUokvxZK0xMyyDF/3b3yET9xm+
LmTiiZcQfJlIwFJkAUMeXIQOg1xrW/voFEgD4mZeWdbavFbk/nyL/lrYRq8AiLwHaSOdyvYt2qdP
cMbo2hE8NwepLzm1IZOBi9Pzdk4JW9nouSX7odg76qYuV/4mHe3o22pI0ViYK63nkakSB7Rk0CtY
K19bcWeRIQzN5iXd1IXLSAlNhcE63wgHRrCorMeVgliGAYg7XYLMEeVFtvYhuS+DtYE0+6KMC9lu
Hq2DJDrFDhOkZixKZ9jrjsVtIp2E53jduJTu8jn88g9RvjI/xW6js6eeAV6gXWhXRuqgE6YIUj8y
t9kx40z5iOUdvt3YL+VsOezmANR1fsxerGdqdGlfCmC4gTuuhDf6/MhxvU/tGEOEPcfEe3oTepZF
826J6PQQGB8qj21hBc/v6ncXfdhOu2RVO/XSxwDklAfC9d6zJ/k2PqcMjd5p/QRbcwelRV3XL8Fj
Ma7rD2456F3NTnkXHvh2bYlgnBVfmNGf+CKmcgnsJbzFgWtZl6hftNJGZoxGWqnAVeKeXihPYrjV
zfWw0eI9OHRXciZEGs+N26DcNRcwUvVPD1bbsAIQKO5IDDYO3XcDhI/el0wvyMkeawSDy+4uvEx8
092a0GuCkkA0Mm9aZ+MD1MpsR9wsZ/9FuQ9c9V21Li3QTJQt4xKg0Ie3UYSlRQrAQ6S5AgkNd8Ih
8S82MH3wbPHl7TAojmsSVfzC7U9au9cDBzcG4N1v8mUJn9IAvh2YyWsXkO2KcB2pN8Kl9lhdemTy
71DrsfLj9DgD00ZSg7LWQJkMoHHNjQngzzHdFHwe2RMQGM5psZGyVSAuGVghf2h3SQNCezFmW/mB
/94gKQm3QbcmI6LbkUw+aytj0OUL5kh6YCuZDSWeM3uoX6gUovyuq4emWdXmjYOk0B4o2Iqv6qGx
oGi6HmXoa5RupAsbFPInObzTFMwe6lN4yvBUbvty7V/bp7h0IDNyxzCuWRCVsyF1wC4+gPYGPPQf
tdOg4FOxORWjDNBdPwcGsaU5RzmHCik8+m/mq3xgk0i+okv3atC7c4k3ec335SbYtrvmRX0oEmdk
Ioym9AoZkIg6QlqWwUSi7qpYl4ZrvTapY6IoSnc5qQTZifwTLIABgJKTP13zz+J1xtng3kTzYFKa
fxEhgt0j+8bblapfeMvGZ7yL2LASHRgS2nksjEtqRgKZTxVMlS1t0lvmhO2uvjLt9J4EYIKH6Tvf
69f8OTKXnmvefMqvbfaIB3WpNMsBb96h0FYFFwvriL4suVm5Siy2SyktKxQoy+ROHddkbz5JuLRG
DwN9vSfeJ+ZQzAM8vraQTjDomA9M3LziSesuwjm94pQZQCtym3HqQCr6jthz+uLBVmKM2EFTpUfp
7cQndCvXmlPHFlCExqz9aLpkRPH1EditXbQDOvrocbQ9atR3Fr4ApWVL3YrhhzzgZfYalqvqq91D
ROaW4fGEqg5B/iPAbrKuXOqWVXoB3lytNDvfJjZIn4O5L/CCmVTBS3CRJyoH/5V7Jtl1+bbAAqM6
RGQVV30iid2e/bYxCvY1oBKiQ1HTSdpWOxoAqHf01elTqGA1kfLbAEGYeBZXxr/+q8SGRUUVrTCW
ZLvYdJJHTyIP9/NFeC2GVzG/dMTpPdN19uEZ2lRQoYNEASE15RmJ4INKENFDWxDWQlnfwBWj9hEX
1icXg6dqTBnPgWYDFOqQ3oa7GS66VyKOqy2AMLrsn6O20G4YWphOSgTOnCtGfnb5RNgugOsHUoM4
tYf1LqDwk8kwsk3ypO/coDnKcRuk3MV3ENma7J9bIm73+VtnLvxdcvOPBUcoi1qpRbDzRSPgQX1n
PsNBlILVXGOTsfYoliEAIhbfhufsgbctncVXcFU3mhm8LO4ozggveH2ggVKLi7t8xcUVdskrvTsO
CslX7e0QkMxT9pv/yW5MfhCKquZoPmHYfY++KzdipLcp1uqHtzcxa3qc+aiRF/nBesDLSF+v2Pfb
tF6CRVwHn2nEDIvzkEuqIfdRtY3WPKNYLy35A/Pzun2m9dGUS9KfOTSs/JP6ILyktvghjjY4Q9DA
wjlmP0T4yVfevBG6oX5UwPWxhK+aaQn5qN8E3QpE84e3q5/8ahch5t3Ie2FlbFNsbsGqhPthboCL
v1hknwzcoXzZ30joBbDnW3wgBlqJlTfYmmNdqktzR8z5ZMIIwf+I8JN7FUWoPe4DSMrr6JvdT0pW
OgCf95EGn7/46oolJQJlE/psnvLNU3sJlH3yqT2zOh/CN88hHt5bDeHK2hlHCX/hJ7MFRBfW9AgR
O18bClL4hfoq7EW3xCi/tmChrNj99R2jk1VANAFCn3W0qbcBFvizdJ03m1kkxhnO2EjnYj7EmkwY
HPp5/nG8S8/PpcRYfkXbh6EtnnMejOVrgpZ9OdjqkYXDRQou8i74wv5qPoAADb+jW/fBQ0C4Snb2
kt3G1CHXUr94zrAxruxR3BTGJ1O3vbIft6CCjBdS5oDMTATqLIeXxl+10EHIHFWo0pbBhorY+0I5
znEd7W30pXLEoDJSIfQuggP2KvGBXd5fDNgtDhEemFt+zN+Qo1tE0S0RBhBq5z3414D7aeE9JV+s
4e6ZEnqERLUUL+GJ7Uhmy8FytmDcVT/VT9pL/cT2GDwQQ7kIz6XdP3F2VQ/ZXrKN3Sa+iGvjueJu
KxGU5jabJ5ul9kJtfe9ee5dpzFNxR6BGais60m1HKW2PzxzY4V3W+wKdZLmqbZGRH8O+R2vLanqv
LiVRvP4SHiRbRn8zn8dhZ626o/fRD09RbQupo4lOTroMT/1l4xpH0to5+s0OHw5xPTbGhfgy30AD
BK9d8U0gguxOqp1SAbTkebi+w3+YO9puPBYndkE0h9Z25M1WTvWgbQeHb0DcK+uageAdj3GwIJqY
lgSZfzl9IR6UDLeOc/mMl/A9oywL1sNa/CR6IK7XbOBPAhv5LFxYFK5xKN7qZ+wUMgdP6SLcQ23p
a03HrdSqjoEIurcS4PGMZra/fgJN2+FALaxVTezNyqi4pRHvY2h6neOwc+aapEAzdZOgba+hhse7
8Nfvx4iw0rgpWSpWvKuljoCuiuc4nicPVCWGKWVKnoVEqW2j0fjcei3IW1HL+NE34fKq9M7KCHdJ
SO2FShmFaN+eYzEqnYTQx1VQdFidR26Gfv4lQnazbJls4PGeFGRw9V6VBsqlIf+/vwxmdWjVQndi
PUi2A3nAaqNSUCZVUm6tL+srr61ubwFJB06f5zRh0Ses00LgpPLrF30iK13wHYYLNDERGJPsWIWU
D4H5hMiycoOCwhzdIxZEGs8q3lOUHLRoR6IRtegmxGefjkVf+CaiAQnrc3XsVflTjsGLZ9HMvTYv
Hp93G0JwQ8vUrvKSMxf5Tu3Swt1d+uOXUngHCPMyJazfYh57jnS55lYR8R9zIVpVdtErp2S+TTwe
h4tRE2MwYbWgM8PgzCse1fppVFGvzj+H5gCjMKw/hSi6WaDUq6F+aIQpZo9Ul/mQvPV6QQt1fBoL
QXEaFfppp9vSaJzj0XcLQT4qHDxh+z9kkno1yJ1bGDIpAQSHEiWjEFLkXTyGO+u+MR+LdtLs2EcN
5A3TvZ/kE5eDAoasV/pExacpgFMyunYF5fnDlAnXtLwAR19AHmS1r7Oh3rS4rNhnkmRD5Bub1uD2
4hgcKwHTCWaM0fHK1ulEP1zOUDCYGcbBTKxh12UUmaRC2wp0MMZAk+pYlvxB7rRCtp/hLULEGdDg
PfyjT1Orfat9pSAS4a6L28TWEsqFOckLA/sxKgNOw5K5/K//9b//hM0BAVT8D11n8/l//ktTTRPx
kqHploo7kxf9AXTRh0TOOsGs3F6FM5BbYAo6nhcyMVR1SqxLWjqVGm0LBa4kYdT3P7/8v/ku86tb
kiKaOhMi9Qe0xxi0odFyo4L71X97g7oSa5/WQUQXQ5gFSoQD0e0S8Ur/+XUlsEP/+tiSrBiWqTHc
UuX5jf2DnCPWQF3lQaqYtJDzUeEUq3QnNPrzqOOFn0TU9Gl1wIZ30C30nIyTOdnmyka1+u1f3sr8
GX9eAUkmYIOkO4t39OMKSLEmjshDK9cTwSJEpQAWQvgK4GC7wimA/Md8cgbCsHwHpmfdnQCLiXA8
O+/88S/LwfjNe5HhbymKqWqy9fO9aKEnyUIeMisHDcz2wAN+xgokY/EW4EXzBFP9y5VQfrcAZSwe
BhYTUVf1H1ciZmI3FYVAxHpGu8/o07uhaOgkqbTaCdbm/PUbUvNaFCSep5lT40QtB0p75AC4TJKt
QgwBEuOIWEEOMGD2+ZY0/pIX29hucVxV1aOJBqQYUaY2KZe3IPYEaSVt3Yy0pHIdms3lzxf1d9dU
VhQDi6w5U69+rOvRV0k6iP3aNVMehOSxQckp+7/cPL8W6c+Vo8jcO5oIf8sw5P9cxANO57Gx5Mrt
Ku0Gm+bSpcauN2h+N9wxBS1Yo88uU9GBY7D4oTc3Q6Qd8H/AOeyTix6wopK6OPekUJiEAeODNtUv
q5mZJcVrUlaHaQSgUeilI9beWWyD77xKK/vPX5b8L3oWe5Ai65osWqYE4nNeIv+4GS1NBRwuKxwH
LEpT38ihFYA4bBm1jCnXdKrC1AUWvBmgPYlzW9m0syp59CWYrkEMYUQfvgh9/zLjCmAgzAXFh1Yw
9f7ZS+H1/vnt/nbvUFQGdzNzTNZ//fk/3q5SW3puhLxdVtaylaDaYLhaTjN2Skq7e8xIffb0vw7a
LlLoXfoI4OjJLBJTbP72Xn539yhs3KKKoh5h6I8l4CMskQRzrNxYY3pilPG4mmkjY0BPqJRLx9e4
n5qOEbvPGKMP0s8/fxm/vX0VS5NVEc6bzkL8ce3wm/zPGhwQFK0qSabJ3IWIRMe7CWZzISv5op7v
PHxZMUCQ+eJ08jUy6SvNOJkBmxw29uGLACiuNGL/ZRNJX40R03D1D0VSwO5JOGUT5kre+a0LvHc4
ETtslDRMo247U5aaGUP15w8m/f6bNXWDp7Gsmv/al9CgsoDEyq3zndbSYtcVXIGo1uwB1AzpL/Fm
kqxNQuM8gvzy51f/3XORFTYTz0SAe8qPZ4I6eGqrpjwTxpnTI9Ca6Gf2eddHjuQb90jLaJD0zV8+
8+92LVWEmKTC94Fk9wMnFxMX3o1JX7nTwLVEcPOqm/nrnz/Z317jxycDnyzjE2XBIvI7THrlqGb6
l833t2uSm0FSLO4Lhtw/16QVwWqRG26KUrKVnhHAyC5iDSwwLc8u5GnT+FLDtVa2B/wyF0xNDOPR
DyfJPvHKXVh1h07EH2rKEpl4CVMqg45BMAavYeHbzcwkJRJuhAU23uGQ0BmdgVG+8VCE3vsMHDM9
VBp//uKk+Vb+z91eEUXNVMBzihaS/R/PFFUrWkUAFuT6iNMXDY/xhUoouYwICiI5t5lRJ3fc3Ywc
wN34QsnUpKD0LaDI//mtWL97J5BcKVY1WTJ+bjqlbojmWCilW2bfgs+wPZDpXxuNxBx3JOyy8XYK
wIpA2f35df9dnaCaNBHWGTpsffPXN/SPjdfypWaq4qQk1CVYGTL3ZM2XvcyLDj8am+6cP/nnV5xX
/I/vnM9nagbGeU1Rf1bHVh2GE1EFuMNUCL0RymxK2eeiih7/P15HlUWJC8xurs6f/B+fjNwDzGWV
kbsmvZvJI3cJEjeY6r/Umqbyu8/zj9f5UWwJSqKTvcnrgKRoBEtdofnmlK8vhAFZgJSrzBUfkjDf
EHg3sG8XL2q0Mcroxsen19C1nS1Ys+ZKSdcKeixJCUQ7ohJaTKRGE75JrINKC4rQzdAtVQA3rU/P
iPxH7PeFSJaCjLwFUjiKXug+rWUiqvD8qw9rWZY9jvmRstHK2renzs7TICUunAkdMVj50vJVBPB5
sw7y6QOfubDpOVDimeyRRzLLL9qPzhSRF8QBmc5lhmtniN96Y8XxlFHbzEK2EvNFMlBKgH0sMDf1
zSrfIEOSbvgYt6YfvPSpLiJcha6jDeoF6va3CBNvFXtMsA3NpIc5SYZdadozwZ/RdObQXDoeHdbc
YgDe6dhtohjxgDkEj+E03fzw9OeVIv3mwURBaWhsBiLKMO1ntZQkk6BwTMvJMwYIIAf9tUuyi9LL
V7Oy3ulGdAtxjC/YeZ6sNDrXVqACaeqx+u/zUNuOmXrFvP6sSeVaCor7JCSvkk5Wpqw0ZLwnsjON
AY2dUofj7z9WnU68YuC1S0yJzkBwUFXjrzbiC7Y2plRq8Jh3jE4FgKCK9Z70/VUj9Wpq2qsMGbru
AH5HGQOR1DpWZbBWsRE2Kn8hSojjGNpV0OPljC6prO7xklzkprtimfOrz2jMNooifY6+5HgCaG+V
RodSyW9tJjnFwOgx5Gv3SPNVwzCh1bSGJI24As/Ccn6fstrHq9por4Euff76e52+r/P6gvp2VXcQ
KmTkfE1ibaGSuxpjwbYS3+qoc72BPU1SnxU52+Cz2CZhdpgC+exr6smPYUME1V2Y8gNuF5g7QXAP
+vilIkF23wQweTxfeGiy+qC2xicZ5nTzzeopx454jjuibjL4xlObP3AGZU3NYPu/rJDfPChkC1oq
zScNVabxYzPxUqilcjWijgZDlvvVuG0gly51iz5kWmk2FO3PEAE7kowKOYvIZY/rgSGop/TuX97L
/Dj/sYEqsqGCm7BgeVg/jyh0WbquL9LcBQeCPJ2YaSGcjWqEIaKXa3WpI6+b9Cuh6N8Go/mQcvFa
VyhrgsBU13lXME00BX/TN8NfHmLSv08dCic0UddlyYSK+XNvr/yxE4JWJ9EYywD9rsJEKsvgBXG5
v/OG6sVLJ+iEhpy4tQFnKxD6TUvOyl8eajMc+edXBN+W55lpkgNIxfKfe38zxkRojC14WfMOESB1
8P+lwvoXNwRTx2KIhnGXJYgTFRJ/Z5pGM3vO1c5CVpzAQxf1Dy3dJdgJaMsPZ3h/0yH3BORPGEtk
NV7KFspZr2pWky6clS7hs4SNDHEOtpZK1IrX6gssG8lfHp6/26k4H5H/Kmr0NmT5Rx1Wx02RxHiq
ILS2x0a2GL1XbzCoFl1S3co+uyXtiPRHmYDF5G9/Xnn/rqDV+WkqGSChDUvTftSZcVfgbpIi7Cgm
4yb8SqthHG906+xQL/e9nD5MAuKhP7/ob9YUVTu4a8OgMFJE/ccnLuo8b/2uTdw8RvKJlrCI67dJ
b4F+RCfNQyed4ZEb3tLIuKCi/vzzy/8qAf/zblNFhY8tS6qk69rPwswPkyJTk5LUO61RmS12rA5d
RnpHpu+knqJEv3SYAxhva8ykBdAWPd2JslMXg2g+Va1ya+c/Juj9NNZ4+YvBpGOSv43jg9IewPht
oxyLvlH97Wr9e5vgjXPooGjXNN7+vKX9o/4pNfrWepvyxjHdBwpu4Mn8jDDhg6D8y+ngdwtDoemn
8zVRCWk/XipAKuyZjRW7cQzXwMDh4RtOqrUHA503ljFOlI319OcL8++CmY8HMV0Bcj5vNj/LLrUA
rCmYhKSw38VW8ZaP0g0kw0ospPuvrzz20rUqG39Zj/8uX1WRI7kizsU6L/zjJtBqmhiNZ8Su0Lbb
MekIsotP4X+Tdl7LjSPbmn6VE32PPfDInJh9LuhFeYmSqnSDUMnA24R/+vnA7nO6mqUpzcREdCi6
ZEgCyFy5zG9c/eL3l2d8dk8dnXaXhX8Lt/UkhJF2DVHEa++C3Ll1O2p4DLnnhhtHZfG90qyLxDY3
se5sBNoCtiLK1hZMq3Y8iwAFIlKFrYWFaZXmf7WyPglC3ANDJ38Xpu5SEf5zaQ2aOWDmB+23hgc0
ReG95QzEAP+iiZrztvtuYEi4cGM0ooyvlpozn7Sn+3EOfZ6DSBgnzcl7c4BgQBM2yU46iEvYEP3o
gKC1oHsFcb3ozxo03RYQNJFrQIkkx4OZKwBVnOGvOFu89Z0/YRIVXR4Fb4UBEVCwqS0D7vGQJSjW
cBJgMc+2p2FmmPUKZhygkLLNN77K71IbEvkwK8gcRcea2X8zgE0CTyydGW2Ho5aBVom10yNedPx1
BPEk2kmIPkEip9WKHFzfPzfK2R9dWaZCn0nx+EwLq1qifYwkR/SDvh7ItwFxP63odghxyaVpVC8I
PG/KuQz4YsHNm/SXGyvk3JoxhLRPF9wUo+Ea2gS6sdee/Ri8XOis3XGf1aDRKgRRfKfdFzlKJJCm
3mDnrK1S3fz+Q3y6ubAcYHwhTfT/TwJJZlckD0GR7uB0AqnisvXEOAiv+aJo+6TfyAqWLnUvQd2l
1/fPFQzbzcrLKk93vcXQCWyiaJHsIE6rqtuTQh3QPAAPjlxGYzm4tZkXtd9d9GL66oP8mqnMHXqD
MZGg+cnd/+cHmWIdGjHSrDtDoXvR8mU11FsVvCTZ+M2ZqZxHf5vKuZqJ8Jn48f9+w7kLNge6LXT9
tCPHNnC7JCSajYn/Nt/vGnxZVvtfBGvz1yKZJhiRkTkD7XvzdNcOKsmNqSBiuAkjBonO/yItU9BZ
3m0yYl3iErNiq9lFnSsXfcMqR5Acy9NxY2JlRC4N0hxFzkmS8s7ju8iWTxmaOaaP2cAAPFAZAJy+
DsOfRRtsKGyDscMnbRnh1gIJvy4B2dnuNXy9tbJ84VYusZy/GPUvo/6n98m00LpD9kL8MrlJuUme
S/drNw7XmtEiiZyULy1tUyQhBciaNPrRpj9shF96DbmqnozUrfZRDgDm9wvDm3fAaTjgQTHktQ0L
c5KTc062JgJPQZXsIBnD0kHoXyD8gAIl5lVJBPYLklTRqJuQbIKU4FYKtdXFd0/YhwxsTfE+BFBX
oqzbKdKlmAMSqWk8Gie+dBLHon5wLh3pX46NeRADzYySxaBb5YvdJI/Sau6zsniRg35RIlSPFxhc
pvp7LZx1FeA8BY3yhVY1LUh5mIzqzkKtCfOrWXj4PSoYtocis9aF6V7AMb7rLCRgSq8+D1sLeQsM
fzCO9D0PwVP3KY8oc1n2OojTQUfW0rwIWQ4LPEzR2nk+/r/nZpjUcpfLio5KWPyI9a9OVfvTZ+/R
YSX+we07Te1rX80thYyTrar3OWJLIun2PUPO1bwh6r4HHxSOO8fABXzAKYw7HUvjENf5SxzUr22o
zibdPmgRWWbTE7CrurpHi+NmsuuetFQukzp8jX8YEsmRNgSU4I43MLx2BVpkyawz5aUuyGjNfetY
XKJ01LKzwD3Osdjy+JGOAj7yUiVsnQ4mQRHcNYp5lqd9cQx8lmAYuk0ZCcFbzmXcP6Ni6rVDHCEg
stMaY2EM+V0w+Htc/4ygeijq8UUvwer46a0sxi9qHPOTI8ggGM5JM8Na6zTfNw12tQ19ezf5xhty
bd8Q+3/0jHBdyfw+Lp9bw9pZu/HdnYllDsCd8JteeBeFb72IrrnPKwT1RMnUr5w7VVs1AKAw/XxD
vwdKlWzuwzo9+/1e/Sy60tMyXPJ98rFfyu4OtdWhDopi18cg2rz8rGrp72T9fZ3kZ1OZ7PXe21gh
DC1QmmPOhwNHsuj19j5tQEd4IdSZ8BpTz9d4sL9lQn+b0IKLxYORjS+J0r+oqT59vIbBWJJZDDXd
6elrazKOaqGKHXS6q8rta0BDj0FTnut6dBuQbOXpsB7jYDsK50tfoU8Sa9577jybhiOJ1f9cW4S8
vlF2xdrCPGWJHzwLzL5g12ydYuVo8T3M+n046W9lqr/Rp96g2LbNe//KMdt7qPmLpBHAmBGftvT8
8vdP8rNilw9HOWORg1G5nUTdDP81BOd5klNTfENubDNOzrfYIVwGobegPr3Qc3pLgeNcuYHc20Pw
+MUn+KSu4sno0hIuBZY4TQNLz46aLKe7VI3d/fx8elfuAoWIefPNlt095taPReZeDIm4wrpXgvMo
YusbToVvjRfcYkT5LUdkX8OyFk7xF7vzk+PYsEDVSMvmTPplOt+hb4kHZJWDhG6pq4t3x6kOqWIB
RUF1K9r8q2HwZ4vFwmbLdAzTpNw7WSysDL8w1ZTv6A5sagziavRMFiivrko3vI/DkW8OX2zn+Rmf
nLzM63XHsphA26acI9RPhXs59UOt+zSvYCw/TeAYB7jhXnMZFPlXjW/vs6f983udrDepxUls23Oj
TKKPpSIfgqmBUhcVjhG9VEOBAJsA1mhb21Cvrqay8CDhiHMxSjatu4KyfpgVfTPb2wTM8+pyPNML
+wmh+oxJPu4kyC2l07acbXN7Tz9TWnmAEhsioW81NGtRkTj3zsu2PhyVj4FoZowf0eYr3+3c2GG/
vIudDtmVeDpToXFW5d46L7rrMXoLTG8tVQ6SztsLONi0XEzcA5ti3OqVPC/r7kpmiL5o47aeFP7P
1SFBwKfVoJpCAE27y6wbz6wWllrVfsRxc+gUnzLIr4YcBZPMn+6dlEmJKbE0KiBpLyMPCZsUb9/y
hzgLZ+PZwpZovvj6N6xsvifKxcSwXWijNS4R0pbDqtMxybFQpNlU8NGOCpeSS9nYoCRh49l7F0yQ
FwfVJhtASuvZSwk0i86iwgerOZ+CMUULNecccSucfApWIPICW9vC3lPIINqzg2GCMmrZxkEPcLPp
0aZDKKofYwwi2uSuzUgSLWkjDJLqKS8xq+4DS0QrwbkKBy/coiwEZJwO9gIThm/4bA7YOFjbHFsg
oZW3yOjB0WHVTyK/Rep8ZZXkY54+nKmco9BBNS6BL9zhHSSTdwk9yIvUQfhidsZ876LiNqjzW001
YCl8ME82lPbiVQnjyUzhLeZJ8RgPZ2gZLjwXuVsGB08e4kh+CckbkWIZ7kKH10r8Sx1TqxbhACt0
No12Ni+Jwa1u5eidC3eERMqHnOMAIulb8K1bK0H30A8v+qj9VnjBsMrbcfv7cPnp/jE8zyA4WMBW
TgpWt1JVM7oEJFP5q9olIuOLOZY4XoASskd33U7ynEv8Ig5+lqTQ/6B6BUwBVunkbZ1wREMlwHS5
Yfxj6PIqTzL6+fkXkejT48ghw7SY2DJGlCfvYwMOQrxe5rt+lLu2b+FEoQSfwdalm1IAp1uUUXgr
a/MywhanMr7OFD6L+Byqnss9pgt7WjjKMquysneYKMDhSCsQpy34915zL/j2FUABij6x8IPpjuC/
DrHWXiGJeKHXCCQLmo/40l40TX2TmFhqCffcz0wmWA5iyT5GND3KmYvMyNmCyt8Faf5WBM1dGwZ7
dMXP5dghpoDbVOfUMBRyuvkBRiEBBOKsb1dj4R6sFhm4hHDZjvOMMNWWZo1aaTjOTCd9fLHyaYdd
M6Bvb2lgmJyFOkD+N1MlAHM6CPj4emFSHt1V5W0tCjDsNqQBvZle5qdZoAwG/2tIViJ2HymlkgyP
5nJEPiu+rdFbQrmXTOTZxxT2z4ldSNyw0NFbGUFEo6aLLwVJKl4FMXIKdKFU5jUrM+5wK6+RcTSQ
EE6xN8byAxcCAOpNWr5DpEKYVEebe+iQ5QcY0Qc2lgaNfSgHHExHMP9e2QTIO0gY2gY6FMwevc7d
Kx0SZVoHi3aAY9vFj1NSor6RzSBxOJ+RzxvMsoK/34OfnZeuRYkuwbuxVOc9+tN5GenKyfKky1E/
ZMZkPmRuej72+jYxsKv5/3qr0xKtK9EbLpB83IUeSoo5+sI5PXZkEpd9o31xWZ9myS51FbgU4GiU
c/+8Lr0yy6Kya64r2akQN70gX4dDsZnz9tgYvxs4pk8w2ZEb/uIyP8t66NLQkiLVog47yXrcGlhB
nhJeBsa+KKBnGZSXprnyQnlulDxf/v37G/v5Ozp08mdj01+6DYhTg25Bx3BXxzUEsPqAqsyL4Y9P
RVq/N5whqDqtf/+Wx9BxmmfN+Fh6naCVvVPwz6RKVP1xUNjFQxoubUwOOzCOkC0lRqN6vZga916h
zYQXXJ/eC3HACBtAzEiOUPfzqK+AY97cahxUCrIrPNOsISONpq0cgTY4WoHqBM4jXuacJ4DeaHT5
kOKmM7f03OWERXPgl83SE+y3HlYaXgP0ts87dHRX7JXzKEJfiuGtwpX4vk4hxjVowmXS2hWZ+TDI
6ibX8nHh04kF0LwKmxA1YaklKxP/BHqzPazjmX1eKUSTAABiElYsqT7zJTr+32OB6oSDON7v7+qn
q5Y1azEKYjQNBvWfq7YffLzSQpnt+qp8T0cMjumk+NMZ8nVXpr1u2lUM33H6qpH52QJCD4hGJg1d
+5fKQHXaGJamm+1QqH6PJx6fnNTLmDYv2YzBGOryFt2fw+8v9rPTn8kTiHd9/nLMrn+KPLqsEwDJ
KB8mHCEFcjVLCU5rPvrrwtnHwrhOi+ow5ye/f9/PIt5P73taP8eTnXaFo2cQm4etwKoenSF11ZvG
U110f3o7vw7/M3gvbv7cD/+Rt9lNEeWN+vcf8pMONS7ELiAxylKiwkmrvOkFhh6YMu2sPL4bhq5f
RcDWA7qxZp022LiUHw5mbkyfpu2oh3DZBZoZ9A0NHrTvK2/hqJ0VvKUF6keuO1zHgXWLVuWQ+Qic
WikgP814C1y4WMpGLM93vsdgJNemCSxvwHZPoTEYxgjnONND0yJpMiX3xEa0e1Ge2oT5GTkttGjY
Jgq2Ns5tT0dyiStiHdsnaHfyKilgI1Ua9YaB/PWCyouGcUGur+UHbDYUlBD6zr6xDToHj7tG4aaH
MSRQqnXu9N+7ye4xgaPsMRpnC9zryncDlJx7xC/xNOEIbtCYSJaBiYZwYg23dhru57y5qq0nQUY8
KNYGlgrrIBye7GDCBqs5xEV7hd1DufYS7XxInHWP/GykhR/aVI9rJ2z2eMw2V04d4hYF+RWH3i+O
mM82jZwNqBk8sFtPQZ1pWipwlyV99ZLqqrCeOuQoGt1+ckrnnIHvU4NF2ReR3vxs8UowGbAhPEbF
p+uJ+jLAt5AA4abelYngPbBb31wZalmhhBvN7lDGPIJTkdy5foylYeZfDVEc74I4u69bxpqlydg3
w7XDjD9yv/wG3h5zq26apSWSc7R40UtoEVRHNmuddlCADQc1iN/vwU+YAjYcC3AeJuGGXuXJvgi0
MQVTmaJ55Gcb8FMw3HU63kNtXNkZV4X/FubskPq0Ef31RAsx25MSYPZY0CEPICJqstl2LVG4ye9x
1QO/BdVpi2sBTFz027H0SB87a+O7FuLxJYqXjYYBRarP1tA6vq9RF+5+f1HH/tLJmUi27xhzMiVo
/8wr5qeIJt1RZI1ppbsBi/uKpjpSauLQFG63rM1hY0i/XBUZ0uGZaRxC9BWo4XPovQHeIE2ebKOE
MgDVShGKL+LQZ0AMQNuMjuYswfulMRsMzlT6HcG2FOFFG6UvWlrdhgXEaMeGiNzgcVKj462c4YD4
43U4NJcOo69F51N5Nsp77DdZmL83CQ8KlXpgbtn7iFuB1/MSbS7OMa0B7WNrH1/cU/2TCAo2AqgA
ADcGO6dTTT32A5e2UQY+u8ZIKYHv146EDV/f4/wMRoS7O0xFdNaHe9kjPVDEyXQpdbQb+vBNHyvz
mgEa0+0UxSDLn/052wrUmzG+BBPbZUx/4A+Zr/u8uUYdFd0TnBVlSY8jd9ktTtRpqxhdVXw72Wwj
quOOiO4IVghU5oW3SxNp47abU0sJa1+YOORYIX3hefKFbkq4R0ANkb6UBkXXzbqm/js8xbsnVVkh
WEOprfWqBHmqWXfCiZ5yYEgLq7WNRV+SKwlNXCTy1esJwW7cvgWOvvIdspm82wFkW1XuM4ql74Ef
7IcA7acgdlaBVdzO50nnPWCD+TwnhU1qPam6Phht+2Yy6+v4dxeZBtN/XtjSm0NIzt/33ZksGwbk
4Tmq9d0qiPqPS1+3riSnQWDHyZZuIZT0usIyRXq32CFTPqIISIjt0Pwqm92Uzrqjo/6cF+PrF2vh
s6UAIM3SAa1Q1J5O1UaGCalqrGw3xEWKLKS1QN73LgvUsKWe4/5E8razNUw85/gFzybJjC+QJZ8k
LRAEBThzZz7RTxu82F1XVTYnaLLg8fVp+eh6SAx3suLeACfdybFaT/BIFxFay1/t4k+iP60SZjq0
cckQT7vvOTP2ts+ifJe0mEiWebyzCzTMPITuV1YFvaqAjHQhnHuHPbDJ/BDxULXzywLf57ARWzOP
r/y2Ms+scbYA7CQihPhy6c5Z1w7+JWqZKwyTDpHAOJTcYktWQ05Y13+eYv/jH2mROpI+X4sS49Ug
bE7++Z+HIuO//zX/zX//zj//4j8vcW4rVPHR/Pa3tu/F1Uv2rk5/6R+vzLv/9elWL83LP/6xzsHV
jLftez3evas2bf6LrDr/5v/tD//j/fgqh7F8//cfL288AtSIoT2/Nn/89aOZ3ArtTtCi+W867PwO
f/14voR//3H5Uo/pS85E6M/X++mP3l9U8+8/NM/5F+LZM0hUp/NMc50l0r//+SP5LxJ4eDIA1mb0
B22vvKib8N9/WPJftKE4lihJLRc+GxtLFe3xR96/SMHpULlQCjzd060//uv6/0pv/3xwn6e7xmnD
Sc4oiJn7xwyEhsLp9sj1Nq6zMJl25dRiE99NHA62YpaBxtKoZXCpaSAlZKnLqpIOE2OssdLEEwtR
oZs0um8ShL09W3pamDX8dCs/ycV/6cfx4TzLw2zQ5DJ/hQcArA4hdSPFp6l2P2OEsXhCt8Fp+mvG
6OADsvpxtOkPZ93WyDzQhq6lvkrgTpuPfAhBaQe31uFE+yWBa4DAdZUTDruxqTDPIlLSk+qhyJTc
FM+nkZ8ussC6gmj8/gN7ZaxhOxIj7UlP+IgpGuo0ze8LD8GwuLHxvYiyZamnz/i+2xpeU1LxmbVQ
fIWdnQMc6cvP6c1cHRJ1oPsIk5V22s9s21FE3eg1WAt4CLC1T52XlmuC1S718XaLBzxZRRade2Gs
ryCqOSvU9zp3+h7pXGWjpTckC93yeK+nBLVXPa5BHOCqy/vBF4TWYMG27Qz9MJhhvY+ki72q/52b
ZMEtaM69nLfBU/q2kRhqlDh7LgbibqC3yH20Js7WlYh2EU2yxbQzvHp2FW/NNYnliGV7TJabEhZF
eWcC41r6toEP3zRL7Mb9evRQR5ZBOut+VxjPL0WeXA6oOft61kMJ0RAExdtBCTNG1MnnbHTyM7st
74NAu9GGALnCgt9JM5cnkyM5kWBm7EXmLqm5+NQXggykfPbQuWkGp1p5XbZFJxze1OQkKwcWt4uE
+cpy5js5/3ZNveXGNwhU0/eb2gjByYA6pkQoWdnwihDRPi89a20ga4tQL5phVvotyL0ITcUKQW3f
RkzEDD5kUMRnPX5ci1Y4Ieaa7XPQ298KwRCkmhe4P/thwSjQkXuzuqVkTN9HBfcuOQdN85rqdrKy
YpGsRi2QwNqu+XO4Z7aD9rtZ9QizjSRgUb50LcrKKH608bFdYceOJBlSV3ZhXXixmSzUVN5U9IcQ
u0tRaYrdbS4xivEl+ZZ6NmanQnFt29qiqtS4bfoSXSIk95wSZcSkCbKFKs1310PktdEQrIBvh3gD
4KXjLtU6/YNx3EIJ3oTtEAhnVjpnWOb1T8qNn508vCpnJx6ZPNckd1ZleUs/kwdKUEZYobNkeKsW
NXpAY6DvRl5kMdbBeY/QQzRzjwYrfhqc5Pn4k8zgMXWYJA6OfQ8zRZFUIi81UY+rZEISE/WMLuyY
NbsagkC9erB1FEnH2H7UgmRduX6KuzgtaTsHjYPFXlNx77ySbV1N4YdXBhc0nR+ggS5czUGntS2Q
xBXYfRV1tEmERBPKpEuMol+vMTj0CB411S9m1NWVb7AQ854UyMDGsrEZe6W5zsQHmbK+MAjLpVgd
ryCI0B4s8vHe7kFVBpKVGtcITekd4J35uU+d/dG7wHTr/sKK+0M/ZelSMyqa2jy6IqETp6g4S8JS
rankrgfe4w8rWLUo5ve0+X3UI3ML1UlhlTeKEd6aPtRKYiHdRbzCKHDKtpNq3WK7h82UF2Djg8Ct
F2CumdRFunL66XvczQp/+qzxF3bXU4QOnhr4/YBKYKrQksYd0a+Yb0ltvO6m9JGZPyO63voBsBva
8TgmmyArHmrEn4gc76iUlFgOaSij9v1jPgLVKTXHQFcNoWEdcZLYnwGUFqs3kgD1wTg9wNOnvk75
wywfsdhpYAArySMVVcr94s4VOuWCYkKy0RFUWTZ9cQGaTy2ijqXEY/bCABbTfNBUzEawmzevA+0R
5N9r6zCJAOp6UVcdPUZj6TWIbcj2sTWIbCKGC3V8NmXL+ihk+jxOOkW62GKRhEb7TLNo2SS4okic
uHmD0KWmM0rjUjfsH3XGEYHXIu697J12ROk3HtjO8XUHmGMZI5e+sBO29vGJQCHSqf0xGxy0d2cI
7+qBGDGi1ydsPvWQxtky2gH8pXEfcHU5eODcRIRxSHl1eEfbDM23MOcZFTQYivK4TJkygfuGE1Ug
HujVq6F4mKjO7HFmWCfPhlVh7Du/EVkKO3rYO61lIpNfR9tUjx6VqK4ttG0QcOOxczaY66AP7iYT
D618Ymt0Cksy+RJTAxZV8O24RKaeaJbqwYcqEOFJQx34XLARRocSXXRH5SUWuM8/y7RGL9BIPkyd
A6hUHB5tDAXcMLFW6Yz02nEYunTo4qkAAaRhfoCWyxSvXiWFvMY5mjKP0TmC9yt4Mv1Ky8ZVY5iv
AYS5BfjumdxX3lg+0lBwIQqugesEoM4PmxZpJPtJpbMQxOCfHRemP3J4Y+zygTmPvtIQeh0tOnnF
pH40kU9DDlA1QkX3x1VkScIKPbEXK0QXuBZrz+eU0E0eZzUvcAUNn+58djGauI+31WwGC01VtBML
tmZt11hdLjW3eDZTLFOHINnUnft97g1Jk6CSzSG6qKdVltEe1BFczCuU4I8/K7NynwTVa848B8AT
4tRo6KCYVK1FRiieGOwduYpaM79QB/03jx7d+Z0xVYbwnFxnVv5ccqzSZsCgHjP0DkEGhCaBFRWl
hZueJCTDUBUEeR48+FUo0dO0CALOnbiKV0jYXBt2Xi7pcL0xrWYRl9WD4t76Aldbr8WDpnL4Z2MG
oMzaZxcfltqeXZMGpS8jtO2OJ7YBV2DVyvA9DtWGiVi/SiHzLZ3MQr7ceei4+lUnsudjHqDhtg0/
hWOSZ7JAgJ14n1+NqKUvfY/q1xqemopDJU6YRo4q+UjK9ntpezeZoy2dAh4Oxp3MoBAEjZOPfDjQ
S6iWQ+U/awOLa/TKOXW+6AocuzlqOQbdbQaGb9GWBDJzys5yRMdCspbVfM8sPXjpIoRj5tRDw3On
0sZlqnEKTTqJNNDXV0SWItku/9oW3NMIeyWPaLMoFTf3zxTEwKawq7JZlp0moWJZNBjGjqUrKTCv
SwtnJtPahCHbPOir+66ZHqVLI9peIGZ0ZSX5OgI9t7Chii69AYEziuKd7YYrpcDb47TAtNXX1syk
AMMnl7V1NVbaG0UJ/bCUrdL6TbJNhXle2nKWcBqeghSDk3IOq5BxFLkPd6cuymd41wRR2ERL88pV
gPEsLHKO90K1erIqMwxWC2gUGLb0iyAjv7IcPkI87IFsdLPZO3/Z+wuaJbPtLXtZC3gx2xvfAgFk
yLUJpDSMsVaCIocNjvYubRDVSTtgyV3R3/DnVHepTwEsVQO4XWBrj0WffniCo9WRrB88w9GSlR/U
GxunlOGq5ggec/MbKgDQ+9HoBe+lQmxTyJTH7TTn8YONf2mTHo6G2BY2uBwbwW4mpSiTqKzRE0Gi
Eeef0d5hKUFaFBJAuzGi+ZkAKXBRNjTxvVnkKntVbXtnVvSgKrrCK8vjvsbO0wz+7awJYuF3Ncdb
iCjnkcCy2h6Ad7T9I50FpuTdh5+ydUCLoUSPfhhbMF2GZnPdkOjh7xF+iPn9sy5hPgW0Tu/7depm
N22dPsdxflNq2KZEAAT9GeB2PEeLmyYI9Z0Hbd12k+d0dqLLC84hrW72WRxqyBnp5jpr7fMRUwXd
HvRNYLBWlYXZAjTZZyMpno/LT3ao6Svcygv8hqbqJZtQQh7EJbAaltGczxVDdnNMgyLze9oj43gM
xrGBPe6cgxyDeKw4XI1Yv/UtNDXbxCDvSWraaUCzeZRtqx5kjX1Czth1YeXiUGbRzZCr57ikqjFp
rw1XQ/hglcYqmEgzZMDpnOmzSJRKXo+5r+fCavQ1znBLO886cvByxk4SD5AzjNIPkLjsbhLuVCXf
JeXNwuhIIV3d30dthAdh8hz6NfHSzTAlsBGwRyvS3htjfSMmf1O0I+efoNKOY0WHM4FjN6eo0xz+
pwT2U+XmaIvO2YZgjOcZ3/2OAFvX3S5UznOScZCCs7lPZXKbY9NCCpA+e8pGmbFewqGndjeWei8O
bSQPQ24RIxv3vBmd5+PpOGkUrqbbXmV9tK9IwSkoomYVOzfYvj9Hiqym8KY3EpSVN2fxaeYf6H2S
DHLtQx9eyKC76ea8QWaIVAcoKYki/uAJUYZw7jl2Ei5GLggqFb+TFBd0PkgCqotaubCDSf6DyHkx
8/c2IkhMhQstFXHnbakl78e177l9tI38SOKCwm+kEYKRHobMLVlM3qr7DEUhL5/PF3wtwzz6NucL
UIcPqaDo7iLyYctNEK/l3oh+uowgby2coftRNM9JxYF5fMxTeJu0tIhlHExQ8cObwBA70CUXfUjs
qdr82VR8VjycthF4uy3DGVhI6pVZxGxjQrCOP+YSiQHMHNDu+4lod1zH8zlc2fZOH/lYWUvanmQ3
XS8ueuN2hONGckiKNJrtO6nmM3OWdqMYemRO+tFYgMq6blyP9Vzn9iEN6gBlOUq+faQNdz06RaCe
Lko9iy7LMjnXSh6EjbV45U7aTtOq71bkPDS6eAmlvPLS4iZ12V+FwWw8ddO33PG6LQ3ZZHOd6ISY
qjtEk1sSlPoOaXFtLv7AhnLYFFis+f1y6lemgzf1RO/R9DCzlT7sMpmsjknl3AMwFOV64QCcsJFW
PxadRbBxabiS5pEQGmWEhZT/zSvGi9Yq8YPSSC0AJz24HJAL6WkD9ReH5MR0tMgK5NNta1lU5rgt
I+OiLSVK/D5kv8rQ5C4MrOs8lR+d76ER1KerOHGSjfxhFlWz9Tt2TRv4m6HTwXO2+QWH9UUgyMTU
lJ6ZM15Q1hOb3XHRFsWwkzsDtr7mIc3r3PO6s6qLUa10kcJnLnTPZiz2jozKfeOV2MgPaeGvCvq3
Cz3P0IwdJq9YxQKRVQnzE/njuN73N3kaFvq6y4SxkTDy3Kgs9n9/KUk893oO+WzRm/h3l0ERrQgN
fBNDHjvznB2TazwWqu7Bmt/6+CF8k2Rlx0iq2B+/2frQFwrPiNYmo/592kXXNJPdjT623b4jEdt7
Dm4NgeW1q2QakZZvtSrfH7/ohokNqwh3f3/rz18Bfy0T4Kvir1/UVMgf6mZEBeyjOFsNP7/M8a//
/uW/XwzryBzrDb4cv3f85/H//v6ePL7y39/8+3f+j987edUoQzC2o1Pz1+Vlx4vsnBgBuL/f5/jx
lIfkd9Ng7X38wfELXsv7MB4LuoZarcCg8GkZONvZzzdFvhUyGs6ONlCGDi7IwgsLidjMhplRA3Vb
1l3AA+l6X6HsbOWwG/l34Lm3bSmqjW9kOUqQytz26bCtmrzd6+Fz2+AtxL3s936LTv2g/AFjstTd
t8hzMoQXjbvnczv74zePX/DqDldWgA66E1gIINNIoopLgNmpwdsHaSz2x/8jnHr7aPY6HxoD4oy6
aUrf3hSYPu61ujT3GNWae3/sbvE3R4bFpcJkBPKacP6WPgXHWTDb2w8t1ZeXrV0jQ98jxSS11+Mt
+5YL1ClFMq3HIQLVg0IidBEyt3LzJEG4sgRYKO2HVHPlWzuu49Haox+BYQFwjWWAvrJhIrHhuJm7
xmz1siso5c+kg72E0P1kW5kgg3z4RiZKCpvZBK0JrxyFZl+I7SdnNC5+rbDY9BEJhKLq7NCsS7rb
sgOmbaj8ShOpWua1vPJ1NIyjh0AP9n0KVI0pIhDbXmQrZUz+Dj2IDf5Il4nbX0QqAkPpua/KT25K
y3YXwENapOknSpqUdieOrMvWmcRi8oPrAcaG1QY3kwYUUyuwT2jN+1YkyXmfRgEHncg3KCO+m6P9
KnLc3LQKA42uz97wdgcbWDWvFZDSoRvWQ5Vif+2U2yJqbpy4vVKlQRacDRcgyylXXAJv5fSI0tji
jDHBZd70q04h4Zpb/bDq27fUGLs7pZS1tmzEGsrMW4MpAKjOghCptyt8Iz0bnB4QNe4tdWoV10OG
WRsLyKNn5u0y/KQXTQlPMZvH7S7q1szQEno7qEabdXg3ZK5L0pLY57pTCzSqwLEHdouNnQKb1Yt7
Z54vS7ibZsjwPIc/xZwAFwzE65YT0O8lWEp6vtl41WWasfPikWEkkloVwm5LuwEsgzlfVSFEYavu
XMqmWOK0N56BiVupEmgo3VvcSLpnA89bOjDdqpf3ZkQbGqbYudl3Bn3b/qJsLAFmQKAwnle70gLD
n7kUmaXfvPEJqFcMX24TqwRYjQNIB/O1irCToKUhwK9vbT2EVA8rOcBtj48Rr7MIcbYgArYizeIq
mbwLfIoAX5DhA2+mH6cvY8TgO71xziQ+b1aH3G+ryldKw11Qms82R+M2IRNjPqyvWz8pKWPoIcY1
b4VdLO3UcAMu4jzUhbjq6F2zgICo1jqU6CramIiUO+608vrC3jiqgQjqGM/CSQP86+1rvfc3udLQ
T1cGNg9W/+g24Q1thAfXF9vWIlhgwHdTuPIyM7yD79MSqQWcLCO6Vlo/HjSl/6BwpaXixuet9r8J
O4/luJUsDT8RIuDNtrwjWRSNJG4Qoq4IbxIugXz6+RKaXkx3RM/ixqVoqlBVicxz/vOb5ruVjhDq
gvHe9jiP47W3Ld2WIJJsCs91JPDlyU+o6kheWhChAqE+BgNJO4VEGzd0kin2fKZT+QQa+kxV/jBZ
ztUoEXdn9aP/6Kb5iHiEOYklMw5jRpV9fDNKbFx85JX1TDJ9VfyyRvTpfZ+wbGNAG+uxnuHnDj5w
VeJL/MRNaH7U5adOBN+XOSifbAJ/NTpX+4pk5kb8qaIKQ2cqI2Uvt6IGRahI0Yi1WDJXc7dTsX/v
nLY7CcSRi52+Dm31EOWEUS2jxh4j60lO08OSy/GC+oEA26LbAnxzo5bxxsvDc9gnexW3BKNKle3H
lvijieRJsIVz6vUkzyGUrUvSQG25nPPZyM5DVdzlULTsnda4b3D/uT47k+u9GBndWe5PhzjFHJM8
UioYfFqGxX/3XI+kTWIh6F6aftobI76GtnxfluhOJbeLJiI04aYtmzo8qqz/FasHr8pfMcw5stW9
ZlJu4Y9sswaFAcO9LYYj34cJvFd4p8F3LhExB5U9Y6ZoRBuPgqRoEjT7jnhpcfluGQXFywky6oHh
KRMOekTtppXqKOt2ws7L3yk7uJsxLU7BIRZ683PZp78dclGyuHlcYM2G47IxqeLFXEGXL3eFRSA9
4XwSqzzTHX/n6Qw2IRp7O1QRuWPep6uxDAOEEWidSYmxG8izbONH1dsPbdO+Dr71gXnjE7Mtn9iq
czxVn9B4TiTKvhpWkh9uU2ikt6Fx9gYaBZlgqj5Vt6FtOC1xaij3M/rNrO2esDB8SEXxuhhsG1HT
POTTzp3sz9SmDLZFd6pN610m9nPgi0My8NEjQQDW8sTGtSjL4Sg/zr24FnnCHGDEYBoDbN7zqkPo
p+wf1tzerTK52Zl8sn3wAy8AaFeNfWncYZeVxAiZ5a1LqNVIzyXpLMmRiSurJsspBaZyc7Xry+Cb
Q8+1mbgvS0UcUTrjR969G6ZzrcAjatd91x+Nfii8h09Ce6+AjNndQx7+cDGopWOHl9VNP+PQ/z2L
4BVHhgieyjwHbyUfxzi3PxfuIQltP7RwBk4/PYQ9hEXv4tJj4pXCJyuDc6L8S2tUl8gad1ZR2mAu
8gEMfuMiFQuBwMd5OBvzx7zgUO8AnZah2OOjtkO09ws85dvybUlIhE9M8qpAPN0Y8/0SIn6qom9G
xYSCbWk4lqWgVb0qo1Y7yRuPmeS7nwXPfVj9qlVyGZp7CKhT9h0UZPFh5Ih7ndT41bOTDTnIEmaQ
5FxYsEuY3D84BtqYh2G2b9IguarLIWVaovg2e8sfMLHvlCo70ba/u+wa5izDmuNqC35whvWP9Xh1
nSvIKxDezai/KiXig28VE51t+LwAcATSS+mwJVGrGHLXRS62pRXc3aUmvo1WElC0usW434GOeFcf
eM2KuovBzSzd65CHiLvKR+rqZLf4vdphnvyBG9yfdsZTfehJRLcSf2dae1EZ3pVAxlPe1uwG9aCn
TO1uCOfPvhCffs+pX7ssQrNgxOoBKrc3LHr3Fih3CHsoRbI7E8acThD04O5te4+42bhuaaO85Kc0
WGvaeD1OKQ9ICN1LA81EFXpqZ44DFrVB2hOlLc5GkL85C/2RqOxjNbu0F2ndEptLS1Xhp+tKJ7gS
pdoSkPQNhPvZNxxnm5cc9D4h0qVNJLe7yIuVW98WiiSNvBQ7+A8AyrSDyEaaZZSn3CAsYS7cI7vf
b8uK373EyI5DO/0ccTg5gC/Nm24ePxoGqCkMMiu7N436ac413LeaMx1rZ3JICTkwOLFdl6Sj5vtk
s0ZkXn0fI4DTAqLooc4krBrgNg7XB3shkjyW48+FjLvRJPwraES6VRAfdBTvW1K6vCeleDOm5cHP
0rfKHPCQDIhWUzBuBjlec9s7St8mfcN+KmJwk4AceEZ42Z4xSLaBYPaFy0652XnMujZNmL4KL7rL
KtTZOr5TfLqK+ppazw9ApZaKXriosucch0AZuyfXbn9O45M1bL3Q+hSKySv/LfAiqNe3o7SZwMmD
7yFbZfqOLlseYPBumPGCihFtv4E7BAzrbkxSgvWfhZzd9v/+LJvtrUt532EIxinH8JlYKBaIyVP4
PLx+tAydj2it45T+6mDZ/etP7bRlN4Ison8lYnY1Qz/m6RovOumHGGvmnHG8XYJxv/BwVPL6n7ZT
75zsTeGByOMmAs94rSPil2OeY0wx/o+tgp2Qq5qdGnnNuM2KV2JvugZgDuwsqouDxYHUpv6u5WsH
btX6tf4Z/7XINiNWDm42GJvxOxSplhj3nc7FMz/lqWuMjeOQ9sb/W8a7dBXQcY6dwWIkQSvi79cf
4diov9a3Y8Tj5HX0QHbtyWnga2OQ9sQ+tLVA7KbB/NIXVuPJxogSmDeTz21ug81Nh4G/QMUU8c+p
ioBwam6cY+t6qFBtuNs6E6W9pE2909fq9aIkUTH+cGAG6ydvu3G/vgAG105BAsrwNIt6px9OX5d+
WkO/HCSW62vnMYR3TOi29F+nofnUMcm2KhATfrWT8Va/Pfrl6bfwXy814qrsmWoO3EwomgkUXxmD
tWZ29+zfB5Gz2vhezwSMRPCd/lr/TsO83/Q/TdoWtwHN4Ff74u+v4xR4NDOSeXi4IorJgR62FjgW
CIVIg4P+VsKPmz486V9B17hTIx0KqgbXKn/rhzJJw8LMmHu12i5d9ymb+q4fUv9O1DyW6kn/hr6m
uvmTPv7ronR+sr7gpPHO+ql4igc5kSFK85z31vp0+uF8OcIPfHSIs6JF+RapEz7XVC/53q+bW9Xh
ecAQK9S+izbAYoej4+Aw1cMWalOPndhNNpOOxMm+oMG/OtxVuSTlVhl+e0wT0+C4X+7rAL8d8i+O
21djZrlWnsAooXpNcpztzMo8jUzMbWkzDs5JVBrAos2apQg1mqz5eD5CR/hqo/40z0yzsVHKDnUR
b3zpiZPXQckW+U0kv4i0lhw29jPdwmc1zRUD9+BppUG4goU6VY8ckoBleijiile3IRwa5V+PpGBp
aOT7+oyQL7Wr9Owk9UszIRtQIWwd7CkENQ5wQ3npm+lZ/1dFwt63miamqWA9pCEbdfxhOlhBzwSL
QwTTcExQ46k5ZMFvWOCkK3nL9yHuyHL0gKjNDORbUbGhCbL3The8OSr/6dRBuPVFh3eUpgpzQrQf
ize8FAn1kPIA2X2baZOzcGa4E22ceQ7m2jsv+sDqcu0hIACNSWlg70rM1xXuRlHDbzZZsDN2XVXd
MLBlVqUnMAB25bZzmcdk+F0YbnaKuibdgrGyvAGFl2q5DyPWyHnZPCTYDm58PTIzBxgUfV38druM
UOOE7tGWXH/9pwkbhrVO+RP+xN40Biomhvtn2Vkns2KAZGdmsTXjvRja73Vr1fjUFvku1uHAjntQ
FoOWIRybrTuaL0i3mJLZ5UfcjDqVsIbEy5CiSWI8ch16nXU4Se18qgOwgzoF6Lbh9W2G2DmqeGAS
W3IMYzSA9mo5On5TH2yC98y2dM9tZ167CDBikSQOSj3M9OzmtkL45blquMyVedVAFduYrYT/Nx2y
GaWLGYNlW3oMLS14b2XzksQUqetCDwOCScba33dW5O2xIx8PFZ3MEkzZse4Z+tVV21NhMXce9ZJv
DZJOlPTygydu/uI558XgUx2nEFMg6kYjDE+1t8gHCOU7xirekxlcosZ4V/H8OwuVtc+i/LA+tSDk
fuMXRraf7ZqISTepz8SLwf/S2nEXEsnsNI//0ArqvjKAx8jNCs1N08Hq+iFXmdz1CSr/jHUhTf+9
RBa6bSXA6Vh6hymiblHZU9wgvc8W/jLIvS2ehNyJY/rqaGaGZI/OkQvMBnp5mAzHGueGqgZqTmVg
IIqIL45rlzv42+XIZ5t99+ImJHgpevFRUhxqi1ROOf+m4mywBllw66ib64A3FJLPH6bFcCKV5Y0+
0NsusyJuU9Z3J21+M+9ONzBvon3qtpcxFvexT2+Wn3+F5UMUURqJsnMRXIA663shHlnbRjW/wXUZ
t63PHmDhv2BPNBGWOdwickoTcMI5hb1V4eCMYRksi3WcqgeKK0uqargeijw8+7MPXzoPFvV+UEIR
GSTl0ZBTDfYsJWCbNEpNFMSURq4vGXVNFHpldhlDKPyMi9ahQVcyl6P8+Cg0Ix/BHxMk/mW6zd1T
3rcKBiHDHgY33MAk0T8Oo/Pu5TRwtXE0GTkWU3ObfLHnODiYuc/MR47FIQ6YCDQjMcbNoYjvszkC
4EKZVwpeXO1QleknkUyi69j6XrbNR196L0UKD0izvDg6qB4ZlqmhBh3iBq605XEZlmQSmn/0/Gwl
5qiJfZgnvXoOvAmw4odkiZnT0qO5KcpmIqg8Gsx1Zj8n4G/OFF5FXnzYVnV3WtZCHaU/DUm0aM9Q
2x7z4FDKgPt5xiJhNHdezIE/qIisw4EO1Jy/pwlxphoG8iaYPFnqdRtUclRDc/FqKTCimlfYze1M
T+IU2zwl4cxPIFbiqPAPBDGHoSqKvgSIzEgQZ1CBhzu/kyc5luRBiTK6VUZ4aD375hbTN9SMGdAh
C8SfaNYJLNK+AzVlRNXtG9H0+7BxXto+EheGbLuswYzKt2B6NLlXnvGEe3Ia4jp9+3c79p8mlnB7
R1ED1GRbZBMfQeTSXyRbfAj+jhnh71/S2O4g1UGbh9NDWGKBLBfTSN5IPWYaO7oHl8BsZK+niuFc
l/TvmGgfc6zvtl3ATDsYvgijef1LnpL9r7r9MuQzPuW1O14LtGH7deRXZv6Dsi0SvVjmvWZ64hdH
EKoFbtJOEGr6DtJIUn/oiR3JLTBwGN7slyX70kNBP2zfe1u+FFYEWEO/MS2sXoBgJHut/8y6+VZ3
xsY0kLasszNY/Ju2iX50Uv2QMxtQkzP7FFHKJmy1CbqP/P/xcFhFF//OCrZwOoNajfEOvPP/K3rq
bG40OLADMgM4FMu4DkWZ/IZhTkR97b0oyKGnqgdGdI0Y0CzartyFfORNqg2m7poeZQ5sfDMHu+Yq
iYzV0HTN3dBMxiChLIqj4Lz+y4tnvdzLD94TcUkTH8PxwX9YHDocs73k5Uj/NjGOjPQAT4ziQgP6
TSW8b/+dTu79uxpF06H1y3YCXM+D/4hJgsbVVG0uhhNt2qlk45iV9RAFkEcNjmYyYh6K9qtZ5nCH
lZK3EaFFFKmlORdNzg1BJwcrgHKlgX+3aJpPChNgz2TpiyLkl+h1Aaaiz1BMEE7Cw+jx7q2nKADb
lpSi61RyrNlp9TJ1MTcCFOTYyL502ZTqdYrdAbi/w+fxl2uvCQ51DRQUi+VOlfVTduzYeoerfEJS
oFaeQ1NkpyK9tn9Epp46A2Pm//6mOf+un9FvGi/UdvwQL8P/yHNCUlMEk+H0JyNzIMC18atiRomj
G3uZnuXO3ctg60RMzfpZ6RFMXc6NCxynjxYallvQRORcesbbVBuPibAPKzlGYRe6UYrNI/CXhjau
vBZDzzvns4RSM30GJv35l83mOm+TzRxX0SJpckMis5MqumckTByq6VnHJqaA0voO/O8vP/jPNePg
COKiwghhMv6HN0AyisKOMmKYTLO3D1m5M+Iw2QYpx0RlJMy3SKpZyfSmjQlsH2bXlaRnOHyUWaVJ
4JpNHi/xk4e5uyOCPZvfSflsddV07lsolmvBMAtiL2AaNPpQSdzqYwl5Z2rs/uqy4gkJVqrgQLD/
GJh6SGZEkfpLHfLyFMocbUXZmlgVyH4vgwZtWQiTKp9heJTzKTCR/atl5SHl0hUXr2/PfoihA+J8
GuwUN1gvc8+NJmKFCfmhVskYyAE+Is+rOEYd7M/iw4zhHiXLWwE1QQU99u/6dGVc1VKQE7y+Fsp2
Hu3gcQOAuWcBE2v33z8Rggr+XVSFe6djI1ohtgo5L4Yw/3cD81DeteVCyEze4Aw5Uaweh5BATBsl
WVXLR1/5GJmS/7OrxXjxfWHvuin94kxucV/f2EPytujF12qeFTFlV+RhD1iv+Xj88UdGVn/vCPGM
auZXfzel3jq7GAL2k8j3hmX/MqX6J8iSD7hnB9lnr3ZUfoUFG0dlvAB8cKB2NjMUWGVF55vbvgke
cnf8UBWxwouI+Tz8n0LzOPHbyvbEB2b7dCn3VWC8xUOKR0s7yqcomPeDGq6GGMxDMdmYQNbetbak
d/WguxYFurqOMUnKQ9+mar7E0dTxndo6x9LeZZV46sHqTriqFhRePXYMTW/CJoc7u2slcGNpVnu2
NsQbzYfm4AfCB+xkw9PMsJXO5gww0D3nH73jdyU1ki7S/K78KiNSbEL2Js+lClyZVOvPbQo5pzOe
zSn5qquSfCV0b3b/z1pQJlV79w0mmF094iOj7wxN3OoC71XF3U33xUmb/Qjy7hw18Rs75YduTemi
ScrW2FBaDj9k5P2IzXZXeKQid1OMdCTqjsCQN6GouCKDGkE1k7Z/+KmJQVT8Wxc58gEO45c7zc+i
qq62mfo0iXDoM4cqXBGUXCfvSVeeVqbqkP5qkvHTsPVjpfQQKEaDGkmEV1WYY7nGfipYKSplYmeO
zd4o6EQzUd86P3gtDBi8mtWlK86+7G1NBim3kMpvYZmew8RDCvuX3zbqvqOeuOnMaqSP7MQpg0Ma
AiIEKVCHJtC5KWOnAocut+Zy7b7Cbb+14d677etowecX/bQNdStMJbvvIUYe+tF5xr70R6x3oUDx
5OYg3jNh/1hv8LRr051Xk0idTzAA2gQBjLDvbY7rJPo0i7mKpmt76GO772Ei755jsNnQ92w84qM8
evLQwNYRuzGa54i2CA/9b7NovrVZc1+0boKAo81Aexz1HP5mXOKi4MavBuD5LrYIFHfIF1rb7sEA
OJksoABFeW9p+mNj8Id4ZKWZvI3JL5B+w1iXbZpeLavj9GBmVDrhtfVh+OeDk1073mRXtZAk6vqH
rNRehAjZCsngmsn421g01nWEnoZJyVbKIrvntjyTyiNPjR0B9AQYDUlF0AiCNCALfMSaeuI8MSPv
6Kr07tFbno3CL3dtbDIADOVNLurTKxb7pcCvF+utG67Zr61CxDIEbyGWY8xgKhNhAIhTBt/TJAC+
w0cIeKsGkB0y91Cnvb2VtjPt6dBJiEFYMY7l0R/IgZ7xst810axR0oFO1WVwN7QQeyBp1qeg9/Yr
MWhA1rPgh8EnQSZOGl9glV2cohWHwqgvSmX+rptNB9WwerBBzY/pZEBkqetzNSz2RUXqIa3dYo8E
5m6MVsvDtYqEGrJXXWVC6PrRLoL8TE8kB+n1X7PNdz0DjKHB6fICJc25BEH/v18xNrSwob8Ytvms
LHxwoa+dWtOxd6nvvPpRoy7R8C5xnwVfgopCAq5HRqT+cmAYNA7ZsUmLGb6iMK42/rVQHuaTiJVx
zYI8uHTqa/1Hr7+zfoWijiFo50KzrRd84UPHgwAYPijI6yfXDaJrPKr8GNbO90xExW1OZrx9VLWL
rMpjNLWYV8weH0b6n1Mj1WMSBPmpzEsL5cgI3bwUxGIYBGY0U4ZzR+N513Sy75DovON6letVOAEO
GrXTfzUxHJa4qTvIDxkjlXCxtjFt6LaRjofr9nS0kyU9+2XJfEcURIXl0dbLeDqzIYjYNDGxKwHO
LYaHe0fnAPcwBK9h9S5G6HW2l5yLoPOvrS5CYguVcDijpUZs9uwmw3CSXngMLCCVgrqTQcv8jg78
oLJlN9v2P47Mi30+2t3VFUN3nVPrt4Ccfqh01nDazuQHh1VywCd3X8yTdQ7cmmEOKOFV2i7hpQlj
Q/bilzgJ34tsIj08NqGzxIiOKn+LJwQ6eCe/yuXZG5bHuud2SSPrbhPnTXqlgj9o9PlpfklqZV3C
7KK4gFElNcAQXiSQnKZjb5WXZFyGo1n5dMlCqP7iGUEPkuFsJsUQZZsv1r2G4XSBYJ+f8yaGe4xy
AYzQKoYLbWGByOQSslNz8OTBbn2MBCovrm7OvLUDbPPKLH3MYIjjDQYESjOW4RvEMK63LisDuOhR
ojTNADPLqLddj1DfCdLTKuFqhgEEuJi+EozWNa/utu5atdZmQK/+p0z9N7dSb2t1geVis2NOdpQ2
47xk6H+QuFocQsZ9MLnLjxDDkULNw87UegYPF3BoJdhfx/uVGl3Oc3ZMEVQtHkZYXfG5JMl1pWfX
dulvAwppxnVkLtmI1qRvPMKPOqxXuRKmNUSk4uo+pztIjRcrtR4tlzx3hipbNUaMv/rXtU7qFo4P
mVTHNIduVcZRtzXwP9ZkZzxt+61Xq2d9fK4ccsQvsPo79n5eBS6a+TfixqDc9sWH1NRgE9o5ZXr3
qkT1ofmwmn3uOzDQETYxSpx3PZKADBFk3BD9rFFzmSw7Tn1KaZ9HaiXUHPwC+pjqckCE6BTM4Vqx
LYj/ycEVN+PI8wxQnwsB6cwYBa0V31lFMippzc3Hyu2fUjr3IDtgfw9PvZBHa5Svasimc13hSJc5
6UNXyuZg9odVs7UShHGKq7adSS86wbPfBwJlGUTKL4f86w3iOfRkDv2tmFWIZUB1sQaUr3mjNaiR
fZoN8diZ0WviKWaV9p3uFm2IL189mLtVmX0pUXKvMoIajddCW7n7fgmUtXxg3CI2gyn29iLuInBP
9eIjNPFOawMdaLbx2AdPsCWeZNU7h6mHxTUE3blc0TStB4yMM8lUd1M7OlTJgiSCXPuxufRRu1Ol
81JqQLPV6hojB48xsQ2V6UjR4tw8G94Unf7Uo3zh/5kEq1yCOsblb97mpijIpwdFs+eLEzsFAxkk
GUn8Z0qxSVxXhEodsEjKyE1ut48U0XKzgi1zTH8STOX3AP8XjJB/IE07J8xX0BUXcmfmEiURF92f
qxG6ijtTPdUJdRGeoTtnVAqJbvXRG8ahL43v6xMkXgyhh/3Bqedhk3v9qxbtuOwP7Lbiu649V/wg
xsdoEF6y0/V5L7qXgtE1Ihlq3wrQJs9p61OjuWWdQSqGDL6Vi/MojOEhC2BBxx1M556EC2K5IdVq
/wX82TeR2SKcyfFH9nF+4tLM0XuVHp5qyfzdxEJ7bwfcIIPk48E70YaHwC9aoM+ESBLnpVHXTmoR
WNXoT8j/E05Rs5/8LLoNWoqaaSkSHh5cmsucbm0RDR4iCtKHcEr+MZKHBs05aPWb6cRfraFIj4Q/
SYia2M1BQ00u1V3WXGuMqzTTo2DYulPzRAjEjt0Hqctc7jMj+bRq3kNdpXJgk30RfCgpPk7NEv00
q+rLshEL6Pt2sNJnH1+JaWj/FHFxtjQAUoH8ous1z8XS/TOBnDr6Gmfq3zYYcaWI1MAlRjCHarqP
SjXxRXXtuXJs6GJ4MdNonKTBrRPFrrczDBynJgdx4yjco5fC1nXm/GtFRHBl3SVEmm8DgMCdy9B9
/TY5sJt4sl7CIvwVztEjGNRe10vpNO7NKYw114p3QEuHmuSjJmZur0YsUnt1LbT6/e9elvBByyb/
iAj6I73vDwaHAjS6RUk91njmY2U+W4clpZOHJM522KObIBNtdiRFtXNsm5EGR2vuejxEtpMIDlq0
ovtx3ZJ4C+01NRlPUqRbAX9maQg4XPX1ufML/yAEg1rhsfZHbcqpnaQt4pmhxFEyel2FU6sCw9KL
SizGW01ac42cegXgVtza1lVzQFxwOUjUNxgqwCtNkPxS+FWaT+XKutg63KgFQORpnC1k9kQwrgOA
VZ9DlCILAfaXFUxQaXXXQeD5NutxXzx3vkfdS2U/WeQNhXA6osdRDceqsXE0g3tyznoLMpYfMsXJ
yku2pDVHy9vo+nwY3jV3k7Pl2t7W6QO8iPGz25J3YyDSNR4n5X8b2jreYp7FjGeYQL2d34veZQt6
UDl08cboIJ7Tr6En81tuovrkzoc2hdJqZn6wd52dPfApropYM1s4iepoj5x2LjHZsmoa/UrS7a2X
4ObsuDIWP93URJ/OzW3M7lM/15yu7Eh5RbMoXFT7AQCt2VMcFNLdi3i5W4sFAQPVBRa3pAq2ZrAh
gon7qbMuq0BUJifXG2mNhh1ST6N+Wgeca5NrT+j2nOBG8AlzdtD3rmp+OoNxSBr12Etu1FV1GwfM
Kz0xjwfnc4zm18jo593gIlDL5to95yY2jCR+NcggDkMV3FpiYxioAeS3i0kMHx4wTQr2YNoofePT
atOxjMbyYLvvmGub20pOCEs04uMlLpq/PqxvYNOXIEJ7gOfSV7fIr6Yw4H8G+DfjQ7Aty3uewRIi
OgX0gNtm1SyvypNUiTM72mvkip/ryG1ZOOvCYfmpIuuWm4owcZVvoMIDjEWFZinUOxHlP1fFG0pR
ztV0/Axi9TTD25ZN8DqI+R2LSizi/FcZTw9d4x1D3b+OQBWwxtBsaV8H4hGbfaVVXnrc7AvEslz8
2k8aJn4N0kjyTdoUQD5ZA+FcbFAcRH9Pvrzt7j0xjdBIs4NWY653V+EsB1f017C2oS4Vb27CS2ly
cY5GOHTxsCl1eScGtuf1lqv0RGYdauhB0Th94hHZgICb4ogJZOnSuw8sLie/Z575Tz1yXxpGeph8
ds6owu1AI8dhANfVxEx2PZLDIvk0cvIVtVPB35G01ckNlChfa6JGZdxiw9NWqOzK+jOEasGsPgd0
7hjmd213HgNmE33wyqCJk0XXSI3JzjSGyOXgX5/nucrx2MJyzzT+TO70Y4glcZnMK0WRkLZ7ynxu
jxYAY10NRpe1+/W+WDEEgwELIx8eEHwS78Pgm66ZIW0Wu3VysQ6wBu8X2Wgvq5YoQtq8MSA1eirH
IC5MFoBE9Z7OBpSGOD3U1MNgj1wrPlEI4Utvy6iRhy+AoESJo4WZxqgHuD8AErEx0HDGrG6JXpDt
SO+sa+nRwU+BHvRsdPU9wuYV1mF9s0o2356aKUsMGA+wvSmE5pOjT7wQyidS7vKu6zEHF+IK6xqt
F8QbQmNfutKyKD3XdzlP3e+SujOcAXxWiZf1Fig/5ypN5pK9wSlW4KJO6xuP18VNvvSsL0vhpyjx
2E75cX0sT091VcskNe/EK43/V20gicbN6xLyyW9XYbF2mtO7PrAdNlDZccWAZlgnK948JxaEU2YS
euoC/8zfmlR7THDbQ472UMhBHfQIE6oZM6+Qj6Xq7sibf/Q0t0pEb0gfGFyAZcCotx+KMv2x3kPC
suQhmDsEK0GzT5plHw4oTLRHjZbE+TNujGWY3FchbagF+FrNGxj/lIAUqJiiI9oSygx9Z4ZT+QFw
ZCr64HWnGBloW8u8LyiU5tzWb8b7OuJQFaYErf+ypG/jHw9z6c3scvbEwSO6nI+alnoTAV3gz8B4
qS6/yNn7yCp5z6IFuWVirfNvbPiFA/d41U8SYg+423JyVn19W7SZQBUU9aGdjy56gMalb9CLdcmo
7QeNTumyhRlZtsMk7rCqCnU9l2krBKdC/qoViCttxHOqQ+nmQMaCoTb0KdSaxskhUthHFbSvsxjY
OGfV6huLsc/FI/oXm7cW4sciDy5iZ9m62II2XythAIo9M9N62EknGXYfXWdYMMqre6ZGCpTE/0AL
g/t19cFO98OMloNuZzKtrXX76p4GVMd6+K13vbwd97D9a5qjxNnIufxHY5BypIZcFdycH+8JXjo4
ObCuwwJpsInWR9fpLdDviE5Uxd5Z+sS8rS8hnTCPjGoimBqiaD1iHzROW+u1OYfx6+prUSCz5oyE
/TskpwZPgKI1x23h2R+4vzIU577KGvD0EKPy2WBwJnAv4uf4NdCGtDZ61aQ3fMjAaFpc1Oa0EGKT
WOLbUvqCjpfmb+RjiVr0saO3mQyExCyLtVhBCXWvazKpwvRLv6P62VKnoyPTio7eNv9i0pVr75ie
tRvPK241CLLy6vKwwvwmjam1q7vqn7HMHnTlpApKNGrbQ5lnqIpr1g5jlXfTAobBbR1eCZavtvou
RgS4AUCHrwsJz3Yt/DvUdd0zeq1Lz3MITQX6yQ06lmvczQdg8T2XS6PHMP2vLJ7KZh4DWucQLNfC
YanzgUmbWS1bqo0CSQXdblLttPMFMBHjHa1wqLrhj8nAw8DGZGtPbCTVF9RRwN04OI9WBJ5CB+Zq
wa03TDu4ZDjsYe0FG2P67ef5US/3dU8s8oynG/PDOg/xTVT/ZcBIiRJsLTPNNITK7/0OGyQQY3XL
XbyWw7COL8w0t1IY/k5j4KtlQZh5B/qox9WqwNKi+HQB5W08xFIVNeR6/6ROgIADmHdTleRUdSq5
6drLDZiHtol6nGURb/usg8UXvC2ib6Fxv61gwopjGP2Cyfpkv6zmGF25wLYtetie6IGmgm00jFJ6
aCe4pPhGOykrhyiJIya/yaF/VS5HN1Gd4EzE3o3t1+JigESM8LwVnveSMgHf1IY6zQNroK452M1o
sg5NcRq1zUsVNA/G6OJB4i+/QvlnVanHooBeEvGej2A1IU2q12akT/fs5hNHgULXFUlbbDUxYKAj
AoZvt8SD0ozEwJAp+5ATC47rDEPU6pJaI3O0eqen72YA+jjpo0627wNbskZWqgY8xmpPgs4oiCD9
QR7+WhvoQfUvjjO+T3J2tzafT4FB/3H1WIoZlxhMbeXo7GY5p7TnkG8lDQb5HX+KtjkvpUkJ6JMs
GWiqrwbqYZf9XLLql52yRTCdm7ZSmex1ULbsAHKGgUgnE3u3hcglS/+axeYCpc59rjTjo5TTo+hs
xbwme3RDOFidggdXafJUm1C8e9yVgLP7iaMlWXx3g79xthGgpDsTI9uVcjFgNLvxveTmU6RsRcR+
HKs/AYUt3BxUL3VAAvDfqauqflQCNYbX4QLUBTzejKEmdyjErsLfr+Sh1IdLtyS0pz3WpFh8lj9m
z1lZDL01/cqH/2HvTJbkRrIs+ystuW5kA1DF1NLZCzMDbPaZPm0gTieJeZ7x9X0AZiUZkSHVUvsS
iaD4YG4Oh8EU+t6791yAyBGHbNXvQmcgayDJ3S538mUmtpJ3IpMBSGXwpArAVEWq7tpA4aWu2JW8
rHCVKKmuJFc+LvfNCg06jfvuDKEKG/lSwsdMhyyNt3kTpJ9F97Iuoet6lsfvkUlRIEq0lPIldaK9
H9EfMPuRKIO6vlrMXj3K/HeFiEotK+/D6ntvdx9lxVzdjnnNUp0tW4SqbjtaGDBFcmnAQa5jvBUV
wma8JD99S//1fanu8sA52NGw6RHqiNykyRPsq/mi9+GCB2jo16Bf9mTpnBXF32da8nWFcmQKK1y2
tKbxEGzqRfQR+PaT07ID8wU7MJvlfOl+WUABVk3HMIenwY5eURzS3Bs3a5uzZNSzxU+4d3orOqxg
qFXpNVQbEXAfWIUDy/AvMRHR2kHyHckTOyO/8zeySr6vYCFgt4yXCkE+rHjpYvk9btIvC8BouW2q
RYxJo6i/2UVzRUT5bR3XofbbT035MpPWQrXblrBdFm4DXc5FM9S3qC0bJrvh8uar2+IJi+ZxHQBr
FhM7GjQb6Th3sABvfeR+LqYMltoAzXvrPy7l0ziyvQfjiD51sZv11kKwYneYLRK/TmZXM3H07Zwr
39fmsG4uduKR1A1QL0xIELIavO5agxI+r0kboThAQUQ4q8p8DlNR5/WI37brRcpgtN8avbnNQHsv
g3hyPFDPLmefixtdDwPIrC0vtAkvi1YJ98Jh3futtVuh3ESZ7842M83UjMDxI7ZPCoLzGoTZAkAT
Et1oP8pk38bmi6azJKM2/RouktpQq12n0RmRsg8Rtf1ANE9wivrypdXsasd4Z+uY7Q1aM4TwC0ps
qdLGBYmE30+S3PG29HzJlgAdoND8XNrrBCuR6Zv9FLK2C2lsHaN2nf7NkHm+64xvqTHiKFxwEktl
s3RHI+6AeQOPQYwWtkRKtpRvW4t9dpGCSKQhcW/fTp16DYsZqYCgPpNGdYLWyTKaWx/LGyLOkKbp
+GqWXfQqgCN/c5mbRm/VbVxTUGTLHxouO4C2u1UOZp3lrj/aUEK05n7ldyUzt+vI9tDN21SAOuw+
xq2uiTQc0HjIe9lXvHzCOK0zstqWYLA13XxauuNEYH7LlfpjIVotNSODjy94Wg5VWt0tTJEiMi4z
TQ+ayOwZR8n01HkEW/qKixAfJis5yx3ryl02q08r+zBdDt9RLqOqqG6V4CFuFhodJJFs7wtkus2Z
JubH2mXRRlaOsJkpROsvBX1+jKcRMsBI7JZTOM1JySH3D/Yi5imI/WOAggiGUkuk+XOqrlP1VUK5
FJ7rO3de6HpLDbb2nuhRnAS7l1Rmn2Lpny5n2S7na1baJ6tkXDebn9lQYZNBoqtmP6aFFmfJb3o0
3i8vD9mRiRcy3qQsZhhgch3yapB/kDOzqSz2h7ymsnrAwscNnTHe8m340NwIyGKolp3VcprXHfHS
Tl/r6xE6PENkph7LoyfocKjF2TKvFWALXgHncXKeloViuYPjOUqIe9uQ04hIoiS5dlIW3yadbaG4
RkY9TNXwji/5zWhYeJXaZMMNp4YzMS9bbXtp38O6vDWJ01pVnnOH4rqu7If1TtKj8gF3pLKVZ74f
l+xEuETfTICF2ZydpB/AbGOJ6q5J3r0ta8167ycP/kYgPHLRicrJW1Bs3ZJLpgfRDx8OBoz2iAgT
2IZRXr62xeMkjKeVILVsek0xv6e5c8aBt+AHBZlXQfDS3qhN+FYq4lt5L71EFsauLnlBl13FerNR
bNyg0+QhibT9Zau6DBT0mwZYwkb2/THOhyM2qVsk+s/NAAIed/1TPjyEGZNkLBFPla4LBokxS1fy
vu5vidFTyBXbRI1B4GU1/OzGaRrNAMPA2agH4qcK8p/M4D+QcD//m2j8G5xY4870m+Jq929E46hp
lv/KMvoD1Pjnz/0TamzbfyewVNMgy1poKtEF/gtq7Gh/N6U0hPY7zhgGMnItC2Yxv93RHSjE/4Ez
Vv8OfN9iq6wTOWxahv1fwRnr+r8FyQNTxkLHkZliiXkz/qRuZdxHjU+k8JHMEDwcQ/tOH5pkvNah
4Ebggh4W6mQ/415M7EMc5cdgxKtltKCuWOvFBpo894bpLqnFggKYbx2/LY7YLT/SsQD+pXXfyfLg
loHA6JSA9wGtOfzouYNcmqkkVpQenrWoq5s8Vgny206UIpOFeStU+hsUFSpqx0TXi908IndUaws/
dEih0YofNeGBEEqDM95FFOR3XTDNrlo271kVEPzeMV2YYjbziFvC7hPNY8g0Sz6aizJo3Y6R6IPC
Zib4TvXnQ8aGZ+xK9HtqDS/Gjrh3aSAQgWbQM1Hy3ItpejvAWW+42yZ3o4FjBzl3s4/GCE1fqk4n
os8+FTwcJ5m1gmmxiEhh899CEUc3TtGHNzT5ol2rqdHOGv3pErNbRZbF2gPF8igzISPm6iU7k1hR
XCaRgkEWkttkbIgwiSwOrmpCrD/hwWbAuIkIsblCcrxODvtyI+mvE+7WQ5GU+8yPhrs0nB9JicND
ESfJo61+Hfvi2Id5/71m/jI3/tuAY2bBII5wT/0Oz1Sl7agRqyiayQPEthKNgEASU3/OfVui9Z2e
tDKnN4nSqA+LipbP4inyex8wVk++zTDezWuXXYTTvhiT4jhX09aYlRR7RLUAXmcPpIhwo6IG61hs
10dPC72kIA9vjB4yPz3bPrrLdfOl8oRxVsHOUpkwDmz26XTEBfcFGEdTnSDk02ssDvyRqtBOtETC
s2UHKHDa6LMPjfjcLv+o4fDPf7CiJ799un53fdz6kL/6dP2GL2N1zx3vsn6mmEw7cIvBiYi7Dujx
H3/H+nzl+p31wzmTjlcF5sOfDkPGNnb2uXupBEk2v47i16EYXNUbv63E7tfXfj3u169dv7Z+Cv5R
c201Qmy3/M2/vrF+GsQBMQ3rh78d389HKvOzYaZ4G4JkQg77rwf+9uH6wPXXzBQ+SJqB8ugZ0VF2
oV7WfxpNb3fpbJN6M0zqZQhwgEscnKQmoDgxHBhUIhif8uxC3Hvy2z/KJJOLpad8TamKLVvweod5
iPp/wDQPn9Gqhrf1Z9avdjbuX2Hrs9sHxEYOzUutpoXL7TKokWJVzQFXc6hUVzSCZKM57II1NWMs
0A7KZf1IhJlNIxFTZItC5pxa42lwhvlYo3dz24o2XoJzVtUOZjaLC7E14oKvio+YU18kY3edAGyQ
+y+M48R+/T6zNRO9WY+NXZnOuWJwqk098PpykJcgMOVl/ahNkQo0E95JCi/61/jTuLBmPTYuQa7g
4lE5h7++ZoV0LTu1Po3LI0jE+azxJu3SRBzwFyJwyggkDIcypWOWYLJdzvs8hgLeVmnXNFqYucae
HzMeLBtjRgBkqxi+edT6j2qm2s+PhB3G+3JIXnUTs+4Upx9M/7K9yEBdISFAI2d1B3LhjHOj8/9E
LywL0WFozNh8mX/iU4ZWSdXjgYMorzSUn/OyNfdsUjKvISQbNGqGTbMDTCLmYrwQ7Thepjikus1I
vsmn8QKveYQOzYyy1GqHeRSP0Ou7gQQfkmSH7ARF4Ca8iwZkbIqP/lIl7uo44k0h+DK8xMs/NGXF
qWGGrI4GzBuh7OxGIMyzeEJYogi5o6S40ok1BTrT2d+rA3yFujFqb6C5dVEmbb7g15svTZyBtimX
0Ge+tH59HpgWE4UQe+un8XLlrx99reRJOHZxmdLjoNihR94o61TFS5A7A0UMhM/bXKr9sWyRgKl2
jY6/x3LX1+nFdziSYFbiQ0/fBudmD+A8Yd244FjTjlM2EIbRmiX4zQR4QokORCiBsS+F8bxeWLVg
EmmGtE0h16TXShbZdW56Rtxyqr31U6k0jTdJxiC9OmXXFs/mDvk7obQ1CAXaPZsoDijRsruaIAkX
4QIENyQBEFCJiRNxmR67ZGq2o9JAHKR0uLWI/CyESF8iJU8Pwo+Bd4TaQV+waOPKF6N3h75+QYbJ
5YuTHw/boB56b4aAjhKfHgaaFB4zNG1xWj/6+cVfn68/GKsF7Zb1+396+PqpzssDBau7XX+1pTPr
LSNK6z/9wG9P/fNDVNdfGvhwXvHrSNbft/76Ocs4PMzfqBlNeJ+/HcRvj69Rwm11MpqoyDQGKrSc
wVYs/9gKb9pfnyY6zLs/fW39btfLkLIsTFNCTJDMb2tfNZn4WTeiq1zCpEa38GPecObXKg++tj4E
ejWrvpqz9a6NdY8kM0boAd5yH8+vBh23kfN6ZOTEGwi0KxICOoljLPdS18AB+Ym1K0dkoL1eoCOQ
cF7mqEQylE7HrNReFKc+mkDzIjAbEnMtTGotQHVQPvSQzMJ8emi1YdxQz/A3K+GtQugr3CtU5iLa
lYVGihowULoDg2sGmbaVNnlqrTbHlDrGBXBHe4AQ2Fh+sdO0kxPTx5kHuzqmGC1V2Zv0VXj6wsRA
SQHpGoH+OuRxAS0afx/grqzO1Kulg5qo2uZJA9Gb+y9IWRb1u9keTNjmO4wbDNJm+yYuai/B5L0N
M+U9KzPSWiMDeeFoH+BF67vG0BAPY8bc2X3UXbqMWy0L4UZVyc8kBJXhhsq4lLIw7xvniNa5gfw0
R0s/7Ji0mETVwYhcv1pE2CLY6lGY7nQY+FtmLzobSQHoCAg0gScwRqqG9g2yto3dtDADnJEsgWZ4
STV2YCBkRqxP1r3C64BDOj4gNyJsOgloBBhNskyjOQlD+lH2DVIiY0/9SrEpvkVGEXqZyvRwjHeB
LK8Tnew9xIlXMwDsY/oLZgiYbjLRhffTrMbHnKS7SMFrpfTJUwmYA29eXHrtbL4Hcx9A2qoRtHB5
shcz7yaDyQbapPf82epSYEbE5wxK0WwztXttTCZ6zmh9HSy1BrKI3YDwGLrq4waANyiAgZmCvpD8
gzHY0xunF0RFratxuHOulj3clVaJSA1z3VGb6PkNyaEfYIClsUFSRfsyz/73sHMOyLWIlqCtokad
eXRmojloc13rPKBZetbmPr22XI5t5Ki7YXAoGtJxgS0Um9QoT7KgawMAGwNLgK/1hyUhxjARVs9T
yMPzjyL3o12jwo406GBNZA05sXlRyy685mrKOJ4zKMxx2+YoBZ2IcYqonbNAISlhFkHdFO9MpaZ7
GKSbOkzqazRwLdkmFhaHtqPRcoHaJWQJpX/MuhPmbm3jcIPbFjj0N4ZPR9+Uy5rsfHFCpXMr5H3b
OIYB4Yt0H0EgJ56t3qiGDV8xzhAFsejskmC8JIMl6LA4+5BWfezYngbbTKusZ4lOFCZocOhrVRyA
nsBbJtfTKkB15xZu27wC636ql1jQQiturYljNEB75Eaw0WwpvSyIu0MnhgOIn0747LJB+e+Eeujp
azw7RvvFFNHHiA8NDRFuc9x2Yp92N5BTzI3SsqwYUcIOxIZuhHpT2U2TYTHpdb6MjXiOk6bd9WVK
+mGNUxm8qokg25kRhbMLw8cNEMfPqAGbIJDnOLk1F8N1FTIxiFSgkiVqc0bhQE4iyFpO8OojfjkO
zfg6gDdz7YHOamTZlwXcZLf5raHaqtumbbjThlY/mCMTmpHcUyRYLWOTWN9lE8cdlyTGGVUWuZkD
pCoOVc8IkmcjtRRXD+nO62VInLPD+ekmGLQiVvaQ9iMsERDYIztA+eI312WLkwbDFk1YumdWhsiv
bcxTZIao7AJ8L+o077pSuc7YR3yW/USBBNEWgLzg//tkTJ6LrnfLlLlSiGJw208EpJkoDzZ5YN8p
7ORzlBbbETUeQx5TsZ2DwRqixHrERgr8nKaylUemcyoRaGKA/KGj0jtEVgb6PAhgVaMS9vIuvtV6
QhnwoVShroEcSDMP3h3IFV6N2EDwJKKSdLZL3H61l4a3HBfvdTS+U7GC/um1GIQta5UdFpi00S8S
G4n8HMcWV7BAm2TFWz3OwEBKk2clDPqqdUx4HbM/tg5OpCGh5zVbb3lPAkwkmZjj0iDwZIGEtlX8
quU1eY0+0hL2T3NAYx/6VOgqsqXFni2kYhskRm1bXq/Ib0F3AhPrPzac9E1wB97QP/tTQH8ykD9C
Whg0p6PuIOB7oHY7sVIN4cZ5E3V9rNOQMl2R77pSx6dJcymQUcqm1RuiJnp2bfujjIJum3GiN6yr
2DWWcjTUh2uohDjk0+ipxsgCjQZbWD8QlaZmn9gPkGMxXdRwczEcy+LDkDPetKFPxcZ9gBhZJGIn
06HeT32HmUWL6JvWZPo2TFMJLr3hKrgIO7tVI/shH5JroD5AIbiq8IUrZN1hsAnAMeaABQpVvpGT
8TwYvAwmcC9njHZxGjwbhPXtc1rj+z5/KKk8K8NHzG+QEFxGUEcTGz2mBojb8mN3ys13mXXkA/fO
IcZ/DXHqU4+JUewkwRpOFZ2BdSExpJe564ttRezA0Jl3TQMsRREh/DDGJHLSSu+uxOTu2pX5yGj/
Psl5+ykhpu0kb76leXAYolTu29H4NGcy0KXyHWrhoWsCB58UiK6Zagh+yF5U2qE0+tc6ZmNhT3eD
HrDzz4KPHH3AFu1Uv8nCgC3yTKYxnfhSepx2OKmYi3ZzGX0fKvlmwiVBtMkyHpd+4s4xD/f9c1rQ
12I6wYuoWADdcCNzY8yZRbDslkbx0WY2zhSzizCdh28WYG482WAXCWc8wWZ6AuhN2MSXMmMkNpeY
hOTUeZ1pv85mqR2KkLwgfb4tCl5XQJbbgLJhGxnje4u6HorVFB+aljbC+BBVAH+C/NME6lbjxqlK
nlU5TGpO+xdHtdEqrIngCGmg3/R2HB2bsEejnUDFquQ03/SARlbjc06PJleTh2nI32GnxoeoLXdT
P9X7dqoNOnHBFztmur9uufTEBl9Qc4PWYqrTdKl9Z8OpYFQxeqiCvdRsLx+Mq3B6dZ9WSuE5Bsgi
HKMLGsFjzM76odaMGRPm2M38Uix6kh7WmRjJqU7b0rmd7AnxiiHOvZUcIpEwXx6AGVS1M+/H3nd2
Te3fOel4i7TSwMrljRliHWCQ0rNn7KSEjb90XSDhnMvHvFOfJ7Io93ZICR93Vy0txDkQJ0Oow/E9
SWYfNXHNaa4ZUUv7rI9Dfh51I8OQXr06FjfVzLC+KyRzBzrLpm/iFCxDRmRhU8RumOkFkcM3hSOH
2ymj1aEsSO9CUn2GdnSENIvc1D4wc2UbYccEd5hDe6nvIfqouyiKtV1qF/NdN8ubthoYklX2tCvK
2TxXZfjlQBbPe2m6RA2JozIgfpSB5qqZMyJeWUp2y9gXCz0lAyWw5T7ps7/2D7olg9tBiF0Cb7TJ
avMx6uQPPVP7zRjhltTbacQ+FGFwiNXmwr6uSLSvIZumzh8Tt7RqJCiVhRqfotQDSDHO1w4xVMW7
/wTNiL4Df/oUj/uhsxi8O+yu9QyFzNywnxZoBZHK2YZxKuZ6dHPY+Ecc8VdVCb7kRQUDYIbsBSEn
3Flm9qYY0yMkr4g7baW6hsPIR2jm0WywInoy0T87OjM7Q5/Bfgr9GY/buZ4nZ6fVgmws9TZdaHcT
+aV62MEC67gpouhvg/Kmb/ppayk1G2ujkK4oq4tuG4cuxuMazM5uGqGpDgDyNkYScx1Wd70ePqiO
zHZ2TMoZZgi8ChdTy/uTbOZu24yzS3ItZ3/RB1gO9JAgcyhecCr7CpMZWqUvjd+4WjssLwUVDnD0
G5zdMJvK+NbMUDnPaHOTwLjDS3s2svaqhRwOm6or54loIP9WD6Xuma0Nj7UxCApqnksADkkpnysB
szRtnX6XK8lDqnX4C8vJcFNXi0jzCN/TIcSBa6X9DnQi3nfHp7Wxn8bhISJS7VDCaFbtyjrPXWzu
iGLI4hNYiinRPVUAqeosffCERh1j1gC+kEvddF1+kzbj6C6YhLKcqObwqxwauvyhN/T6qwMVCiBM
FrqlgACRQxLsFxejLALbdRT9W2kqFiSCEEIlzf+yZpc8G8hyy2M98nRWWJ4V1ESHzGcWGRjOc0/v
+sUM2/I0CntGSoKaKM+/ifSxq5JpJwJGwq2dPER6GblTDQ0q4+awK4Pvi80bYBeZQnm37eJy3KlW
ZrhEklB81WnkglXKeRXzzCvy6DAS0s3YDB+KsrSw2gPT+8yl6jHh/kX4SSDJVabTut1YHPyG5oLJ
0uFXfbLtQwQU0r8NLHlNYrv3uJKNoz8OTwx372q7sbf+pCD3dpQnywmanakWFNPNccG6OYicJHRP
2ImHOZzOdhG2m16SAx1r+mVOTQtjn+y2U1OT8jvoBtt8WqSBPVt7ysqjbIMfvtqnhygnhrCOInw7
HfAAi+2GnJ1T1UF9kyZrcM+90EVyzSDXwQXXFfCXG2iBTUjRk8W6ds76+sisgTGFqlAXWoDB286r
pvhJM0XOLbx9GHHmuwFZb5umM+nFoZjZcKw9QSa7xuf23lmnvmtyz8IO5RGbi/WUC0oT5cHSwcoH
jjFBD5eZOw1YfWqQIagpyKBwZh3tAQRbHFeM/o3vFnD8czkEb1F8QDOL5jqUsRd2xnsLJAwiXU+J
gSgxsqyPKSiRx6Yd+2A4rV093Tj0m4nQiKExIc9UZepsOWOUNuS5TPNw6EfzqYars9M6NGllq4IU
YOkv1ewtCEa2Krn9HPh1xznO6dY4ZGiLjuJZzcErdmW1D5rwvtTmI/s3hkcqYOm5ehe0rLXmuU4Z
xsoO7+scKRMv0WsyMTgOauUrfg822aO4NFpVuVQkhNt5dlZZD0oK0pTu+6nNx5I24OTThpDfnTl4
RkELCzAcMTgoUJR1MXwUZZN5oRo/o4MO4ja41mFe3EVpAvSOvbmb1885s3LuJzRyLCX1Wll5Rqpy
/xhzbZNkuLMqctP2/ZA9icDvSIFhW6qr+Usj6AHPyF3mZP5GKTgbGJhyhkbllN5jbyehQYu5z9+J
gS10q9KDGDH+do55LyskQng++qx/qpXBci0EzuAIyxlIn0T5GvSu+IDKT5J5ZQJ/iyhIZ0G8Ckbr
p5TK7KhJ56Gb9VNujfvI1q81DOT9oiBhJ0+tuiReoBdmOPlMV7TYSNk+tMublH4knNdU2eapPA1t
EJ0HRDdf575eLjU46dowMaYTvgNoBMVYp2CXDOUe8/bBxjeF3cqaFnhjBtHR0vaqxaA8ls+DGaBX
QzqEGnn+MQ+icVtF8sYHUl59+kG/F+HwiFgNccD4zZg7bOCTcqrt6tUfsSLmBa64EO4M+jjnR4ZD
0ysr430WqXbgtoklJ20m7L/9LZdF62YTTl5bIJiJsgD29XJ3RFJ/pzKY3Syg8Ca41HYJBhE+YeQD
cOhKjVZ0cq+q8oksBC6vpsno2VsvlY5AO5Y51FMNy2tADTx/1WShwb6vz2HtgOUxKBWDWup44nI3
lWZ8wY4Fto3QkWEobsslWo8DtwAFBiHd4/S1FqJ0w1IjRnHRTGs6Gix6LAryEMc5ZB0GUTXzSWqY
jqK22FqruziQ3zAaP9Vpd5squkFU4viRo3bfaAQGuqYA8tY2V9qTOyVo0oMCxKf5GleQFishUFrl
MBCZvWpRh8FcbdSjOX5jjxk/WibTRqPrz7NdHLu+pgtYOhTlA5Ty2E0Mg6It6tg+L9k8bdpDYIus
73M/I9KUxo1usSOvmobOS36nOwyeQ6lA9K1JHddYsUu7t28cUWgHI+bPT1XxjcT13NPq9FubMAIP
q87fWQZkt6nzGVyxvQRLS4jJqJBIkLKg7ZSFOGDizkGrmXloma6qOdXHomZ/qA32vrSDPW8gMGFD
d3IWrzUhd54dYSZDFcKlUU1fpraBVUC2loeX+NhGVXySfbwjJ4gZVGEj6sYXsSkAuG36XIsuUrk2
cc9Upc5uZdxcppzmYW0lxd6idXwS/cLzFC+FPxguUCrmD2Z9E7F9hYB/lp0it60y3CmRRs6BYEeS
t8m908XcM4e6druh7XZNpoAr1QjgFVhPC825a1P1zTQWmXNYeIS7OxdhfkmxFGzSZimPYhuAqNrB
j+73BEN9UFldZ/Woz4p9O1TOzUjoL21B5b0t6YX1dAr2k52JrUibq2KGmKicuHInA6B7EYKUMnLI
/t+iCaijMRz1hvtmIxw8HphXekd+RgvlISweBUm73aTSJFfYzyJNdMEhWi6yGB+N8gQnjy6DojzY
4jAgk9vUWoMyJsl2NIHom6t3Nt3SfY7dkgtqYFOfimskTTJt6r1ht90eFnYNi2m2CBdL4YyG9AbG
i+nT7uw7A2B3qd3n9nQ2YtJsSjLXjlE6XnUbvmxJsjBk6mKrqiXdaOyUzRi5Isrv50T/YDalb6yj
DjbLgwlXUIdGdKHxw9Ik+FqHTvDA2vwDAwtNFFxYCOT13ksplABDHiPbSu+irLgU6EmTNkCL3AWn
xleyowbg6QAb447JPyilGKot0WfsGnyTRg5JPMe+wnQRQOJFQvkSVpy0uU04wUlHLkM7mnTSw2d2
IvgDuah1VYV8n0bHuaGlOinQWRrPb2T/ak3mXlF7rCXkX22liS9vIudkO6K83Pq11e3RWs8nTGW0
Efqg23MXp/3ZjB8WVwIDiUOrknI6VA16B5kGW1O/GGLQNtguvpB3mp/aNXynifKTsWbs/Pp8/ahe
vv3ra+uP2IFi491efmb9fP3oT4+JmGLjaohU3go8A6Ge0cLuiFNPsUklWX7zz6f5+Vv/8iltTMEb
dWr03c8Hrb+HuyFD6F+//OdPWnF+bgsAMAx8qSl9/9AnGDy2fzq+n8+Tt9pFdVTH++1p67o7UzPh
ZfvXn/XbMf184PqXNLbxEeL/c9enDmk9cSqWP+fnDy4/vT5uPXHr10IwYBB6/AlHFt/9dUZVQ8vJ
8IJbVcNW6hExQjkLSZ/ELavXyi5UzWKHuKameYeMHIwAlUvPHXPUdSrJhJuurmmAHSiK2TPf35jC
VKFu6M4xFvHeVCUe0JZO2DR3X1JWuLjVd2RhfVLyB3gQYyTcbPDdmIwCEQFEGhzG9wASFCJpduPU
sJvP8y9OVx0mgZ7FiB/S/mtP/C8CkwzQd5fcqEtEXYbRczMpVo4g+oJx+wyL6nMZYdQTvqu4K6+l
mD+ShlwqXE4XiB17By0JOSkby/BAmNyIbGS9nwHjijhAE9q3+JW5nwwZ0ROCBTW2UAgII+KqH/Bz
zSVAz5ANoHNr4vphVgTOtzCAVTqnugozNxISB6K575jFb4i9In0bf4NpAhQvM/08tNnXueb0Foy4
SFFzA/jsdAybLy0eZvxzjGuAKvUbkY5HbmwHpbT3NNKwduG0EPTypkF5RaejbIFRX5DmQNFGltSD
fQSaUu/LpBncMBSe0UxvyHKoHFrPJ50DgVfsSaKV3Aj7Ilvr8jlLMc4OYtz11fRtsLKWAhG6uhCQ
ohawCZvsltyQ+TUM9KciZXtLLA5NwL5E9vrSqXRBx5ksNs3VEchuayUyDkPS+W6uYV20awbocYTF
I3PsfaWWPF9y9v1I2+H+b7ZS5HhYW1bTHifdprM07dgOq4use60G3EL4jXG8sq8wCddm2PM2E7FA
I81iHFV/nXZBl36duKm5ChIPr11om5g1L1YN6EsajxUtzmqsA0+3mMpnM5ErrbLY4UFWtQpJjZnB
wVfOSZ39+7KB24cErnDHxnweBGGjdm5ucyUlrZXEdJ8bAkytmYjsgvxI57mZy5ORtB/ZGN3NE1NL
GXbA9jvTNTRUrH5rWd6qeVodk7+pD/+p0/wfeZfdEWvWNv/4m74I9v6AqzRM3RBC2lKwVULX90fa
W+jLKY06mlOEQuNnh6V4shImC5GW3qUq6o6FLGWUFYEfWa4znwl9D4SdCS+v0HBnHJta3zNDIaEi
CLoziV/OvRwXfKKV3SZcCIXVPLIUBJv//MA19S8O3CQvj9GqIUz6/n88cHI3a3OiR3tkEJwclSU4
JKedt6Q6LonFLa3BmKSCKA1vYfhFp0mQovr/OYa/OHn0P0yhLVJIm13eH48hqqLYHMMMOE7XTrdl
qh8TLQ6P7Py0rTOT+F7ACvF8qgOlYsvQqSfzFuBZ+fafH4cw/v1cIBWVjtR01dZM80/IvqSYJlkn
VnDsSn/yQruWx65lPK+yCA5N/NrPQbEvUvNJs4PqaifaeIhotvQleGq/Ua491PALG3rIcfZwhU0G
wIwMWqwI4eDKgGUaRah29a3gDE7ihA+luZYKeK3SYh4Ozr/a5SnIjyLSPkyb/KCxqPaJQyzG+g/x
jtaFoOLX//zP/otr19IdISHVarZqW9by8nx+PFAycqVr/7NTWzts+zA4mpqOdb4hhSZ2ksnVAssD
p7sN5Vxf+mqgtuzng6HDxxhz5vsp9PVqvORZ0B8ydSBn0cj6oy/JYukhPy6Oon6fzqEOMX547PxC
eOuR/7c8+mkqv//jbx/fyCxChcDM/rP9o8x5fZ/+r//7fz7H/x18L/5CHv0ZRoxf/uKH/kMbrf+d
q5z6WzqmYfPuByk6fG/af/xNcdS/Sy5/h1apYaqGXGTTOUS98B9/kyiqbQdxtAnSUhWGxjv1nxJp
iaLaMZBP21xIsEIs478ikdaWX/L7gqrzRmA5ZTGVNnYr9c8LaoX9vq3SRjsrvvbY1lVx9eee5rcw
sBk7X0fkNyeghnS701Z1C30By1ZTeHZm7Wb9rNMK+5Slzj1FBba/MHutink4r58ZUDc2ihZmHvTi
TwkZG/rjfaEo8hLmNSZcrSQGClXCSR9M9ndhdg4SGk4Ns20cah2AeiPTDqLKq4dx7N/KNDHPltk/
NFC4bvU6F1/8eMY+wADmpFv2eCwGBoiGvGtaMlJzy4w8c6lr4PSgea67zCdoZzwYod7cSr01yQbc
Z3oQ3GvU5P+PsPPajVtJu/YVEWCxmOq0c1YrOeiEsC2bORUzr/5/qH3w77E/eGMAwaPxWK1usviG
tZ7F5p7dJTZvHO5kwdHvIf8be4bKUW8ybxfFM4bLCLyOD5dngXDwdGEF40n7cTYZBXoISfrAMp7z
hO2Z05iPIyq3c+wYvOj6h1uGw7OHxm9PVd5tEqZBS7bpG5G61ZoUpiVuwqEnz129s63x3FqRgXua
rNwpMVFUhBWJwL66EHkUrbIozcm7YhjEx7fIxaV38ydi6UTQsAziXL/4dv+wmBc1+SNH0aI3B769
qwDg/5yYIl66oVHP/gysDf35vscVR7uUmA+lFbibD9JD3KfpNozRe7qt++wCYNhbjN0hw4vioSiB
FMNKvIztdCib2L8gSzgVi+24cyAel/z1G8i13gj1PQZxMAtGWCoB8GOBEF7z2x1NP3TvxGEF58gJ
H/3BTBFVAhUPTO8JRtZ+cq32ZtfhuDUkgdPG4DiPKiNyxkmSa9Qab9k0J9u2VTXrb/qCrP4U5m15
Fj0m3MisnujTB4RdQAsm+pPziE19bY2edez9sGFkjpIYMw4nrinujRoHeroEah6BmqtJPnSCgIO/
PwWE/P2Gs7nPfI4E0godx/r9hvObbshQXurzgG59C7HUBT/VX2QLXhcv7ZWnYHREZ/bcskY9AmX7
ahOqtmGWjJM4xKb399dj4ST74xXZphCe7TjEtClOgv99LhlxJisDueNZhdFwzBi17hynMtZZNTx1
aW4fzR5fQ1MTdu537lsuTOMxqJyzhoBeK6k/09e466AWCE9y/w4hfoZnHIRvgz1cUCZAh8qHrx6f
G/OOJHxRPyqG6hsbLMj5I8oZPCFGQHbWe6DsAVkszgrbpLHuUb82ZRldXRRZNbvCXdvxfwxdooPD
JaImhNIOfcdhI+FhDm2dbkbhk1z7Lj9U0+QR4Qt9u6geKExREPcy3i4KxnWiw/Fmm6zkgvw7tS+M
isDw9i4bJm3PyUvYtWwKIu/sBZ6PMJ/5dJoKebSFe00NEV5ddCdoZHDyEvjXXnNdPFtMEQYVTk++
XoQa5ifUkPalxAROz2LfZx3sGXtEpClRYym2YG1SWS8ULWVarG3cXkQrDE9jZSWHqEXZEiakcdjR
eBSGB21r+JUTdL4nseVVaJebO4ZnRNpHv2lUdCNijNvYM8tzGCYX7P1qK/Oved6GND2Fs2Wd0G7a
XHxTfgOts5jdfdp1n5l2o5Np0/SYDPWmytGnQV0KV5BJw3W0qBjyZt4Sd38mBcYA4FCCFE5l/1iQ
3dRYxZGXVDIVLvXWp5AhxpzRVj2Ml5Ek1O2HuK/q6u6QeGKFMPPdUwOJMgniLLjGayFCe2vlHgt6
wwN6npRnlMJ01k1zjlKfntQBL+bgMe1a/dXzhbkHzY6ROXTdPU1HvWnbGZ2XAcSs6vhHk+Ue0Y5x
mE28fE0wfYaljK95Skhbsg0kmpMqz7Wt8s3YWOQFASzMVKW2iJbYf0S2fbbm6YXf6WH2gmeWUGqb
2HF/hWhFqlCNJB1c1u0D6LN4KD3lm4c2asFQKpuQTrZZe2F9oql0AP5QVJtT4O081jSupr22StUi
OzQPSCbVxQm8R5J90l0yyJSIhhx1AyKfC5S4Bxw2xqr1X2uHayBTU8KEPfjmKEy4oQqh+4hoT3Km
C6Ti2eiMADKlV1/xKq06pOxPwOUity3JjijVXo19tSmkpuPpQI6Odr1lF/PStGJ88sFOeAZPAKrq
6TqFZCHZY3FEw9Stxsp5lqOwHzAaszeic5LWD6O2METM/J5pHLxQ5H/CJYoSVhZ7TUrOtkY+g4B/
U7Fmxrk83tHSNespLW5VwnwlsEy1DYr4E45Mue5dwjJ5FKebJAEK40Wg65qpl2RbVeiVBaklTY54
u48LdL3UAgzgcTjB5cgLtO8AITd0uc4zoGbyO40GLmv2SE3S0Iab9gbTdbidplFt/aZ8DfvpO5l4
+mDL8J5oZcLSYPgU6+lpjIslaTx7U8aSg7ScPGRdvUUmwEeyQ6214+hPfaFeG4AXK1HN+X4sgJ8N
y/tQaudsJsYI5gOqejaTzUJ6ePdFq57kNHFvUQJSAo3g/zqCDkfZ+hv80IyAKNcHExlbxHQ0yogm
BArzgwbQvskf+WyV1AyMdLE/2o74NcQ51yJDdaeJ3uMmJsZruRmLILhHrj6QE8ketV/IUDEjjuWM
q1K4KhqsIDpkeanGvj1PbXzIxhpzpcD2bA8aMOaQsL0AbgRgSJvtW5WX9Ub7jG7nmlwhkND7dEqM
tVoyeJLlzrXs6TQhB91WAzjBYCgY6j05gfRIycNONY/OrR0KOprljsxljNA0Km/Mnk8VubUH3Xga
sWZ3g/ZZPRJ9sA6XtqeaIE7UQHS3PDhc8C3tT3ghzS3vOqKjukVcVN0CLfy7MkN19/2JDJ4QzYk9
0D/3srtM3abmtSFyzOXJrd03wD7kHYKnfHIn42xXU3POQkrYMo6Q5FWIK1DbLEQfWGSuegky6R6K
Kt/JbPYuNXPAOrbgkLJYRoZqXaEn2qtmjozNgA6OiG/E3v5snot0cHZT5/0aEEmsIqCNG9uPzXNf
yJ+AHBK8bayMbAGPw4WMvnMG/gZVSYBvlhDtLCQSS3bhe6rS4rFOkcwSJfSVmPvkpGX3CIMe0RuH
yU1njnWOIX+tjGqZpzJ0zBDQHltzWaG1agtBq9oZg3srixuI8OTYmDB4c8K5MivYDvZEZpCNopNQ
gW/G3ME4czGNdLMX3r1QXafYpCDL3OYCaGZAQtjyMHooUBNuIFTB/yRdYl93yArmJe68QLWKpLa6
DWZEkw7UF1bR8K1rIe3ULTdhvySWgZabzrHfgokXasfWMWENkkJL7CEhNUHboLWJeEDYuIbrxeNm
GNyMtlE7R09rKF8JkpsC9/LFSIbHj6yuj/82pAaDNK+CSjCDZmx5xD5nVnRwoL4fameJlWL22ecI
p7nGiOnoOcsFocQQj4PHEC+hae6l7wefkV3Ak+/rfNeO5gPO1WGFTFZtZ8f/lnlVtu2nBdA60Zb0
TcvvHdqvk36rAqQV5XLAxstR24Ug3NwZrJ7iVjqKbvoi8zlCshP0oDMEwQCMkMOkISeHuOtDpKNp
HUVPbev/JACpPKf4Il6aHnwgaqxLRklL3aLfRQKL1PfErZLihZeTHIo0/jmCSrr3roOmEntSN7r5
HlL9K5nhLgOwdiEDBO2eHcS86ZePPR7gr8zD+CkdumrDUWTGwxaIh0K3ZRzLqX6wZforNhE9RLga
Ta5VG2vHI2wxdEjMU7Do/AiXGKOU3Z2MLKZrErjNtOGFjttpeXOnJNllXmE88eiy3YmwZm3eTY7d
g82SBewx0BQdkR1LEsJX4qD0GTTE4xzVKDU1/F1/7OxtuYDvs4plsqNQCpoWaqSEw0JmYHlSw7WY
d+udpUL52njWVoGoYFrT3nPIKEjxCNnCskmEw/KlK8z3Mkn460ZEA6bD6Ry1BAb1+TnpFDty/oW1
NffMnmDYQ34MOIf5TQ5jjRYTZj1cMNch4OCjgWQNOz+BjIpjJjVptySlxcT4kjLQbWKqwY2JIHo1
kda2DaJ8PEQzytPEt1CmB+1DhtphVw0tEaHVwlCooGrlE1aOOc9+BoG7uBR6RB4ASlm9RvYx9lC8
LJsBFXfV14+rMg/D6d4P0QXU3IOq6urOmotYotGpdqj7vkd0SKjOiD+BPGjtBkXlXdlTtau8+rNF
d7fQGgFNN1gF/JhpaF+49jdeGS+vhZYRUtMDJ07zfdJjUhizKdrNcjh5y9Hf+k2xDdGRILZOj6Ua
XNrQahONQ8BzS5bnspDEk+OG2wdRuVzp80EZ+feAqNwba4/OI76bVfCEOWIrU0rzpnefpBEnW9/I
zqGhfoydZZ5sHf+04/I7La59JlDZO2D7J+0PHXFSkVAy6oSEhnRwdwqiyNswo1IiKYKdgAkCc+RW
5vsY8lpI227QiVUhWR3XTocA3zrKvhcX1q3fxUSVE9pqLSeIHh2qAZgIS6J4rOTGiwMyHCObbECT
2srxQUiVYBeBeFnZtgaHFdjgH1B25nvEwMHFeVs4T7ehEE8s+08G3BOAREW4M0v/mDll+ckpY+SX
rLdXs/bkwzi+LYYE+YjjzT9MoI5xEls3QNuOkxsHyKoaUWCOZkVTfvCskKcfSBzMGxHJQG9V7W4K
l7Pd6uZjDCFqFbjh1zr3YRq31nPrT/uuqxei0oCkmjeLNUVpgTcPYRMmhV6RyST2jW3/4lOJT3WV
stNawCShPmKHGnYEo8mV1TTl0Ynyx65OPgVx6YIZa1G7u8tdoNyZIQMHgMKmFUBIvziouVeN7Z1F
mky39tCDObtmA349EITyYGqjIUXQupZdAEtj8L4F4+w9OoGVQ7MkUDu3HPNqUnPv0praOrTvbYmI
Km40fvCa21vmMSLCK+f8BEzH0sexaG/UAOnFdwbJX3yYhIx2GPKmu8kgR3iAGquYMVNUJIJ9YEX/
n5GKrqvzgMtwgxL17NS2cxWp0/xTzRXYB9ZREl6zwEMN5tI5GJrhQUvtvs1NCYVxatTFTAGfJb44
f3wh9l0DbH8IImGikV6WpW259r3SPLgFTS1Gj/cUDdRp6CkYLWorwhmMp6HoyvOgGzj3y9iNRDAG
X8A3qBUY3ijtrWkoxNEop/6sSxtNnp/iZhvxf8djEp8//lTj7QrwxZ2U3ZL6WhJQiUu5vlCh+Qcp
xEMcm8kT80msIV3+sW+HWpCQoWvxPUz63TdcjemdewXHvxlhLe5oHisr3XmhVT3U6RBcAqtlI9+L
kVqU7JQzpX56LnwedtrHlSJYI510RsjZYLVoB1s/+QET0wYyVeRPDEDFQUwdu7LWCMk+WMd17u3s
IvgasGW7tNFyZxVEb9td4sOUo43ovXpc29oyXoa0+Eyl2+3jdArgNtbHkksSZWJJVmYVTw8inzVR
tEFMvD3xDCmzhxC40BMZz9Ma9hVeKsiRqI3F2Y+s/GFYhl7GKG/9iOSVSMpwH3dh/ILKzDkVLa/F
iM3ohVN6vkxl+H5BiuU9m7XnPUe15kgQhYsT1yFV1GutPY/x5HGR1seoE85mmdGpaM7GKdkw1q3f
yhmjQOzgt6rcvtwbcW7dOz947unYd9JR5EtEnUFqY2kc0ZEeP35pqIG7MoSWPWnrKn0trh/XSsue
kG74caAWvldVhpRwGUJWkKPOM6OMjR1Y74Hbkxkq/IykjP5hDrbo6vGfEbYYzmlD1PaoVzFRFNTL
XoKcAw1r3kBEql9nDz+wZhpw1Yb7FHhUabVDontpmNBdlH2pr237M5kjEOkDxxJ8GaxNBstbJGvJ
XlN6oQyJvXPpBHo9qWPnqBBZDAmPXr443xOEdz5ovxGdCmSkln1MyK8kYsREiOrluvGbl4KC4gDj
uT00er65HsZcIm+Gaz53wdq26vhmNDNq+0IOV2km1cZsoEwV85DbqzgmyaAPnkja8i+pbetDxoHO
09ZE4zaLn0WuqnMzZCRRxLRJWS8MdoGS4F5FsMfYBoxd0dwNWeudP77YpdXu52F4dnrLO/cDgj6i
lbCILwUIqTenOcR50TSjOEkBoGLGyVxaTkgGrJltajBne6oUmaOUn+fhZ6UK9Kj1GQ82Doe4/BbK
pqR6qMKtxRMKMZ8PNzM8NAw9YApI/2g4zH7MZPS4uvt4Z0uyfQN0zU3afFKEj+vKvHYCP12RX3Em
9yTUJeEtL4S4OgZuLYiyBx4ZLEIJNobr2/h3ULdQSHr/sfPUvEGRm14Uu2zHj+W51tWDjpwSYUbz
BRUQ97caSDdHcYo20D469nxCjf4S5LAxl0aybHL6xi7/wmoLalRDc2vk5cG32wK3Db9+A4t+Vbrl
N6y2P0tWfTvVfDbAHs2u6x3Z4F+D0Kx3k0+5k2fjjB3QnfdzCQ50yjpCNrCBhI3a8iEbgL2wlhum
vJRG/0iye3x1wuJLFBsDlaf65iwtHlYp+HfiZSx6h/eYdCemGtoNNgFP+VNxbpyBmUJCr27XFvOm
gIs2X+CkNuPsjlXNjoOmgfxpcXuhVT7bMbBhz7HqPX2ctfMrLH7AKLeopqbXRJNmKly26aU0iXkA
NN5URcOEpsT8vXz+lG4T8npCFFy7+mz0bbGH6UArlPXJTriaull+mnKKsCnPbj1T0ItCFA5DbRFT
s16AOGXjkGvkdSrwPXYD+fWqsGkqaPJ1iga3EU11AUOIh0JHD9G0HVJAbryPUMC1Od5Bz2wqQ1f7
QLst/sXp12C59bXhZGo6n7A9Jp37PjRC9C+Dc2LpuLV9DFzMksBADxyEuvM4KqW/6nShNwYqaWYE
0OYQjETsrOWLO9DOjJVXbBKMT+uw82ocQGTgWtGeNmHAAZMzqUsTzSaXFzex84aribir4F0ImWJS
6cSnrRTEBQ69/OKn5nzTtvuEe0gzzws/ORF8vQw4HlwApnttCWzWboL3NOlJO2dYhBRaHwhECtbK
qbGuIWQlOJaPap0mHs9dl/GSz2T4FwLp+mJkofHcsdxxSTj4Z5hCPu4X1h5P1Zj2W7y2bFvJ+U5y
ba0nt0hO+Sc3YhoOGRW6g6a0st3yXWp29RMqtk7SXRSYq05OjfpZRNUB3x/dgFeYhygMEkoscZ8I
89y4ObloVDP7bMQ97LmMbVyb+Q7z926b1+TpkRNSbA33LR0aQA8l585gecVjP9S7sHJOVF42zp2k
J9sgH1ApMwpKhF1sSVMCBvqNNfPwplrnpeTkmAlYfkyCK9y14tEEfEcsDGEZxJvQZgpso9aAc0MV
w7bIxCJywSwTWy9tJdQxtNv4PHZNzaBndk9cp19GxlkxU9CPyb3kuvbsur7JNn76xyY9I+5oaXNV
aUXrKA6wRCj/ptOZ3iGoOED1YJw7/Ojrj4lEB3aBKQvVFgYjmHoYBA8D+y/YY0ncABsxE1Th9sjE
e65mbAIqPvS2JNsKuIrP8cWMy42eyQgB01zLkDYGwrCL9v25mSBLLjZphCkVGQ7LFyf2rpkZtvuP
oiWyxkc818ZOZWgFLC6dVpC0yNSozXehaBJet1+fE6way0wA9bZy06PDfzWUlV/AWGEad41PblmS
vqKRfAo1mLeyVrsu4qhuW/GYCsIVGvnLN1pJIHf/JkPtM82w6Z5qb95i010Ep6F3Zkx6DwYbsgSR
XZfGQt44VeFpTtw33Ec4YsoqYXowBo/NEH/m+f+9rFv1DJQNlVdbexubivKQznazZmqTvbik0Bht
QphaUizjI2XtK/amq0ryQrXXy8/R3P5IG5pvqiJxshKAALbOx/2YIlJT6LNg5GJUbUXDc9zNt7ae
asB0Zf4ym/mptvz82BpLUM3Ysf8NWLGCkXVeKYEOvQc/Z+h7sJKZGVyTTjOfsWK8CANOLeXPL82S
ypEo1gbK6wmr8vx7m+RvuhqQhJjWS22/N77pbrzQM+9zUl8UNspdbcXoNwlvxVnHFEzO7avrFMFO
ajT7vRjkWVjlq+lzOSs5s9HsoPaF4/wlA0S4lc4XWaYuj9ShYl2LvQbOg0UrToGi+nyPqyQ9mTgx
Euaa0sKLXLasI9nSXmZl30OXtxq/x/h5qINfQTrTDjJ1u/g92dIcpV+KynrC3aBYalckjAw8WPiI
jH2M/fQOvpYSxblwd4hrEhvdJghaaIYFVe0c41vKEAKHwGKfxlBBzezNcAeKGqD7OJGKk0RfjHaC
L9DXcBuyLF1XjTROfeZphnGckqqlwnQLwJNjUFdfqy7zzyqYSbVc/leemexFzTVjzAICUYmSjeXj
uprpJ+wl7EtOD11Ok5Z05R6Z8T3oiJSFfmFd+yzicTINd+7DeM+tvmYtZuI4dLrXIPoGIauFsRjY
x8BnaEJPpDessKqr7UzMqRW1fEe6HaL7JvnslO9TFKKVNEqG4GTycEbU0TnsIvAjST6eR7CYpVH7
j7RvDGFZAc566rYwiuxr4bbEXwfJhGLK4G70TG8z6vwyAZlmZTNxcM0JBUmtm4chz+XFFL9I+/ln
rZ0mVPgq7V6CNtbP/vAZctEdvyurTY4RQPD+jz5rmX7Hs79CF98+j2jkzgxz7sY0vw9d0T6FcssA
X20cux5W5D8saYXJr5GDaqNr+a2wzBc3dBWkRZXuNqONX2parDhTiH6pHeWD3cS7domAh0TzkDjd
s23BSKT52PYd3BoE48ybDFwsjb2JDIGTt6OVqB16cqO5tvS2vJfNThgH8B3eaWy4fdCWn+lviOQw
cKiUZJX4Rd7sMRbpoH/00qRFAkBa7NTn78IUIbuH9bJKccU87EThjxuRm2+tQWnO8t1fj8nETR/3
rA+MLGcmjlOPhiTOqjejisl3ZEeOtxF/saNW7lBfzDwNrlHkIr5e/kSc9AUxpjq27ojJUGayP6Dv
+DKE/utARMrKkQtAt45CVvt8+fjTxxdjbsxTbxmHAvXiLSzyCA539I6nIoUbm9XRrQqGY1P2EwKV
5Xvd8r0B8eq+tXlOsG1NkJyiyyQ/BF/HAhq+fXwxLaidHXqcf74XzJPY6ZYNiWePyQ2rSXKj9J+P
IXCgdCyS2////sefBA44agINYtnbmbHBOKWr/OTkuOWFDCc6tLL+yYOcI7bGlkMNmaLDxq6V9KO5
49/31mHfgRBiILypA4klgCyRk1L48CcA7kKkNZr67NAb6ZJcWJQba671ViiKX3Js5q3h44MxLdR5
yHr7CwmEG2GqJ9edQ/DUeM4gi5FNwryPWfw9551dGxyCjZ/d4oIJmQzct4HOi4Dx+LU0q1/FEH+S
Q3Sg8z8xT25ZSkw0zzWjnHaSey1jxu/aPouR1UouW7xZLWCNnPX08F4UX123/yZY/nWhFoeh3lsC
pgUunkw4rNXgkOjQvaiJYTG9HVWb25E7W4RPDXvU1AGCHirMlzOTsxW078ZbkEsuOg0DaFjkQJBI
zW/FqBqcoZ347rEvopOyT+Uwks1XE2sj+hDvU5ICPSUAwO5diGZdtrAAHTiG+ANXY3+w7XJ8AIRi
MpT+OovsNHn4wGcBqiHyvcfMzVjxVvrmzP2OtrXrg5U2ma1haGQdDbYgCCq8YsskOnK6x4CROMSW
AF4FDBCD3Kox+iydykO3Qn2QUDTCG2KO12YXbA560TB8XUyF5lQ0C/gNZA+7uRjji9/wb5rZ0hU2
hxQI0qoov2e9Q1KaA9qsn0mEMAIQT96W1+FspEghUUz3UX0nzD5fhaRjUkiTlaGEK9aDwixi7dha
UQ/nYHmtjiRX9nk0OfJ9HoJX6rwluNV5VpW3ief4fRTwh5b7QkOASGL0hHbl/Zjj2iZwL832kT88
ZVV6Iyf2kd1xvbZaxMlmOtY7VwdnS3rcBSHNme1Pa+Q307aunRefNZHyWkY8kRhwyDo/Vfqedh5b
U4gHzOnwGDA7jgk4dA95CMpIBsWeMKd2PQ1NuTW79sTffh76uiF4sD5byaRWDWZ/+i77ObJIURNu
Y24rsN48o4G8O/qzVabQCwfoBUb90/HMA2X7zkrJdcJdf+SEZxgf7ayi4BMgm3Kbz/WTpZ0aoq6z
8wMWSdLwHpU3sFEIvYr575JRQCg7fea7GOW900wf7aDYyCJCL+60CK/inx72bb+Juw3LSn/nQSfq
FJLzNjBbHpJ6bznFQ8OAR7pYULIPtXZqvrGU/Mr7GlcPEtYYCncuqrL1KedBdGJn2rK15hlTMkap
GqD4If7o0uDzWTwL2y4AZ0zK+jFqmwM9J1G2ocMSpmJon0JXm4uBp30J9nNK7o279KSpIwiRUGrD
BI0HjlUOkH4a/exalM0NxityJrd9XLI3xCFfQIjezDnCpIzH4QBvkK4cSsTIoyL06kuo43Rbk+aU
YjKBl7POa1ds0NRtY+RN28QnMdxIH0sfN2vgZAD5DIWHlrXOtFi1wp5AL7dgvqWEvLEOxVMoZhLK
XJxRgzK/txnkT3I0CdbU5GDj9Fsb1TtSc4nxmqH97GJbz4PXUlmHLGeWooVG5t8nz50AFaJ3eWn/
gGzGdmX6hrLpW8qJhvGhxoOBoCZrtLsbAvOtnhj5MMFYEVj1qRvwQngveSfa3VzsAssfD57XXsuc
VS3khKu0p3xdEOzkLPWmPTjtMXZ7ckAo4k1/SHHCvGl4VuAcIp+3p3meBqJ+ZYGSkmjykxPzobpw
z2x4tDR2n5Mk/Y5iGXASh3Ghp62Kh2hPzPnLNOIjDL5anESblnXUzh/tJ5NxfeQzXLZ9Ot84/QJm
K9qGlfWjKsNPHXddorAqJulIoV7Ob7nKf3p9U5FKdw56/xhW+mvukhw7y55Vw3wptWR0GlkMI/S4
6fLW2fVGfxcNwXqJEcRXLDvf8wDyWgZxjeajvDAvfUcd8BaW/XDE5f+rn9VPKAFiW2fGbtC++V+a
9T/FaZ4n+Y9QnlLQBX/TitdlLuFMAyjsUuKbJv9z5VbtGs1oto4GQNCWBP1NDgtwefwXaTYSoWpc
Uxr9TQfEbGunULcz7rB9SHX0d+2cgFT8v+JZ2/McB12vi8gXQftvim47mCMvYpdwShpfHvUy/nJV
THpQZG8Z0TPPz9QVal+8TLQI/SZ8kfzdde6ymDUEddkwB7QoubhAGYdnNj39xwtEXfzHC3Q9Xh78
O45C8zdpHy4Zt2tUGJxs2jxIYZpqoogwdcbGHlseRl8C51aEciLyQ/u/wZcsLVne/v4y/tAY8zZ5
pin4HIX0lf3bZyhwlhsh0sMTahqWFHO6LomiLnPnrXQpOoGF8kiMEJOUWfYf8sbln/6XX8TykTUr
n0/Gl6ZALL1cXv/S3Neh8irUwe5JLivphnVhEsf+1hmAnM/LbwzSZEAhQxbR33/n39X+y08WmFUE
V66JNddfDCH/+snCL5MSjrvDCiquH5B9ndrBICS5EQfM3vtpIFdWNIBiZ/9X6c2aAMb79FHt5SSr
BUb8K4c3Bgu4Z/5WjDhF5u6cJcAQHWg9uUsRj9bhv+Spv3szlpctYYT5niVtLpnf5alTzshHURmf
ZKeZrxhYHRcFQcnSYZNKu79LAdFY6wMCPXuW9RrqT3ZBgKtRgPZw4CGfDFZ5CVN27kbbIrpupkNq
6ceqrdpzZ1bbTqPf86SxZ2+MiHx+zwe/22P8YOHAamKVI7i4VFaEVs5z14yiE9QTibVnNU2miiVe
/v5J/Xl1+g42X7R6WDJYMv72QZWFXZu80+6pY25McCXRrqast3XffWkklWCsGQALL/ms3dTc/f1n
/3m68bM9gcvQZfeJJPh/L5IssAbU7yDTBKCDAgT4DpFmt608TNrL2PTvP+3P48p3IPH5juMqyOi/
n6UuBJoatSSANsv4OZTVqyZj42O6n4r811gFP//+86zlePnt7nOULRfPE5cVM4H//fXSOq+ZfJTO
CXCuR8hssqYk3ovGxvvdLcOOZUUQE3WF3/2pqnSBzEvytC19hoDLerTWnn2UYQUBZlGTVQqujaSr
AlBjlA6BBBxYcxs6D2FTn6ih1X8cH9afB6jvOhxfvGG25E+/fUBghoKJXCP7FCWGt2ZmUeyTRt9F
54en0VPjQQjji2QR5mKPOyOogiKW4/XEbsSK2EchUhX7JgADk9mTYp3hXkmw/WTFVfgyF6+BU8//
ZBn840C5//Pu/tsi939czjD1We3ytvO8//09V9YQk+/jWCdGDQz4HbYdDs7tAwrAowhKks4WowOj
8DA3z3//vMXyvPvt8+ZK9lzJANqz3d+fhx7DW352bp0+YrPrAoI1PB7FzDc9C8k2P9D9dBWtT6RX
0rLrWjS15PoBE/DAD/zHq/nNcrccZRhkOIZt0wFXLpdX+68TGOBEISPlihMpcpxXi3poXjQ/d66/
aD9Xr3Tl3HDUh4YH7evvP93789ZWuHQcBHUeC5s/jxV2Xb5ZROapMs2vzATJbYvk9MXx97nMnuaY
FbR0SLnIiVIn2ycJ0SKHLEki982LrUOQGeK7hmcwd6Xz0Eu8miEuR12BZUDNELrgEmIWlw+jLe7z
kkhcBfYpVJ04p33dnxwHYo4FRad1Cnfhrs00/q24heBwJHOWFYYRZ5fXhIo2ExjduMzUJrHzpx6U
UAfK+sxSYln8OZMFMYcTjLxbVLNigvLhRhbSr4YyXWnBs0wUb4kZPlmz3+wSxaJwEMEhbNckRohN
7AHwhBTr7oeRYJewAk8u++ltHOTBSFAlGXn6hCkPMkNMVFU/zOzFFMvOho4q6UziyKBaEE2bPbdh
eu+aSNCdwYT5+wf2fzywlYkRikQKadFAfBxm/7pcipjucYL4fgoHWGpz6uxRGnxPosZ/7FvzjIv0
rFPYY10iaGQap10VSfHSjeQlmrNmucyQNcQz3VodlCgxMCdAy8iyZMlirZ1Xh6inFQ4F6z9euPPn
Ha9Mj1OW8hgIJMbz/73Ow6xHtkINePqQiTpoTGZj+oW/1fme5/rNN6YTaareNQUzi/UpYydddPdW
wV2kexAvSGhy6i/OrNi8BFm8ZvosUQ/qcc2yUx7TsGSumHwK2VZte7Z8exDbWI4qdg0Nay2hvshk
QF4vjNw+S7Dtayzi4UmM1f2jsmrp+y/5HbECB6MarW1mLbZydstnIiEeR4NdSKZ/6ADRM7THmE0h
R+ahZoKnh0ntjDdfVphScnKIPuJvZ6p7yTv8kEPmWWncYIeyReflWMPXv18V/4ddR5k8ozlFhOQm
tn57hJnEUcy9zyMs8w+4+KNb47X1Fjkb/iKVyVXY5hODuP/H3pntRo5kW/ZX+geYIM04Ao1+8HmS
yzWEYnghFBPnyTgYya/vRY+qW1mRjZtdQD82EnDIIzLkLhdpZuecvddmJJhVdnXKG/L6xhhRRBbU
0V5lf7O6W3/ZUl3Jp29bWIhY2+zf30+TtAwu1TSf+PXqoweNDafpdgT9ewXAhuz/KetKMkdqdI+j
We/iGaV66TF4S+KqvfSJFf/NSfevqz5vycc6aLoAWzlJ/fYR+bNAk03z8CTgQyMzdVf06BkYMm/I
Yov2jEBe57nm9EC/fzq6eYeNfRBnaXly/Te/rr+c95f3gtbYMuVyeHV+W/ML3DkY2kkqcSL8wZwR
ymPbNfuEMSDBh/zSQkH4QcTcc9O5hrXxet6boevHKCMYYmqKG3P9kH/T25uGapdiMknPuP2//M0b
tf6yO7kcKJaiBHMTBcLvpVku42TEIa9PhoLKiHfSPBaReUEdS5oMY8cDDVhQcGj+H8MFhxDsm4pb
O0iK+GIkz3ImXFN7zoc4WqCukL1JePWLSz7Bad2NCH2f62YsIIGJaxd09QsrREGCDTbjStdb0bMM
V1kLL9PO1Haugs9hSaLojPyzmmS4M8yuQGdVl8GGOBVU2ylcv7uwOm4WfprvoCx0W5il3Q+79Zyj
00iQPRP08k40MB8wC52dmNY2yrSd3fseoA8oBoPllaSZsaz0nFJ3Myi7TZ/O0yP3NCbdWZ/ojYbI
GwmWqmwHnqVkLHx/qLup2w1TZe/vBUjFQA/1q+wuM25J3CElbvUJCcKwhVolPlgTx/k0iz4Uov6c
t5S4UZJvAeqSNhD6P5WJHmSQM9GxpXqIYodAj74PHu+LaErT8Gz6w8vUwDaoZrwRxlajtLoklvHc
AtfdRyNaCliVD1H9kYF/iucA9rirpsO9kk5C9XMsUbCnARkFNTsBAGEym608YY8rwkNrO+PfnDn+
evE7FpU+fuMABOhfit2kxCGDmqs9AaSmWlPr+xm6hiWLB3hH6Ahzkek/v/sdi9sePz9DCk/+ft7s
IlN0wxgD/s+ybmdU9kPeD8E5JTCBvD032cy+3HddQpcGVVaBmeeXXsGBHXv5728q8VuBY3NM93zB
TogZzDH/ck+VWD+sRjk2o2njFQZoeeEmYgt2aNgi+91j37CPbhw+GHYPQR+/xgwz8OhUXgCp29jF
SjMqgymQJOVXDiI0juGN1AgdR6Pg7BQwyp/jJ8n4D4Ix3MEZ9r6TtdtqHMXfrfT+7+0lm58FgAy8
BofxFDXqYiX904nEzplU2oi2T/HYQO83Yus0F455KtqUvvb9OZZF63T/KgMq0tYTcAcvnE8pbB5a
38uXfojkaZX7BTAuabyNYzaf7g8Jp3gk7iMHTwWqc/lzx6hoHtK6IACvm0+ClMam6bqDRAjHEISU
nizDQPHYw+9vZoYpqStPiZMaBSzP8b++NFGmEPTM1KOv5In4k2kLcuxnEQCaSyqSAJyWbClVLOiR
Yqxg0IQDsqVcFgfbyQ6pUTPXTu3wRHDLEPo1PzZQklW3fDlhFmIgcSqXh/tXQZtQUJqlySPuZA6r
0nwiYgSzjEpfOkAJqLGb6EAtmh9G194LGOlFM8YvTc+mxSqGYq55LUC+OA1JfoysZtLWP8QF+SNe
g52NWQJ6ccMFZaji17sz85f9Cr0gljto2c6IH6ifGMvUud3cjOTd6tQplEVzne2YA7hKxp3EprUy
2yoCF5pBR0dLIhhuPKfWYL2WMYwytCxbMC2MCnIGrBaYjHOAJ4gQSZ5Ohe9fPOIb6D2Hu5rQoPvx
DC7lzU7J8agXvnVud/Fhoa/d3yUz8IeS2fuxT1SyNj0ShbtMJJsg42qgfGEyj0RoA4awuxiy6i9g
R9EHuyD6BmHPa9UtZOhyuIVhY76mkRnsI7TDyg7CFzz/66xZ6IrQQtiX2hqAElgi1H72A+D+/LFJ
EcxWGQosV7vu8W7XYdsyVpFmdGWoATFFV2Jvn7DL49Y6cA1Gq7GMEa9Ko9zHo6JeaCmnAyeqdm37
De/soYOm9apt8C+EnEOS72jJT5VDMHVpLWonAjgylGcRPop9h8h1j3PLWiUd9RPhYsweQ/cVwZjY
pqhr9lWBHzJbEq4IRGP+E73RI3rEakUbyrIPfh5bR1HYh4hiH436LLZdqE5ToteMPrKysT6VhfNm
l8Unv40QlvYxvlJc8UfRq50xeA457xZWvojUOBOLfx3j6lOD+IhwlrMz8MetVqDzYCtpXjTt1Xjj
ba46F3v8rw6lCeHW99Vz1aBSx0j2fDemTossd2yCV4G+iyEMvUyoPDDTxv6xsuD9lkZaEhCAvGrI
k48oYZv94HMZ3d3FoJK7mz0wYTISN/mm4nczml1Sz6wlfw5932TmYl2mkPEEdx34No/rdRZPM8qY
V41GfJXBqkGcxNO8AYwXNxarremiG6G74PUaUUssxxtwaoYgQ9ruisQHAt6YBEwZ5UFCH2dejHlx
xPC3BWMY48IO5TN6AV5+Vi+TyAGgOuY2NYjGtZcY6JSdd+2TkBBUR3ty6xfIDNG6Vk3P8ARem5yZ
sJawvA4D1tsN3N7cxHKKgCA/2FFF6p+Olq13ihDbmkggVXyhWRIf7ZRVqDW5IcioNXZKZu2mA4aw
GRhgPbiipZnjcX7SPhu+x4SasGEUejgLzhoE8Y8aXt0ZbV99MZNkUaZgOMkRVl6C8olKpbvQ6s23
NCCJdPFSufMrG0SlUUVHf2g5ZbpR88q5FmB+aT9xYsKyErQPZddb4BzhV2XNM8YdqHeqZ41p2znf
DB2EzdAe9ZmfPz65JRQk0ydMzimnGwqqmCtgXg3ag6Nqx/4NUqX1WHMzNZSz6wgx5inBB780cPVp
aIwL/KGM5B2IVOanqh7pyZX6NYMyyU45TZuujh4REPsvWfaNjYEJayv9U1dQ9VBJNpHAtomYF9A9
JoshHBBC3YLRal9py1s7s5nkmhzY/DSCbCzG05QlHtaS7j2fSrVPCpJlojojBRBZ0rmq/OeWcCs+
0ve4j44BPplTBq15PyF+3yWMtVekekUrRw3FhyL70LcSbpWIzglq8gOgrhNTxvRsOGxxKoDXG5c1
ukbP5lhZs6Q8G1m0qw30H0sEYtWZ3m5UptqHWfpkl7T6upobv6pLe2OYeNJ6FObHpCjNYzQVH9jy
WajQqPJpmzT6grbHkIS+bc2ZOMCCRIwzcWvpPoJsPEZEni/T1LRGRWT77blGOk36QbA3mpq72XSu
QSp/ZpG7mSRxO+gCcEk7o7NNUE2VEfNuhLPVeSo4LjdkqJT2l7CZIIL1jth1vsO5Oc8eUd3za0hr
k8Qfx2YCrHF+GfsoxyiAW2y+MpKk0WbCDrdwEy8wXmOLK4YY4JkEwzwAUqbMB9Gb8krZglYNPs2j
VhInP7JWtEmCjAN69vuxU5vKE/4FAV2/rZZsHqRbJohhPvoun3ZVk41HhziDdb98a4bCyZpgCEx7
1eBzc4wvmlVoS0AMitxKvTQiSkkT6kfEEzfbkSDMWCoLry0hjFXlXg+dXs/KxXAyZFh8wt5fN6Fp
bfkk063jOXgpp3axjCSXLtGo8uYxfTeDNze72knvfXbhbbROk+PXInM6HfXwgkoN1j0dY3D+jFli
573wXFSFaR4fA6PbNqFhPxSlPZFfqW6UlGQQNwcf7jPI6Y3NUYrCaPyOnAP3YdE+QX2CtlxZzsHu
vStJMVdBj/tRQKObbECheZRfRGsGB8IazPUskdpG2BPhkGlrzxFt2yeze2gxTxA3Qn5malN1xHay
difaDF1LkFphusciI8CyauyX+1im72RGGqkiZyAtv0gTBUc3uJeubM72IrYeIwnMJrtUqa2OIusZ
J4cRRuuhsxHm6fEgeRWrqPXZLat9EsXWxRlc4LT596ZLg2uILEjS4Nl3s7o1o8z4McAqVuHcnxIr
3MTzuZyC+oq+DEmxXRtHJs9AXkyC6DI+jgRIA60gCAJT+lwFfvzgYJ+wJsu/NMrd+LMkTzjU73dn
eUdEjd/AYldze2n8zl85AQSZoOvW92FIV0tj1Q9EJzdAGEekrVuCSU0OHIHYMs9H00ouAjD8eOMX
1lNNdyTtv5nOjlSJJ1uFwTFBU7KKwxoOnonh3oYku3JrrO96sTDiEMUnrCSDuvgr0uLxUHfyhqK1
3Ewp9NvQ7cMTRR46eazRa2sJvguxZ+4T4bwnoZQPzkxYKn75ozBzaMqafA7pQzAsMC94eH0Ss+zO
ynNfgiXxwE6NU7jEILsVFWhW65dStua5t6MNQ9Rp3U12SbO4PVjYfgVH82d6e6/FJMxzPqNX0SG5
tknuMN4ehu3kyfiKnGSnZ+zNAEq8i9V3GE/0kJzoPxL00rH60hYsKJidm2skbyzj6qRpHj3ObMYS
eeuRZDAWkC679rMTPNI6cRMElAkTQQSWjP2advhC969+cp/ugJMo88bb/RyKaHqXB5KIwtiXLONI
uo2mU1uDO39jqJkYVo/cWtVzcc4kXNhdf0Tk0W4i6Q9PRqCP5hiZD11vtCjhHShDZH3vy9h7TE1b
7Y0ixzQzI7yDWYBQpU2+ekM2H0fd41gNimdlZWxohfFiRna9TyUZfp6dIj5xNGbwJDwGY1M/lzOg
BMtwl50zOoQ1rzUO2cdBti9NMb65lg6f6Rahh6oz8ThgsqY9BGBmSlvEfGSIHNqMqgVvE9a8YT4n
rTk/CvK2V6rQxpdJ5o84kXrX8H6GccpPq8x36mFjo0R3ScghTJuZLmiXWUeVQcA3ba4N4G1Qb41j
W+M8GtxWXyT+0IPb+F+hAwicY+emY0o2h1Nxyioi42wnkBg3oDv9EgG3wAkQjzJOxVy0cptJn+D4
fGgcQTRoXT6hxq6OSeyPjAL6J18W3rvmBgtmbEF93panCHHkc03Kl2I1OSbg+lfj2KcY1MNlz6DU
Gov4lNqf3MbgPFiS7rmq29radEjWTm3dJMe4mG5RMxPQac/hJwDIq3h0iahIh1s02NxzaSuv3syu
rJB+T0ksbqG0HwNnxAOiZX6Bmgq1Iw9efYnHEXnfQ9/YIPUn9eS0dfs0DCgih3qGvEv9cL9uNZrw
tVYwXFpwz/vek+PzqJV1TXsZvLH7BFtnQg+P0Wc31QAJBvSxGzC+ZK/q6Tgb1HlU2G92oO2zUZgY
LE1R7vnNfBxV6TCjY7UNU0D7AerQUhXR04KUqRXi+AlyPIAmOb4A/GYNyYaDm2Pspm3ov+T+53B2
AKBYwYsGv/KLK8JtrWCkJ2zry7igF9ieuNowL1YhY0TyHeLWrrcpSXQrGmdorsrxWJgd+6SyQdQM
wwgOYNhWPeeBvJEALvJsJppLQzfIK8I04VzAhxAIkOryJ62MYMtURaxbVfRrQ4zT0bRwRYSjI3cp
Ir0HCS0QMU92Lhg2HTuvu4gxbk4jQxbfUTe+HeLfdELCnBG63AVINUazM2BIT1C0Q/OlZAZwnmhI
39tbcxt/KwdmuAHO11XRh+kFizVLs3BfGcG/6nK6KgNXl80JbirbFMejg1G0jVGoK7ye1t7ISdPp
FpZRmzpv5DSTPNfm7TZcXE1Y9dvHuiGUuowCfFaWf2YhGfb4q31wp6g6k759F10vQZKRGjTmKHfA
JC5rWDkZH0zky5FDZeBOJuk14sqwbPycO1hQpl2R5y5H23Hrhhp5e0Q+GHaM9qq7LjtZXXgqSHI4
+032NeoaY59HI44OmylYJZmH3RFJHfrZLbKteEUCxDqhBXWFibMrnVY9kcaFXCIF4BoHE0dtdFl+
MoDZL/B+CuYubjLmGwAp3XmIOnkqEoeGWeX0J47DycUpznUIjX0EM7/DBAD4kVEJEnAwJy5DVifm
MyxRUa3pW2A3G/Wx95R7SMLxGiG4PAAx/umpyXkoTP8y+fgiWhtPCnEZ+hAjy9yYhvxiozjeulQU
FE3DvB74/A6eetM+S4OQbOu91s93EBRnI5MbP1hZkNnumAmk5tY1nMBSNrF6MJz+tUG1uAa8WGxr
YgIp2JN+O0RW/kALOdSkx2lnhM+JrLcGAdajrNui+M2garnq7KXi0dJ++0x9zuW5GGSLhESo4uRn
gf2IL5f0uHxEdGtHN/r3myENmq0XReam85BVTkbcXFRT9+tcNY9W3U8f+x2a8lVtRuqxRYhu41rz
hrm9er1zjoaY3zx4iF3oVF+04n+8Ww8dPZebsS8fM6xCGytCfdngqlhlfvfW9PJ1wIaMzWgCdmKT
CxCCCYNBtGbl/1oYMR60XDQPmtc8Btp5M6rgC2eVVWP7+R5bLcdcmhr7XJUYaPL0oWmJWFmqTFVO
vxqlee3KY+lZu9Zi9Do77F3m0rUMhvzaiJgDb5+/hPKHBYwLe3gzcaxyDmZTiY9++A5F8Ws04pmx
PR1uY0GURG5R9o9C+ltsltYmbLtoh7PtEOGOyWbyIkD1k7kVxA84B7/bPQc5AOdoha3GAe+LIwjB
NG418ZpJWmKW1bvf57VLBtcso4cqLql2fOs1yN1VG7mf5eAMjyLJj8r08nPaFM+RovCypQ33JRyf
9GQbKLBg3XcZEYBtUvvHpBPnlmTwbaul8z5YiUNKrHN0s1I+UoteuOQrtx2PqBPExkjwGN9PcBWr
q5UwvUhQHfMjBQjagDB6Q4mmpIv2s+n9jC36UbgyMXr3yAL0xL3aoliNPerXSrPsBK381HKtr+Jo
6o5yHkacVUa5DcxpyzJBjEWnz2JiBDpYzfUXCHIRkAF/GjdpaJIRJelKjKkN0hqY8S6cuDaHHp1x
SXogRy0CJ9KXwF3slS3CQdS+xKDZxgb9W72WpD5zcg5dDDPpA64xvYrCuQS9g0VonscfngucbzbT
gI7gGC9ewWVBb7/XaaIOsESwng/zV2MPlwfHT3DVotcnVwu9HiUBfnd8F1QB2Ekjsv1IkFWkBc3a
u2iSQXF2cmlerjIHoIsTjXvbA0sbUtb5Zd3ubc2xO8gpp9iC3AE9b4mxfNUN2VZEVXkauuy979zk
gaN8s1KuZO/i3HSMq+5Jd4E8ytZjS5nMe9OUTt7yZ6aaLlZhRRvplMMu0sNnbatupwkSX2eZS+/T
89Q28DWF3rhYVDq9xPW1hBcsO37fQZKoqmGnqLYaiS+MaxIbKlC7MS/0J7cVx4RkncEzr5hoTWes
j+XIyGwCOAR0ZQ3cdLwh8QSPrpiUkvI69kIeQxbZ3nfb82yaTzMg4qtWAEJ6+NBboTX3DoWovxQ7
eRd+VRpqgq96ruYGyIbvtKSjB5roC9Bf69l39+T/pmcTbx5llEZOD3aY+Yk81tiDVjPEjEM4Y6yy
wuYLf4f5RfTbLkmsS6ubq9CjezQmDOD00m/BqXpcQ2xx6RbVdKdwuhzTzGw3rVX7G+G2L3Uu2udc
pfaxsDtaiUZxU1dXO/aTky2ZLNU308/9bT3Yzd5HnECjwu93dHyt14at6gh0fqxUdVtCe4HN4eYL
2RAwmB+RNE/PS3KEm03+ot9IHgDVN75zdvvc2rB83Dx3AhegG+KCU5ZogqLcCyfRYXqkh7yRCoZH
Cu30Cc0qQ7rGnVaOq1vuxmx6lLjcMA4T944PUj4ZPoutLVr/EAKZWdc9jkZqZYdRxHLlNlBhsPr2
xEp2ALqcMmIQ3trrii0XH7aOt8UovF1m9exrhqBdHSTuZz19J7AVcl0dUmKKMb8SPfIeBuWX3qFp
MuWvbSHEBwGI+b61gfWoz8IZvlPzk61a4iGRqH8f2a02tivKSwuoZEe6l1jR1oapENnPynG2Mwvn
S8ViNMX+yeHQtItH+2vdTMkbeoNPvkWytBeoHw79zij74Je+vPQEcj7YLMgWmrKL6Bkf+LRbDk45
/9BJFWNtILMRFbf9FoafqYheCzpGz1VEuEUSZ48dEbFMMpJpN8cxBlOdkEUYgWctaacbpNq+qNrk
9ukmB49306/CUDsg7+hJxcQpP+HxehMcgR5kfTFEYu4JGCj70xRnZGs1DYFGfbtpMtV89hcrQqjr
8bFpKvNJW+Un/HT1baran+WC9BY6zfeZNryP80QQFOuSca0mvB+Znu2doPQ6tD15AZU02ms03noo
SGS+5OFGeimiYFpsawgkrFXuAipwuia7KNTTpzCZaQBO4jRjkcHPg0yW5GqbRldAHFcsyhedjh/D
isx4UsfbS2jps1xaI+5EZsmA53dTVMRuoaObroKlbGOMBCIE/fQhI3/xNkx845XNW2sazWk37xhC
983wEmPZPJBOxs2xPCUCpn8xg6Pt5oT5EbtSeZX1IYJD7gmiuRTTFVJ4yJ1WldV98JriyMF/M7i4
3VfbEK8y1yOEGlCRxrtVT5810JO3OMAG7gcEl5AVlHfZpZiRkQVktHkd9CmqeN/tzlXcAx/mtXGA
3PNeyUYvJvB1kPj3z/z348dtWA0r/O/8x369RWu5hxdyJkfo5r/mH93vdINFvWr1SksM/pBcGBtt
Ok4QyYZwWyw624BVGDrAdABvrC7af0z0Czr2Glax2qCa3dub7fa6vX6+4ixbvfsrax2uxu24JZ/s
1ByTW3Ib3vxP8ifYG069pOThSl6gqhRgrAHPDQF1DqOPbVbs/K+EXZcH85ifCT+9idf2s0K0js8E
T5QH+2lN4zpsNzjBjG7X6z29fNyrKEFwkJhXEq2ntVPHr3EPTB4g2hJMOAGZ9+sDIMRhH6a9jRVf
BetUTsaR2O4rtrvq6vfxZ10VIzeqS8xOLr9mHARWHGcN0KCZd4jK6pJnw5JiBgygH43qgdSp5NZr
822Oyl2rh/wjX6T7eagizphJ/pFO8tpRSBAyJ27wltv2R0nyezynHDcJT5EYPkrexMtHtSU6EA7r
7tbpDY7M0y0DXBW+3Lwn3JRNrd2N007N6f7Q2HVzasB9/nrqxSl9xBrXD5mP6uRBbSPqq1Wn+9P7
V1mLWqEviovFOO3E5OtixJeCzu2uEWN1Cmq3Yl7OV789VUxHDrMzbFLivU5V4UHyiKOGR4t52W7M
/ef738whAZGJo+gQW0V5ClN58RgQ7u5/GVZDeWqWkOPlHWgtjD/9eV0SAWrjwSm1VZzuD1EaFtzc
PPzrz+5fgbVZln32bMj97JC8JuHHHrjHsJnX97fuJDV1JTPddWTV2HD6+hS2JAlMXa7as1kLsnvA
u82O84/v3i7pMPfv/tufpQ0AJzKz1Jo56Ye5bOKd8gRGpjZOug0bGkSoJWSHyqc8tdg68zKd9+gY
BUuPII3AYVAtcvPPD/c/izwSJAt6jcbyqd8fmMfSO02CjMfRHcHdGEgkpMmqPzhE+HAOqk7Z8kKa
8f4v7eD/J/v/Ldmfsv9P4pL/A9m/LH+0Vff+72j/+7/6J9o/+ANROypZx0ZujYIL3eU/0f7eH5RP
+D581wTzhA3kX2j/4A/pw+kBty0WfbaHiOefaH/5h43Hic6hRHIY8J3/E7Q/L/PvamwzsFDcQ71n
qAg3RdwVaH+Sj8g4C4rOLkGUmkZF8BvxF3S3z5UNP2M7tbhYz3ip5A88raRE16Rv+URqYPv3XptU
FNFPz5La+c6VWBkf7JBu5JuuVdf+jCY7r95nj1i27wPEbrVKZ5acWc7gTMZ6YHbT+D7l4ortD35q
Vbt5+6IcbxLMc9v2LREl5ULa1nEPbZFNfVmVLQKXoeKE35y4H6N17opInOt4yB8zw5f1JtQG9qmh
MjpynE0AgZcetgCd0ZIT8sr04wkVX4+3eu/mviP2Ai8vo45URMnG7PPyi+n7WMA6j4iBjcpxbq/J
bCD+F4SDzSkHDYT1Q0wjs+YWHPKIjDMiLDRuxm4h3WBiokHTt+4FMFE2xI99iewMVViXB23Lq6WT
iSUzcrBEF2nukC3ixSqLjmCA0kX2kROf2+gsS486LjSjxth+tjUGk1TODfVs5VndwiOsGT9XYfYV
tjkBCIZN1DCBwEMBqCD3QkbbJrlioCrmGG4WsqEg/IzdH66AGRLNwwlYkkE3JdZ0YsAj083AwWFx
P3tTcOsxrOkPUvuNfOF/DOrvbjzGH6JA599MVI7tvs0a4C2pUjWgAodZHFmSsvvicvgLtxIU4bUI
WByFCOVraWHTTiyO3ICfMdvR+YR4CK9wJHPUFvZT6eYSCwC9iGZdW1WZrdsm9D70Hjb+XTnU3UhK
H3xH1rw0TTdCgOE/KcWPyhBaIjXaWK2gH2rPnVvfsMc4yTZxJ7Z71bT1Mi4VPVSZFp4dQavx3E6r
xBhKErZpUv90PC3blRHMGuTmSD8OnkmFO2PlJcrj7D8kUWKcgT9hQS6ES8lu1/XsQ8t2B69bY+Ql
Lgvwl+3vU1/T+6hzMM3b0GwL4AS0k8QBRE1B3DHlFvn19WC94CUXKa1gRzcPObrn6MEYo9F7Kx2I
MQfoP75/CllRpM3gz+3nbJuYNb8VvaLNoinPek5OE0NNF2vtifBF4xNBx9PL4En5bEFv2WLMZOsD
7nwzvSm6cAcwKekchwaXSctq7PLke26L7NVQrd7rEgITsujkazOAuhsN4Zxp/9V0R+2Qgroo96Im
xtNDg72lRK3q1WyWahvnnTzbymoeEjTtqGpovBjZjIEtMcbXXLlirxO/Ohde413G2Mz2QaiLTWR5
LucPuzgqJ9IvbhOFGyrKaQ0CLT1EvRRHM4ycN3NqwngVB4mDJ0/+sAs9vSMPVVfbGOynqtfhkx4I
2AVkVj7V5RDxebQxbf+hffKrqP865FZ97M1EvsQUvShxei9+8ElZ27qAXvbtqK1PRUkut2xSJqQT
two4sWwngwREDqnwLWybEilIEmVoazmLAb2LLlEVJv4KoST1LCvkI16L8ks52um26YPo5roKGatK
w63neB3+C6yE8zQqWHWiZe7LoCVAAYDloVMPkktxP0Cr29mYCW6DHRrvIgF03vRV/Qa/obv5fUrF
XRoT/LIUWh8qrqObmjlrg0vam5PYN4zmAjpbbBfXDD/BJk5T82dhpuWL6ov2ao0+CUAuFhgX2UYh
jkR9Gx+RtgILGTzCuvU0YVI24wxcrMxxuA+0XqGiRxvBEIjZW4BcdmB+klYIvuiG0P+TBB5AUeA2
xww9Ps9u0+/cEOOfSymGwQFW9yGMhL8WzB32WeGjC2gd0OgFjYMV83ZMHTQUvvWWSLlCMDErQi1e
mPS7VzU6LYCkuNqG/H4OGKFIni6QC4iaqEWG1saujqU8NYk1kieqHWa5YnwwUpGzW03Q0zpwzGER
eJsydLxvStsGTIUmuZhyaeGrGlGDkPVe+yRryCRoIHG66uorovj0RC592ObTQ9yjSSStK90hFRj3
HZjvbYDX+OT45OyltN7htbligw5P7IndhRpVTP4bSoYUDlzqnHHU0ODIMNggnxmfwgIBPp+Bx5Jc
pik1b1XtA3OZ4wNlpq+BcCwgN2Y/KXpKlZjrHT3AZFMqO94ZkVUeG1IzN5YbdldvqvFs5VN/IuOF
YPQc+kvHurkdI48mfTVYh9kdQsB/0YCkE0cTG4IPXcHGlh7N4b6pazqCNmEqHQTJ7/Sa4FukLUMs
D7pE6VfFHnlQAiI+Rd5SgFP0fT0ejQzSXEq6+rpPMUBKjxxad5qGY8wE9FAW5MhKKSkfTA+tOhKw
jx5Ctw+Z8sWjEXr9hg3T2+uAyMmiw0Eakoy+4fZmEe0mstw7dgu0VtOusaX/M7bN6GwlZrYzZkM9
Q4mjr+2ACU017BsUkSgHihnB6exHCyuZaRI8ulM/Y5VNh14/wg2ut0ZfDFfyT9V+BmO6zT03XM9k
de5TW+bbMvEgPZgkGDgGVFfaDAlRYpEkZr6M0hPmeILBiLDFwyL7BQqZb8YglBtZkSoT9NjWCLzX
8zmqXI7tcwzTDxkgCL1hYYq587FPaaq7M2kHHljFDTN+OocWd0ZBivEOdFy7GcuAazhRatelKdCd
UgNuSs1+H+ti2UA0wh72OwYLpgNCz+IqLdJok48heql0xo0KaSDdpoPJHqrM/JJMff9sGED5HaL9
DrNVucduwnVuOGRXUw2h/VQsM2TLGgca984WGcW4TUq338+ZOwQre8rad/J8YXmZg70vq1ECmRh7
jcOxqeOnwc3rY+77MS4Ov1UfQfnPO6nn+mrnqc53oDWFR0gy5dyuzdo2JOsRWf3GTKK838WW6zsH
gqP0fPH5kBgYNrPbvY72XFNHhb3qNjaNuQc29ZwUR2tpU7v2REsQOEWfkAAdWI1YIcQnaL1eqag3
JvPSk4j1NZoHWzCOuR/t/19XQfsf1fW9+NH+z+Ubf6vqSSGI6f7Xvz9tfz3/R1rYvz3ZlihYpqf+
h5qef1AV8k9/uTqX6uP/9i//x4/7d/nb+gYXwH9f36B06lXy7+XN/R/9q7wxA46/nnCpX6gt/lnb
OH94Hg7Te/TYfwWWmX+4lmURcOiRPW7K5cX/UdVI9w+4AwKrtmWZ/uIU+k+qGsEa/HtZg0pysXTi
X5YenqzfLLnKctOmb6L4xJQXbGf0VFtlt88igfsqFh3CwhzrXhbu78/uD25sMZQ104M5ZfVxsL7f
WwX3B59BCF3tpXVAaEy9Nrv5miVAle2Y0XyXu4fUr750ZhgzjSvVxaLxHMvih9tW6yhBt4NDbJUM
gd5N8KTXaAgRxhbpBV7qJhoFrb7eekTlkyCfjUBllTEXNvC5knjq7WTRTfH/N3Xnsd24tmXZf8k+
XgEHvpEdkKABJVE+JHUwFA7eAwfm63MC8fLGrRi3GtXIRnYQJKUgKRLm7L3XmmtYwAFr2bFelssA
sNKzMss9hwq5Do1TjHv0zbjQGq/DQ75vXYjaLcKdK9Fc1mgHTesuX1SCt9B8sGbNcfXwn8vwKwtk
C4lZCLnO6wgVP1hdxlIBSvK+wiCyE85c7h3iojx9mMZAmCHQzLCW/qRwFe8joN3xWbZa6EGVhBhG
EolQwOnqRB8lRDcg9mFdLRkQaTgCpij+1JIMrmfLWW6q1R+6eKb5zVlwLoVPQZX5nRUjazBRcS3O
wNTcIKAlT4vTUsuXdfG660OTJCExH/BS13qdHXHF/rRS+zFrhDj3WbRPEJL4vW7f53F079TzuYdo
vFct9J508nZG08H/G+QRTkrn0J+PcioGX7WRDZFXsdaK9R6SXXg7hriHYhERN9XY97YCRB30MLPX
rLuyFIQ1gurKQ20ILX3h88jCDDFISj6cNkqYtOBAK4T7w/LZicPUjD8mF4kRrBpSvKCsolnJ95R8
pp9X+ZM5utTXrKOrkmtb05MKD+sTMLJbTT5RQ+jeWFRy1WxRXSpcimMlD5bpAU9TfMrrvAehbDy7
RUtzr0djJx0ipxDb8dFcbFarl8jUf8iloIoIOQ+PGl+vYir3ieRtknkMTP6IaoMdJwdQZbcdatXB
lqTuyvQEzL6khYjogg7mfB6rOfGzVnsAZmzvqlTEz44CcQuxxk6sHq8mVwmV7Xvlqgo+zIwS11Tl
+zQQzYX+29nlqIxKzYJGOu8FcDbIFiCfIiUnZA7XRVB2pKDnD3Ocu7wDFevXaAyUgOYLGey8e2EG
8BmLXcUUdS+n/qwIbdfrevtoRSk0d9GgYec4c9qRT9xkFlWzWh4c43seasUHboeuMZHRFYExMzLV
AIUaGrZb23mOlvJdKwcGd0lCKzgJl0NXPUbYZg6V0Z1cvWQyr9A0FpaB3GE+EsVaHMw4048slpk/
8u3FCiIqVcZ7N65IiZ/FQYuHi0xoNoDIA5bFwdOAwuznTjkympXtcViie32yiGmwDpYxkMstMaX0
JVkqTPDxaEPbrW0x7Zq1kK1VNOyMutE1oVHOC0LZsWLQTTqbpP7dCi25ionwUGOXJPp4V8wvfacs
R7Nui53inEShRE86v36bQrVTVecdqN+ZZkKz18jZqgrjfirYkVlOyUstzK8q6rSENJ6jBWRrd5PU
JBcl3GaCyXQhSl6SsRuoT9v4ECF0DbUB+QzIhnXKoS9Vv1NLBuz5oFC3FGSuF+Y9AabLVXbdmyLj
L6mRhUhNqtlfCHY8tyHZgDxHbVZf29SiPWDlh4VJpIiW2Y9YplCzq5+RxoQevUyR0Lwggtrv+uJn
nEsCUurvIYC9O+EsnJskdGuTHrvXTtBC6nmJ90JVHC+cDeCb6BY9xrB4CxtWyfSi+hrdb26Pt72S
kBZDGLWRa5dlsa56EtbHyqprPxu6r0YBEqBy3R/Q0N5IQEA+W8JTSGDia/OaajQtDcgrtUaH2SL4
N4gJ4tS2nxPw8CkWgnmeP2dkwlhxl1MIDvWkFhWEryS+1SP9Qna8zpVouqkSQBhNOfYHJysC0TIR
yxNx3wq/1UOS09TqWPcRfR08C0zp5zuypfvl1Z6I2w47NNDO4nwfZ7mrBJcILRxu4rG5b+yoOaUV
Ml6ZfEtLJwUBFQ9epTBej+cvdp85fjs76d50Jm4g8jPM5bNNWo6XliDFDgv+Eda29IgCML02ycdT
po4/AdVXvpYZt2NHHF/SI6JKp4YokUXxgTaC50+yB9V4aqrK/G6Pr1aSv/V2lj2NiWti4+GqiQWD
7p46/ujdgiS5VD4y0HaQvBLDXOrupVvw3GHw/UjWeVN2m5ZhoFbTfiIDvJ2KZT+EWqBZ8DTrvGYa
ELl7GpWqh9+6RoYgvxXml4iwlCc1LmlzdJxVirsZ1/9Rhfq4m1z1Ve8eBmbQvsWggdb7UFNazSRc
f4X+62nuDKzRGeVxpr2gVkV2J2LQ6gltyr6eCHTTcqQTiGwB+2h+VDUfCvo3X88F0FY6ZAeVnPAd
Ywrdj63pxYqXt4TOEt3DZK+NJrqSdPio8DH6ldq/42xwIJpFeMQ0e9xRRiD0qQ7IGkiMIY0JpDvO
JS1GFzQn0PABfb5R86UXE06o6fSZn5lq57d0EfeGY8ud6TaoUmaFEKcIiBekI3BH8kxdq99X2lic
o5Kv1W4YZJVWh7TZJpOoFkifOrARxB+iy09LZu+mdSxYbOQNoTRRp4ZHrrVXE6uJQxcYY00VB6og
MXDQxz3E2vqmttuGsIPu1LQRuo0htw6EYLwOqnzTE5VLCBkyqs58dsqYbkCF/BbPcm+1Jkz/2vAc
gdy31nIEr5zPGQ6d7UF5JKD5fmQ32pnMcNqOwzjplG+AYHRjVJ5dNb1Sz0W3S9ffgWHJ+6UP3CSZ
/ThBZNrNy1tG+AGSLCY/pHExgSy7N6465qGc23A/OVzMbBM1UKsuNIdhhA+61nqcNqNrFSXg3JmP
Y0TApj2Zq76fkIh8PKgKFFZp1ed26j5QJRMCP9tJ0Jraj4T8UQRiEOaVJj2adnRAp6kRN+SoZ5OS
1jcLmI0NWqAd9EDtHnVtjkU1f5kQ4q/J6WSVCDW8a8dy8XuX6tdeZ990RogsYa2wgwOs6W+8y3nX
uRCtsCRHrx3iAt92jwY9guOAs85qq5KCX42ZrJppwOHFlEkdC8+sFmBfJcE2XK33XVFwBkN1YBQE
FjlZwlWwjhRGbRkrUhQtD1UtyHsvGTXj184KDWIiQp0WEMyxZHhLWMGpkzoZHyaqWzcRF3UKyegx
DUhxbnWyun7PFNG5Hcxn9k9ooKOaerNFZJJRFYEiC6rlcdDOXLzZM/R+jxuk9xl/lyzNsImphA3r
gHSKoWEBo4gf6Bw6v9CsD6PHhzttNXY2nkmJ3UdQ/70Ua8ShzjAMGuQWTwpwRJ2GHxUwWZZkATPf
59RJYgD5Pt1Vr42PCSortP/2srgFprzM/CidvEdS38nnXkUQL2jZHbe7jYQ8gput4CKvcgVx3ft0
YHE6mySxcXBgZmeQnubVk9oa5aGwk+VmVNfzd+5iPTJqeaQdRat5rB4b3fR6kVFQo2x+LaIugAhA
ud5AK2Q5glRILW/TngW7acbEKDb7pnlQ1BFaRmnHGI+JPk4oUzqrSTFw2PcaNcYuVNoE0DUrv5Qz
d1EnITth9UrCmXVLKNWVXLIvtWJ0XIQV6K4EPxHYRkTiyUEi5tuWiVchzVZoEathtM83i8i+Tilt
hTxOMw9dabGHJX4xtN5CLFxfXbqyvubicLLceacP+cHB90FshFiuHbTIyYK52elHAuGpP2x5oObo
vixIpT3Gq5eZlizawOqJNkToazGOFQIEL9g6rRvgkDQyshYNGk8OKEc44hFV1HuXuGcR2+/wT8k7
zGKY4pWp01iLdunIaXQijSbCVXWQuEEWPYl5p+SaLBnWJv4QwEw7M1rYzbrOX6KPGFFh0NL4C6lg
KBzeWsdIj53gsipQF3Nq/Ia1wHjIteLS0oaCM41Vooev0NalFRhmfYqCuLPJeI3kN4Z+zq3GhX23
WgDS2SClM5XfmRM1h8lkgpwojzJq+9fYJLktib93IOoOqBGnmwV5fK4I5IXBYkwNfe131yxoDcdX
jFvJrU08fCWRT7J2ZQrSooVrljfJt/Y5p7rXTFn5M/LxX9/ync87S9WGo9ssV4wFHNOx0wCAFYLw
jgVjvouGwmdXQleigqHMWxGdWys51c4AJJq5vge4+JuwUMIQ+GKQMsWZEe31S1R36ckkxEXjICXJ
292Lmf1ocR/teLgpI8Qt2By4DtjOuTK0+Yjr7VFRUyZuk2t8Eo/tQ8fzEyAB30WK8FlqHNp107DC
LXd8ORzJ1MA+ZJq7aYYeFJGJ2ov8GV0hJ2iTv7/WiF8hEARGsQjP8CRMvy1V1sp8LgQn4RxdVHCi
C2LXI9FnpjqjG7fGJ/IxuUQmOH9VVd6EGRLuruCyOlf9lY7Vu14DqlHFcCMNKQ6JgGBXoCbLq3Jd
WHUISY2Sw1FbfEL0Ji/u5gch9XFH4Mtrge7hYFHcT4awDq059z7A/zMBrNYhAfeACiMafcsSX3od
gmocjuNZycWIcOJb56AHNu3iZ5o1cAjS5FaTyGYptlllZvieUtGdcVU+u5lmXVqjX/ZxxjV+0mni
sy64KcXIYqxoMMHqaJDRodzWdfejthTLryDWmrn9lOCRQPui5H7mYGKjj1/u3bJubps03mGbeGUu
lvgu54HDBMvsoKlSu3Var+3RO6E4r3Y9McBTbuMeM4hM65IvrYWxHMZMyslUPMW9xdpR2sGs2Jge
0WfATWOJtcqxI94bX5v80SXaC6Zu40yImt5GF7IuExZzlDCqD6tWife55GRSu4N5HET2aMzk8hpz
cxiZtvn0ICB1hOT0aFNZXVRCjZD5rFhiNG3E2pF5kM1c+XrhEQzwIqrkxyJ4ukKHpzfgTMin/Csr
30983ikdh/4mGtm3aYI2yHJdAo/a2rhzI56e9bc125ZXsnhrbKycKkx6DJlh5dWN+gUkroxrTERy
rndElF0V5zlh9AfWnhyfWRvuS0uIoFEVEXCesgtvuw/QSw+2W9umLrxwQF7nWJ1Ej/rQtFW6d1es
w7ZpzEYLqnWz3eXkjVZMjDnI/1wE9bqJ89HgctTGd5ZlpUdhxBiFc5dMryw8b6/WrW9h29R60wUS
m/xfb0LtVWy0aEX9aaVFyHWz3fqnu92IRrpUurO9vkF1hVF09melltp5u7M9PK0Wiky2P9SWiDGW
IJTe88LCaX2z2y1dJlfU0soBepZe/PqpgtaF3T46M/gXAUwF8etD0tPS2GlCI6R9zQez+kGyFkEe
GAzxPWMG+jO9MPbY4eGWtSUI6qULqnWz3XLpz/26RTu53n6jZwEgfNGGyd4aDYGZp+8DeiZ9oHfR
4EkVv64yYFMgOGMcAn39f9PUUYDyNRmhq55aGe2rspHBwkTy12ZivgyA/q8HJVcU9hLCaal175U2
GwNC7SXLSG656+b3YyWrdYwkoOuncAx6PGi/Nrki20PmJM8TYyFGhNpjhJggoPtXgVIdNa8eZLIX
q6zr90ZbZUcssuugcdGTOWrU4cGyyCR1GzSfSlafZi7PQQ47P7BZo7ND1xjjW6XhG8KBxMJr+HVX
yVRt7w44FI21Q5gWFq4yjsSzZr3jIxwDwgTQpcfJzaRXeMjXzfa4U2XM17NEKl6FGQG2NcL33TwP
MnBtSngi4gf254xY9aV419Jb1N5DkE1m3p3qJB0CxSYhZxxHFFdR3Qe/N7mY+iBjnnuopvJhe5zX
TwHp71J1wbUTaSSuL8rQBXWpxnTxUDYSD1HDrbAD3cyI9kB1sis6q4ej8t+bcn3R1Q2Tc7bnwXt9
fQatiXpsrjxhs76LYc5JH9/ut8oMYCEneSNsq+fKZL9jaoGceEKNZ3OatEfUriplUkkyO6zFqTrE
/asLcmaH1ItzumZ8SKQvAIpG+iILvqOG7qyd6ucxU25D2Z2d1o49JYQ4t8B18AB3EpkDA2InzfCd
dMGHKG6PUpXmASLdU6O7X+YC4D/jXVTmCFGb9J4IZEzRWtPfxj35UIVlfU+VJ2i5jY+bD4+Q6bzO
ZnSjY1U4DKzW0dSP7qGYvxdYkY4Ox3Eh6dIxfL3LFcM8MENTIXPiwS0pGk4gWsTecgJFFKlf6flr
5OCLg17gZjl5uoML0qSIJKfU/KmqcYVGRf+TJd0A/IlVqZK9Jhm2NivlfKkeJUmee5BPDMnWdjmT
AW+piM91HXu4phVP6xCCQJeyusXnWu4K1DSHtAXSlY+MuHus9oP+ffVL5D3uzNzCXJMK5d1Q2S+q
2bI5qlDWhVO4J0hJ9yzX+lTy164g/cNsLcVzcwougbtxsIABVSMhpW5qBk7aouJE83Brly3+Yvnq
lvJWttUcNBXlmcFfRoJPM9x3A24nRX9pEKJWA4tlLKFfAEU8AyFfmFyvVWYpjxqUQbx8aBfxO1Xv
CHR6T7ftQx4UZfuFvLEhoHdPb0MRZ1vT3gedq6ptCduvykmco/E17cf2mU6WZ4nxmLnQPtycQWIT
5g9ThL0N484BW3y6a1yNZHVteJOmw3KvWRHz1icDm/yrJYf30iZ3WbPjr/1iJ14Np92bR74MJRom
fK/lVz7wLyInpDW3IWagFbbx/0dSfJeFfErGCMFA5UVReA/IesYlRd/TJf+hd2mA0JZYFY3JsbWx
fhUkWBqMN1jJkKVJ+/0Kpj5UJ8StEva1TtD1kejjdNdGbUwyVvQDJYVJThVxmVG8dtfkw9Ioy0kT
2W5pBio7tbY9rcI3aqTNHr/vCxUCILCJEhPPuJV0H/QKPkaMOPtonY2OdBgZhXApiZPqfmbQRpcD
D4nuMA2Z4xfZlgInUkujiv4q+tL4Umj37eMi+MMzsFAswd8X3ekPKBE0ClJJI7TZW1OFVl4nt8MU
EqzRLYcWe5dp3KUz9NXINN8NJE2ncnisCmx0kz69qlphHCLZf4TKkJOoRlwgq0fww2lM5yJl4VOB
o4rL94gvhjrc3FdRbBzSntyLgYqxAzfUlk3ilTMDVq1Zh1BF+IzKfoV1rqFuNqIz9Fm3HFzeOsrI
7aEH7TSDIS/W5L28PuQJMhibSf6jcV+jWUZ0T0Isra2YXgzE0cb5jJwKJiQiXspz81qLGlp9SvrF
QKtvthSYJ+nHbDgY2WtsnBou6IhkxSTOtQctVN+sNPugsY1JIKrAUdXn2tGiC+dWv6xICp75Y9se
zfVEaRdDHdpDkfIGrr1HsydXahbtc8xghdLku6LwbxijJ5OTYq7JL/tO1a2DkyvfTKMgR02qP9sR
xcsyaa9VAkYUtH2Gg7Mgnm4koi+TTOPDbPBtYrwOoCMJQ5L0n11Ow6ynEdPT6PawjdXXSfHycg6A
9byMWS/uVbg1flex54U10eRV1UU7gLKfZVe9lNh5MhtQQtbopIY5zakxjXJXZkink7k8IfIigzIn
hrCMHF+PuJwmI2dw4pUOTj/fgP6644SFgjuhuBHgZzww6BbF5V2cv5pylaK0zatY0jBQCI5p3Kin
P5ssryNgSoAOgs7aYp6x2OKt0GnRikONuvxEmtuNkbivWZ2gnHcQsmiEWtAPKY6ECt7KLNIouhBT
oqOw4/lrhFbpiCMv83JpPbPw/KLGukIbazqiehiDKsZ93ffSy4sIQlrb+ar7ZYCutCPtROOYGV9h
K9BNtgN11ClGaty89myDqtCQSalHaFm6B+wqo+Aza0rl6rPK5ZeGyYGnrY5uW34m1YiFptUeuwlL
ErnuiAKIUSmqaLyR6nDtCMymGWiQPhjPC3Yzg74Yc0ugOGi3zun62PaDbZOsKu1iFU8jrXqlr5kC
xGSVsm2ahsXpwEnXKWLaYnMZnRLLuBtxm5AZ+1gU6Ocic9c2Y5DLdjhaxNME2yZUWa5st+aQqI9d
rCUESYTavp58B31PUgtGK4MiL3NoREcESDtHQy2SqJGf0JNkTGcQ19pgUYCITNZxtQS2AT0lD7Pb
IufC47r1NZ64jLup5mi7cmynALLYOSNOkhV+MgWTOzacXms0ShXrVy6SHSsUFrGWnSPeIrt5exxK
mzgiN6Wodx4a2vf+MjCeTLLHMeytg6oXLmx8l4W1xFVnJgEyeTqFBZ4r9FDp2XZYCFkdVCD0O0QE
KlXpCRWKO4Co4gI+Mb8s2lBcjGikI0J5Fc1g1rzR6l2YQJW5amw59kRHqhHq3MBaN9utbYM/iJJq
u1kOuASqg0RMeCkTGkNTpmvMh7Uf9WDAfXM4tqGi1VRWuIjpln2PVCwPvWLhhajQH293KfWI/1P6
UztjFty+IxtIx69vC6/veDTS9qYhhnXvCBcfZZtmexCqAHDCBJsMxd8uWV/KmEp651HpLXwcaF0e
1ILQBN2wClyrpl/MLAt/b3Ri4IJOJLRyt5vbT2arIUeEeiHL4oLw+Qg/dZnclXH9vgn6ZxVlzC5L
8EqXIxa1dT/99VhvkbinLSkHKpWfBeL8MAnJQJW9ezMdbLeYR/fnoXwdVwrfxt8rZMSRAFtts0K4
SR0Y62ZzfiyLkZFwH/Z7Vy/ozfyD+cNMJ7J1IMPvu7FLLkIqx7SkT52kuCJ1+nmBgvEeU0WQuC29
PJ14SVE3gLnY6WSAlQM/kd2yj61L/W1jJwTbisi+K9ayrk+cH9VMl5TL+tlmNE9qJstwlnBwFEJi
IViG21FnU7ZMtA1WTQcDuwRnRIcLYqhRFmoWQjFyfKh5/trA9s9PWkQJCzsu9/gMC5+Ii58o3etA
SePm18b965beuOZOt9lHTcJaDlhB7zI97H8JSKyh8XE21SeoQIut4q1Uxam3jJ1ca8RirRZdEzXk
HNHH3b4IYFqIT5Y167Zrbbg2jK/pfPQjQ3yW5HU1cUUFJ3FpdO3SMwKiQVlMynGznUTpQj/VrU+x
3TN5i+pKHofZOA2rO6Wow8fQdUuyfPjqybSD8zfCW+SFutA4hPr40DsL4xwb4XAREpFlGiQTWRJ0
nRjwZq6FECnCvsyqt2714eib1CUhpNgg9m73h0tnu2uUbX/U3f7cr0WexP6zD3UVjzUoQ3yPay3o
xg16dGOgAulQHPYxgycHpq+hD18tMT+m2JwOmwPGXr0w4JBITtzuT0jZyQdL+CxkNVzsHHJITVth
k+BMuCvBOK9vsVr3z788SNtbj5u32crb8+YnqnKawzs4Kbd2x1coNxvN5qhpUPEtRHASU3Sp1Fk/
x9Zpe8oZ/9C/n327r2bJr9dmVEV8wLoR3cQb/X1foofdlcbyoAzZR0zeDEm3zrGTM7uZWPcu9hAN
FPSinMiz5+SyPtYaFt4zphD77S827KHMGTLxOaRK97aA3dynCJLVtUiPb0rEOIGNay/ou25HMpP+
69jc3qIEQOvhpWVOt5blbeF8DefqJV/bI11DGiS+qOt2D+7CdzkV0reXsII8OZU7Iw5JZ7clh8r6
trbjZbu7bZb1B+MAdlK69Ny3dz7NSoPIU9wgG7yLjBx1Cd9uakMN5wKJfFM/ZCQXQpUbzrIocIrr
HPLkbe/ooL9xBVMIiizyY521D0p+yJv6SSdu9kTs4p1Wwk23o9CDZQC+iV6LR9LIrUzUe1YQNCM5
c4m8h4Ah4QQnDZwq3aJ93Wgxx6ASiIpPVdTyW01f00PI/+jU4i3trXf8HndNrbl7KkrjCO6GPFvT
vMnTZTnWacrlXO0DE9wGzvN3ExH6vjHVR8U0EIHbqHLmGI1BV3xErlh2gxSFn+MfK5E/0ilRPak7
2bFJjJdhvuhNeFvllJPCJChMDHfoIT+qLuc8a9wOY1HiGqy+0Y7vHiW9Son3uZ3i+TEP1VPPesyB
q7pjVXi2G6Xf499BH59bt7Tp7x3QEZ79oNmINWsjm7m4J9cpZ2WMVByS42z4OvnnOxapLFT68Vy3
1TeOyMULFRZlIgHoIVQQb2SltDDXkD8wLSgvc2NC4dHL81w2w9dKvTft0PhGEAf2y3kd8VSsUSUK
VAc3Y2QoV5fGhZ9qGbr5sf+puazrm1g+EMRCRHuluIftYKTpDL8B1waUY/U4Ws5x8/q5rYC5tN3M
pkicm/mMDIHz2txrVy1fyNqNSzeYkIWf/0dUnLfQLKuu+tn/37rNTYv5W9T5v0rraTtEAvyfv6tJ
/60SXeWq//kft1XZf5Z/ONm2//NvqaemGv+CMGzZhqppjBQMuMr/Vnui6fyXamqareqoboWm8kpl
1fbxf/6H4SLsJAJMFeh5TQOZwl+aT8P4l07mkWujBTXJ3jC0/y/NJ+D3PzSfpqVaGke7rpvOmuux
UvH/ZmWrlwqkK+Xi1ZpXARKrETVjty0R73uFop6XsrIPaa5fyE5K/VwmHw7+NuZDlobOIKY7HxM9
hPYFLQURfeVPZ62Isc28C6d/NOo23dmS3ORZQlTUiOpiacBR0djM1auHYjQZcgoIGVXgqM/Z3H9d
iP6t7HTxtSSG5dPq73E2fStBR5Hk3V9z+BYPMboq9H4g5DMHnQrcFNOifZEbE2WUQaQ39a6e3TfL
8qqYxRcsycmx+sk6mnVee2yddcQxMEPGRbYcG/TZuyjMjxH/jWqJ1gjN8jf0fAOYofn7ZDBq5NPD
WG1EJyILPNXoWAqB5Y/k57So2UPRV/7g4qjuWPTe2MK+oM5inbGEAnPMHIGKw6SduMl3UCOXUuYY
8kxA03KviU49qk51rCYarQhm/MKA0sNvTNiHQmClhAqpMT7jmBBij/QCdEX85cY0DDcpjaVoFb4p
aDGjunD2wwgrBGrkPhWQSvNDmU/mtSmLvagzc98bkbNLdPdJgcJN+K96T65x4w0KAZFLFgM7qp+o
tVawHBknwsjf8EXhqhH5pzYgHmPYGx1QGzEjhWdGzIRz0NPuHVsCE6FFr/xyUAPhVuNNja+XJHXO
dUyiirytDolFnRfxCeTwOUcmIh9aLh+txQBWAOGSlQBXJdY5zAuXhcxGZ742Y9xeEidncKco3lQ4
oO1mohld4zRjU/CXrH2169UUaMOjiXPxSVUEeNFEaJvG8pwDRd2reRWecrNZv9jpTtEbuUsJbp4S
VpRoEhGrTI52TGy0iJZ6WywolaKUijSzP8qlL3cVvkNPzlBbsME3wDRHvf7E/JnuFS4dyBzSu0Zr
V53PYh0mHbycFQDopsZr0xGGGJeVXPx01bg+x8XwpiZ0QtuJos8xdX+qMKroLQTw3oouvQWk8luG
CzNIS4hcVgygE8PrfKOq9tr6EQ9ulWFUamX5GMevITEZF3S5SDhJWOH9xHslLTQP4QhaUuhNU/I4
dTuQWZisjG9mA/KvH/Zqe7VpQJLCXjsoo3ZxwfFta3tm68gGNPJXWyM7z7QnqWZAOpmIYxI4ry3g
sb1i2J9FG35nbKnu1EVTUOcwzKU46+YJRuZs/rDL6VZXS547JQuzaIbBm8BDYjxBeCk7jQkixchB
I+ZFunV9gp4PZTr3orLzWo1yS0vfGsRzZ7vWl3sU3TSfCWxtCef2jQJxXcIoMYwrshVwzuyH/MS3
Bh18spk8AzHzHAeFG1qAykae6+gHzsAkhprf+cRLam1Bjs/IfAtpBBESOGjQTSgRa5XSOE/ss210
ItEXl4RaiUuWjJ+MzQ5VB0LVHBLoIFZX7DAno8dOCnqxshrPSHnfwNjd4dEkoHuVikkGi16SgYw1
8kHfO+Wydysj3uUM52fciwfVKKcj5AlyWHFsuorLwit/i/DHkS0w6TCJwiuRN9g3/aHt5jOJsnpu
MK/DQXYQhvIJafAxy+NPs0yuZaGbV8XGVDPCnNqzwHtIB6xYL0ni57mG+ymlbTsxxKfDdWzIgj2o
VuIcRax5/TyEQBwAbdUTwznmB3l7jVPS2vu101AOhCtTQ84rUnwZWyjzZhvkEIICqi3ieCL18vuh
7Tc6L1QFI6/t//z62fof/3Yf1R9UhoWOZOooEjMmjaPtFjOl+0WxvuuYDNJY147bMn8rsv9w/met
BVQ+Mn72dB7AFNjddJw794q/gQCdrGLZOZkcC84YXbulO1sCrZ0MRyjRsXGDnbrdWzEGL0fYyl1M
905dVMxL1EfoAIEtOIwrCGFab26brm5pjvMnwQmDcrBtNsDBhjr4/Ri2PoLAYqQKyrSw5uQyOlJ3
M5biTJgu7aOeVAyXGb5EYnkGSr324Z27xVxOcZfkp9kYrtDiGAGvm9qMBD2d+Dx0BaKwFcSJAJv9
KgtQuNxbUfSlD4sHZv49khFqBLQJ4F3ds47uJKcHGRWnNoOsrq3fnKk1UIiipwksqrrbHkPPzbdJ
R+c89i8Fs4HAwbqQESwYFckJ/A7tkcn57KnueqxrF2yDPyuo8oRmMxBP7e5qrkXR1kTYjCKqfUfz
YDkbYOar01YY2eKbK63wZM/VIbKiBZl+bHqR5tJYWjfuitYY6Anm3nZT6zk9thEp9o0+2ycFOWnT
E0FtTy4X8KywvdqoOONGCt/QVstvyAhczVlgPNjm9GSohcRFEMQWrsHEipFPayrBiRZiTVt+qGSO
H4oeGOfYFAc1105FKQVauU7bFwZ9AMBVqH+3PUDHD7/rDQlmeW0iba/0e/PHYyKCftlBBWM81Req
v7VZyJSYdkuNmXj7lNoEHXSRND9+N1m2W1vR+MdjXBnbAxrKR7lOcbfNgvgdKTS9zZTk0xlfBj3r
dYxWG6M11cfCHT25tnSStXOybXR8zUyqxFuZTfm2OywKh29k6CSnqeKnmIWk5UJOahkeRwd86Nc4
j78pE+kSu2btlUzrLu+s7JDfd4tMlsVp+8lkT+3ibz8ir5iJGnHuxBXYc0am+fYb289axTgYsovT
XUcT5vczyRIajyUwQGy/q6/H3Hbr19P8eon1Hfx+ql8vs90fiuEFDzn76V+/st3anubX7/1+qd+/
sz1W0W40ZsWJjkVqf/zxw//n3e0Hfzznr7f6t7f164HtM/vbn/G3m9uzIGdZWIFM2XSTtwoxDevf
8Pup//br//iX/PPP//FX/3jm7a5dGAPejQGhPgvzRu/iy2Sk8aWatQltrQo9u10AE68/CJn0o/pf
bxbR6kaq1pvbfbN44SDhkI/NJ7vLm0O0ICVwYIByUf/Hm13NEg8N72pDx6KjMWLd69OqEbDXSYAi
cpqD23/d7m8bjbCkU8skYNKkRtM9d/p93U2DZzSXksnqATYuoKROqHuVyyioRYksI7eKg7U2veat
/2VwIULUVV/toiF4kh26WgE5zrrLbXcn4hgwjv11f3tQWff87dYf/6Ua8/4Elo/ITGA82wYBC/iZ
9a7I8E8ZKesAyAjIcdcnqcAkzARDcFOG8cr7Xl++2B7dbv7tUaTDbyURV761Iopm+Ca+UzXvlrZw
Mo7p8Qypkp97WdMVSMmT9adMvCQy/oyERR20Hrfbpv8v9s5ku21ky6L/UnPUQt8MakICbESqtyTL
EyzJstH3Pb6+doQyk05Xvlr15jXhAih2IoFAxL3n7CO2UibDGyv00kBf8vcSvBcSTsa+dT5lgBU2
nTccYjFiaBAm+tHb1m7d+3EVBRh/yiuj/6DhXhzlC7Iw5eOLV4UYRffLOdrJ9LFO3l1TUCmR/wdJ
K4+hUBGUckCQ98mvgbHXOfK8y+fTxRWT8KmKULE/v8VaMpEygUeih2T5oVVIbx5QJcX7OmqqEdQr
Mhd6xzzEFD9wa+Rf61mzArXN8R0uYgxUgXbuF9chlsp4mFsM5pY2+z2eOzgi82EWlV84F+WK0jtC
pok90pef0sv6G5IqqMmJ15efK4Qhe+z129Uoe2Zvxv3nA//6aeVuOQzfIWAlG8wcFGaqlEKqfJdB
tMtAn/FiXczSQ+5nsq6tFYe6ygSKvpvUQCtQUixWX07XA9mEBykmckWFcxLaIo6Fn3VcFJ+/r/wl
OvnS4ue4/DCJa/zIx4X5uNf6mKxwJjdEwqU4C3JWWSEGG66lNV+Z/GXkYR2po7El8SAOAfnL/0b+
Td6gwf7jVLn8kp8HtDh+5YN/25WPk/f97y9FBM7M3ONannLyWJMfRu4Wsrx12Zdbn3euwODR0Dr5
5+8VKYN9UFeL1gCnlnxb1pqcyXKTFG5Otc9NeX7LD8fM788TMJNvdPnIUV1CwmSeqHjDFwgAnD/i
3IiVUFkDeZpQNqkwai3mN9jK9R6hdoYjJsbHLh/+uQmOpLgijtEamFP0YmCQR6rcutxc7ltWpAsL
+Tm1RhbL38cg+Y/1o8YlX24iGWH2Izc/P329zrdWej1Xfb4b2e6qZd3Zs1cwOc7pWdrmuys/iNle
ofVWj/LL9sQpJ7cu3/3lPqcaWJlHlrK5PFi+5WX38ly5dfkZL3+4vN5vz03KpyFD8ii/Czlwwhoh
qljuyzOPbzzrT3L/88OvwG6EkVMF1/HnLy1/N3njrW9k0VOPlV88zumFU4nfIB6AUmzlgfjPm/LZ
n0PVjG354NYCJEqPLBU3ciyRu3JL3nfZlffZYhb8bz1OPngKv09A/I+fn16MJRTtOWwv50zoisP4
82CW93pEjK7ocP487+TW56Pk5u/78kmfr/rLo35/g9+fRbQAymH7i7aq6VaOK/IyIrfkc//pvstD
5F91OQuUm5cb+XtcduWWfN6/fNWaROQMgAW/o7yRD/ztrf7pvt9e9bd3isSAP6tBK9o08pwF7okn
htRoea5fblYQWegDxfXkcqfcuty3frYPxWOa3uBs/3ykHG7li18e+stf5CYyhnGj0X/4PKLttURc
dzlRftn/3JTn1S/3yn35eHme/fFMz9nOiDmGbNUo6TE5br5jZbN11bzLQVWweOp3VlkTP9JQfPOm
p2yGAKt2g/rEcDILmZZzT124wqM9NE911h3NBivgSpP4tTRLEhQM5UnXQu9uBKjr6+H4SD4IZt92
9nBJZPGRINpZta2Hck5pfRvY/Onm1Od1SUrfifoUeC55GRCjApSzKD0WlD/uWDR7cpWwFmPqVeQY
9/s//DmcrCX5cGJRJSwNePn50uTlVV5YLzfe5Wr7yyVXbv7Tw3+7T1665X2f7/BPz/t8hynzzmR2
qmrM0k9M6cSNK8/dyz4+dhYxlM6FfFGcv2J/Egf2553/+Pffnm5bQEQd24E324tBTT69cJ0yvZWP
HKGM7fS5uZd/WOQp+M+bIEWirZVX37WElBtMNfS3AB3kU49NODGF3Sf+7pTnQan5oSu0EKZzSMqv
OIvMXdIRyVx2ztWE7ZDUGotmdm8+d3Vyp7X22Z29G6NEc+Sm9TdXMQK9KywahNYD2rDvtU7OR8Lw
HCRM/Q+Thva0W9Hkmkk5bVZyD/yB1qSvoJsC0AAerrEKZHxpT12TOuO+V4ZT+40YOgsBBDNDmGQ9
b3EX5SqmARJGg3ypWqxEaMemGMRKgvzZw9O71Szy0rnOHrjEf81sffWTyrF8RQmfySh9jeJZ2UZ5
ofsWvcyZOhtVPrguJYXwTeOKCnwI3d5zbE6MeTaoFCw3I3Ceg2Ib0JIxIu/CjNw0glyCpWaLpigi
nGndR12XbswuhJ1jVh+K5t2aigmzdez3UMd/Fsq8BAVQ4KCO+eS59ZxDbiFnhSV4XTl3Y5y+4emM
DjATtpQJ0MyFL4Pd3Lv46tw0acD68a0SSLfV3w2v7G+GpV/J5VN3VmrtnDa0g7woPxa3PlrKWG+q
eBa5icUQLFl5B2SYsK5F++54sYIp2HEPToUiWLRFtQl5VI4hA5g3dd6yBjNEeW21UxLsygJHb95R
uckDlm1UzrsYzFdpHwjeRRwyogec1XY3VRnTT5oIkAiLnVbHtT85m3J0FQAjlC00s/UNjH8bpTQe
EWO7J2tpTN8pS79tuidvBR7kOBGhG673mM79shV0svvUGr7GMVQoRB9fKvy5ADC0L0ipPKyeEAgZ
oNLToIXX5dqWO8BwFLTxFIm+9KlsrTUoR43Mmcncu17zthRW5ddrpiM3M12slEV3Jnxq2ttK+Tq4
N/hsF9BcfYe4XKFQrjlPZBm+sfpkVYnbfVd242EOSUQhgYGic0mZaVCqbaGN7/aUA/Az8Rfkin1u
jGlnOJiZxegP9YRRj3oTHd9tXg7UZHMCVodoH5vacOynvt5Ad1fhcSl18oqMdCa2Di7J0B6KW7Mn
+ye36VV4WouItvsocIMHuWZ/MXGyrTAhnFqL3xdDfU/rGbzZSEBdaVW9b1eazyGn3fSk+4JQjHEn
TCdvTdzHiYBQcg0QAJo1gu3oPLdAxSaL60pFh23Qq2i/DD8iJynvsin7cLXpkED7D8hToznX2zdL
G+M3nh71QX1fydC7ZqTIqCAgVOYy9JrNy4DogOG/bZqveWqZAdInOEltwuIwPVpCCJIN8dvaozvz
jPzKq5BLt6H5leTECh0Z8aLf7IlWQrp8jSZn2ay9fobG/01xyQisFDSfINjU7mGpv5eNFd+natFu
aoJfdlHXUmyKle1otO3ZAWGG+ml61R2bg4Qa8ZIkEYe0810LY3s3KkV2a5NoldhGGziVRpSA6nxZ
IrMQGMUqqMIZt9yiE1fHiKGrHLMp9PVR9BLzugAvVXsfBaW2Yp72dbis5zwmOaghFq6PUJE7xwxP
WKblL17C1XDcuCX5novSKo9uxHt4RLjo1D1LC6qvkd3rLuaSNrnh8mdbBNrYjXOM+B2DpXms1Fb/
jriuHquXCaUF1vVY3U15uO1yvkhFy09Tinmh5e38aHnWrfHFmwplly9LMEP+QQI23BVkokw4bwKD
SBlSKYr44Jr4ALSGs3YwDYMPbT2PVqVeNeELQBNw2k6A+u1ZENNI2HEmRPj6yW3xVptpeK+HSVC1
Ybpzh56wzbU+tbkokqsKX0KlXbtDcsAfNt+YsxL6cOa5Qixcl4oIIR8NgOXMfAaLZAvu2rQPzQjl
A9DaGtbufjSyghW8SZ12LY992yZcXwfAbyYrQls3BxqanOVRpREHjp8SUZW9W5ppug7rvsGa3Rq7
mqZN4tXtIYF/Slio4GQmqKXjYaKfTWEXdGjK6OKYNGVns4eq8Fr39Ez1llZQpEY/laj/DkVrBahy
P04GSvBqLDihgNiYGcJ4ZHelFUfXxqo/WWrdIDDPstOgGFfG8gZ0U7nJ9ZXDJc6vJ0XBKFSk45Gm
3KaykOQitd/D3txTKEAJU4zhdgRcijetO7mRg2qbev8L4+PJ9gryHlUO1HIh+MVgsNI1pQ4MJ3ug
Mu/3RZXsVb4xPzO8dG9k8bdUq25gMWHF6CaCgNpq3VDLv9aV8W7t05PXMrwNof3OinnfNRRrvQSK
PtU7K7URjWdcjZQwutZtvd4OjXsTqkqyNdo13gyjRrfKnu+txIr3yGz5t6r1YJSld7rSanrBM6fj
SVWeco1vNxJGdS9EEGgkL2o3uUH+FhInFigr3udZRPEm0XBIlucRMNF2xNOXZwmAJft+Xow9jbkM
JdmO4pGBzn45exOneON6QbeI7s08fKO7zQka8kIVHJJDCCHVKrSnbIn7+ygkskuv9L0bE/CT8w1B
Jdq13pyeAK3iaQ+Dtj5Pc+c9REk0HVtzUyVQB3S7TJgNjJupqCo/9KZDqi6EhO2w3KI9j4C22MnI
ME7IH1eoKx3O63YiiykYrSwo9aTCU1nMQZiQXDiuyeMAp3SzFDazaZmaXHqgXhUIpbpiM0lrmqdQ
u3PW/CabAMo43wxvJcfDIE2lx39kxDi7VXsWhR/LoheV1uj+FnHYKqJpOZyskdyoOjuZytdlypx9
ZJD5oedKi8e3e8XrtWlaY/2CZO0u6fDIl6XAxGuQnrh27UsdZfvkWq/4IzA71adJyVETzxhRjbnI
D8k4QXOMD8TRN8c+beet7WQrF7ljiDSLzn48HD178S0vYsKcxODnlbt4QJLOvKkmA9DQ6vUBgzmV
4TxWzM0aqTeOQtZSODU7L6P5pKdM99vljUpbCMs7/qjLFaecEwb0a/kmEm0XHysHT0qV4PAuVL82
HlFJuJsusRR4J1xQyceFkQTioCGtnqsSneCh4RRMlk1YdF9H1Bd4W+pX1xqPIJ20jUrCsefFP4sl
e0Vpgi+WusS5LfsHxPfeLrZG2HyR+x4X2ReLGGrc7ylITwdTS5fjZ4806zF2XgrWP7Sj8Re05A8F
8NTPhXXtKN+cKG72ycDaYVFOyrROZ1T739RFsSEpMW+JCOjVGE2B/cYPydidnGoF5CGCDjJcyMnC
oNzoSDQXzaHrO41bbcBcVdzphgEZeRqe3cX92Ta2tq0L29h6JDaO8XI9IgMgciLe2ngm9q0FC1ZI
1LOhPibKnafbJJTZXItdHVKPM8BtBsKzgT1wJBvDOrO4YM1QjFSXr2Z+qkPuVuZO+VpOOhP1yqtO
ekIzvSCnBuPOY8Lo4LhHRvSnYnV9YG/LSW3vsln1dgTKfF8H8yeMNaAwSIBQR6cAH697+Ag+LDMc
E6O3I/bLt4WzobI8qFrEjKgdmP6owTvLtJtQNiTKA9GEadP6akyqU5SoSVAYYgRi8DO66W6Y5yuP
eRCzqny/dguKQRJ2N403MQnP1L0yD+PG6NXDnBbmPWgcRC80QuMDXuFX+CYQSaP2pi8x589xqyAU
1XYAC0h7quubngW05qoluLt5Z/ZiaUImTbq434pCp0FoZEBYbLfh6HefYnxOZPAc57B+SJ1lX2km
WlfEmoMx1xRju5Sopemcg9iIaEv6qa0/I13/cFZCsWsrZbHghPmutoximxfpnmXD16bCgEWwrp+r
sNiUDPykS5zfRlubg0cm8DygJPAcRN2kGerr8IT01rkq07tBNcQMnYQftyzeysI5OwkFIMA3CPhF
BvugWeMJ/TAIffzEA0fhRNLeDei8x3lwv1uuNX2tXO+lAfGPISz/SFLFJsxHQ23jYPY1OL5y86bN
LP05b52XDmUPDVIt6CMbMFupE/1qlFul7yDBzOiSQuLlCXd/rnuzeOxQePuQc7YzOVh+mihPZQpg
rIM0E1ZLERC7Y7BWW1/A4TWBOuc70pr3im2lHDlEjEUtNKFwHuKdzXygXZDjuwjTthW1Oy32R8W4
mYxp2jR4uPY1eSabEv4oRjwMbrm2jxxvOdhrikUKM2Zrg/FITCY6uLInYp9V13dagi3G6J4MK+ir
zkQfJueSi+2CZcZGpbyJWIWgqlWPduTRYquPAESh/3ThAI1MOYh5DyYKxTlX/6t2Wg5TVvec+gAX
lp7ic+6eM7WBljX01kvBcimFObStUKVtrbbNMVHx6iOeNVfti4ORWOqmpS02t7hm7RRiHO4OEzd+
e9un2OtyFh+MZDlWfxjy1i4ucnCyxYJ2dp1ywoVWe2PDBfVHt9sXCaNmUSyHpUvvC9upiB2aj5zU
Fb58dL5p79yWYRHu3NkgmJ5MYadux/uUPEIrRLwVOyadkxZ1GnjMFDBazwnHEbjDdQLFrrS0K+x9
sQj1elZTsBM6F60ptpW958R0R6CmXrUVIZTds5s8xGaPWRMSzxBl1TZDp16m9pFfo42I/Q7TreIR
wQ1ifPUzpLs93gNOaAe3RaXmW9jOzyTIxQF973tNj+w9irJy7+CZJYcpI4gKjJy2aihr9QI5HYlE
4Lt0ELIR8Jr4Z853uW2UBZRXkv1IJvud/v1efMRjag/fLKpcQD3yp3aeqIYt/cEiJA0ETrFxw7L1
p+GrHoI5crxzgpzegpGbNb11+tmQqHsVhjCruEQ86CxBNkZEyI0ZFcyOIgLQVn7S2hp3rCuwh3bx
zVA568aaR4ycA/ktZTtwGRieVn34WmiRflPx7d2SMnyjzonoCFQ4Payyg8WWlzuvNR7JGaAHazuR
r/WiBrHcDk3V7jrQX37SzESSGloUOEOan1yt3/y/tvj/xJHVXft/1Rbf/Hhv37rs7+Lizyf9IS72
rP80NNM0LdNDm4hOmNf7U1wsdMfYkG3DcTXHQNl7ERcbiIsN3VVtw7PR+xq/iIvVf0dMTGgbb0gO
4EL43PHjv/6DAc60kDSbhufgD7X4aH8XE+c4LNUljMdzOZr9jKsBg+G1VEn9U/DMv3+fzLDxZFVV
vuq/fGnOXmzmEZxegNdGke7ke1WyFy2fNJqQR0cnMZcaoj7m7lC4vHPh93b0aU8A9SYTTvB4eq7c
Sj8SUo/TR7jFXWzj1OkIn2A1nQpHeYm1HCImNvO0brB7vA0oagMWURCJQMDaw7gnmU7Eiq37yau/
hC5qQeFhbzGz95jae8zthXC5W8Lv3grn+yQ88CFm+Dwdn6kGHHPhkveE0KcXzvkaJyNBijiZQwXV
Q0XjuA2VjboQ0RkVzw4G/Ek48U3hyR9oKdfCpW8Jv36Gcb8QDv5CePlBzG0WzP0ai/sCs3/J+7Bq
JG+PhXi5RUpx7Qk2QCYoAaELL0AV5IA+WVU0vxSMFqC0qdZZfrdzBG0gFdyBvi6f9TQ6dLY1HE1l
/DmZMVbxqXzMICjhQ4ZfEAqSASJQopOpVgjEAT9U4LgEXMA+qAQFYRY8BO0A9Ki2FKS6xEohnvbo
TswQyOEolMtHKLgKowthwRSshRXoAoagZy8qvG3FJCsY2y8leAawuyTP4le5XhJ1hveQ37VxE++H
frcKukML5mEE97DalYWWpN53TnG/1u4rEmk8i4IRUUYNl/1hpD0iCRKgJGaQEi5oCUMwJgzP+D4m
zRJMgj9BQeIb65SMeBXYFLn9jHUX8KWgVpgq/IpBkCxikBbpgJjYoWRTkvHaqmdWC0xuzBW7Ye2h
ZGiglUdioYxay3sbbbgDZR3rXCfBNtZ96Gvq92ocSz+13khd7na5WtR+YkMcaLPm7I554ZuckKRL
tSVzl4xfr6pv68KzffiVCod03JD+Yd7iqbPB2uIdM6iqgzXEWIv+dpzcKojs6hkvAKAXfIk7EScH
RBFQbmEErBEDs2nSrb5aDzMR9JsoJsgkj01083gKjbm9qhsYqraDDXwZqgimWNhAzVDTQNXjmyJa
WeHmygEC9bDloxIE2DjveVu8x83ggzNGu2k6D2mf/1BV0QK3cGeyerKtBRui+VayGt44LO6CUS77
rSNe4A/KXCSr9PfmaOhbhVXDjBH0XmMxq0f5tyzOAlWb39d8fCVyoD1AfQM/1Jdvbo3zuoNvqhjG
k1tTVh8mfitFbyAQ9SfFe5+1+lGMrxu8Qx4/GvG0Y3ntNdN86AcsyaFOOtxkqvuSaf2pD5OfdlY8
MDwSWxil+wpDbpBQZ1RseIxTrFebKTBJvNXL+gvh5eEBRDVzGrQnnzeOgozefEmKZWDaq9+lLSHx
veIxMYkb+I0YurXBVa8ID0lDJblzsnE/QSPhsq6eVmwFsB/Mq7ninHDSmZjuEuVzOVynRvalL9Cs
cHaZyrpjACB16UGpEPsPxbYAF35qFFi0yYu10v1Ye3KI0gZI0tLlpxxlv59cRUw1dhaBRhvgwssZ
ef2e/+VjjUbz2ijmG7T2HBp6cxgacxv1812TRxRMos45OAXAVyd7WpS63kROTcyiZ11HjvuOe2w6
t6yo3Qy4eNg52N/chwo7wC7KdQoQjRNYA5HzlnELLszd0GlghZQRPqFY8NVMFnX3lCLK27CxYI/7
tdqAP9HTV9NDG1qzWoqAizIVppjfL9Y2NhHtFy5uc+jWTP1+1IV1gOQxEXlC1oFumt/qcN52wzU4
SFaWho+VrPZrsoWR0Ft3Jisujfp1Atd7q08sH7vMKm6MNnnQ7GHboETf0ieAM74q74PpQlCrNX2r
m2SsYJCGNjQOiV+73l0Z+uGoRFd5tbabXmjwHZMFpbLYAUVEnM6DgwBM3elr3PsGxdjtAuJanFrz
OrBStOwlyNIPvUDjYZlX7arHVLdL0BKV8qOZxq8MSNybwn8ZtHMVVx91Nd1yMTi3tHI2WCeg6Jj5
vadCaoyqs5cuFCumn4mOoK8s2h8xJIdNH05cKvufS0icRpfFX9K+qw/UUPxKi9Yd4vGftGlmuMku
IjHHPCdWjZ5NCzKHxjSM4MG3xSqMdDbqe6H7c+0LFm8og4l7j45dz2q/gLKogOLQPItvN7duVUex
bww6pttljqtr2iPvRCI9kP55pgsyHONxKUnU3WGvpSWl589ab4LHyoxx35dA1tJkuWMC/tSoJZoW
Qq0pYTLjX1H4LyGkC5tJtWCY98RGiehiN0SYmFlwT/rZAQD0w0vKjqm6wtwBdLa6micPA25QuvNr
P1E3CFvjLWxCeCy8duQMP5H4O1hpknMF2RndeXK/FM+uHoEey+8cU0Q2qnkUZIv908pB4LoGUt5R
H/0wZjnXW84DL4kbIGPQm9T0LhGcexYs52xqlPM4xMTvEb/UQEY5mPgCATXueTCrvaZZTliwpppZ
BiZ+f6wRBRS5l5PRHNLNHKAHJNVIn5Ck1VrTfjQjUZYmNdzJrr8WjZVsodX+9EZtizCNPF2mdIjf
WXx6fXQYu24BQTROZGwkW7WlZ2+2I7F+eutSpqK63NFfcBuWSTYDG2ryUxJBXkky0p0Jm2JV5W2N
bLxjHgmJd44TeHkYvgyG46BLpkPvzm8gIGYSWjvCyYzpR3SlaJVz6MrM86tVedXTNNnPnTOcmCsA
+c0JWhpbDyC8Jlins1lt86x511gpHVu3P4TA54lYKU4V+UNLT2rzCqPBHyIVNqei+UNher7prfsF
mNKBWib5hmq/7fixKHLTMXLN2lcXyqm5gWGA7y9FeNn8GEiZ2hgGOdVOQi+ZsYy8DeoJN40FkH9s
sOKghk/3vVNU132M6VMraaLYKgcQRiVcsMUPZzEyOhwDY9FBnZKPkl+yWXX03UsxHR3csrRwPDhN
c7hQF6Rh4VoRdV1F5zRSdBo/i7WfVq6sdeQEaUpeYs77ehjLt3Qtmx3AUx1pepn7FFKonM3qvdIZ
NbrAuN+14Cf3Yxo/lLgczpZSC8MLEwbTHq45BpiD5McGo1tA6hSHZzl+OF32sabqO6b8x5DYZfir
M1PmYfjWxKsbLINrXRFX0EMM0OPAspYnOpfpwS4LYKEEnBEdVvsVDectBQsrHD9MZCM4mACyDmu3
GXNu2iWGbAo51U6qU2kM3/U+wi4I3KDAVi265l+Kwq3vgTEloXV0G1CXGOxxNnnudVMllZ9qXMjX
qB59w6VMQoj6cO6ceWenRL408Ih8/FnKKV/wmVPDvLVKddpbDvjBhSS5bQtmETGzMn4Bo3Nbte0N
hhvKUYZZHdTcRBbAdU0NAZDFYJ0BHiY3aUXzYsXDTNkIjp+tFONWrTVO3oqYQOq0ABpsmKop2hsG
5aQ+q2k04rFvfqhe1pw6YbKQW4M+3RqWqh11BcRZReLaZnYAb0yxZdDKml6UpYCCny1nE13FTexw
YkNAPSzpMhwnLpt4a/JyTw6NgsY9vZmLzIA5IqbtjqdAmGAqp1cYwJUovAapOPvpWFs7EAib1FzC
AxeKc9s5/SnH/37owvV+ScfwMGehs5lU52p2emOTgdlALuw85GMN8DLBOBamjfpMcNVdSkNu1iB1
ZnoUU7J3COWg4ryoxmmo5/S6CclaYCAZtOrcVat6N1ODNrSF9EHDfsXSBhHNDMNDNldfmm51T0Xd
PFpeDX60dGDxP3Squ96t6poEzVo0OyqW5K55eOYS3bYRG4TObnJXaIa28qgWE0JMVha7ckzodaja
S68HIzO3TTsW082klxXYrHMU0lheXSanEjhY/EUdlDzC3+5zs/w78c8LwXXwB2t35LKIjYJSzYVA
qNYOeciMZ6LvfCUxhCCiM/xqf+3Tx0vwJ4n1g455aSwWUgrK6Ocndk8S9+RNVUQLEBRYEFFjvCW9
MZB5ZOLOUhoYLZ5XiE34Olef+33zFuGg+5SPa5kiaDBC9Uwnzm9FzK3UlcubxGh8ZaSzNphzPJJO
RyvDSglvnwu8VVLqWJhhigNMyCFxtLvBoHUvUgkr5W2Xm0lo4OTuotCeM612N3SAfIaojLZSJSlf
Q96oDOwsQMhxFi97uRnbBsLWGNOpEYpp+WqEtiD3lpuXOz0zoTEOt+eiS2euhapXiv1aL1qPkXb+
RUb8i2pWysoaUaFfYuVWSkxZeFBi7bvZ3s/UDzLBK/SGsODrUlaWqOjOAYKBowE9yHpDoguRPuGh
ECLCWHiZ5I0i/h37nKE50OEwMmMM6W6A0eBXEj+V3JoLY9WCRMH/hetKkieJ0GNiRnX9qlYtGsnm
7HwdGMEB4MOzsIUInDj2tTosLtpjgcvkuoCPAfHgVVYK3I/c11uAk8xP6LMqxnaOqvaqFzYvuWW2
2XCwiBQbhCWsEzdyKyfPIej1+XUUDw1Vv++L+BPRKA++RIPKk7jC6TnSNthqOAro3vMvR8x1tED+
4/xI4kCsaaA7BgGM4j8GYNKQLGHN9WGCXxGnmr2PMsAx8sYS+AzY3c3V1IWIyaBeyrvW1al8XPCs
gcsn9ErwdWga11cEU+BREFtyt8RgHszGAK5f7Xfe0t//D/nlp95SyLcXkehMciuuQCGZ96R/TKrn
5b68kbsElENNaUsP8VvBMhw1PeL6dTiziAt38sBRWDKAGS4QH9l4V1vxH8h/SP4v88NQCasecHR+
E0nO0QUThGECUgnqrb0NlERSVB0FuhSW1rxFYJEylOgPljlp+UYSp1IBoJK0qYwTxUeCQJiOkPrL
G87pP7YWWwBuLvvyz6q8ky7XFHgLa+S/ngchXkX5JPb7QS/ar7+92toZxbFTf8y1QLY0Jsfd56ZJ
Bjyj+MDcRNyZjoA8ijZhnL88csQBhB+QG7klHzjOXIep3pAfLcBSejoEtQXuSe4BQviDMOUZ7ddm
6B0A0DyqhaSsBWqkluBxasuvlZLMv4pOn/EXk0rSqX7btbVy75HfI6xs+PQvL28YZNPjdsF9IWhe
8mu9wL3kfZP4g9z6p4egJLQOY8mILs2okjtDAEGoBkrU2vgbY7HMNovbCpw71z6I4ipZLmjmhPbf
kep7udks+nXipGQFzXfVQoPZlTL8i+X003tIGbfx10YYWqt7Rf6a0u74y6Y0nsIzPThJPO6xTzJI
flKMKq80DxnoW4ncMezRDUgdATnJUHL5+HI3kXwe8Qe5G9cNIoAB0aYYjyT455MBdNkPJ6Bz7qDA
6+E/k9QguVUyfs6jnhwoE7e+bgGOlvfLG6tr5w38mpImysIKb6H2J0YVTqC4PchNArLIraNlvs0l
QVYwaVOxJXfnqGUFWgiUVZ+/xZM2Hi/GSCBaNmOTMEpOmkKwCGSrvx+EYldC0uQxaVF/22mTeffL
8S03iZqzNxnYla3crUl73ueadvrlcfLIVnvtRrMUY/fLwS8fc3mPhuRYcNI1vXUBZwOfwPlUzgLP
hSrr8wPKp3S2ACrMQtbrqtPqp1K2LJF7ErQXi+vgb7vyD5iHne3/d2T+Tx0ZQzUI4/vXtJebH+Pb
x9/7MZ9P+RP2otF0MYC9EArrmLbq0f74sx+jk7X3J91FpwHjGrZH58aF3OBqf9FdDIs/WTb3uqau
u5Zm/1sNGUvgZf7WkLE1xwFfS0w5xUidftDfGzKwieexbGvjmvAEKmStFbB0TLGTVLAR4yHfYqWh
fF/QUoxpWxB50mexdQbM6GxWvX0KKyreo4XelKgCQkn0NoBHXysAPYBpI3VrsWpXOuJoRZvfNLib
MRPoYABBsZ0IvV1VnEcjaNl80ErA0s5TW4RL4KXMCD2tvAu7ytprLmN9BJaPUrFewdhd23rZlmuS
0qlerzojdg9t2j8aw9xQEjS/uEakCUBCv9NasqXVaWTJq49HtVdUVGUWjNZh7p77qP1CZ/W5JVDn
hYDtnVHON54bduh5sIEa4zRvVcrCV67Z3MICAEoF0QCoACpomsdBiA4FJpSjnULdvMrVobhTXJjq
Wjz5ng7IBfl1Qc0zv1dMZHNZ0YLSVV8G0QjS1pNn5YcqjOpXmKaUbZbrtY5jfxobDYXldOXGOmEX
NKuDWV3vs+nVAqZI89nuWM5Qy5tW7cGLxmkjn4FfA2SITTtAd7kMci3x4BeghHA6Gkn9bOfbNh1H
ljh31prUCG+IZSFmYEr2GnB4hGQmX3b9cxg0eugqoXBU69DFlDv8jOHOMz9sFujbzhVZJIZ9ws8Q
3iBMs0nwWjrrdkJOEJTZrdkgEKVpj7PVm3463fQ6W0VzQP4XRGlCkFsJvGuYyTBNE5YZaU6Nqcy7
4wpSz0K5sLFYoBO7gyDMqlBQTzoJEEwgtwQ2ObBiUVBDsOnd8WocELMkhG0JGQ4d+JUe+ahod3U7
ZdfG0kJObr1rO1+QjDuZEeQR4MFxvArvolRJrnMw+b74bgicVb7QJKlzzYB6TRAQ0ijOA3eBR4OW
qvYdPc/viB04hWiiz84jaUnRIeoq+hXDT6slDxjY/HvJ4nbfCdIR6jPA2IgEQfOqL5HZEbbnTiZf
T3haVa8CukdnRonMzQjk7saAPTcVUXsyWGVV62S8ZLW7S/AMJC1uBKYJGxJzjFPKbHFbhubqaybm
FjOJnjwbFZdHNOCN16u1TxQy17W528cdJLVQm8frll8RY6i3jxPQZKOSzT7OnPyA1hrGGFKBsGvd
Oz71wbXpSURTbgW4CADRZuULUMju7EIp23bGFyOPh9dmKB/zqHyiyTL61ZhbBy+ZOx+X8DxO0alF
SHpc4paFNUw0cKHTSg5ZwmQ5apU3xUiutamb/pu989iOXMmy7K/UqjlyQYupa0UyKIIR5AQrJLQ0
6K/vbeYv06PZr7oq5zXBgnZ3OAAzu/eefag6CgQaRt4hfjgcDE07Zral37eyKCtcNIKcSfHFlNGw
wqQODiyjxCyCZs6hEN/7hX+JbbM4yNcV5nIFpawRUZg3QA13ne73vxqEPxdPx3+TftOOADK6Twq1
z0LnGsxmXG10ravuEo3iH9Ssb6ZTh4yZk4nEHCIjR1A8H/qELwBe2ptFm/KHEHfKg+thNJnUdn5H
pfpIARVVNVFL0YzTacPWEYLqJMiK28aNzU3Ylt5WGyj71PFn2rdDEG7SYsRTKgxfOwBBL31RrREy
uGs6RPY6K8C5VzpdpkgsOIZTc29xJUxyEMlA4W+VFpeY2P11kqfpXemER+HZPG785ZpriJUxdh0Q
uekXXXfnOYsSW4piQD/Nw7kvJ7qlHeYEuvtODBJFQ4SlTk2HCph8u0Zxom2MshAMn5hYctLHErpx
W1ZzJX3FnFQvfMvr9hkRMddLYvvlQbfF655qpdcGnElt+mNWbZrIR+zEZHxSp1C7qPUfztjTlTlZ
SNj9b6ZPv7M3GAcHixK713gzXGe1itlYLqs5tZOa3I7JPO4ItOTs4wuJpbxtuh1zW6eOVhtQt+DE
Az9/PQONXNZq5d9/A019L7XD9ePUWf6YvR6mPuU6S631mcedAfC/vvwfp759MbX5ukWt/GP5w+9U
m6c2rNaT17br23lv+4l2eMaFgDKf23VUh11/4O2n3w5Rcx93Vyv/+HX/9Te7HvnH6dUlINeHFun2
DWsyHBtH5OSvTY0rrc6vJvA9BcMp+ef98SXUJrVSzdWBfaxzp4XqMr1FVDNfD7juNdn03qkfJXsN
IwZ/h4UPCZ27tCqNdRVFNrVfRNOpa3osyCecvJmIQlpLZsBUSiCuWnvb1DHm2LuhdvqwXi068mB1
htvW61kEjFTgurczkqhdpTXDnakhzovSP5WD3GRAarxSs1oD5uG6PCdUt8Zl4m/+WFmG2XDMqi/X
XdQGdVwYz8Zu0seHMEsC3gOS2kzxAwgM4OW8+uNsk/vBuckY3zEgbk5qrpUDeKuHwWpjjLgxixOC
9vsEP3PIyDzv6hGt1augNu/NzjR5Iqszlsg0Vxn/GX3g8uiLYC3E8MsTv3iT4/VTzu+5ViMboiqp
PC1yMsuxrZq4kkP9d4u3/dRh/Bu4AuB8CpW4P0xTfZ6E8I52XeKzN30v46DdtS288lWwEEu3rfEt
LNzninQRZQ8kamoZQ1PYDxXXU4vN1K1tVFIH9B8WXRwAJcRgcGh1cU5JxZqy0J4oJVheNRFy7uq2
UsB+PthS7yTZy8pmRZdzarHuFmMPLf6oTW58VhOkblikzbTmFXp9EomtX54R31TIevhLVQxTTZDy
rcwx9A5KYjrJMZ6a9ACWa8OReOMaLEYQWsnendxPrURHz+hH1jNgC4Iu1E/noXbIJ0AHDtIXW4GH
S81BoOWCSBoWOpudlbY4/xnWyfOEBZxOa6n0SVHQy7hh2poFPWjsx9yheYPxctfSI6E5469Kpyd0
eSD30KSYWyvDVNdtupAUhBseQXA40ntImSdRJuDZVIp4aLUpQ+FNrkTyam50yXmTHrvyRYBtx6sc
ABNGvNxTyo2okSZKai5wGWwzJqAo3Rowp+E/4M5uugPDZ/KWoMwoW4aH7cnJ2PnGscmfVExQl6E1
SnUJFIa5dcCbaMTjmjis0tlnirOrYtNqOV9KugZ081TQz5SEB4d8RHEghgsMJLHwQJXhMaUrv02i
WSKRrAKUvVYakJlsyqgUHcSZCY1iHzWTtSaxqZgOtxtQzX1YN3fYU8QTGgVfvg0Dr8LoK9oJeoEy
yC+pwvIn/bHsenGyZXyWgGOTL5cPzAEVP1c/OajRLMGZx4RT3lPq56kbrlDAERW2V1v8EGgPuNib
Nl7N3SbqInQZCUZJo/kgNb/Ks2+cCtySKNPpRLNRT526hdTcbXJjXdCa0F1N7YMjg0wq8h1JCyY1
uS1iDPSGqy2mXDO0ymR0lrWCoVxnLbKGq8F3bAR7xFdU4DtVd7WcfFgko7krrAiktoxwq6D3bTJL
IpZajEwK87ktTv5oTSgQR/NXp8+oqSTFXE3iWGBrG/J/IcUJD7Zd7iNBph/Hna2KH6vrd0tJfAC0
dHl5EmZryOIMd9/D70RBxW20oDieSe2eiQ2blHul9SYd0XNgc2KI/Uybp36QzSPtVAYaOn0QBIMZ
BK4o8803JgJEnizsDExAWyl62kE3H/zQsykt8dxTMuPIhY0JpcaxjgeAlV6iJH0Zxw54qKhzKght
avZlTLnPfIj6kgNT+iZgFSlRvz4Fmr4ZyoEMOK6wG6hb0bkHsdZG2Gypu4NylWwHafxF1S2pP17N
3W4Gj6j4yX4uJ9yIWjQXm0mOjez822RUFv5dsNw9OdEYDGpNl61VjFd5EUTBmJzymjq8ICBq2PiH
RI+xNehf+zrQoJLn0abJLZROQ9yCvDacC6HNab/EY3ru7LLfe6J+bDKETvaCayOdQ20FgBf+ZNP3
m1anMBymHFFEr0JgvZjZIcaJ1KjF0UqBuvUlJVvKS6CzecXZ6NwIusuXhxFWWNtQUbYJyD/J/NCA
O5TfYPlFt1mX3eZJtqoeWpwtft6vFqkIfHfu88Ietp4IYFRDb/Tb9mV09xbD3vX17HbF6jwL/Y36
HDL81rrRL0WJN6HXNqtiorang0DlutWmEBjOtbKdx00OALoh6y0641Ibuo7fl1ynti5pjP5TdC9x
z7tmWaLPYZiHWOBEgLzt74utzeDaI+OM4Tr6D6L/CMBOSTOQiREIbYoypBqnS0EFL9SRywtAdkJQ
d2JeEPw8tMQFtvpClZL2G1BVdY6b4ashonnrj902xBWQgk0UTROALmBcPPRyUmpaRKhc/2ULnkW/
hbQo9GdSscmhPd0SIWpORefDwMCTw+6p+h8ePH9Kt2kcYx7GC4Uq+JxyVbUDTy/y2m8eRiO7LqVK
bQANPuCXIMvKaF/kb4trnPv0afRXjStfunIyFGSZBoIsm7znNTMvX6q5fY20bmGwjVfg4hlcHjd7
RU1KViTDHdPykvku7Up/Y9VIbvBqut4exSwNDOzERMymVQGkQegPDDb/X06EWqk4EJqYzwCYYyxG
2NmUNKAbCkLNqd3cG2NCLasTZEmJ1omY9cf91C666WZb2NK/r8eqdUU6HpNSz9al8yPTgQJUOTZA
Y9VFMHdtbSOc9LkssuUuWIzsCX/n5ZCOT2kLdswyUTlS/0MITZt3OGRiSKlPQO2D79FYvC71jB4r
H4ETT4OLExbWdcvSoGh16y9RX+4L3wD0mANejXtqosvIRH8zIL5rpzMZw/ZHOFF0ONbBe6XwYjMx
pXBovLUt+pGaHGKSmp5Np3FYtCdq3X4YcL58y34Xlo/+LhrDBy+O2rvQ0LB7yZL5m9cmlwUN02eT
2NeBEBM02sEZ3jPtrLaPVk7RCdgDIG1t+NwY/Wd3WqZvdizA8Bahd0/qV9yXAj9iGXL5RgHnU2mG
ICbzKoJBl+BYvIwUo8qNQsfwss++Cazbdv2Cs3UaeeXnNl7u1Vm5atzqiWPfYdc7PjjEhbEC5uM6
X3uLU2RPY91iFG0jKSxmTLP1nn59pUOvn4LlrTGoGitLp4eoGCyvYx0f1Y+YuxGxpUisSy0a4xOj
H1m/Ld80LjJXMaNZxWwnfPSWxDijeZ6JrvFtF2IKS+BmXwutXfbe1Bl7I+/jr7Dj0Avxrfo5nkDV
uOZ59KimdXBRvH5dMKUUPXeJ9WmIZuNSWnCv1SlnMGbD5CBbw1XlUM0VuXCUXG8FpVDqlHEFWrwT
lnUSjpc9U2D9rtbreUIBYBROD+ZcWHeL243kxPkORlzd+7nefCYyWB3F1EKU0Nzom4NbrPyD7Ybb
CRsl9ziMev+SZMuTOuFYUzk4OH53H881nk5oUa9/oOPjZ6pTOo3Nb74VfZ+dDCxbrn+gLs5BbI7v
CwJJsvh4l5q65yCwyS/qrEvsYSwubzFE0uGDuu3UD7cbWCdOZT7Z+pycY5+6NfX1S4PupYlzdFIB
Xil0ShCa2j5SCx48phEB1mC2yh9lb5+gMZpfJn+B22pSERqhpn2MJo3CLrkHNRVHx9XSr+Ba0p09
t82p5oX0KDTH4Bksqh/JZO9DxL9f+6QMtrFFtU4so6M4QB8CixtNnYeqYjTqefxGb8vcppHlnwxo
KZ9mSLLX8zgJGq9RG95ycvFbzYMOMFll/Klto4ScLp8UFdUGglz4JgKv3mZ1MZ4pgDIeCBNDHZbf
toVFjdqze49mk787NGno/aJ50Kl0vJ7DRchUdI7/vjResJlqI72UFXHoPF6G6x49GrlhWcQ3XzjW
Js3t7oKeVr93JNtFfcrEOyBI/W955U+bknziRbhxfe8JhIfqiwbDwUWYeFE76HUvNl7XJndd5wU4
D/bYLMmfg46sTmfv+9C7yN1dT9xlfrdwCxopIXyR/8j/+kIVusHJHq07C9/xu5zP2mTtaHwnrnn9
Po3ur3tNi+9xDw8vcKn7TWNhElhoZ/VJxlJbGF5W3X09UPzfh4BvQqylvg32F7UDwJt53eqNfd8Z
c32xBZa7XdTp91XP3wMFYE3ovv1JSodQ5NjpTwiJa9o2XKKLpRyeFh9T58Fwm58YpSN77u1v2Klp
6zzhHA3357nkO24H5JSvWhc9Xc8WxM+1XzmvoZZrW7JZ2dkzNPuem4kS8tgPv/n8WWrXzMJUHaOS
5smp7OFQZSEcrapynrBGxWFFfjcsgNclwdlvqCXTTZ017T2V5eM5cwRZ5qHGDy1vPqldeXpeeuQR
r4RWECrwSJyaxY8fxiqw6fmU4rsFjt+WZ7UY1K7cztUejXk2D3Se8P1xrfQZq+V2BfGj/QlZE7Hh
oL2nGubS0SZHRU+p3GSfOww1t0nB42Uv9r26PK7pwxVok1dbdNiJR5NxMpOyfZiEplOnXcue0Re1
54LL2Aq2gfE4hUNwGGdAGd3Qnqe+6Z/BV1XX6z1HWBnYwfyupTXESySbd1S4xJepR/vfh178demz
O/Vbgjr4qg+99dmLtWG3lFgsYEimPxig2gFhcMMZw526QA0jObCqS/s4QGs4kvaf910WOc/JQG2O
2iV0o51Puuo9RHckzbjGO8/UqktoG+XWSUT31SiMs9qVSN23JC5pJwv0TwiJi71BveHRLQP/0V2K
GdS/Zf/oi5ZqgFZ7y/B53oxdJS6Ucsf3FIkl1M3m3ffCf5z7wvkxafiMD4GnPVgAT5B92Ag6q6H/
gpj1Tp0r7vTfWhqlL+QX4ElM/YRRAk23F/UVbRvnGJIANmdofA2cZdgubjyd06WMHgpRwQmT30dN
1GIfBdq9r3MzkYsH/C8Pk8erPazo9L+58f9ZbtyQziH/v9z4+B+nX634Nf/nXw4pUhFoWuqwv/Lj
nvWPgL6lR+Ibt5HA8si2/5Uf95x/OA7rfdM2CRGx4Z/JcuMflkxi+6YTmJ5nSUmhqHrpkmL5/wA+
4JEwpyzSNvR/M1luelKd+Id60Q50h3bbNwLfZyMC/f87WW42LRz93mkPYmJ4FM/aHXIXhMkBY6y0
xVlMkHBZla0FmLyIX7TWDTdaUhQnUXSbPgublyjonvqo0Tdpl2aXUgC4SUjZgFeAkDXJYGmaVynJ
EIqe/d59t4spPCOdvm+rydnBJbNOoeMeDV1kxyZw6731Fb+z9hzQbq4qSjCZIBIxuqHYkTQtNpY5
p5hrWvNz8y000u+tX6WPwjazrS0AsRMDujCAfIXQh4RdC+C3C3rWQgQ1TgQa6sFRs/d9Xn/yy667
Ryn24tfLHRVJYt9OkTgitaGkVH8NHFPbgpFNwNjMv3kpbgY0XA2FYGY9Udep2afOFg2iglDso6l4
4BEMX/rS/qGN6XtjBRic6P7wqUFajUayOnY5PioaWnVGcicvK7GdMZN0fdciFq9MK71LWy3BhhQ+
h09xMIXGVbGbq0iDulK+pIvhASHLcACwWghVDe4KUVrs22j8PPcthrDjHulGuTdHzly7+cigFezg
LPn9Fcwi5DVfo5rSPtEGLy2BSIR4L/g605CN8DhiahGbBhRZTOC1bndFb3vrBljduq6Wbksd9Itj
eBQ9jA1Dzd5BAGmy1OrdlmA8r7+A1VzETTvY+H9E5bBphPkO3o4xM3iDfk4P3YiVad8wihZd169h
qK0rHEM6am53Xs3Jcaw857ISOmCQZFmgorvqqQIZsdIKSL3kdjpQAwwrC31GuMIRo+tpSPEBXvgp
jmABeH4CBHAPOkdgeDEfdJPL0dLWrPETQ95h40zTvkJJ5k+JjzMs3o3SMUyBfVj65RU/RcQaYF4o
0iV5PnvtM0aWJJzDO2PxwPxl3WUcjYq+pzluZgfHMssAHp0xpDYzZD0op/bzwOUdis+mNz0FbeuC
66otvDHwnQxkpNPottQ7cGm56agyvRA4S7Z0srOlYczoYI66vJoTt1pr53vu4Qn3OzNch/BXFv/U
qQTo0hyteFynU+BjMlMsO3Q1c0kVpe3B1DERfGy8vl27o6U9zEn2tVweKtv3zpT/wwjocjRFy0Ri
mNL2iTxrFlCA3IwJ9/wwfnfdr3VqDM+99sXBOVL+qcvJ7smQN7AJQJT4l6njImVL/LUXqXayxoWk
0xy5uCBU6bYwK8pezeq18bIdqTCqi5OxPEwQyvDjLjG9NdpnAtzdxQ/1eq13/s4I0xZkFsbirTHs
3aJ7rNre3IdgNleTDUjQK+iN5jn2R7Grb+j51EiP8Nm2prWRZNm+CitrHzDKHmtuHuSZA8gvzTSW
Q1vUF1nfGg+xv86tCdgZJZzbrndJxAcH9Dcb1zffjc55bJEBM4zKn+dxiS58FW8dfUJ10K9rvxTP
lOHA+G/RMXhDvg177B18/tINFNFfbsV4MfV1bhaH3RDbOLtMc4N96NWAmMaXPJKlIRN91jCPxToA
gyAmYa0qYyj3FNE+InYA0CojbkORf4drDgtsTn9WUZYCzWteMlCKGDLnWBdJMk/agi3iX+g3Hro7
wgiThiaR0Z3RH+zfkV8lu3Dkf/aD5TDTs1ukJzSdWTyuGXmSaYqzne8Nz9ilYMgK8RUpkW3hAOu/
ai5RK7CCVOmU23HUfmV69hnFqr8xtOFoFQN1jIKsZQlJqal++dhn1SERTFOn5xwn37UJ8zriSIcu
q82jKyAYm1X2vRUaGtBoNw6JtUHYJo3Wcd9xah6g1sweqg72IkaDPKcT3Vin93EInM5QU4qtK3cC
NlRwhcpDtKCc85s82GeOgdeMhCtB69ymqLRW5btpmWJNtRcCkrmxqeEvXnzgMLvRgpBlcSuU1VY7
liFUKrz4fBnL6e8yI6ASg+qucQzTjV3V4a4vvQSgEkbieSWIPyfRr1RDD9zLl2ryM4qHu6jGX0nT
9GFDanUrfNQfpVbMm1EOBQSD0W4AYphFBHpsjeqqsoruM91iJAHaDlC//zvxNCB+lTnsl9J9E7UO
KxHGHmwg5E6TFerISZu9ZVPe1BYgN0ETGZcwQYneW0O+K8yu+WTOVDKVyImjtn7MPBvc/6AllzIH
5yYKKLYmwesAdxY64sMRypIm3QNPBT5OjxTUIDWlVdEqrdnbkRY+Dt18H1hpc3a8BKB94v9kWHmK
NBPdTBdPVKKZvxczdS5hwY8oMXXHMrARd40o29OS8WrqeDxL0y654RIgTX5/FtX0pkfBvMsWR94G
h4JuMZA36qmHEiqkbLd6n8R9Ku7teepQSLLf3FDs4Z0YTfLcV+597PZYk00YiIbxd1p76W3FbhMO
8lP7jbEMFmPZQuHYAORl0Zts15PdW3tV8hQsXXaK+jvcydo9XTN+cBJ/Fk0b44xSYIimM/BQD+PS
I1GrgVO2Y7idwIZuHD/a1pm9HOyBzGM6LWt3Mt6A5AV7Nw/usVmcAYu8mkLz1mOgI/mOyIW2vGqo
5kZXkeAQkkz3PSoKFN/hD9+2dWh4PtC40cfFchSkNIDNBlxPzL1SfOSH5KnTSHda/bM3eXvbzc11
NyakdAPn22L6pDGMAeykpBmAOtr0AJ62vl0CfsmGQSo2GXaDpNr6wvhNw2wbxnyf9rOG9q2/L1ID
qA32E0nXoZku2jfL6rgxeNtmYX0RRjbvbBWRno3voL2+MKozLxCNVVNmxWXHSHFaaTUdJGdsvM1E
a+4Zeb7xdHNPmUx4MmIc4MYOv9cZ20c/ITKfvolER+qTTsYOBMRLYIt7iGbxbkTIsLa5uOtMavyl
zwuW3/aXWhvS1aiRakh8x8Gs6qFduvauMhw0LCY2cfFa8JKjb0LWmRcDfB6z3+b10TA3rt1qm3jW
pfgxWaduhIsOlSgXVMX8ob0shaRwTNJVxyONYruClEUkX1AVif1u8DT73Q9/sZ/dOhw+ERvbtSL1
n4ryuepm1GRmIs6ZkYxn4o+roHcuFW1zQdv4VC4WzJ2sCw6tnlt7uNMQpQKquL3kU203PbKJhTcq
7Ge7rTemG44vrW8FqGesn2lYLs9ZdZknMgH9RCl4NLyoyVinn4mLpPejJ4YXG24BOKdoOIRRg8O7
bi7o9kJ9j/0gHsvEZByXM3VUEDxqGg19ZUOYcB2Dd2DChWhK4HR4FuLYoNNoO+ELTWJ1j/pM30UD
cITYmbwXPTIBddoe9KAU4CT2cN7RIoyFWnh5cycn2BrlrBE9HI0nabkQFIXzojuz8xJm2U4vDYFn
hFwVEMEoRx0D0RkJJ0W6L1nEwyGaivAJg3F0mo25Rz81o/zpzV0fd9NnQ+PxNXIImg6sYPrhOLrN
JJwoocQ8p9P4FT9EHTgbczLLu1LHPDCq3eQ+KMxTi6Xh4C0XME/JMmISP2XJetTBHOHCngyNJBfj
jFQtFNIs/urS+LH/ZBhg4Gx3+JznuYfdS0vmu6bSxLQfZy978PoxXGuLdsJiGHEHPPWDoNJrvYzd
i0UpJkon8epOiQdpVIYT8Njuw4AOP1y9sExe82huD7YJcBKJd3ygiUt2I9RZNMnGl1FvV3Y8Nvuc
2mLwYdVXl7DSVrNoSuLBPHTmvl2QW5AjWKV9s6+CcwlDd6LVOhpB+XlcadM+cyMuQXxwendfuFwh
g+7CoWzxlmXA8VjC9CwMj0YvGPRNT2OHhBjJoT9s07r3dnHiyzQqOWAEji/FVOZUPSLwX7qq2TtF
tEO1M5+IQX3PeVFgHNUZq8IS2Ii49rnnuSEPNIG1WuodQDMb+G+D3H1elvRr0qd0EKt+ki/WZhsl
Ov6GCA7mCQf5FBHKSp+Gn+m7IALzSF/EgzON3iJrL4714joB7D8PglYneyiDVl9a03spi6B5aBb0
U7EDjMrttvYC8cSd+lMWjN9FVluPvG7OLdWLqLRHS/L+ShzOovbCaGqCFEG/x7QOg4YJY4EGNvCy
30WMHpLKlmbrNtmznpp705mRq0hsauAwOLb8X47Ls6EzmizEhMa4qQ++5u+0YnzETQcDKJNHF8RL
EltUtX6NSHRYWNzuB5my7ER7NKJ5gYqgi41Tps9ObHylIkLfFFnmbgfU85ZPKW04RDCcqbYMh/yZ
gNKFaOq77yK6pkD1eShDqn3n7mdEuwuqx193ZO/WiOC++g0D1Kx2o+0yIczGoyMDUem9z4RbN8Nk
wlceomXr2BEBSIKzoOxGUneZu05cRhF67usXk44Evy5CNW+m/SVZhk00at5R+Ls8iqwn0kGyGTSR
Dfv0ZaPkdx0BKRbLgLtxWK+anCrX+Kfnjc6+y+Fq4400HVKXcCnZJ7ExXJruMIsBUHTE4tYTGDsQ
RgxvK8/bjiqE3oefs8j31kPWHqfF8RhBjcG5ndJ10JNIMWkkXoYFr2BKf4HTesYhhNRK2qw+B1F9
cQ3MU8fKfvNN6l6T2Ly3K8T0WRU9AFrWjkJ0d6Heo9Z3Z29jSwxAF3jFw7i4Dw0gI26U6hvdgx+Z
hzUl5UJxgOJpAubqwfLVPfESSfYmXTjoZoQ0ZZFYBxQP5C755FendBAr83ABu+N1kZgxLX5R0My1
Lr2WxtimmcFLUuQm2HccUEvKKfZGRibSNZBip17n3S2meSdwfrk47XfX67uzHfd3VuOfUATRbTDd
+L40+3FL77A5Bgnvh57Y8bEfETcTWoJXQTJ57TcaolF6eVlHRLW5AwUOBjKCJJrExl2oeYDGDfcI
NNyHyAMRhWJantE++Az5Cj2Wo/0q0/o7ZcMZtdDcJyZPLIXB0sa9S8x1n1I+WwT6i9P8wDI2hYPc
l4eiaTbu4iANhgd91JEAVsJFdE/RmctAxl40HqZFfzNLAw9nrKNXzmiZuyymKY96eo12aFvn0gZy
b/bGGr7iGyhLqE4VxOyq2rnRxvSf5l64B1sHzZe3fo+oYwIUEiN4qyDiDtRsrDqbfvYStadp2BKc
nVezOFPsHK7phRn6y1xHMUjjDeQUEAo2A7xcBPsliCP6KSVaD2HcZU1uPN5LDj8D11dart8DEBTK
H4LHxkKDlaL6SgUPdxj1hKhG4lSTX+JtioNVN2I3oen2c0HtB3Q+uuSLHhtrc/qSx7q+77tpbxhE
0Foq9Vp9+WWbJYUabvKOrvxcamWwpzvybSACvXYsGvbHtArfnSEDjVAivLZyBhOO8HlrLPYPUkW4
ZPXt1nJrjFDj7zaBb+qBJ20DP1Ss/WrKt5ZIdktH15Ch3xaNdbEb+gcUss+AkM9uPqUHvBFgCZAV
2BaG8wlHM572DIOEuElfE8FYpqdrQHVIFp6crEBy4L0vnt6+ZQ+lDccnrNoYhqcETWk/4o6wlIje
gQhE4OBZKLVqY4x1tA2wO/WoOd8MFnCYgdGra7oMDqJ02fkNyIiUcNa2nYNtOTk2qFF+gYFWZmOR
/BonTdtGefqdYpdAUgkiaT91Lt2OcgM0zDK+RhitDl9mBybETAW+GsWlTU+VqXUf0pjtlwi+kNNt
cpvrrIYSvgg5Kz3GmGRrS6YSfGCwHaPpFC+PIwBYqqR7DbQ4uHIQSYUgBxGlkHboTbR7SQyvZb8f
jzLuoiY8MzxzAPvy+AIns2QMTV/wnC4I1RReWR9gMyariKYfqNRIdqdwhyMkpu+pNjC8H/WTHTNG
Ls0KkGJx9PJnzXC+Aoqo1hQABuuyyYmFmZtIhioxv4ixIIkwbaY6NKCMbZONyEejvDEOkd284AxG
/VJafApnUjZ5TK1VJSQ6qw4fcgZOd0M1U9sVRj9GUuC4neXPdj/nZ8Ajjx1M1n6ITRgJUY9qCrAN
UZJlVU4EXagEmp9AG33pAVcRI5/vc1GfBZiic+UCe5urZtz1Rg/psZb0IAPri3p6TiBnjNwjIkV5
HM2wxnzDOf9vBuN/mMGwzP8ug3H3a0p+VB8yGPKwfyr8dAlPtF0HkpvuuraOnu6fCj8d03bH8sgi
MFz1IEz8K4dhefIgvN85ypPJhRtx0SK9YQaG61sGzETTsP1/R/DnBx8BjEFAJgTIru04hhs49ocU
RgMBbxmjMr0IGrqoccNqZUEM2Gf5dEl9qetQDquxiS/I2g2It8naBU0rwlWciGbbxM4Pu4gp6mEE
N1JKKGJ3vE4sO5lOoYkfIQGd98KgwNKqKZMMygaVtZotfWBBWzXbQzm9bleLGS0vHOIgXCklcKUY
B1aDYWA/7lIpr1cTQwgq6tQssKLymBQ/lTL6ZsPryTqo22JPQSeCdI2KIFlNpdTQiu9YkWViVCNL
p7rFBmFaePNG+bZSPEOBo9K+q1JHuag2BMa4xiduAZBBcV8kJ5YsbbtNnN6GF2g7Z+V0q9xc1UTZ
vI6ao+2WRFzUKqBxE56qvDibQRpZDAoC4Kr65KGqnnJDtLtwsEqaflnre531gL4cs+nJqVsC75b0
fWwkWUBN1GKapOXWoD681fx+PCPg63D48AaC71o6UVBRbfKYjosThhKY/bMr5k9ab430PcoSl8cC
AFH/0KZ6tJvFsPchKaw8LZNYw6Tb59PwEuKmYoAhPBh+8dLHvJrquL0fjczZzx5Q5TqNPqFnbrr2
vJQZlZtyDruEak8+/Bsj3a1nacm2He1hhyWvtoKcWOBXtuSJBQ1fWtEpjKf6b1K3+ZwvXRMud8TH
XtX/R247oUCIeEv3ya5Gl96xhBuMPcGxkGI0pILuL8C/2FmhmDyBnOhPag6OwF9zt3VWPdqSivLP
LWqf2+LtOLVOp9Qe4AEEqnbucSb/12H/zWk+blanjcwYyxA1e92O0cWC5OP2mY76crfl2+f9++ta
hv7rrFzC6yeqExSt/tcFUYu3dUOeLnvNCcAK7T581PUSfLhMHxankkSV3hNEVQcjxK/3LSmzXD4u
iXyg1KT812Km5Oy3ZbW5LaU7pjpGbbnudDvSTiBxdRjfx3QaVn932g/rbh9fq3rLD5vV4m2f27cp
O2idGqiBjdpFbfi7/W7n0xgN7Fosv26rbofe1t1+221dJsyHljEWd7j0ASXB/RkHyWj3hzhKVK2+
VWKmP9RRf8wqSZU2Rw9pbxi4a0jFlG5ExtrVouiqWrudTammbovqtFcll9ryh8hqDqnG76AZXnVU
fyO0U0f8IQNTX+R6BnWMWr4d/WFdVUzmMWv1Ci+CGFxS+G5vR1lj28lqWzIxuPGp5SSnrA7JLJv+
mFVSqzyPeZl+3FT3BzpbeyVWSDz5sphl3ihJSvtaz65q8VvVJPyxU6R2/S/r9HvXNnZz5hAmRjR1
82FV+gNhJLyhDY2aYvTRj2qd2k/NOUKCU27L6uDbotpHTZDuIjSQYJ+YModVUAIOU6SpD+AppwrA
jftLuf5jQwd0FxtUPD0MqCW8of+c/N26LqONbKHMy4bvqjSSc0ofotZdDWnVlsiYDrU9GHtMgEjT
QoftSdj6pCbL5P7jztfj1NqrvS2Z2V0KABaEI/0HNekHCqSLOhrWXQwR6A/4lKQEqUW14Uqqqqsv
ejsh6Ze6DDUxlaN9mZr+FueQr5O8VJYg71MLSztFejNuqbBIVrZBmMlD6kNUm9ffqIAg/5qodXHl
fNfLCY/oxFwAmYXLaZATUvbGvoTqK6Ka+isBd0TNpTD6B1JgR4W1GyXbzsCBTEF8Yshi+joczHYX
2csTckx7NacV5XXyrlH/r9Km5OH/Ye+8lhtXti37K/0DOAGTcK8kCFqJEmVLL4iysAnvv74HUHsf
1d19bsft934Qg14kYTJzrTnHnNlh1ju7dd8xl/zS7DzDQuX1Bs7lNCfTJoA6TcVx+YlWfFIgnAOy
LRvjtCqgUbnitF6LTOLV1muT1RXA3AtWXxLH33Y1z+izwMfADJAQZHw5J0zRlCeESlbcVDUHHVO3
OYp5eFo9UXAKaZnittuaJskvO7dOQsRxlCSwirS7UUGZReHFPWXEme1iBIXb0bEJ0sFcyWIaePIa
brvO3v5h9xDrnevjv1G2y2QvX7ObS/r4W6MYKd2stz8fX6/9vvPTQkKVyvJ1vb37/ZaL99tzg6RB
Um88ET8m/RFtPiYsm9PJSodaL2gXkoowGAdyli0tNMkw4fH14j+6rNYXfT4HpAQeiX88/fM5tUVH
VZ/VgMoXHob1Yu4W1/F6lb0M/M+nHfGfj08WoSPIkBFF/tuy+PlG/4P71qf8/i/r6wKSuEM3rGEm
/v1x1mufX7UfsUBAlaRIsPwQ66/1+XX/cXP9oqmyN+fHdvFjf15oi0f78yathuIULGOG1ga+UY8W
O+zi3S7W0ezzieu1cfVXf77m8+HfbxtnBinA//6H653QnXm7f/zb9Tn/7X0Wc/gtFSHfAmNOVQsy
3XoBGIS3+ufV9Xa+WIL/4zMb02RT/veP//Gm/3zqH7d/X/3jX4/6yFFHfPXvt/4/Hl+fOscFMncN
hvl/+uB/3Puf/9Pnh04n7Zn+I8GNy4/xxws/n/LHW6xP+uft9c4/Xv778T/eysj2omHdlSip/sdF
9u+bEk2MIDuDTBae8Xn/5wtsoQYEvGfIdv9+j0C0OkFfmSRWcbm6PtJljvb7Gukv+GNibHJqfVov
Vr8VnUtwe8kCSVyvrneuD2dtyWr485nrtSiLNI+ANZzanw9boHzV7fr4H2+nL54ufSgBPK1X18d/
/6f1dlLPz3PpZj5mAvB4ny9fr/3xnp8faX339WE2903RyJnXiLVEiKK/rsfK5xGx3hQhqLPD7+PC
6pNSBQTBAbg+S5VQyoKYWcgKhRvWHNhonQENJm6+zwuUf9HWzQn6tkdyPberaWo1Wa0XSo/PYbNe
lXNqqtv1qvuz7syYOvXit82WYwZkaHFC6FKyQf++KUc/SU6m4yACU/DBEY/ywWSHCsJkII1BJjR1
4gcdVAQlS/OuCD1Te8JJUJ+Krn8nEFae4wZ3ewtKP4K0vlvX1ilvQ8PPxWu4A3X41/J9XcN/rvDn
uI52yDcwVnZ5clY79AtpyAQ3So2TZTCYW629TSvykxS12w/Cesn4LqY5niHfgstlisq+o9US9Rv8
7lkx0Ril18+161qKWFexcsSrXVlUy92h1/6/5Pjn/6xgZ2mQsf4vkuOibqP/tf1aF1mc/wPLtb70
b9mx+S9hso4SjmXaum4tEKy/inaOoPymUcdTNWH9lYXyl/DYsP7FjqnhgXHA7PEyXvW38Nj4F7Ep
muPq9LFV2OPG/0vRztB0Cor/VXisCXyfLngu3dFUwzb+q/DYhqIrUQgn2FlNgdO/fDGdKdiTlEHQ
g949JoYdPYbJcMqpk+/VNtTwF6rGLe8knAQ5dydTltt0yK0bFTl3Nzd67sd0lC7DhBxjmIX50Acb
BxDyAwwGP6RC+FQoRIxm8SAvTVeWb0Z952rpNo3V+SPoSN3N3aGC+5CX55Q6D0X9Ztq0sWY/Vu6M
ZtAM5JOd4iUOrRAQUGDcHAzIfqtr+tksYnIo+xZbHSVIT4+o+ZcjZtJiasbvravcRY6m8Mmt7Cxy
KzvMYyApH03Du1rXXkCh/EvskFVateauxMm5ZwVRvGHyIP85stHcZcu5JuxeRiZQm0iZyruunduX
RtL0KhBywNEvSa5SteglJyZNmtk+g+R5Zl12P0EyDiJx7J3qq2u7xGagl9QqwsJkbDqXhFSTfd0p
iBHgL8D4M6jjgzQlptWKPEjD/cWVl95Jp3NDTknAj/WqtpCkS8s4Ju78XCyRGIpJd5kK8k+FEMui
4N+pDbHWaFrpO2YjEWOoleAqHAiWuXUp5HVbxzmib2NCZf1c1RpfEU2xx7WRNJ37qp6TR1Kz8oew
G+H3y8GXhHftJnyb26nuigPavwGQdDOgWIesBjWj1x6gv93yutfuZZeMNFOyaO/yFXTrojhAkzDi
7NqClBc6O/KA20s/NXbsbjpRJ68BfSFKMDnMs5r2BAgs1oM/OI6qQ5pIcbAnS72i8s48pKbPTYqm
FCMza7CouTq61Le2GZRHF6HipjaJAiz1dvRNNo7funC91an3LQbrYzZWRG6Tp7zJ5ZR5Cg2pQ5sW
EY1SMzprg/KraNRvoCvJHQsr41FlsdcHBpqm3L2AQSuPI2+6JUKB7qJqhSdD72IEVgQh0kdTfCVI
SLm3HDB3vWs8GGXubNxeAvwwso/aUNNLuVzYc3sGsBIforyjn51m7PfRFpCVcULwBeTFvc2Zrd85
8ajfYW+QXpOJlKDa5CmNSz9mzzo5AZrQIZkAygWQ+pcQNPBPj6MB40mL6GNaS1m+ljXpGmWe7Vw1
prsGqWJTovF7SIgy96RiI/DrVTY/KjylgKkWAeD12mJ6zSdd8eBMZVs7niuSPpZtOtBsDSjn6ZIc
WmOyep+MRmIlk27zPIx5dx7r6BvsguxYV+SbmASOYNbOvEIF1E8vfI8Stj5M8w013bmqSvvBViUr
dW35+sC0NrlR1IdRQWPfCqfFa8TOWsI6J4gSelajlSlEsdQ5x0P6pkaifnAL/ckK01McGMadHjqv
kRKQrTREGA/mdNNbYfEuC21v102+zTkD33HsvBGQFnPmQoqiZfPjPOrTEbcGO3dMFzMoIx+YcbSL
8iJjYR8ATkBNC2UugqSv9vNGnTLHC7KUA01wmqiL0vKGbNTvjTiuyDmJEGrnH0LQhifQKTkBgG/G
FwWebSvi7q7QIetOde3ABkzwExvtKXLiJaQUFfyYoyAlTcDW8B81w9gDA3bfHbeNEanakhQo+UWj
4A77PfArRym+xIkB+d72u8oo70JEHfcWmUW3MtYIabTL6GJPJOshs0IA4SCrRv5qkTEku2tr1/qj
SNWrXrX51Rnsx3lOlS2ZvMg4Q6u/r2iiSId0nKGPdlVhHsMyeQ0HJCyOLJ1dDrYtSY5TE5AJrKXx
sYf64jWSrm1Wx/E+juCHxLpCImKpfDOTYnhKAv1aZATAREZ3Z6nW4lKpix3jUHGxaoRSU/emEir6
qP1U7Ui/luz9O8AI6j35nyjZlkpAOPbg9FzQNGEH4DXuBVl9jb4Vlf0VaYX7agRTcC9q6IMp3Yix
DIZDlyjtZkjkeLEI1PInKmBIExLie9XxYY6c4iMxB3GlnfCyQOMlSs2Xwt4hSRQGfCHH0zUyTNS2
+5WQcOMrKoiGtCmii5lXDB6A4Q8yFdO5ctL3LGZiGY/K2Qkij0lr+lxP38s+uHaR7rxghXmX5EiU
pU3OaGpFILoHcpOjjoAWk59WSpuRdl58i5E8hRO60HmYPiDRf0wWz+yljNDWVu4xNImeD8MJNwde
6IPLHu+1gVs/usrREMaPsCB5sAor8zCr4QNxNkQmM6F9SqZU3w5TfBvVtNrnNX95otzJyPAksmdP
K13A7I0eHeIqfw8is9oOqYQUnkb9tndmuR9nMib6oOx8q0anBaPu0Mxm8dxlHQbTRo57Syvcq2P0
BxXHlW/XaN/M3lQvbkXGZKG0zt6ZrWGHAwVuOlEInhMJDSNDHsK7ccVdWlgfuqZ6Wm/pL9g+RoQ3
2sMcEzhd0zS9IS0R4TD4FrrhUxuQg9OZurlnpEbYmZFWhKzxF8C7r7JLtddJO6t97r5O2XBjYvR1
zqN8W02NuxNp8xL2Lqqmli7DZSaBqEydr5EgrbRQhveyOSmagR+9KostXqb0Thfa+fdAYk/JMXIc
RsXEpsBX0ciqG8bErkMzmMlWw56LaSfCRvvgEqoG5vSrXqkmBE6yFvCUGxc9NWI/qRipI4EAXjQ5
/NG2I0kT3/kz0EQKZA7Dekf090YChThkyP7ONbalI/oR8OLpdFKDDDwJiRR5MHy3shv1v+BcjQEx
IJqTbOoq1W4pvBK77d2zUdE9G2oX/zs8dtu4hp1QbziyxqYMz0KLT/VEBaBMW1ThhXIm12r2tcgi
OKUpm8fGDc4uJ6ALKh/InkhQ9g3m9wtNx5NVEWGSlMjowNv9rGZQACjvUUYNjxWxW7sybMZbqKJ2
wTX+XAMJyFqSO3M0OL5DZqViw8SUyUdmqOC+2ulHrZqwm9wAq1OrbRFJJncjcbsblHwlnycNWeyp
5Ef1ThZABFmiU0L5wfrK8XUoJOUQOlsr1dX7OGPfL8o6P0TTqPpsaWPnhF8cYqE5NRYd/NJWCY/D
nMDacFyvL5zu2lsdk8dkuCDZQOE2IHPB2S084VQYF3o9ulhm8ROVewBtVkMjg6SzgdBzbAanfjAU
5W0ooqVp+dTaSvFEq3OZRqQqRnx4q4mE6qRWVeoNaZe/99UOiSZ++xnFc/rdTph2CJ3EaFHadw7z
Qq8My3ofzWTi2O6X3LwpkRiuKLW+mkjT9nI+qCTgbFUtaQgZtTYET9tnJ8t8dFLaBVhLK7L8nPXT
LwMx06UNUGXn4cygYMcENMcwXxOoG+dWK70uBpyba7CkW2C4D/gfxlGQRhom3QNzVokRfqSnb4/z
RogwO0Q0X7dUzgloB5frZ7b1KvUGl1o6qwdZAFLSbYwyY6+2+LCzbW8U2E3gV5AuML3A1iAoWQ+e
iVSOD22lxnszGa4Rc7dNXs/HvMQpP7cc8+1Ct9aVZ6DceuDU7zb6T6ZBZZ9U11LkOyMcHl38EMe0
PGldQnIKKRyeq03qydRPxTLDrhJL85jIoAKtYbwFVg94TJSvEREraWeWR6eXjJ2kgqdaviEyfLor
cHjj0B4fihAXnRFrUCCEAYSNCCPLwcamMAmvh4KM9SZV/SjLf+Q5Q26gGPElzSc6GlNZbKLWxlbv
9KgMR2ves+pCV6QYGBkjMKUkgQHPXEaUJu3fZJ2I4zoZ4vMSuTjimW/LpybuILMGnX4laGYbDLN7
sdMBemhWxvtaL/EroHQj2j3xqyh7TKVI7nj8lFmOBp+wADmUgmCLzbneoTYkAkuQ+LdOygZ7QLYB
NJyfRK82ZZu4Z3WQH5Rg5KZW8uxSdUl17HM192xl0UWiD8tZE+1ceyopWxBF6MKGPnRjksB3S3dJ
hROD4ETzqTYcBIkFYjKV0RKUW7DTt1ox3Ax30u5rm9XT8iCwwYiPVW5mWU77PMBc4pryhumaY5fT
Me6z9ljAk0ZtBZqkYrLtdyZtgRhyFbNK96gYTHy7mDm1UpOAFssCrTd7ZaWIeB8Z+oEu3F3uYq/l
nZHCqv2OnHLyM7uPXmeGRRoRPBQTXqIYf9kOzDswJyAN2/S70FUOSAPqmF2WHCqIJbe5IPE6bIzZ
G+Y63rsuelSG+yWsl3aL2x91yHxbPPAE4wKYgLtaRQFBGRglGDErLwuT9wT81S5onIwhltMAm27X
ZK+JVc1XoFCmR3erPrZEYs9RCMmiGIaDVWtgtvTw3h3y/Fkr83e3ZgZcQAcImTAiyudcHxBadhbj
+CRVq98XsGwh3ho9iytGupEFi5qV9gGH7/PckPdFVFbhk0ZUbTqXREj7qbSabquX9DjKtMMlWhNh
31tBvbcVpd9nyfTmoqS9D1osChlOENoj7JY16YLaAE4PQfVdOZVvMdJddr+8QzJpxOcyn74Q5EWu
nJiKM3JKy3eaEaPJHLBBMUt2rgPK2LUIz+hmQosd6w47MMS8oeBACdAQZFYSnsRIzLUuqqNWmT80
p8aMvwC0i9Ai2RLS1mEkXIdxtTG8qS9SNpK3LrhjZ0ppe8mnaUr5xXvtV8H8BR5FlOzAln+fzJLN
DbrCBJV/aVl8bqNG8OUkALDOit2LOnCoxRLZ6TCB0KsrWwUygdc2TVFTFpE0/ElHmB3VzqFpyvwg
NDfyYltF/1zqTOw0C79bXNwpgtqgzWxFxDg/NNEhhm3M7zGuykCtip0+hPgygrY+WHsXoNWCEASw
yHnbx4T81TKn782MntyID3Mzundlj8+iyHOXsCPlWI4whhFsG15nG+NN00eLbTgN56lsWJa3nIRL
pFS5Pgd3cCU+WLnyhKwPTrPTvmFOtI6lbrYPdfGQx8OeUby9BoxHe0Epx6tKfheKVvvO8DBxupcZ
LPq2xfdCUbPNfLUmPF5FrevFzfzTwULtjdWYMBVnEZZMziXTFe3ZCi3jEjtzBnq7JHiUtSmjR36L
gvpomHp7RdMA3aINo73lQDtzZHOs8/ux0MVFBwgERCpoyLTLFXo1NrHm5HA2Ow0j/yKtjPcyILNN
EdnITF3i1TLJPFXb0lfc0SNwJniNYN11apn6YeJ2nmYw20Hqg52E8DxX7uO0TO9ZEbT7zsWbXmaE
t0FeRKw+Ofh7DZ2EnmUIHGtdvQRu8mLV7QgAjXFuSg/zVONfbaezzAh/S4Lm2cLx3RgtSBNyJ1l3
7Bd610M7qjfCTZd6zms6MulSLQdFeEjUl4OiaudGZNu5SVq9FcGm1IKeWEjUKhVZQLuiwSAZ1zrS
fpaZMo+GozI7j5psgDA5H30DR04diodSA1rUtC5BwdL0FIaDo4bLu+7EWcy5cphIRt9K3Rp9UmA5
vwvF5TCOj5MGZqiM7pD/v2et0rwiC6BgkH9rFSV+Eln8HiS9PIdB9LGOWAl8wKCBVY2sGgT/rLz0
FGJmzaqfopTzi1EbdykdzE3Utf2ekxwWVQChYflohG32GhlG5OEIGAyX71ZPaJ9DSRR8r8OER1Jf
NEG4h3NNs2JQI/r6RXNwXE17nnGxsBBRD67CTs1YfY/rkgq+YqismkV8dJOhhcRqV8d42tsj871w
0KbDEODDwuALii3RqTVp4S9rtqeHLANEaCjNbWQKqCOvNbvyS4J22mkTakdGCvNkzKhNieKMj+QX
AET1Di/MzpSQdwUl3mOiIQhxR50iRqNG99ZOuJ1zrEZcIRaBr0G1x+6CFSKe03M84tNHRtz64VjZ
d3lRKAeMm0+FO/D5wegde0lkLASxfR8t6O+UfFkxRZDnB1Pfl0szIVzIPe4oxLeFW1QBLTaH5l2D
Fy80qpqw0OYrCIjokCUBU/zG9pxCce/U4ocztvtxrOD+NK3jRar7JVL4tRzqM3j3KAWEjG4PjdRu
6pzGZLWymmFmMzxUH46YC2xtdQV0leysICguUirmLSJ8IGnUt6hvjY9QeQ8CpTvHhomaEpor4RHh
mcC4E19muFoNsElNR8CNhfuQxZznGcUVT1EUijGS6MCE8MgytnuEgf0xyQaquYaTPuV4sdw5Ry1g
liPxauyzxVKsNYbmZsY1xUwYE8xpI3s3k4O0LQSAd1vNX5v0cbQmsmVN67tugNbvFTu/ClFQjRye
4zC1r2I4htTQLy7jsq4NwQGVjdw22FWYfOOtnS0Fu6sEAygdJ6DeCJ0NTiL/JCGkewwQLYRDigs+
DJVDDOmIANwp9FHtO9uyH4KN3jahj/0adtZSseixbYCDsOVeiRF1QBJZeAuK9Ku6Tv0yLtw9NCPC
/qiV2zJ6wIBzKwxW4/i/7rux619pPs5Hxuf7QTjfezQ8T2miuU+loEIwUptwxMNgkWasaYq7lJwh
g0jrqOAmAEMZVE8R6dgKk7u7IUzfmoxlL6fLGCZA5T5SH9kWY5EiGB8lVlCroqyPP6OYjANEQ0+h
QXCatCkkxJgE2biSe2fQv+hUzREmWTv4jfGbRQYgrrLXCuZOj9tvRS5gZCGt2CWBbSl/OCEz52h0
j4DFKuLHqnvLIlSC0l32mIzFk4ULcs/sazxmE1jckejWUE2jg0smIowBQEFBpqCGKfCgB5UOkU3R
3W3XaSeTYDJqwSTwBX1SH/C/146dMz9irEh0ehENsKe+jBeGASaYftIeRmlI31FIaFYgdsxpSNQf
4MiA1kStcEpelUztaE+HrNYhdTIeWWSfV6G9wIDtexss8ImQUnzfxqZJKBun2Q3wKv5Udzxpy4X6
YxGMNDKdDqsqghzCJ5USit8GwYdS0Y4VBadJWNhgxUucz/iXfIUnKXminpwuOkzSUbd1BYK36dUr
MxDDX0VIdiMqEoCBjyKJKXAl4qlrl+zRBoM1smx9EyeExs5WdyWStD2OkeObiTtRNop3o1H8BaYe
W6rb/GzUbkGD2nX0wLLCqyv8VQuYGFO56auJdd90VkoiaPVImvrCV6UVrKDS3a2fM+2tme9rssbO
WsDKBr+/W7zYXXGXCJSEmBg8CC3jgSk1J9eCFq0WmwvhzYi23z8FXEQSDXs5Qaup5gZkChch03VC
idTjVFEcHIa02clwh88x8LHpvBV1RtxwQZJXA1JikVjlS56TYWa/7KKbd13YNSyLwUgTFNV6UZtW
m3QizGusvo+4wRsaR4WSXpLa/TIH79GiotJnCIMFdBxTIUzNXi7CRRcXRpPurRIWVXGaDSWw7g/6
NiXfFsXdzLHiTv1JmEW6D7r+ki56tGkkd7SIhm9tBGw81NMnm3nQlukebvZp6UuI4ihAu4W5JPAi
XMiWmsaWztNbDh4T+U9uevi7N9B8T1QHCx+JFDgAKS+TMxoo8rcGgXynnKxmFlmbUSemLSbdzsfj
9A0X849CzPu2tJ/nJPsJadZXix687Uwjg1HSYl85rtBizQgjHzvd6xpCqYu62Ez99GFGFClL12MW
mAHZUh6a0dGOExnXs6NrFG6kcprUsdsEIVy+amJDVOR+4JryOlVtfgv+nPEB5RxDIETuVd1niQTy
UBOciwEbi5aU8576BDtPGL72otdfwONomyi1DyYngaNd2Z0flkXgz+X04maG4a09khlR0NnIl/91
f9HiSb1HzZ5+wVbqJQqzD9Nu8BVr5nOkjLqvYsmDoTu96sNo7dQYJ++IBYI2RrhPFQgaBKuJ98nS
SY1XT6EWCM9YKNlUrCZ1W9I+YS2Du1ZEBOji7wl3mjnKHTH0BqTR35mJv4V6Dawflpq33/slimDO
oIa7URAHiLgn+BsfsPvDbF/rOLopE+l3c1d9tXEOULlwO/D31tWRWL7guv0a1ckTbjt5FmDbjeKq
pBsJ50hZWNngtsQolwYtfR1hHMrc1k8KL450PHaiYRtbeWsvg/HWiAsmReyUOAWoIfoWCdvWd6Yp
rmXs3KbRvFgRlyETNyqOv1WHinC/Onr5ocawVvP83KdMgK2nsXmYw/FDuJitFLtkgTP070pevjXf
nehekpwJZeKiNgmMxW5ZVOsvtdo8CdjRpERtgqm/lU7nSR3+J0MCSpGIvbvzVK2rN5V0X1IkF4Hi
vOCiANEeabvBSNLDCvgekeAdhlnZkgcfVpVxpLvRncDv8RMTYkqRjsTEfceMd6ZCVlX7KKeiTZN5
a7Vxs3EuQ8tysNImEoSm4tFJwVjodJLIC9bJcGbBqm4gT0dzGFK7i1Kq7+Et1SuqEbnWbWWT3gv0
isCb+il+Cik/MX0hC8Jl2Anh9XiR0dM6xjG9lDRUwvryDeZKiZt//JEsXhCgLsStAxmkZKDkfPso
JPydoMR6FoeoNt19yIIIr8JwMCZE1BFikzWocuWyq4k4dVU5UkXTlYNNLifIbnKI3fxAsE6Ieb9i
mWS4PzDfNDs9nJkzSx1No03pi/rAVrESFpWuexdb9jsT4tAbg+q6ou+7comtGE1MbXWoLgyl5kRo
7xc6EywxEjwo5hRybAQqEST0/3dNQRATqbfoSctKImBWyUwXxNFJiIdBp+5Do8BLEwUnWTGtHm2U
LdY4vknNxdPhTK/l8rIgbBjwKrZOozwyQyAGNQuuKuefT80tmc/dSSyelcR0Hio1Oo96xPcLCuKd
F2cL0I2nCtGpHwYGE+IC/RVUqh3nuoq1is66ENA/AUXgCcWpCvjdo3Dm0M7lFdUC4UABk76iC+9V
SA2BG55K0V3JZEj3VsqBnhbTV2cocdjTR2vzmkXzMkovn3y9NmRf+zjQNzbO9S1ApncamFgJc/k6
PuLNQdSJehN+rj8x8S2ZzlCeJSJLz5t9VtWEXpOqJu0b4xUa2La6uUUifBal84noQ5oAmoaTU9p3
7qiNpKn3b7otv3ahNcJ0JFkXViJfQdcFK2Tjm7vMTkxsoJyejZymmkMeucL0lGgOMtICu8+PNbp2
QZbDHlb9q2kyZnA6BxESpNTj3bTe1JmQG1lWYpc5TrI1swTqpRswdGVgeoBLIuLV9F+VMOFcUMcc
Z2O/jtsUsLqj0nw1VOUZq9cVtkwI+JPgpNA6VJq4Nehw9nZjB9uyTYkV5hywtfvp2jUg1sFSjKpF
c7K09rikX6c+Cdm9Scxux7NBRegs1Gg3GbW4GbWs6EhgBZPWeGFLtggBhmeizq7MbB9ZrTmeY9b1
TrqWQpJC/svUOEGwVvZwvxGsPWdvDkcSKVATU8fpbhDloX1LkXgd52ayCRo12HJhn++E+hOUBrOn
Im62nOmCfdxTzBuC4KlmCbhJnaa+UhGtUcpxTnYOAdq9jZuV0KS7cQ8Cm7PgUpgz7CL00+cqgX2V
R9Ej54mAsiJlDPCpGfJ9rdQ4M2og87oFk9OkAgmhDaUnLORDIVVMz5ayr40q2Jtpkx1CDTAGFTux
1QEnAL0khMFp/DxsKBdI50ucOelR1ZjE2NO1pyVyrmOAKjmKmy4erm2ICICJSVZ3X4Mk/6ayiTeW
M01bU4Noi37D2JAb90HGBvDRbWa05lktSaNXk2+5hoQFDi9qAYTcx9HE/cWCvdnmrKy3eRZtlf5W
YERjxaMxSm4SV+19gXtrx/hIync6KgwGeM6YOb+6g5gOWvdD1ZRDo+nB0SiXVHUCG1zNfEgSfrzW
Tuu9BsdnE1bJs03D9tBM3SHtAw0d4s+gCBQ6beHRZC25rS2IXm7xqy6C7N0FNF828qg3Ufrh7kmf
DdEf1tkBdp4guc786ZaNtUtIh9kAoaV6H5xjUn6JxhidbR+XRwPa1o4vEPqqRYFMmHhDnFz3aICm
C+Ag34gRWHkgrFd2AmIBKAhFTamzPkIYECYgKejMB668xkMWHvT2pvZIdxRC7CbQp0282MCpOqvh
V4MJ69JO+W7hhPdUbgwJKYpxOO2z1uGEG3SUGlUAeEo4cIDLo2taAx0iDV/bNIRUmp5qhPdHJFjT
FiVDcw9K4CG0G79MdYgC2g/K9+aD09mSpdRdO2ut14clXIWYcl0HJJ2W2lVjgW1Ky/JITwGk1icH
pyjNLUvpd9kRm6T+CGqiukJjJF7PddEkqQXwODPfBxSGOFsxS8EmkM13Dt6/wLXJJ5in8zhiSxD2
BOWwhggCgOlgCGRjOukJRR3kQKFIMG1Nuz3ohv2zvyMINqb+R94jBAUhyF6yEprlszfuVBpofpCI
D71+NmyjhtCARiEeE7H0r1D+oP7YqY0FBYoiV2Egc0nzR8QVjm+nWU1DGQmDdEi3VRiO0h3FR1ZQ
5gyXrhhZxnc0HdtpoN8IBybNxXlUl9UaCh2QCYmdhWdLLd7t0fIkQtwNZ0G7gqzEnDpi1aEDoTM4
aSjYLjZNKr+5Qz1t1OWDmaUrN9U0XXRy+g5xU1XAhfQfDvVg4gMVc8x3YZQ+Z2WlnacCf0qlsL7r
U7ghCpNkhjkbyQxysBpuGfSopO68PKxurPIYpGEgb8t43mkC3FPcTUeRoQOqG21nQnCOJEmdMTwY
LBiJZ8T9N7s2n+aWnATK/F5ZJsfgitFYUjSlbUTdcZu53VEF6OWIEUVto++sSU0PbZe7KGV0PwkG
uocmqA5hND7yW3qd2nBT6tAFL5Tsy9Q80RjNtlVQ7hOhaORtARwfYRSis0wJoNCnTdho32n9wioo
AWc0Cai7WR8f1CSB+nBjhVOfTJJx0JjEvnDmjyoG+VcERPpkyfhuFXehS2CTXYpv2QBdwxls1e9i
jnNZ9F8Q/8ilRxfgG3XPNIKVfVbLncNL/MwZb1D+OmZ6IzKk5V0GSxV+VcBbIehp2xaZTSnomBhK
+WjJ/CHJWvdE/8byRDD9KmAjH4zcugMJCJitox3BWhWiasTAmxbC18Pomg7VJghaceiQ58msv4S5
o20M0VebnL21rMqBrMGCRjN9Cy+cGX8ppGzKQe5CJfxS6485AWQvpQR+EO/EwNR60HXNj5Oi3DY2
Y5EpVWq99qBuRtW9oBszPHri405Ck+lz6z3PJuCgTYfQZUQanbC4N3WwBk1Md1cue0Nj04XHSQOh
f1MP7bxTVbIHLe3NoX0ElYj6CjJRRysAMScvGTpEH4kGy3T2D0RkRvNIwGp0pk11NyA8xP5qxb6r
a2fHCt4itwg8Irn9JBzjsyVQ00szOixV/BY60U52obGFsIEJp/ZmjY6RnAYS6USU7tBlPVQl2Yr2
2Piaxm7jiDpA3FcpfiXjk6yH6L4upy/J/diJ74Tc0xAo85eyJXRW7d2PGMqaHxESIqMMwsqsLWVI
ec5mlhZ533JMoAbrwUJgAw6NBJ7JuaUVH+uMyy6tMObz8StA3YSJh/6/KTuz5caRNEu/ylhdD2YA
x+JAW1ddkOAuitQeihuYIhSBfd/x9PMByillRJdldZtl0kASVIgQ4HD//3O+48Nhpc6pmrjksvlK
HJhDM/Zh6lj82yXwm+ZUWE+2lM0MaCFOag6bXx4+nkJ0IzLSsFwzxFyjjCUAGJgRfZoSXPJpE9d+
dY0vb/z1aylVjFXDwnNyEsMNbAq3II6yYxepcywJ60xMXtrWruwHlSVhnHsjaqMG5Ceg1ShqSCKd
t4J/bi1P/9Vryy6fn/hXuxjGwGIhNFu3NrSYkabEtl1XwSWAq7/xNUCpat6gzBu9yVWA/sbBFG2y
oHoyeuPdb/3qEkZhv/GsmETX0j5ldkB1xFKzrYEcGQir8W7AByaYDDqot0FDVBxt0VEQHGm7tg3V
wr6LbjjzdgyxYjuQ+LFunWC49AqMriA13Mwk9hVFKZ1KyhzwXrg3teHJ5/0xQHeMjmXdTnuKbd7X
rxpUsLOR/GTMHDCPM8y19WgCtGp2JvEEK6G9+RHpsqNX+27WU0XSIkZJHRgsa0KK79ox98SrzdBx
8CxCBfSvhfCuo+/JnWQJPzexlbb/JgrScr2wgc9ME9SS1IXGfuTwXCon0qkZgqvsOhRFwrJxlDGj
JFbwuU1/qvjyH3rtFb7/D4qrgYuf7MkvgafE+rjT66Y45nEcrdoBXc1UEZlb2bu4aA2Qpqzs+yF/
n8aIcIKR26BaP6OHpi49MRSMdnLLdGFDdkFMRqoE56q196m3tjvlHhWR7vKlnvrKAgEZhuyhVmsh
wu81BYpVNIbwXpwu3YvKfsyUQOdSA3WkgQpYs16+6FP6arf9w5AycVDNkBlP6iRoeoCdGURD2TBH
d+E0mUddL81jNxsnjdx+xCHSMudlRTekA/DUWMJnGkZ7O1TVbdK2yrF0ZLv2WqunMfxemly4zZw1
lc9Wz3yIKGTd+VRgS6IbTjnxIPSqVwyakH4SbjRumMYB+BsHAuKQ3k1j+xA4dk17XXTQewkuULRB
Hq0U6os9puWmNjPjENFuiUPKqb2T7GAcWfx21NLTdNw5lcqA4oiDHTjJaXRyYtjSHtASa7wuL2L6
B8Ti+RVaCSfnWGh+Kk6GnF5YKK6mBv8P0VXBvvCqY1HEaL4Hbb98f6266JCsXHWAa+phxZ1Gi5V3
+iLj+GoO+jXq0b0Fz4aHCshWsfgQWRShwzfvQcghBqD8tPwgx7zRLb6T0lNyDixl21AzIAXL2qPb
GEE4UouFCQZEebQ9eBdilw5Ovy+Drtt3o7nTTXWkaUUOXZqfYmJX9OQ2yqIjvHH+3Y6aPqZaX1pr
xfSOslQ4cZgPo3Fl9R87WyZ5rxDTL60B0Se1SS0mXyWFAQaeLzzbpvbSDCb5SI73VhfajR5ZcNDk
65QlX4aqQ9M45HvZe6+6F3h0saP2odODlQoaigzalFUNLTNDN5A8JyWlIu+LVrbqVuoRxf1wfI2L
YqTjTz2qwxe28SK4J7YaqA+5Wf5QU7mrgji6x4hlr1TwPFGf7PrYCO+zgM5WOyXP0ib9Q0mYr7N8
2Eg6UrSm7eiSxtFeVbxgq+RGQLKT5RyGLFR3TnpsgTfc5IOj7NuwouMIB5mITxONd3DRWo3lzJsl
Eijw01uGvmgs5f1AKcen41gg6tjWY3CXzKuoXgL7EhO6BZvOA33HiGCT/tFOqHMkbSThQtJ1yAvn
W4T7ADVXCwHETsajmE+/xqRU79QcdkiD9Zr28ikQOI19zE5rlRnp2mOesfOy+jbwLfpWRfQSFQC4
nT7KXNwUJSjkhrtYOvoTo59g/NMsgGs+OmBCJHtK4ZsE88oae5rDksYkcB3NDL2d/rUjHfqot0P/
8eAUExV/Qd2gCKtzpnXdTqMTYeuIgpLykCVTdPQaodJGKO46jZCkOeBxeWgLBCqmqqjoBr3nIR6s
Fb4D2CRm2G70bnhP1ZxELQepc9lOJ6ZMhGxyB4kb1xA+8EMmijgnCDqhYH20Zue3MT9MORA8s6Gz
uCBfNBE+TwX7pjUgqMgS7UnAiJ3S6l2EcUZxlc+gAGBhNY9plip+AvRp1n1oPBuwJkNOjT2B3PQ8
u+pso296LQo6eAVCs8wbXkh+Gfe5Hceu2sfvyKWCQ2cX6qWrUb9LAn1wewPDI7Z58sIrIuNmPSgG
MA0ZG9u+Jvvdswb6ACrYUhjbrUs5LjhNys+Rej0rCeNk1aF1cRpa2tmkVT9sQPPrxITGb/QadxX9
S9/SKFZVxFhmb4eX2ChvqJ8nYMYI5hiM9pzy21dOlt970vwGcvsB3Nb0quT5yZH98CPVw7NzJWgx
eK1SetoY30I6OAXqZDvCNe7nzyIYZ9Bwv+0iKvgjloEJ5szaEUX4RbTOq96b1ftYv0iwXEmmXv3G
sFgt9aZrZPpPTyJGjUD5r6LKjjZY51kbZgi2dLworhb4ATVv70c8Geio59hgjH8rP5+y8yiRiFba
5DzIWQLu5JX9VesPTVFfG9W8t8oQelnlx3AZ7a2dlk/UqGhcJbNbACY8yrg3M7oaQxg8ZpVGGT0E
oEBTnyuDkU2W0ZtIKv9keqgpm0YnFKmmhGD6iEriPH/I0cgVnlqjL65VlrPlfY9s1HD07rvd2ESR
0e99LIIC3kHFVZTdW2Pb3HjatClHDcJRqHloBRB2kfbk44DRMEXxd7QCWRx8KJOdGH84JBNlfrTL
4974KYDy2xWSbxbv1jbsOVBOq5uX1ta0A0NhCwe5ih7wfLHOxdP0w/T32gSSe2KG60p/ak9+YOKY
abVrZSLVHiraitKybkSb78a8L89dAHSuhUm2i0VACZhy29m21LsGuTTy5To7+2VMdzWimNpVKsDx
pNVeawGiJ4yFPMq5TbE8pKwJj/FLHzTFOYuj4pxWobWxC6qrH08p5O9AuUGRZa4ywh642k3wJRjx
eKU2HZ62EPeR7Zmu7nToqUpS/BKlnG0ijrKOg2btKaZkvBsIrxsacAme1RwaWX+RcopvfHM+5gWV
GyPWjBtCHp/MVjgb6gDZpgl+atKab5HjM+2gjjUqyPHOQC1t0g4mtELhz4PKsS5iRK7JBPLK9G47
9ABEwR3DYIyv9kNvxUiITHIr7bxFIOEMybrKtE3dI8fEvMGUWBjUkgpMMzmD8V5JM3tjk6C0/pPP
8foRSfK/MO9dc/BN9d//Zs4Yr1+SSjTDxM8osA0KiXkQoFjx/e0+pDz4979p/7sNvCQsmjDaW6LG
xDPV4tw1KsCIxrnjcG0J1QiPsaEDh6Jus7EMII+2Sud/yjClMJVCzJ6MYYKiJXruakzUeZqIYxiH
hAn3ZpqubQuOYV/of1ih9CQQ67ySiesX9R6qb3QcmcKjGEisxyZxCP1wWu2kx+jwc02oFBJUCPoN
2hZReK9JpvfnmlCFg2j1S+FN/vnzwU6zep/47aOvlfS1DOZJHQo4dZTWRH+NrNVC1e5b6Xj/5jAa
xMr8fhhtXaPfZUgbsq2YA2H+dBiJMdboMTQ+WRzyveh87bWtom4d65G9wnRjUeHowi/Tl2Ks0fzI
RHcp4+v3qB1N5CBJfmiNRL+n/1pfpDFt0SxgYDFS7C8Uux+4cDHjtLBxx1o5xE61Ql/iX4c4sggi
SepNblnfyWuFyayFwZ3AhojkIviaVAmaomFKn7VwyFwjByHKEC3XyD+9W6m1BxuO/wlJ6LUR+PSM
ujwAlUQLQC3m2Tbon//16aZju/39OBEGxxRQWNhkpZz9q386TpneejlBhKQlCyKFs7SDvFXvip4g
PysSI1NJM1qjOGpOnYqUNei25KGou15vwwPl4Vsvc9SbgA6FHJNqvxjYIrMp96YPMzul37h+N4vU
v9ibcpjGp3QIbwc1HVyPtClX8dJXJYq6B6U3Tmh4/vq78e/+yy9n8QUt5MKa8RsyL4Nl3WbdhOzd
SpID8lLKp9s+18OvQUGuhOHnJZcSfwi6V8ZWL+thVSih8s2GWet1OZPgKin2RmQmmwyc2on+aQfM
vlWfKsfsXVmllLo5rQCoEGFD6aq++LpM/rQVm8EtwbDN7dhGGSCquPneMURa6pi9WI1Xbe0d4p/h
iCtXu53ymiAzX5WvXpEeUoNuXDaoz2oTvYaiC5+Y3bS7BAfM3oAmd58gBF+hRUKI2Y8WEnXlhaqP
9YBVAmxpFJK6yZqDTBwHpix9k/2YWAdLdyEVaicRXCtbTKvS1+wHbnowg+gQ9GUS3BQkdd+ymGVA
8PBSVhFBRnWZvXS11f3oaHYBafiat+OIxh0pqDDvmw4dAznc5UozG+MBNALlaajaR5sFNXERGEnT
EjmfbDvrSznkF62azB8MrXuqn97JsgYMtaEHVru1/cfIMxIYWaZ1i80Ox4WS7jFdhtwnqEEGW+7b
FbRVLCr9tp6K+hXbG8Lx+sC1i3+3d5obEeFyMTpuR31VfMmkBX4JkQJaLOMYBWa6byCe78wGKWYX
CQDoeUN0L9OMwMu1178+C/X/OhKZUmqm1B2hqlL7/QqjwRMqOp7cvUPBdK8iXdYpbZ5l95J04hrK
OT3Wr6wNxURxSjSwJkFIejkSelb8NvEkRB9Px1AV31KTOq9B724nVfrk6kjeLfGzZHpi7xA1ToF2
VtVPjb2STZ3OmSobk4T6jZ471O+94BVhG6INqqNrI53OasOeid2be8hT/+bi0+f71K/3MdQUuN4s
HTimpmq/DSyKWSpTK2Swn2R+AWUlCPoMiZNKlPDWN9tTmgmynPzsMRcOMvlObR9Z0VyUHk71WNXt
tTbwWEL5pvtj+mfFS6y5WKkjk8GzXHSov/20Qzk4CyHn3FDcfytdwQHoR9ETF1HhOvTE4qq+tfTg
KHJzTzk63iaDR39alqabiNTcluaupv/lTrSz/s0h0Kz/+qeHSGCYjoXfg+ojKWa/DK6yUwscwRDw
O1F0sLh9+9xWOv0y8cWSTXM3+VZwLP3wuzTQbhhh8UL8kltJf9gSjkZBLnWK1yS+NJ32kIArO8tU
6I+phJleQpe0uYmczLLqXpzw1UOmcO367ls5qOpelCM+N8VQn/VIuihSuNLqCL/KmF8anawPkFhm
kCfPGY23C0CNF8VvwnXoxdGxhnz24EgAtlnx2FIRcst0mLNg8mtSqP2looV8M/jjV1utO2Sm6bYu
RtThpvVcj5F5aYRhXBgvvyRGqJJfoHGaNmFzj35Iv4E1cCtKop8aP8Ue0ivnFlfRevINk6iUqbjU
tGrcZhTnRVvCmH2oE5b8nTpAvhzL6b4wtXu7LfJTW1b3ut6Q0IQg6j5lMVg4E4pj9JKEtpNRmpPM
qDVZuLNbEzcFAPV2ck6NWtIq6FUQJyMZt1ob7xSLgJag8YHWKQhSsSn6hYECXRb2jTBrgsTR4m2I
UWXp0XfvEpDLBjc1KH/Yzeu+TbxrkmoXKg7JDkJ4tSlslMR1BqspZPkOwS8t4WRLxHeaEm9DEWdX
NWz3SE6R74Wsy0kFpdapEfm1BJqj6a7Je6Robga2t9FKTQBcjhkKnplcMf9LqOgpAcbn+pupFVS+
phEp19S9qlKvCUVHhIIzkrlfi8GxyCApdBHrhmoKfpaJuKLbPGtIti49qXiugcPURpizKll2Xauk
dTaWNPXNMFJwCUctprVO6loqUVuMIfBzq8nvkmAgZ8Lik4FnMVef7GeUYitdsu5DYWrdpO1Ig6fw
lKe/HlA18RsJl0mdJYU0LM02NMNyAOv+clkFxGUQ9iaVHd3UYT2bCC/ENHhrFN1g+ifjvWMRfZ8V
keeOWp1sCmlkxz7QvnaZ9KEnULhTSHc5544zXGtFBAcwPsM6DZxH07HDfQWyYNvJXtvruvUCtX9N
ukB6NnOzvpCIgnSv7OqVHiTNreMpa8e0cxZ41yGIg+vc7rtjQoq3QhNyE2aofj2a87Yqop3dERiY
Nh2f8ymnkKCWcBfS47OVI37ozL51e6zSZ9NIaZvnGqETTv5G25xKtZ2f2yAoUPdzPoamJm9F0pRr
3Qprov6qaDVqWLfTsXlJeyGvfUzQGm6z2ae3TYMjyV71dznWh9BBfaspVyG+Ub7o9kpOt5zgwolJ
xK1khsudpO/3wEPQn1gk4jIgb8ixqlFKWiZ9KeLBdcu/NlmE5IYlGK05QtiTwXQXH7wpT7pFWS/x
immfUrEhM6N3nrHRnuOxhE5h3GUTmism3voxMB3sgI0s99jnQQL5YOQNbNiridiWS5wxNUeYdIMO
c60pBZMNjF4VSHtkHrk8WZmvbpGxz6K2WQmBuBq9i/kY4byh8mWnbuehxYxikgwcOy5vQ/QgE9gK
4EGY8VBJElWafndihAFORDhQ5YmTkHgVlzP2/34f/sP/kV8/7nr1P/6T59/zgsalHzS/Pf3HY57y
33/On/nnPr9+4h/n8HsFMu1n85d77X7kt2/pj/r3nX75yfzrf/x27lvz9suTzQLouWt/VOP9jxop
+PJb8D3mPf+7b/6RA0pkwI+//+3tfc5XxFZXhd+bXwDbBgbEP13c87/wxyfnr/D3v13i5C3I018B
Px8f+gPw4xj/BxyPJjFbIJMiWZR13D+p3DOw22IkkmLBa/PW/wf8zFRui7kW913bRsT4C+DH0kwT
xQIr7Pmz/yMqNw743wYjXgD8LRwULxJtFv/cr4NR1cVMci2tPCohmYP5KDCq0V6U6EQSL3juKxx9
A+LIIiZApVUeYsBE6xx+qhvEOMjTBo8Y+tF1hnNqPYyAPktKDmgKjQODi3JUWfQdDeOYVX6lb9BB
BX0Wnmi+FKoZr3XEfeu+ar4NJZZjtLfEjNCS1+3JNUYNpb4TbxlC7eOkp1jQbb9zowA9pcgteSws
85nU9BgnihOvKlWxjl1No2HZ+nxQjPVABBaS4tA1JUXx5S2BXBq09Pyhss8lvWO/3qLefnaSUXB1
+388+ChuaGF6qRszR0ZTwNM4TXExUtpYf+68vLE8hPMuy9byU5atMcPe7JhUxweEO2n1M6hnjZ0N
nmBSk/S0PCBWTeEwe0x2MBlaI0Urh+H9+LHV5MTOgBweJxyjvkYj2GsRL0xTcrKJ9MjpAil3bRnK
be7dIGdArVhbxG3qfnb6fCAskmRHKybQJ/Yi7FdhZ7rwDBrWQaI4kWZxU3rdtKlvU4vIeqJBo10W
A/CMqvQqevu7VeAe6sqpJ8oq+ZJMaeIGYfHVtlGpOKO88/qoctXAwooX2Rlhcpm1qnzsQ7by2toB
c1yi8LpSideaM0x7iEQ3YFbotlYt2S5DKc5+I7Tz0I8EgMQNk13Ht9QtcV17lVrXQbF11L+1z1K3
1QIywn7qmZadOyfBiTmlZyBDKCKMEzKzFid+u4ka8Q1LUkf7guCgTFXFmal9t9aqxnN1M9fPRWXS
dut6G5FS9zDmhTvEznhDPJGzqebpk6+YwVl0FWcnMY7bnqISMi99j18zvUW6TeJMWnU7HcqRgS6I
0EUqfuMOkOBuMCgT0++hs5r2NxnFYSp9EC36gbLXkJs3hEpYO2mDcpnfc4qeo4cyJ/VEB7+UHawI
+50gP1zjq58xwOtnbf6tmzp4xrAybhF8b5f3pnkHK0wvozBB86jTk+Vzk2uMBmMA/O0bFJrjDXmH
HA8z2TlC+Q5ayEdkW6J2Iz50Z45QVlp0xOva4B4XQffaUvn/5bW+op0W3wIAgJAdB+kJ04y6H5Vq
i0C8OVZ0GSlRqoRtLJvLi58Ps72KciRhVio6mGWOrBn8yxHOx+WZmJGwMfJ45J9wVCw80cT/eZuy
uptM/2kIcZhxbohTzgRkkfAMXCxAC67JzB6b+07gj0ny87vbxTrTmhN5s02FB7pEfkGco6FRprrG
s8C7iGzsvHb6dTFr9GIk5cwhJKMRkJrzHlTkxyZTMLdibUt2fZFM6++JjfbXmLtLYn5Aq2uY/OVs
B6VwNovzF5l+1TVuzdRiv7zkVCS3apoBwV3Xqg1DAugPpbdWYdEFxFDSAVVzH25gGUOGcMoaQcvs
96Au8D0mjXRDM788RvPDgu1dtpbXBhvbT5ywFNSQHNeebaJ3ob3aWCEFS2faGAVaCOk5b3o1Yx9n
hPDyK02p/6aFlbb5OJJtj5cMaO568YMgfXexF/f70ZGlK8yJeBrNqDakKhDhx4m9ptoiyISFE6D7
OVStJUJgwbQuzhZWKhRsPPSZoIxZ3qvHJtLTPV7ArUo7IMzIUEM7sU0VmONd1Dzpc4u5tG1idPPs
0fI46CTAMeVUSPpSPUIQlFHN0IjDzLQaKCt9iCNDjLqzljVtdj+7qbsy2Jqh8p7pncOabq21mYm8
TVl1c64CTCpuFcvmYhqpZ0bjstXj6tTtEDdXrqiwyNIhPS4nwDgzKZetGvQl1Bf0gXPSQzhLYSxS
Myc0oQhiSILj5sVa74P8m0rsFeGselFm/QuiUMhaSTW4fqPTH+3EdzLF1Q28KCp3U323mKnLvtZZ
qBJ89GrWP/xZLQ8JBSLExPT3KAH+cKVmhJ+xEAv0dWBbP4GcVChf2DPBroFl2kFyPe8dWwiTsFjW
Ky9qNzKN8NP1ItyberOtxkNJqCUhFviiEQACaBpHPJST8SKS+76Ebv3bd1+ediHNQJx4/nmscYAt
h4GS4hzpM+2XZ8uDMh8Oc7CwbY/f+tnjMEWWfjSIlNiYhYC1N3sZBDGLq6gM1onK2RHPJ2iMjWsa
J4kgEkevV7LGWFTh0+0g9XxvKdq2nr0Zdlbd9LMnCl94sGotkpJaJ9Jcj5XVhzsIkrgM6R9HGkEh
6O+LASToOLeE1S54UBsGCACF5BpFfbUqBtnuVZPM5H86xaahYgDLM9WgzZsgnVjjhygOQQdokIuD
+Ej8oHHo7ROSSvYFQUcL7fg3svHyWj21d6pfNdtleFseFgz259OFgp2GSrvyfVm5Qe5zbyXjYbn6
fVVjNFg2lwei7UhNoj+6Mo3mhgWAvaIHQYjv4PXH5aFBZr0TZB4sYxAIxrMVNKBRMidc1aK7KAXi
uMZQv37Qt+fxdvldfntKRqWyy6wU1xEickmUstfYBy8uLC6gcjQwayUvtYm7FbkbseXzQ62gEatT
jkiu+gbZfbhlRGP+TJl/bYZACU7CUNwpK4a9yB4VZFgUOuczE401UtmOa2m5Np0lgIAOIt0eSi+I
BWYurFcCKjBXURcQLdD7r0kJNYQPhjaRRbUUDMylHp/avI53wxz1sHgu02mcwwxm4RsFkD/g8p9v
a+m+bltYHf98b9l12YFKbnGQ3VfkfxwB9AU4wBnr5mcLGH/B5n8+/djSrfig40lqS8sncWbeOY99
LI7LcSxMK+9OEVAlI5NoW/jGmciGoxEl6k00B2GarXPoCoWwcImdP6yyH2EKuVVTdO0IVAq4kuPc
jTWM5MW9s2xF/uw1DSssIcvm8uLnPv/qNWwlOOQVP15/7rxs4Uuu9hpC8s/Xf/v88oY1CxCXrXaA
kqgouvFx6RVFigtggfKXlZVpa3ug6UYqVrTGreMiFNuWnprsF9vo5y308+my1U0Gy+jl7eX5cpv9
fJqix4ULgsZkqEKi8NRh8yfweTeSxLA87+fryDTILUtrlOWBBjd3ebBVcls5uVp735X9uieK6GZ5
GKTM3ZE7Ml7psHYLraBtKiQqPoch+jiObQfbPvfqfdjF3m70601b7hfEsIXVeFovm7/Th//01p82
ydrsVSKR0XMun8rQpUL/nSSjz2bB99bzTWvZWh7aFInsxztFbE3VaXmVVUtJLXqerSwpNdC38pRu
MNfMqA9crp8/RdQmqQRy6JITtLfYzUvWAittQTB//PA/v/L5I3+LMBpqYR9auV5e/m2vYAzs8eOd
j83lX//4RZZdl+dhKdlref7xL37+KDWimi8cq8mIEsUl+dvPX77X8trHr/359rL1+V0/d/xXr+Xp
KZKlWnXkaHiHyRvHmvXo7LsTlovsrtCnvdqPj0NmDOsJgQMN1vLWiFRYk3B0KMdmz1EIzil3imcC
TElHdyYitivVIKNIXut4KL6wFP7JFP2NqJhyMwUiovqvQLoQ7K7l+DNSYQI9qoMnJGgEvUbE9FkO
lKygBf7hmajWgQhskhDWQ5M3j3CwuNPYcDqISWyQCXSPU2/3bluqL9TgplWDP0t28gRF96QEgKgg
GSDKnb+mMbAK6Nt6myjc+Cx67YS5bkrmp+uhifBsN02N8xnnVFcVya7Imh+eFZBJOZDAGKjdq2iG
cGNZX2zcQ6jiI9iaslsbVbUdB+2rriB/67ZdjpFZlBj7YB7oBzk7jLlc9nEdHwOF45bUxol+VcvQ
F74GxLzeBsF7P37DJYTgG1MNMrlu62fBS9MhdZN6cDBKFqQZSD9f13d6U1y0wm/4U5WYVf32nYxK
twBAuxMeFYnIyrZ+xcoNEfKLIq13U3Eray5gpCP3Vj46M/DuYyhserw1gdehrEgxcyXWJkj0b2T5
3jmUJp679Buy603LlOsytslbim1fxdfu6qF6LUc5kjdPahRbFaLgjBWH0RZr3/o6ObaKmsipD3lM
VVxN8A9FOk5mVtm7oSr5y4KDoIGPRCMxnJ1jN2/qVAfuUPnPoHmiU4wzZE3hpHELlo8b1GpwaWIM
cam5GSoj2YYFPEIA0W8R5/wx4k6NiaabtmoAn2nQnjxJN7wQCrpbJqBkb5AfYmnkpXhHsp3BEheD
vu997cHuK2MHBeMQpKVxHxr2g10ktz2BqtxIaPo3mo+JDjBgOfTocZWNQznD9Tjku9BydkoPn8tP
2xuM8t670tU3/F+SqkwGdd1XcyuQAQ6tdg2PimEyZIIFP8+NcqiwppEczUm9OGGlHmK/qQh8iG7U
bhwvDpX7Q6oktwURFgOgQQgxXr42cPB1UFK1HImC0WNMsdtJ3w4CWmTr9FeB78HwDaybTfNNOKRA
2HhjDn3xQsYxw2qH5kvHAxYhAjZTulBZ1phnSGpilRClvRJOHJ0M0WE77OQ9mtBoBHaboI3KzPhL
qZvfzNq8N2xVhfOYvxQMUbDFYnVlI/lc98NU7QSm9rOqnsMaNZEcWEUaIq/Yi6QOknM9rxpuoXLQ
BUW5F2t3Vt7W1zH7CREUEVdtnRhZV8jqGfse5U2pOvF9VeSH0h8MCljK+6Rpz1nobZMAjkUxu5wj
6FGpbzXY9sEvjHEdrsmJefeCxHQ9w3kwJaEq5amNamOHWAtlMqlMq7AdSCtTkn6Fd4nLzTxOVLWY
5hHzqBTRKu28GwJvMcx67Q8muRFmNOCoHoNTnnb1pkmwaLVSxb7sHFM7GLa5Gd2WntZs4Ot+zWOV
ewDgpDpIKoJUGPlkySS0oe4jiqwiPNZ7QZkbYaqLYqyg+6BXHwqpkNTV4JWWqC+a0jjFqizvFPB5
q0jrYyxW9XvfIOnxGKNAABPBO5NMCwNNZtjUt1nUXymNW1titXvU3H2LNN3Br+7aQn0PLXEysVus
RR++TX0C3zYgVAAzzarm/NoSBH4GSPGsVyZuDyQOW0DQLHGfuy75WYQE+NhOJfc5GgqT3BGjeKNM
wXfqVI6OFr863rCfrPxRC/Du1Xn83ubSX+dTQFfNmMXkhp4+pMAm0Wu76OTaayJvaj21dvhX7zuE
eK6PyIUI0waHHxSXrTPqbgELZBNoU7EJB/y5/dfBLkFO9U+Nn8CmYGI51MmDE3ZPCnoRnNkxUQTB
aVSGC7HD37psi5w5WYcyOjodvvwSOU4ue9sd1J99UKgu1safNlhuaK0QqhzZbbOJ0y8sUBzXxXSr
zQcIowS9Z1JscVOTZwsncaNoBLW0cZG5hY5t0WF+5A5t+K3oNzahCZuo7ZAytw0z4QoJMEtPm1sV
tHOnPYPstDc60gKs7qBHCKB/B+VKdm34BQ4yjr0cS3xed99IctNAXZNQKtDNh4EGMBjWhPjayVIQ
ngPOgTpUkYO5slrj1q/DjUeiCufGSOwr9OKmIss2tQDiKcGrYZ6n1LsdCpvydY/jzvDaV0OPsXEj
8a9689RalnWrZcG5UnNSjx2SAuPEvqXeTGrUrLv1fYhXwHlAoozFHXHDe+7C5cZpCGSXcL5FNL2g
SMLohSR701kicwMmjfg1MH/Bob6zwtwEPUYOUDC8GRga3Yi/SF0nz1UwDatEET9EfvXpyq8NMIbu
YIwMhc9wSU/1WxFET+QxvzVOWMINaqu1NnXxgeXq7ehlgmlBcNE77UwULWnrxSXNtKs9VQ3I/Kjc
dsqwmZwmX/tw+g/oHOtV4JWoFPQnzEmEdQXclykg3BuK/iQ9Bkj44epd4Wftjkg8nTKPcm/kqEbT
1sEvUvjrtkkJ4M0xmw9g3EXg0PJq6muMIFnIcD4hpptQTa9DDmA14k+WSnkYfdzAqGTwlkt5UjI/
OOQYQfdGleADwzOIZoCZHxndUj4VBDm2WXCVYVmf8s74ZmTBSitwDRohHX9a7agBqAUGOICsFmmg
p6nZPmy871owPNIxxxgQ4YZMPOz/3McC6pJ16jolM9hO3Gumjrsnup2wXghFbzZqINtNgfLL1fBc
GtDLkrwHRlaCgQzQSlH8JTjXtDE3d0AcxUz0dOqLOlbpaih0YKVyB0pq45u5/4M1B1V8lPXOC1DM
e4eMsZVmhCMl4YIWOnavfNdnMjmKKGT6pKrOJhb6tmj7e1a53Ki56irsy4Vh2pQ9MYQNhk+sizY+
sth7gFwU3/QhNAuiicnEQhZuOOdgXoZM6T166AQbWedqNoHBo17caaGqnZQG+kqmnOqoAdtWFe1a
nXPTp6ks7pyuotZsa5vJ18HQ+f+PvfNYchzJsuivjPUeNdBiMRtqEQwtcwOLiMyA1hpfP8edVcms
nJ6x7v0sEgaCIoOEcn/v3nPLcVlXxZGSeFj5CaNbhzmf8qo4VOAa5l5LINYQ1hJ3Q7WJBIDIc25Q
boxt4X3jcoQpjsH8pmw1EN/dqF33NUmTqnrwPO7gkRZgle9zzDFpRAcGvPNkGfsCglopoPOOoWZr
VdEQV8V2JECdINKECMm043ijdTsdgQKQm+I4NcmXY2FK6LgnrdQu/wR28D1SGGulDnkJAUOrxZCq
2LSQsCcDGmuQqjog9rWddvtyUEN03hqdYS4NXBA99W6AzRcmFehU19pjLly56eCtGSYp6HKTGuMp
9z6ruU7MsGbuNQ6LoqdA6TmgWxW1ibZoRlaI2Or9oNXx1rDrdNkK7iqGIjs1zGWrR/amoHPDveOj
szNa4ylX5QjZ7Mpq/KuYnAEGWuFX1Jxi2L8Z91eGkbDFsvLesB9Au2iPfq2thmBoNp7rlEsjWVlV
9db0FM4RST+bOoN7zzHussB6KY1mRQHvTkM/y7wvJztNm0F1QGheqcWMrV7pl9iKEB3xi0+h0lLx
CdRFTIRhOh77LkG27yCdNcd73E9QA4ohwxt1cLowRo+l37Y0OpetOn5auTuteneI6GmzSfEVf6HW
87PriHmBrwNfyUnD8wHhDErzDaRUtNLKuV05pcoQhr5YhKm8G8NlPnG3Gdr0ccrqcekQumvkDkDe
zLGZj+GbIm+WlLJKP1TVDxrvLYIoH1xj0pHz6e2K2kY04lDyTcKi3Gk+5v/YKVFve/GaWQ4khA7p
gJGdUpv/OS2scuk1MfcG40ZFrMqoK8EwMserRPT346j71nHtX6IenQFs2m91G3dc8Nw12XoOJ1P3
bo/tY9J5d6RSrMdqpsagEfXtz2vM0sBBpvF9yjO+ne699Bk4ANVRF3NZ2Xh9SqZr4QQXpRvWFNJI
zMVoRIuJkj4FoMz19kmtiG9JTrgV3+B8dnqkrE0GhuTYR9GHFcHG7WvcgZb+PMTDF/yXTWyNFp7a
/oc5zddZInagXe7ZZ0zbTAwaWT1tBgBbSIFQn2TeSzJr29Lpf3TZ+KSHAQhdc8uwnvzccAJzx2A5
9+x7Ff09CKTHhOhbRHEt6vdumxfWtMrnjZWo2cJyOSELZPur3hhPBXaawidqeXTeoYhmGJED4mBK
PcDjSqOZgIlmQZ1Mu+pUvaRFWY3H1rymNRQQEAwHIpyzJzXx+Z1QorLLQLWm0w1zFypBlnJsGZNy
FfYo16ht9zxDQ75mlqInePybmZ+snPwBPrS5wYX5Sd/2K+xm8RSFx0Dn0LbNJ64S3yuaZ5syQ+XW
BxUnRoiAz+Oq7VvADucxuOqVnpto4K5iOuuLoKW14Fn92lOqZxLz+g2YqMC95+wZgMMyS/Ex1Ls0
9NLouzqH88LJrLdiWgIfBROVAFb0ImGXp+jHMdk4ykhvRQci0DvUR+YI+SnFxKYuvmB5J8swnHZh
NH2QwKUvIQPsfV/8AdDqd1qIWAX4Ax7m1y4An8XNFede92K0Borv/hZO4h2auxsvZi9lcUApNRs+
DQ86aMv9iYl81YGTjaLwKXB8DeSNtzGCxD1ghABBoITMkMPg1tMLbRtmKMiZhTICwHWx7j3M9VFr
UmHmqjZpEGtyl0qpR7qIzui9G3N+EJ9bpKm2q6GwMBcF9G7CCQevOuEdjRBLXSVUGCKLYKzUGd7R
M2PhBMs027ibyiZcpEP8PGnvoa69YTfHawjKET0zd+fWXEa91lzjM3JShUbJaJ9gPVhHYajCWQRB
0UQtXKtHakFwNlAN7tJGra77FC1p1z1FpAadatDXqO8WPeIibBQ1hO+e8Aam8awN91NJAEirqus+
Sb6AA9KYrFTYN0TkNkYYrEPwDUvPGCAyTMgbAfpTSYRPmmJg2nTWPRCfp2748kKq3rb2NFhVt4SE
802xnhzH5i5n9GBACmfnp8wW6RMtnI4rgBPw/9dpHC1pfu3D0rm2ShUYXxFoVzkWY8h4OaNNk5ED
SN+xKKOl1nAFUQkRy9zmNiRDfVElJpeH+NYLyxUWiw8tgM088ScsS40rH39zaLjFuqJnrjEcrT31
JOaoCPv8heZrFSckXwkeyUvX1YqIL0KeqROpEUBrL21YZaV7G7UqbIohXXVeQM7LDHarqb/arPgS
mhIri276vACA8cQdgSFvFT2Hg0dWRuTibk0ZnSuvRhSC1Wys6eREn2aa3VrZbO3RzJqLjHFnP5Og
qlfGSW2UJ+LX6BLbBEL1vrrQnjO/Q+lW9FyM5xzlZPip9EG0qZLdyOweTlP5yE3zZJTznQMsYZmt
DbGftCT2YDsbfMeUH7CvdJABAUcLLk1gZJEOOKNkbObdGxihIXZ6G+R2KwPkcQybNTScB8zJI0ik
U2IhMUgxyyKxuqUeh/5xSG4di/YpMouqGYD6xo9RP9+PY3QXRNM+astrtM4b3MVWor8VfAUfx5xT
fZYhk40BOJ41c3gpV2NUoreZnY2YmM6wbzhxGdAG2g182XfdN55mHbqIMXfbLq6+SJ+pFyazBNyC
wBqVJ9ebdqWlnnrEgov6jLrg6+LR/GbO/Z3O3jJ8cw21AjPBgzvPj5U5xjsN3g+NSwaIzEqXTtxn
mzbjiKnNvFjCQoI4Dopdrb/NjvMN2zIlBO2EYPSra7xvRtd95PnH0PiEB9DgyDCP00a6qxTYUnb+
pfPHpnP5BZnkISUPJO8N2P+5B10ldz48judtk3RvOQNsaDVckjBCJwvMeO9pXO/r2nnII1pEZkqh
YNybU44ounywLGBi4GQdrXkYnGwTjrSKC9e/c8eZynJffyVucucFzwNALr1RrsI23ndq+ok6GDCG
oxxTpdsgGQFwEGCsqPsqW1qEeax0rXpRottyjt6StvmRBdcGfJFtWWJ1D2DFF/oI8Su8IV9kjREZ
kbwFIQoTQmCKYpVu4EvQiyU9NKpIjLTDct06EcbTF8NsdmHwWo+Bss/a6U4hQCl1MEyn0f0cbf9f
0Pcv5fZZtv5/Cvpuf+R5M6X9ex79XdR3fuNfqX3mHzZUcBO2vEad4ldRn6v+YWkMvHlatz0LjexP
UZ+p/8Emm+LgX1rAf/xM7fP+wGGBnE9DPOfZpP39O6l9+Iac38wLroPl3HA0VTcdTbP5vL8pjEki
ZchTqtNuTMsHBoLz2s/iB3NiruaLVGrb2wSKdsMpiTVMtfGH6mazEXBY2LkWLmInvS8ZpDZiqNUO
JuDkVuT20mzNbLx6zsgVwE778apwmrvB0wGpKi26qRAnjBuay/Aq620ISz6D16zjnxEQBwJZfoQI
weXzJffRwfkEAS4KTg0+Kwk3rqEgCg7bg3ldpZZ/W3zEdR/t64SKm9XQcB487PhYxdcU60Myqc14
1VREbZlJ524nVNLLJgle8KlqlFGs7tB5TIvrwY6PlJGe4vA+iuuSHNZ+yxnf7wLdeQupoWy1tqEL
Gnzhct42Bucuw5JlOpVAbwoNVL8+KgslTQ/QXSjqCsZw1qfqsrJhEzUokhZq7leQmXMdbpqpLvxO
w9XC/ICQkzHZO3r9YUzRF0ZkEr6IjLIdKkZzrPaLbgI20qfuPutDxC62fnL81EfN68b7yERybJyG
kXZLQg8hD5HuGWQfLn0YYit4Bu5+TADuOF5X7WeIUuvaS6LrKZyAEnneobD7Ew2t9qjZH01IpcDo
zRNRZc7JdtJsOZLexySoTLZ1OkDsAa++6kcn2RjSpgM53pmqFlpCCmECi9SyV013YYrapxFHL6Zu
eVQDp5YYBXg2tCSaFbx4qgYO7Pq5PPb1gG65dHchkVQudDNVaT99DUE4YgzUXfZN5znZjWUy3HdA
Za8U+i3LtmlPM3nae+JebqyC0ZAThfq1pxuLsTDfHC0jWSAorxC6lEcF0wR1R21HKlpKqoa7Bco/
PWJMxy87xkinB+84zRa4lIQ4v8ClZdn5T+AlgHcWDoFddJnXE4X5DTAk7vZJCHPFRh3oBhX4Mdvs
d5mrj7suLbjbOYO1rcLvdVqs6sgvF0xZwAhwh7Fy5QcjrGaZjLCRagqZWRAY99x4w0Fx9vGMw0GP
aZM0AXKcYSxBvqUaTmBqn17LccKIb0A/1XYr2wxuQbLP62HUu/1cktWILOBbSyVop6LjXxBIByaz
alGOturrSJdjyXjVXaKdPFEt/z7kPm8ZmwfPLvAYNf435FPcefMH2EQccXl0Ml1Ke0PGPTlJoNbi
+1ppvfHq1elDM6vNCs3dvOoa7rA+rjc8hM22mOxT8R7BcVn0OBAWk/6AlSLbBflAfJi7UbVq19m6
vmqmLNimkf/I2OWHG8GvSkZIVYY17TWiv5wqeYAvVq2zVm0Ye+ZfGajouaGDE86+wfHCUA4jsKsF
9ZVFe3Dh1giO84brFoq5I3+sccev/BHFzCfzSFtiDunWqe58VE6xpZ5S3Rie91hr9VVTI4hCQx2j
7M/aY5s8QaG8Gnx1a5aIjFqSie6Sb9rYf09ohS7mkYbbBIw3jFSwvKCehNIMSgg4E6pjc/zqV5q1
DCzo5sswn0v4re7IZIHQO9s8+i4ITirE5DkkQM6nyvwwbOzaGoK0fOyr7eAwoIDYlW4s3XvMkc8y
Q4toGScEC6omWKKREmyCjyWqSDLrogDhVApcq7DuagM5I5b8bKdbXIxwDcPPjnYNsAsYftRavfwp
1RuPkK+KCu4xAXYfUoMF3R3SmN5i2NZ32ClXEaJfPO3Vq+UOUMVSo9qSYbGoVOOlSBnFtFMXURCe
wt1gwOWxNKvedSPd0Kj3V0MTMdmnybLuG/BSuUPn2GqeZ5ML3dA+tpYNfGFwhdOfy8Wchce+ImnN
NoQk1bxzeh336gCSIqC3UMTTU5liNImc1r1/nVPDhToMZnt291Pf0skgYpHEOUpMDFMngjApmh4M
oZPJCVwhDgWAN3XbqaUm0AXFKbEje9Van5W4XAMjWHlTRgxI5nwqnoXeKPO3ip5x/NYquMgWJjdO
fGjGKPRIgp0d67spQgvoly06P1bWNYUm256JAyqiD7xfSHqi/KVdtxSnlNjJV2qgQbujWNb6SHT9
ncO8Su0jgkuJdERLh3qkBHxbEFEDBm+vEFSysGImBXq7MgLjq7Lz58TigjHVDMmNmtqY1lLYdBno
dpZKcd5LT/6c3OsFoLW5BU7v18aDoUc4bKigTFXV7ZSc85iByLZXbRQ4ebAqGzAtczdtrIk2CNC9
oiIZo0QnLwj86KGv296/q2qEmZmOA8fjIKKxis32DVx7TfdoCjdB2MX4fft9iwjiwIy7XVuoyYcU
zFcBwQqkAmWeVlQrQPDMrqtvDPxmMMxNZjArl/VllPMbB3axBdNQLG0/uAOQsc91wq/D8m5M530R
c8hNeZcuQz/61iPzOgWIn+MORimUr5wGudAnjgBUPOM6g0isNAn2AE0zFrMHhtYTcAtvGD7dvqKX
6G712H8PJufJmwDqGBX1YStD9MdMKammz0Rxg1VrBBG7Z9hqnrlqg+Rz8Jw9BVh7WVkv0eR+WmGm
rbr6uXHhVybtrWYOLwFio1VcNTdKfMVFwV9qDlY8myocfyBeIhrwHRk91AwU2zhVQWLvIV5miDHa
dc61AJADncKmndatjw+d0cY2Lf191O8tIhNQmKMDdqfmg2lkFoGZFEGPFOKvtLJiOGIGm06PgdK3
xk3R98/JlPWLaHTRynNwtYZxKmA+b2PEKks11vdBUbygp2cez9Vt6RQO5OXmyfOAvxtT8l0fK4BW
CriDvH+aY/oiMSAyjGCUZkZHPwbttOXgXrshJJSqJK546Biv4Kgu0/Q+pz6UVxXtfnuTZPmI3tUW
jIV6kbqPpojd5Jzb+uoEhxcglAF1Y2Em9SYa4dCDKTHqepGBqlh0NoZ2uigH1c2fAlcdjB13dupx
QskkF0NrZaSVZcU6wQpQUi2mTkoRd+8Hw3ggkO3XhdwmFZDyCQ4Ahpwki3EBT6tD+nMhpXu1yilL
IJNUsEmIduRYtFfkY07OdE/9fpFVWXPwFRU4fm8jMi3xL8DjnfZx+ZAlnQnHlWKIlFJLUbVcJA3A
+ovG2ioH4l7FF1GkqlxKZKViWGrOp5YAQJNkIbndFcpiuSYX8hVNV31iCIG/I56Um+Sa/IzzZ14+
TivBKR3LKSmBhn1I3W3REy+qentMicm2VBKQMrlloCGNzIN8AQxV0Nyuv3dgzhFKL+S77pyzev4v
xGO/iymucM9aJkL3XAsRbJ0J87dclRsvi9+2yU/8bZuPuI54o3r32/bLQ9ePCEaOIUcVBRfyMFSg
V5pldZB07iAh0ae0B2deysemYz2nJbFwg5BGXnar1C6mkqUod3MKyG0+ax7BGT1nSeqTSye2qU5Q
7Bq41pc3y7XfPrAW/H7bCfEnChDjZaE6fXnQxUJuixqCmMGSTL9IMmEMcIzJDzyvBr79opNdupZ6
UylEl2uJFK2mLQA4YD/fz6LYFAL5PAycrXZOcVgK0+0i3QdaA/XDiWEWnndbENCs+3Nd/vaxzdWc
oiudnnzkL5AaZqlOlmsX2fLQnpIyU/f6bFJ0PCuC5WpQ2QhOSTXAF5/wtdoXeRrJhePE7IVSnFG5
herdjZjUEApL1oDHqQMXs0E3ifJSPpRrqnho9nGlwmpk1euxrOpqu/ahHeyMsnhTPLc7FhHhRFCB
dsha6ls2LxulrB8tRPA1lxK9nb41YKuTaR7vtebKnOrk3o2srVX7r7VfpwdHGaJ1xVB6k7RVvSkd
P0YxQtvVLB/zwrA2iZvd5QaNbAvJ3DYsJm6XwBDF9ZLJnB1NZGCJkYdOwdK0kJUiY8Jo7KYxCbbk
AWnwGPvOXpFoSdFqdmgmx+p11aUadX3DXTbwFfca6BCoZ8oe5V6EUKFJjoOo7Gq9n13resEd0p4Z
uzhMrUv0w9SUKWxaQXmjWnQLgZ8cu7F/6/UcUG2ZgnUM6mYdpzo0gWBKDvaQf3GGP5rc6OFnMS8j
byvcdapKcDwNq1U6EItAWx6wuGgq2gH5HJN58uDFo0WhDB/00TWmX/ppNXpa6DMISBO9rRZzzFSz
FCrUTFyVBykqlXJRuXrZ+Ntr5LNeRALK5XVFQ8OsdstlbXgn+Vwq5adyde7djlxUvN0FR9rsIt7S
xEI+PC+YlmC4S7jPdyYkK6YzOJBmPCahurXLkQql1xFWZ3MGKr13O6pzv5EfhBStPH9knSDHTup5
3NvkOIvPl8/5eV6teiURCSRsq8QUX50QY4k3dmJx+YjLQ7LfKEZPEXnrkcjASNBcEQTfrFGM5Icy
FehVuXpZpHDKtoM9kEuFica0chwb8vh3cWxMIPfFFJT0O7Ht8sTloV17SApqpDLbLnfOL5HPEirz
rjcxauKfby2b0lxqjPNwyvF7yd8lLh0w075JX0RYOVAbXUG8hF0t9pTcD7YbCRWR2NlBVnjTUq7q
4tajGtaLZtAhwjWpC5elfpi6wjjodIUQjc5gzT0HJK9gV9agyQ5DXOo7l4GThNIyLi8ALoOnhcT/
59plm6lrLsIs3SP+nRDWQCi1c3H7hYgivjIqkMqxoRL7812RRRHJdZBbIwaRw3TSxZVY7/mWco3I
a8DmyrALhFmKdiewlF7fMXEN1jWnxoJJDlVt+bfM8oJI4bY4yD+mHiAnYPwIV/J/J/nL2hSlcW3U
CnaSVGlIfP02xUN3GDqwlKWqbyUPV7ejemO67p0hviEaJe6PMarGo3w8pmOBqc6nxRePAYQl9IcQ
BAMU7CamoL2b/GiFFUku0GWY2a4TDgY1U+rmGMRTsfXU9DCIbXLRQJZY1A4/t8T3yvfJJzoLzCRQ
TWF6iOWyS2oIxSBSUN/xX5xfJT7o8j/K/0s+8b9uc6Ul4/IJck2+77Lt8vDyMZc/77ItrjhZ/YCa
WeNAibp8snyxIz1a57/98p4wdWGxaPr6sun8EgXHO9dIyAQdKuwDRNX+ADDL3pR1cqNL+8XkROuO
Wy9TfE5l/C/FgeJVWOxMoRGVG4t5fBraNsSPH9tA6mjBCINDERAHZeLXW6jykJFHrjxOLovRca8B
9Oubeo6hoA53sYFrzxVuATLUJwJ+cBTMeUarKS8UupbiPlzCemf+L/4e+Ueodf8w6GiXXXciEgSb
nC0Do/JSWGfp/LgZUdt8haJu24ORVdE+JErBWQIgivfk3rQIHrRbDY44LJ2ZSYGGFVt+BndxvEzD
bLXbWku5LoX9NkKYXgtS4/83Fv6VxgJsLg3j/H/+yiL4Gyngoeja8D9W70nR/q2x8Ocb/6IF2H+Y
wKswAnmGZZm2MOP/pAWYfzCBdw2TdoOjw+W5NBasPzyTPC+0uTotfceg2k9hqg3/6x/0HExXNBZs
A+iICnPq32osGM5vRDLV4zMoB9JToMWhQun4e2MBgnNO2FylHGM8ufT/fRifrtstO51o47EBbxlA
BFea5tW1fFF+8A+UIl/nTLlNJ99BAYguWHjuzB4Hgt7PDIIY3FGCJdvGDVDvdqvUiWaUy9z6axej
gwphnDyuFXyBdFOINrsWu1sCmacF5lFECtk90s9XPJTbQKW4UndYCsZ8W1XurWYkBaZaOshGrVE2
Jxg81bw3lcahh+QF8zz5h+OnW6KJp3CBJ3A6mvl0cFHyekl+ZSUa1PjQOeEHN5aqntwXbfRhxDPF
111eMhut1OY+sYR2EOf9uuzofbRWAXQspSY5WldUXBkZRSuXiAQoH/lXmKZb1RyPqHtzSB5z0912
Y+pgUGv2/UgitE+3HEYCXvSI6GXTRDJgrhAyPytOQAK3wXe2aKcmQ3OHBIC6BkazpRfon7NmrqeW
WmtS6fdVmhxc23rAlTcuDGqZzIK9lVsr31qrfyyr/B2ObN8ydJkYn8Y1bG2DOwaokbUy1k+aarcr
daC5i2jJ6qjm2dGwJB3opDhOy3XrWY37U19U3UIZQMtkfN2EX4HheU7vtr/Fgg0mVvfzZclIlEhS
Oy7v23xkOECtGmjR1YwwaeliqKPMFL1XE10CZaKXMrvJ9yK9TQLrxgq6B4KONzafsUm6ksJcFNWr
AUyvbiBSD/qAm5yiXPvCcBBZ40edJVcKPhOSAlKSAuZ72qel/akiBxlKcJktP8JEEsf9NOa7GO3+
2vtwk+jIrII4ts6H4TXfhuxrnWk+4SWUZ1RsEC45q3sNeieB6AjHNJoVYRo+dcZAd6MWcya9PKKZ
eqTW12Aj6aiAWoLBQw3BamgSsTNxHaNemmLtJUuhytE7omXkJld2UVHzE4FN410T5unOasJrNLwl
LCLfXoZ9/pq55SvBYRP0gmfTSV7KpGQe3iO6BcH5nOT554TpwMtPOjljbuJSMjMpK2rguxfTiPwS
QOxg388kThQhGp2pHA7Eca2IMenQ9Pq3NkJGPb92lAAhHgBv7ljjsiIIcqYIYBl1t1bbeWEUybEd
BxKgWpg/lwXIK5JDciFBdQMP6HaSc0IP0ytg8wbH+9p32x9dYhCs7ObaYk4r6rlV9lSW7CK9Bx0X
BOiYzbcKvCoQ/b5Z5I6QF6Wkc/fGXdr25i5QiUOLVON71dfxCt3LyqvDvW+1+aYW1nJDmMwHBy6Y
XLtsg9OKZWFBOHR+kItOoA3kmoQciIsxbCz39c8nxfCpkmP3zrysK3NprbIOAdP5uV8+Lkvgv5XI
mkrdJMx1aKn5IlGXj5Kan2lNSvtEekcBZGP0oSFViKDxELTkZTVhf3A7CGqqPXL5wGC0awKasuQK
QLWjt0fc6y6MC+IdvIK6Eurs9hDM3O7lGpbFW7LJNdhZf22S2+Nav45GWCCX10fiFfJlE/eS1QxK
lVKPGAqJKQ92ty35dvq2llMZuU0VT8iXyEUe+Baw9e1ly+VVzBmYAFEZy7m4aRT0eOf5k6iW84zc
0EfxfYDCeENLp1xYffHQdJa/SfLIfBwy5Tgxnqak/14KEReZrF3gGm9D8eTPnQYPIXK3VeFUtxpp
yGhCR/OYQfHuqjY+Iq5/HKapPnV6qO9sLb+W9tQOnOyCYmC0j4mQgqqNnHF+H8P+PqIxoIt44lIp
N4ymFtZY0UvIQHCMU/+IGbsgxqOwF74zKyt9Tt1D7RD5rAfFE2VhenWGeqWUZbdumVJh0IvXbdge
u/l11Gh5Ucn1cYm+1gbSN0t5mw0XladSzyQnU38vkmaf6CoQqbl5rxrNoYpvNLtsKj5w2USMEGHu
hU3vPkWQZTPbIRknUuw1ruAMAErwVk3djzzsmntb9Ytbnb6SgeJc9A8f57yLQIvnt51PGwQ1avFi
gyXOpvA+i0N/ozQ2fLeQ4JHGUV/7Npy3SVCR4+Zxw21ICgu/dyV2Aj28qzm6NsQmYPmZiH/T8ile
UayvVn7Q0pZBo0hzGKx5kAV7uo/Erus+aa6cZ7LSFtZQN3fysdsvY8FjGAeXnqGsZskFmp6bHlIZ
KbXMP0c5J8WGiF4BViySst7yOUUazkjH6bV9GuNw97L5XIOcO/o91ugxORSzN7nwxdg+xsb150b5
eBKTtJLZWjgWOvoiMeiWi5YLMMUCjtD6YDcTjgpEhrai5HtZZ5Qlxl+KjX+vPTpz+YziXlnLup8s
+U05d3f6GYKSric7DarbIlIQQ8pnzbIgfV1n/py1ETonm7zWMp+i/aU0beHpo6YhStXn8hozbtvu
XbB1XXWwGBXoGBL2WgVoZRYLGah4eaiFNLb9AFtm5tqEbY0CBHFela5n+VgZQJDESflpyihHmylJ
TE2XI1LARnxEIWgfHII9mdDLOF1cKC6ShN5ayv1KTiyFjVAET4LGtaldeRu5l8OYBK1CL3e9mF1e
9vJvpA35BDjIHwSlFOsLaENW/OWBcGkAyLW56qZlS/fzvN9lRVMuJIJDVp1LWYr2azvYZHb1JI8F
U5uZ5MtVIJCsBkrzSnXcWgPeKPdq9CGL9L5KKGsSEAwuf1HJzpALYJ0EBeX0bS7b5O8NA1Lbwvne
yc7AZaGo1CwuD+Wa3Dbbb1URt3u3HUgqu0QUy7UkqwlT8V3yekVJ+7K4HIOXA9FJzb3KibXtFVVo
RFMXyhxMABm2KRcSCmBJEot8PERC7h5VP2TV+bzvzueorInLVVDfXNoSNPs/d5wTKHgX/9k+NDqP
ETzEDLlvzkiQ85l7Xrfi8tMR7Qq5Yy67SO6x37Y5WO6gyOQgvMQpLM/WczFa7jv5WD4D5wNFXag+
a2JCfz5564ZfQD5u5GQaxXS2Z9hHE5SQv4U8ZeSpJBk5cu2yTQugtze6uZXkm8Y3GEfnSwsqwrbR
BmrTotwjnzu/QGwrAshmvYXDRMZhqkoIk0XlyijXftum1FWwInrHXFAUYv4dMXPYOGlEPTvEuO9h
IDj3CmTVSnQNco/sqNmrv8ldKPNZL3s0I34LYqqoSZRRbu+aGMKiOAXlKVk0YaiugwA658JK3HWX
9MGu1lwqeefr7LU3VPH5lDRsMGZAJ31q6ZSDbCQwCyiT4Vqepr8AckpDu8vJC9jIHZ2fS7UCiyNP
WV/WCevK5+DtULDIVpF3aSD98rhxbYXGMJKxSRbbLu0G2YI4tySyvlW2Ce3vc9NBXKMvVBK5Jhdy
18uX+NjofPCvu8vlMvVn4kXklfO8yue/5V6APyVpzI2sb8pypj0lFLhd+RVGiUg4P4ehCG+bqH2O
0CiznVyVT8kC6eVhgCZvghSgkAJPU/DDb5NsG4jKH4Dp4iDXLot/ti0neZkTWLzlvMhEY0au/vby
kbnKOoN8KreTWM/7MOYcLcuItsHlbf/svb9tIw7LXs2NweH48z9WU+cdYRN5e2JTMbZLu8HvBR7t
uzaI21GuiSJqwA1ILvqGu9Nl20AlG5ObCAGvdWc7DukRVmeG4UnsC/mOYILIBaSDj5Fv/mcfI5/4
5T2g5NZWbCBw58uHtfGihbqL7IT/+/xx59f25YgB1uXX0Iw+2crn5QJREP+bfLanGqZmHCgKvRNs
a6Kcj+gdPyIFsGHfUB5e92jo613/s2YWhS7DgjzfYhqnESEWo7y5l0bMVacttOQwPxRiRKDEXLUr
sRbQNmEX+tkrEAgLFTp9U8wm/sYth6tKVITJX8gWdRb5+dWkoAbhIvNrGVY+dOWVV1Y5Yy9DTURo
6CoSp/p5IS/bcrVEycCXn9o7LOntBqb998ws67WsgV9S4uRDU94R4pwIOQPliChJmuLK06sBRH9G
q/K7yE3yC8lFEGsY7rN023oWBOVGJPIAsagPkbg1ul4J4Vs0x2WxXuHGwFRP3APVOE2WWD4mCFUR
175Q4KkmMRaRa00L0JWeGY7c5mCl6ps1zOa6q6z60IiFXNPgMZlR0+1acekdxUvlWm0TMabBm0Ly
wx8iCvzJoHMIauKKLR8PJq7cCeOZSW5dsYvEcMoRECNoGyZXSf+17ecB/KIYLF5KwjNQMhgVCOOM
WVvH4nu6AsIm17D7eRtirU5xZYX6Wj/5Arkjv7hcEFNCXqZv0cALoKtluQDgqWKIVjCXRysqutdu
B0YyFvKAIVQ2IRXALZ6/AAqYOPUmJbitrGLcyAPHEx0X69yFl6IAKR4w/asK9u5esk1U6lnTUq7K
BKFcJygr7+KdjPWT5Xy5xj7ivnDZCAJLQd8CjS4RX+KyyNzY2aLFA57313ZL3HHaAJ9P2+B4LE3i
CUdFuZOf1otWu1y7LAJxpLZa89JlgbuWH5TKe5dctceMH97E8m/UvbVryfPrjxgeul0I0ccSY3C5
kOFPoRWu0HuNOzVR2MHyCaUwmBy01bsvdo082lwvw40qH5OVxmpIy5yda7xDWTvmkp8mDz65gLmM
dzHLgy+KfdVap8zJR+se+SPU1CshKfGEuERVTTq6l8dZUA27BHeozCWUMYWF28MoQt+Hx0hujYDB
rV0r/6SdCCXII2o+EHnz8uH/2AZzRfEA28GFpLNb3FTEnl93Pk4X9LeMaygU9dHCw2q/QVYbLVtb
eehdcqoi1Xc2oW7bhE4V+dZB2bYu54wkcCgS61p151stu8cs5NDgKFdEvj6Uzewe47F4nE3f3zWR
FaAast/wEYdXAwy2mi73bddpxRVJwqXvnhhux6duUo0j2JuFFjucEEG4HrSpxbdrLlPXuMVSrj67
kZnskx4KQAMzI8bySBUG61KvOochoVA5xr2/q+naJf4U7SqUnsdy6K+gNPi7oRJyk8HaRIE6riDG
QFNn+jE1cbVDYhHQ3TAQH5MEtTeb9DoH8LZWvCbfmgBCFnZld/u260gmwAUSkNV+HQDQwqWpUAqe
XgbDM5aDM+CjcwZjoSlIz3VL1fatPtxQ2aqOQEKro1xDd/kDFEOPz7spr4xQDnIzY5koJE6Ss4H+
rtSmZdWRaZtLCl+APFHxwddacOKv0XpR+Pxv9s5kOW5lu6L/4rFxA20mMPCk+oalYlNsxAmCoiT0
TaIHvt4L0H1P992ww/bcE0RVkSpSLCBx8py912Y3voNzNYF1WREuUBziNAwOOeYezCRXlrP+hnXU
3Y0m0jAUZHAjcr3fB2mfXRExrEM4n7RBArKsYixelRx2oxW0d6YLxLsrW6zmthmDO4iKjea6Fyuv
8p1UBlgGejM2DGlahQ9Oqd1SSJR7l7mX0dBIhZL+6UTFmYyHfkurdd9Cr13ZLQe/CbONNXhb2+++
Y87KixFk19SXG+VbNyfPhotfEudjO+PzgJp0q+I5umfOSyzDyUWr174X9lAhLDYA2tBZH2P9GxKH
70XefS8DtIwlCootbtwJqTzA7/aS13azwijHyAxZ592Uxo9KGNXeUmGz82sLU58z6A81cfFVn6eb
SYcvkY1k3bvcKTA4orptIDCknoMjrAjWgyIn0NFIl9DMdiNRTqwKpI/I04rpLhiRVQhK/501Zv2x
nEyG2gO04T763qUHcOYrixL2btLiH7oB66KlzlvD1JOretaRy6y4WJYW02riB5cODmnSx8Mvg4Ya
WyAboxmN0rppGWaAovvROHO9iextlbDBXLncalvkK+xEA+7mDVgDc8j2kdU0qKcJLnaggVgF+YY+
Rn5Mj95m4ARF8uxefT07e5pI7pTbHPSUVJUkUd/KgWFJYVjN5v+nd/+r6Z2lm0Rf/PfTuxu2oB91
/ePHX+ng1q9/9efozjX+EA59AyDa9jK7g7P95+jO0/+woEhIYbqGtFyO/xzdWeIP4TJLcW2Ttugy
n/vH6M6y//BcS+Be8NiwWHiN/i+jO4jifwN9o/D2PKZ2ZLdZQveIBvzX0Z0cK9JFegcHqSG19VL2
LOPn3rbIKtNflqqrsMxSB0ntglpVcF1/12PLl7VspKu01GHL86UsWx4th9+lWt52MEoJlqBxBw15
Lm8WSYQeBOxylue/HrpWdTRTr4E0CfeaSmG1UNzkXPIsj5ZDu3QG2zYed5qyrnO76mQsfcHlITR9
ILfLw6XMTuyYJqFhYWEqHMDEc/reCSfGUdki4OoL8GW7yYsz621UhmPcEYhzp3NPVTtkhDQaOtP7
1eT3/WowiVGTIj9HEzfCrFZQXYl9jm3yn5MQfO6AR2EcymdsCuChE9TmV8vWv2a4HL6MZszMfpjZ
YJN/CNmArLMWp1VJ9HSjd/f9nEVNEm+xHud8aiDKm2jW0c7J1WFHYdiCjtDNAGor8dbRnHPdEHjt
9e2s5Avfyso6jxDFEZ4gUbCL6SKDlGmW1SKvrvcRBfCaFoeamCj0zwB+gO1imW77gS1RX+7MzH7F
iXIjJm4iOMtjW0haN5peuTYI8B7nJO9a4rWytdIhFurJDQwStDCaIlV330j8WZUl4bbOnA0+EhI+
gjBZGZmrHTB1I7Wr63JdsC/Y9VUWrDRFm7zZx7BgnrXwsScYKmV7l5PDu7JTXAi+bmwS6mUmdy35
VJ69jnG9r3pXQxEv+zszcJ4yadgHHbQd04crhgF7R/Y1jG7CjVMjxbwyZ6bHoXuxazCjtm381HLy
0vLI9E4qLe+tpFIPZnJyULExpsKoP4pyReCOTS4jk+kAq8Imh860LrXpUXrkuYd1vtVG1OARUe/B
nPkOdRJhsjV8NSO0g/DRjR04CsUOQHzr53cR4yUhRB5fWEM2BLny7KTfozlp3mBLvVwo01OdFtlm
NImkzxmbUpQRsB311toO7c+gma02loRqLjlt/Lg85hjM9oAw9nULhrQxxYmR5L7KUm9N1MojWkvU
+Mqvd71yuYUG4xaB7W4IG28D8D1hKmVROgv2Z120g1B+nAgxLisx3EUMFjb+A4bbowPPJne7bi0q
58mMum9pq9H2n4qHptGBzoEo0lputCxrKGzM8UhK48ZI9K3hl5gJmOUys6of84owkJGIlWJI0MQ7
zibWai7E5pAL/CZIssFjFA5WWAWRJkhulQ4dmGb5WZ8OygbeYrZ4hEl0P4hCv6OKAYJAdN1qiLoR
qH3xjbMDQFOLvlOPhLUa4Vki2RpxLXhkjY7eirN4w7j4jY5dwFhiv2z3DGRXPs7Bs0E4TUv8B45+
pksFyduuQ2pxbtIOA/69rbWAfGi6S8xjtKKu9mifvR0n0ENRjcAkxre6x6dc2Za5HedfTOUFKn8r
aHD+BfUxs2+ZId4T6Zc7Yxc5cLZU9i5qwsxy2vQ4Qgg+s3Y9pYX80TqyOQhXoKKtfOhwpo3tKqlf
U06zg7Q6DMQ9cMeJzY2W62ffC/ttnTG98i6kxvHxZCuvA05FwsA+1otyH3pevdHMISYfuk9XsjcA
WxyDrHpLghYoNm0MorzCfWpzaYTsYlSYX8X8QwqV7aeu1/ahRALg63i5tWxtDZVz3+r299RhTQ1Q
SkTD/dBFBMOlgO66qgqOtffkD7iqa+kgOSSgG7lWfqw4x/R2FNBtiHsLTY0Y9AjPUhdL8sLzleOR
NNF3+qeZ8CzTg49AW1c4TdfYfthskWiZpd3GDx8JNdf2ZsjKidVlXToy2sBJm+MV8JOABVBkrHm2
eLEGJA9DhAhgCALgli7FY0Df3Q3abK0RobOTuSy2U6+Ogk31eiSxEssVQW6wPggKwk5DHt22690f
9sDy0okRWSfopjXYFCQD76lgQETaW+5W2Ztj/9QybJKG5mBeTKOjXxATVpQ/3SI3T9BHDlpltIeg
T29DNnOqtKoiUaFLSVIOxT1ek3WcAzVLNCikkJ709nupAnDak/VCE6wji8DQqCR7Ahtzz0SrDqAN
QkFQ2kR3p+NRsuty2cFpoAOAytVwR6ClmAwpj/nYYEkzsg6xxbeppHBNrMY5g9jKBAS1Tr1b7IDg
D7X1BvQHep2E/ocX599wSH4MIxwUNlYtJLmMzQdwfY/4OShclnfVJYjIMU9S3K3+16rQewLIW+4y
oXH0s3DvOETB2w0WsdSa0oOG+gebKa4yx9ZRq0zZvcY0k2R2e+Xrpr/NZEF47SiYPwKC9IZzbXBJ
0pr1N1UYP4zsItf1S5URv6pRg2ygBXWrngj6wRuGk+8oIDmOd6A7B8BdrZPJqq45TMFVkYQ3lXEv
msze36c6ZvwkZ9Hok59O0NFYJVmQDSeouFgnnaR+pSt28LrxUraU92DR92JKX12dgKNSIU6y5Vy/
5D9h4MzRSVW1zUPlbnJuKkE9XsdkulWibnaJiEdYMf6KsoHobMOyHwMj2sba5Jxpw55Zp79Eogx2
jqVeKnSF+1EXX7R4R/ty2Gu1fo1iwEENURvk33FN1DlQKUIwHzUNh7bDzjkvzN1cvpxI/92IAKCt
oX+RufPElfOmzzHceHeGPYaF08IuXg4JhURSw0qTJlFkLrKqhMZL2FM+dM7AOlBAgQXKkpGKcsxQ
7J8WWrsVmu/Mp+ONzrZzQHu8dRIW9SlJH0LG4GvS59/phmTbkpCEIXCsPS3qgbXOhqsfZc4NQg0M
H3/8qpMUsu2xWWhu6KSrUs8AbLj5B5tMHNsELp26RKND3WTZo57E8HnreB3EaNYjEHFshFY0L9XO
97777Ai3jkFESOQZkE96111RTxx6TfvGmg8US1PXoOmc3eJeEJpt4fbzGCMKm3sWDKBVpVywoiM6
ynRExBaN+9ipH3LkAT740WOzquDCYw2Z1++4h+D3axqVd2pH/+lxAbn3DE6hvaCmwhtEwF9v0WBO
rEcRO0yA5mnLMkPWQx8PNz+znuUqWQM9a6Vx5e3JWblGuG4lvvXDMiCjd3uz6L2uWf8v/Uytl5bZ
7Yc6PpG4RwToEF4XKjY5GBAAR3K0QtwAh4IkumWmSBdM7eCYP+Z1Mx2t6GkEsFTRR9ZbGKjLryM8
EDxJFB6ll0W7tENTYSioiIOfnFCPYKs1zRN4y2idzRPszDPTndaUt1/D9ZFKetcOAGa9xDlmrdmz
7hEeMY9OgtklBZsz2Rqx8UM5WrNNMhEesTuuFUnWG4EpFEqK56wa4h02OhlzG3z4uOLmKfcyrcv8
d7v2EehRLNMGCDZcJLrlPmKAqw49c0DLFPWuITgrpFPZE7EHk7HNVom0m0Ns4FZD2bBrKvHmBjVc
ehpAmxCYIxwdwigLXRdb8rXes4hR6pTmp2XCC+Nemx03WEHeVfeUxe6PPmK9CPUCsqih7QszPXnK
eh7Y1icquUVKM2nLoDpua4sOayw+vIg+7+SE/gkim8WfwVebOb3ZhiF4NIL0ZSKMmF+cAPHMe6MO
DJFAYSnMRbRLCn2XmmSUJr62ZYLuB0kP8yf82Qzp2ZiV9qV+K6GIHIOGDAmmGdfGLmgki9qhIVeS
Fl2MZAQXulznXkEMe35z0M9tc2IkV3qJlDgfkgdNOWrvkJTruLrCOT8PrdOiXlP0lesSPsYx8x6r
URCwNB/64DOV7ggie8p2pspfLMtghKBPhgcCjRgPzSrWWhBCkFZOvbfYuNl9aDHrLL9SUWDVzVhs
JFbLBnekKnUwTNmEM33InxWL7Y5I17AcSWKM1FPXA0slmLg7a+5A1JELprI9yCnVTnXUfFA9vGCc
AIolauJiBjLHY3uH6E3vQ0I1BDA9dCxq09JbP7X0hCJF+7h22mGbSyxQ5RwlrSWFPMriFUXNsE1Z
y39d1HafPZjKzNfeLClZwlXoxqmTsAmaQKE5MnQrjJ3s3mXM2IiIWzx0ulatgza9Swcsk7HQPJYV
oLlM5bi63TjX2BEGB59+DuFIkXuovAAVWQbWJkoukd8TSnFPGg7JtQ1vJ63gVoxI15u4Cc8t4Ksj
eUOUfDGYKRFnOy+UL4G0jHUoJxa8eVrvKHLkaAoT5IgCj5/dQklsWlSdgc/4t6i9FxUZ1AvzDGY5
zccQrjYLD9pH8RW80XuYYKzqxvIuNo2zsKx2a1XTOYUP5vSOAdlhAigwTQ6WD0pq6dDsmwdawK3R
oL9nkK5nvD/xGe5P3EbaaTno+izDBGH+0GcT5+i8dyWw+M9DWrYvXVEPu15z/nxJCT3DLNqV2+Xg
C1nBDKL5CVBlKdK3EwPp34IXenbGVmMS4FgT+bhRJNaDNsDbRui+we2A+l6gx4PZgR4yEcWhpyUh
MrvZhaka1uS3d7vmNWIxQqml26dIZc6vR0kv0GIoVmvuQ/ALyKAFM8n4Otdm7NLA9KQJ+hb3vb1F
0cG20lb3HhTTvS6UPExKADuGv9HNX/t9WF5LY0aQgTaUW2/+FlVkEN/j+DFHrLkj3TRBvvhg2iQ/
BLk/ftr0Vdbj3GyNC3Seq0J4XxQ5lftQ6NyZZ7tNo5gp5rMrwK5cl4j54q2f55ijTXu5B/K/hvr5
o6Srb30tW3oFWeKGcNgrUjQkfpXFHftLbTTPyPz5LmmEVLuxaqbTctDjDrlza24sFKMsG3P00qy0
XA7a9KAsTRyX29rvl82GEp3h3Jg5OjYWDlOL566xIZy6aMjGyP7wwbXsDN/sz3PkAXYVFt+Jc/SA
8+g4TUl/zkWXwU7L43xbDqliq57uvLw7BpoGuNnbsQbo3F1CwZmT2ffLIdOw4bfFk9PIet14xrPy
rJYbp0+YhgcgO47ORYUdtzObcl/VJpJNx97XcbqXmpouxIHKtW0E+cZKDPtOj4kyTWMs11bwdcgf
UUvlbUNoQl4Em1Aa0YfdtfqqTp36DCztIYSR+lRC6PR0d12GAD9rxoL3vgfsKwvT7w1JXr7XMV4u
WzS29lRsxBCPW5GQnNxQRdza0Do7MvCBvrAxGMwiOFfm+6RnuIQ8YFhziDdEnKKMrde6jM2VbcLM
QDdYQMGC5puT6dHHNXJtFyiWYzs/mja9hXrmHZxWH3cDgNqwZ3vmhwihJ6xUU55/QOoxPkl2OtEU
eB3NzHqsUhEwh8gJzgrM8NS7cK+J9v1SRuq77pHQF8HQXhWNjQlFxd25L7yj05jy0ukNjJ9sHNAD
995dVH4zAE2cy+uQZvYjOxBzUxVZT3CZt7FDVsRinLArIxbfBKVBxGUAdz8IqCdGkTMjQGwETXXY
VCpXh8SvZobH4N8Fdvzo9B/jECbvpj2s6KwL3FXWDQrTh/tKHJj3hbtisKkax7iFYBKzxjOPA3rQ
FeTC8a5hCLKbgEPsCRb17sIC6kA886Yr4JJegIm9C4dTWTpE6ZXJuJfWzwrux1E4cb+fKEfYgLja
Nq39WzGBIQ50CoyYLOSLqutxazWi24Ru/43I6Prq5PVriDx8vQjxFm0YlDy5oWtJHTjfhLV5ojlG
CVAVvd75VotjwZuRsvPyn3RiOrlV25BRGN+Wl6iFxtO9AqdNX4vDEk0S95ZapeYEP2Sem3fzPL2Z
DxojCg/tW0LMO4OQCRqEwQmYGnqxI0TnOZlX7qrzZtNcCPMQ7cIi4RnN6p5dPRLN+SVzabqWpnhu
BhXsFgXTclhEkK5Qu6KBsRrNdxwV3tezV375OughTJSLeCIPqRUyWDZrYdYU14tUd9E8LQdzqDej
z+mr6wjBWxGiuXboIJyWoofp0J+PUiNO0Q4bL8tOp2BbI7OQjIMBlPnAiSIM47uh3HAPAhK8kkD/
ISCjmMHsJ+9oGHq0VXwDPjfcuPhQBnx43ZAKqlwP1cHAjlK1ey4YspX8kPVDux+MBL6z32DDpl8A
EV/86Mi+OI+2e3ZdAqjyRYAELCEtHsMgRu7QExmTx+0q9hOgSFbM5oXucWRmgBF8I9mUhbrGip/V
KRsyonLuAzPwt50vsAiOvX/hbGWEOxYskYW5CbcawbiVO4VXt9mWfd7tC0aYAcD1tUuTnfZRv/HK
eakJ7ltL3scdBNs2CTapMs0jRu3HJIh/0tRK9nzeyYA7INSrbTpF8HXK7jmJSZKxVbAd3ZZgmHnY
VfERrCoNl0405ubWrQ0yB+PnNLJ+tGNOUEWEyaYPwg/28VfAo/vES+j01D45Y168Nmkusjx2u0Fx
i0ZgB1ByT1PDOqBLiEnAi7utBbSXcSRJep5hspa7kPzKiD+2nBSM4TrxGFfPAzxnZffuXWLrhKlP
8lueeMfGS+8yNcKd4lqtvOnV6eWJcBIMeskVzic9OhJV8TDjdtOLTUmTl2R1neImEfzrdl7Dpunc
zjnRZOc+DQY+GIpXnJrg79e1hTVIWeWdmUA6l1psXJmQbjJT4wR1I0bFNHsNMmKUMHsQZlRaiacu
gl5pykBx0Onp9p5CVk4b3aqy96ifaTSZDyU0ZbTZANivGfparrVSjfZEo/9pq3zmL6Xx1tW0fecy
Nu8/dHbXxLngN8qm6C2gKnqsS/7btQJPZDcZDWfKwSgNntgIxNalYdhJVzwE6VRCJ/G54yEVWedl
diNU8SKpidFvhJdh/qDJ81J3koSmIhC4gs1PqdxpJ5uX3EvFKs3kM6OfF8eujW3Y2vZeNumll7RC
POEnFH7lFxW4cHh6gk2cGCxO6MtjHRrmgZn9JY25m+Va4q9bHfE/DNE4kkcNiLnrpjtDjN6mZM3i
rlahk3KwP7doLayhoZlvgFkywnWoxYStOeLRNBkIRJ3nb/WAhGdDXAStuLrWGZtkZUXoGZRfYviQ
G6BfIFNtMsk3hIW60/2eUCth55sR/KToe2erOUnHpLdZ2wGjnsyDE2laPzSv+W6ZIY6YgkAXrUgp
jL8G4X3YBj7seiwqpktWI+UB8eYIPH34Yu7MPuJn3xkZARMG/FVsrPCeq0nxxyJFhOgVV6vencr+
OXzmTAlXaZBfyDN07rIgfM3jT3aqIc07YtJR17dTk250YbJlw+ER4SOYPLpWtrYbsrq81TYniJye
lKO77JesDbEn+bmN3vEFcqX1wid/543MDIKnmYM39UiCRhJUmzYVJ6KjNnpZkLnY0xKwiQrg1mUR
n0ebpVL8V7J4U5lvRRyTtptYz3ZjfousvASkgFYmnIqXnFQ5TFxRsgKLfa7aCgLvTAVL6Cbmo3Fj
Eq7ASsN1VrP5/OZHXnXwZXeXFcmNnBx77cUgWkVH8ZN5UNLiMWShyD8Cg9F+6aDrDyFyWExOcLA/
ShojPVVP3Vj9Dg5tATL6ObEZD0XlYcqLbuNK7VHX/eYptM3XYvS+5gnoen45b9+wpNeh+IKj62cQ
o5EY+8BaYfmbN2gxM6Ocu1FIBRUHNepAF7KOJEqRiIbwhCx2k2/NRDu2PX1jD/fWVhDCBPvcqVa9
4REY39kgXyPtW63Ve8fHFGnUwS6eVddywJHnVhiuJMRBR/vkYt+EFYxcm8hl2gomm+tQW0vzamXn
zuBKU/Ez8gx9JQh92Rc6w4o6MF4kyS64c4iwccs74C1HG/YPDbwEEV9R3SXQGfd9uqOmuRIfs63S
CiCXFda8zQUMISQmI3lSpfXTrKYDkzV+f9l/7SVgQT/02mOm0kt4m+N+2v4snJwJkBL8GTzeogtL
dfG1fkW23zteOIqVqHlliOAQtmdeYzqEx7jQzsrB6wZIFuqzTQWSNtchJFKCG3y2RoYhd9O2RIIC
wcXUYOkDvA3FupE53qvcYjKoil2Xep8NqAdIcKW4BPF07OYLqqZH5GsVIa7VSpKAB0oZbGrCfaLG
O8fEhsXFmbUV9cAedGxr9kC63LoCkn/uEwAsmDmUOaBq+U5381Mh9SSTtFwN/VGC+r9FhWQchAfT
movEwPqMxuYMsmrGoKjNNGRHoc8OJBls3e9yb+QZDokcCxcUMFpGM/YNzlGo69fUjD+YsKld1DQj
8SOsZbYWP1UF4U2OTMh44RTTBwZ2OZc07sox36YlvOUkTzCx18PNloRLZlW8c9UwwNNkAhmS0ZKR
Xs7VFbKoSpcwihHYtruemBudgkruMJpgqR1nQRzlOrysA9XvGxBNTk0TJLEiEiRiwNmn+Yf9GTup
9cUsu69aC+yjcgr7iOFoPfVSbJEkiFWY18XWGVxgS279kzVGrpUu3TUYuzPALAYrc7wI9BIQZVO7
dTPvW0GLSk6MgjH30u1xiQLSxc6YW4dkdhSpu286O9z7i2rvnwc5q0cXfeXvLyyv/X6qwURD3Dkr
EFVeG7g80Rfmi/L1L3pYughqzQinXI+LO4U725/KxL98f+WbzL+z9Llc/vnyPX95+Ovt5rcv5maC
MLk8FiCBa7VXYzImpnj/UOEu//b302gR5S4iyOXFv7z17+fLo18/b+wBBQRQ8nZEl/Rw0vFMLXrN
RT3ZLwiH5UcbIjQO2aTjQg7MZ31C8S0DPd/ZQfNJU2w8tA38TlW4xSGnut5CpP5E3H7outdIoY/N
LNJZxrD4IiXeHpV/BT83vocAL/NQyjvXbAnHNaGjsVli7LKgNv7+cOFgKJcNDlq790Vyuah+l0O8
+IyWh78EwMvD0PQg+ywPa0K9TplDv7ezoRMiZ+Ij/8vXl/eTi25z+VK6MD/mb1qeChOR4a93Wp57
9kRtKQoqZ+7Bv16av/n3r/XrvX4//6++5796zdYa9yhrAJ+onJ1ZidrPjBZpk8G0PF2Uz4sGenn6
Ww39++ny2vIGy6Pf3/y3f/u3p8v3ZW3RU7fxWVTzcORvqvLfouy/SM2XF62SIAuWIlToy6GYpejR
IkX//Xx5JBS7n9Y99laB/7fllGZezUO/kGj+lofLl5aDE8GtJ3B1ebvf7/63t7SAtv0/Q+LH/06F
Ztj/gwpt+Kj/VYG2/It/wCOsPyj2XFdnN2NaNuEG/1SgoTD7Q1imKXXXMFF+mWi/ckAhECJQoNne
jLJG0uT9qwLNdP5wZymba7ORka6n/5/gEfSV0LmVRYrwIj9+/49/cwwDeT3qG2kidRMIVWeF2ufH
I0zK+j/+zfh3vdG0ThXcVu246g6i7p5UVyNEDihzCkkh71nkNPjlY0Y4wcqbxrscu340IfIc+RYz
RZhLliQ8U4D2LtM3J/uoaoQhmi4PczJuqHc3jyS2leWFDww3n/Bi31UFETDh5MDVD1sA+vZzogkY
7LpZ32Ft/8j1liEoQrBRbYbIvAqDQiAicDdmgtKWaJepVmRbv055wvYzzO9QgcfozR36nvUXpxrg
weZkZLbegFREWfdpK+ptXk/73iVhcmjOZtsEm2CCVKd9xp4H0CAxQRJXErYEpmRpmERiED+TGtl2
kscqogKUkVFuyW3at0b7MgP3JwM8leXlewBGt9pjN9lLKL5tjD9R9aTkRIMJtRG6apvtXL9+V66x
ayv7riXRFhlbCACQv8fagkN7MnCzdXJku6iyc9Fr/AImJny4OeYFeJJ+ljHdy/kZxl7zsjwyKmEd
U12/QB834K7yd86LyNuTbkwOJgDxO4AhDO41S6D8mYwN8xjtmhODde9bU3BfKPKki366m0buVFVK
R48xtn4fTA6qeZa/X0/bwlf3xEsnekT8iDmGJIJgEJcdndpCdjbzpC4EPeG/Bn6uXXWiJnZtwEZB
aq5/XQ6VO2rX0iyeOutb5g0EakyyMVduKkjACYoWUwCGYDvjNb1SW83nU44jjfRIKwN2OSV1sSFZ
z6KON9nflLmkE8HpvW60xL0jr0veVaNDNvlQnh2Q2XdeX1Qsl365iQiSvB8qGX2JCBjMCA51MXy2
Lcwsc9iTE3rvCV27iGRsn+oxCvdjAAgROFHzlFeO/cAEH590aBvVs64VHPT3wJr8p+WJifnC7ouO
RAk8e30snrvMXTFlYtwPKPVs6bTTElHHb1OplwjyHBqitfU2FDVQbKt56bCWfIv7TIHftu2HTvjG
iSioYcv+p0evqbc0IuqZAwHPWkA/dYfyCwxfe2aUF1sds9DJy1vnZgrriyewsgu9jxA/mE+DVozf
XZUdg54pAwQt2jyaCL8WPZd46qFCYIwLSEM8hnj838kUwWljFC5yccp55Hfhru6Ft3LzbsLo3QQH
xef8MPl5t47Ah7+7U3AsGY1+o2+/9tGkeEPTP9eymA7hLLF0a6t+S6Zim/rCvNJQapE4Es4waI4P
CrgPXpLEtZG0FGzKZp1Sllg4ypxAZ1/HV73e3BuwIdaxLV2cHu34KmvjdUy04r626QINFXwb13dg
BdZ19z370IBtPibY6dAYqXOadd6XekCVFRhEo6ZD5N7RAInWdPHLWyjavRPzo9MaDwMtm+7m+lV9
Ep357Jn2hWFu8JFpkVpVgT3dF4Y+XsIkRCueodV0udjObOAgvpHmx0LhDU+F1g9PuWkeWsdL132d
I8ycX+9D0nIbYFDb5TtkXXkwNoGNIM9YY5EdHxJ8BQ+O3fSXPIpOv1/is0wwTkTnSAgmGkNevuql
hRzMLbTt8nRErEjv3Oe3yphK9F366hjJ1Qdo8IB6LnkeCyTxSf8uaB9dMJbkNwIFvkRwz6/LsyHo
CW8MMZnQb2aAObg3ViBq1GwM7uh9668owMDUOM5tHPr2vnK8FwdRKHiM9LEwzPShwfGS9zXiIshs
W5xm2cWuhvSi0ckpLNK83MBkOkPAbXT2zZsN1ZB63pW7QvrOU2kTOjSmvvpBZ6BlanHXKWluhFZ6
uDaS/JKzN7ny+bEP7LqQwYCfH3SveAlsrX7SciM7t9wuN8BTy50EYHIohXUNEFR+d13j6qa69jnQ
sBLHVAYjsbMEq5JCwH5xfropZsp/1SrzWNW2fEvn3mJoJK82FEa2TyjI2L64b70H9FTn9CIwsrRQ
HwfFW7vlll+94V7yz9i5FRq+5ieBjnTEhHEt+6x7IXAZF2ZkZMeq8x1SRmv8JYHmP+SGU6y8mjm9
30h4Yp2y76uxztedziWscpepMQFOm66t/IMAzvwiQeytM/A15yHKv/hF6V37CflcGMjgxK8cP0sn
pRBPxzfT96qdYQfRU6YX7YPbZasIPeST6m3Wal+Qv17QQjPj5i5RbndvJyUKTTduXytHo1FS4EHW
2uh5qKt+bcu8PpYqip7NStFw1vkfLV9lZiMTjYogm45BoBPoxHx4undE+2AEU3v+9dr8NO/iYltm
+ouPRuzizoflEcxPbpedE26bIenOcI7ZzM6PknRAwou9Z0MbaNhaAXffIWd50qtazDBTbB2mWdIK
m8MsvEzdp0Z/kEn9ExOpsfe6tlyntlUAwii4DYr0FJFusTPQLeIxsREre+7BQu6x5sS3AJl8tYTR
H5MoOISpTveliHajFnNj79Fmm5X070qoSCR8xV9MmnXVPdka2YPGKrtqA1gvmvhhEO9BlJZW7DMd
tmhi1urczVQgEelPvR/FayP2jcNk+cyi3crbFQCBLUt9DbxsbwQdmZld0h+cvvrGIjyBEte8azDa
tIyK9lXJJL50NvGkCkRNi7xLOtwfsHnLdTk+RV1awe7y7RUeFn4ssmPySKDSyU85xreJpFFvZAap
hfRkquHBcKaAB+onBpc18VE6jE69oZtn3NMWZaJudt+tYTwCQqyhvhvRrtEctSpsXGA4EnFY2SDE
ENvqMdrVSk/NnRSD2vVR6ZOQGW+IgvgMCDJfcbW+aI0DJ9jaks6CMD/Itl7kvVjK/DQy7dJI/Yum
+8O6tb+6ZbjvDfehLTAXxmn/Q7aSvqWCicT+/zlo6xcgvfsaY8JetWR2leOPhOyUlZNq5J4Or45f
fsKI6UjjDc6UGpJ8qI0+6puGYXYfhg/BRLCZs9N7nUyqzn8vPA200Xe4JZzMTbv2KpIVgpakDb0y
9o1JNh0ZnxjKnBqydDBLYmOsy85DyfxDpZ8oAt8mG9Vd2u3zkbQ35EnkdaUn1UMInBzjtWj0J2Qf
j2juPUgYXE+E/ILv7scXH/Z7abJvDpyDb2qnoCNIY2LmB8yKs4nET6Bm3f1Qu2t0rZjbQ+2x+0/C
zmu5cWXbsl+ECHjzSoJepLxU0gtCruBtZsJ9fQ9wd+w6XX1u3BcFLUiRYJq15hzT0j4W0Jge6wdB
hSrTQPF6pLkzEpMZMz4hRkLsqjVE9y0pZIlaACoziSCwnnpQ4d7wZKZzGSLkWbycLVEt2C0CnyrF
ANOL2BmWwdmhNR2xsjIdDV/JL9tyUZdYhCG3zzX2ERkw11s0zNvbdunSdYm4Yf2U7xjVPCSFq9EY
KdYPAepMELY49HDDmYTiRYQgEEhKchOFeEIkvCo6mS2XlmV3qjPAlPEvR0XVpQj6N69sTwSHfVVS
b3aCGBGd32Mou4F0S8/al+Z8M0BjXzktP8RAN9ZsxBah1XRnTAhNrYzQdukTMtjw9XSJepzy8lTq
5NRVvk4EuIXGn7zOLac6HjPfTcI51l/02rpQrqSmFligip3sbW7JFRQF/7fwyZMDLTQHJoU10b+I
0nrDHod8x3De0DRfLEWnaPIBGU3JT2vzG7G09qtvUuq1Ct2k++yVwbvnG5+Z/80McEf3nLfapM6K
BiYWs99+OX3S8LkxgdOv9arsiL9Qd7lYIrALN0y16aO3fGL37J/eHX6mtL2xG8xSyHjLurwhjPfg
CL5yp0i+Eie9lwN1ZHI0PwzYUjdeMjF9IfzWmYv6tHkHAxegnfN3vjPu6yQ5s2D+RZd0qSjD8XMv
fhPcF+Z0V9f0xadyfNN9da6BbNhQB1kaIT/vkm985DQqOAFLm7Ab1GvbXmXEtjXubZe7cJjQzzig
fKiykUpd++IuqtDADV3FSTLj0rZo1A3acKcZ2V3W2O+OnpK5jOtBI124Hmeq0ULdxMLet72VbED4
AdYPs66863uCN2k+IlOA6NmV5W3skpmB3LBDaYs5IonDdkioT73bOUoyzDc/irCNVYfhVCDxLbMN
EPdozaLBJ1fEzffWkN6KwpQ71+jvfMKi66J7jyjM15qHt6c3SCOCIleN6Vm1/YiHxjB2bkpCsd3q
+6l1cCvUH2gI1cGm6QAmTnMu7PcpE5J236naZLXE/tjw+QyCeUzONqmdUyCSO6+LqH+TiDYJUFXE
r+ET30ZQKr/ih+zRV9ajG1TpU15br1HE1I7cXgu1aDj2Dql1rLLEwQk4papAofc3q1u7lbAa7OJm
6ExSM9Mp3xLsSyxUy1aOlu9wpmGpP2jFU4olZmU6jR0WFthE1d+y87PDeGI0iftxCtsgPdpTEtAh
BFRN2KWz00ak7gqRfyJTStR+devlE5rpAAU7ruhTzrd20vhP6WweJquPN41e3GraYIat498Ogy9Q
V5RbNwuA7tkdjUfIdrSPFAgtbXx3O08d2CcenATgDLEW5b5z8rc0qwEel+ziK6F/G5IEAwCH9BcC
yHKNRVOJYJFtYcj2lwCYIjuITWz8H2kZLzYy98O0iFOOa8a+d2yqNnJpe95Ln32zy5e/ai1UkXXq
3RPdRNeMbMK28x9gsbCZ6KwX3XSZLruC3BFYQbH0b4VT3U8RAzx26bNQRJJWWeRTXD0NTK8U5CVi
EZsNejORkwglACB2GnZB+guGOc0XZzgPlf4b0mHBVJZW+yYv443R2mys42ArFmB0t4C0MSkszIx/
r19vJMPsNTdn4pOW24cS+LJLrNr/97jr3Rkx1+zG2t31qV3B2Z1SjPjrkNc7dbJMt/ao31wPeb1p
aHFAtJAlZwrN68iKqxPkFQxESPrX9kBcl3MYuvqSTRSSquEnKVnMyolgJJOx5SCIYibWWx5qIW9t
2R18yj70TpAyKfeXg70pb+YfL5t+WguLiEJILwLrYA3DzwzOG19Q8sQkdiqTdRvIEYHWAiIgtH01
2+YPKebsKZOwa4xzPaWIKL/nmVZXUTAL9A4BT40LxAKNBC1afe1JtOfCbwxGTuR6sGLlsZ+Q6l0v
zUXkr/qhJbxUeWqvBh0cE3de/yRSltt5cJ7bHOJYDzATLZl71GWx7wcbVRSBOsWInmc0ZbDK6mBY
6QSFh/SqxLE1IYyuwLQuDDeuN+zxj6Q657K4rx1DR/uG8I6ez0AaR8K4kCTH3C2qRZYBFcssXwt7
Trazh+uyxdND7yB7n30Mzr0Vmye9t3BtLX/Mfy+51P9YSsX8iMcyP/k9zjKaHqvKzB6LhQ8urIvm
Od+mSw1Of5Rm/FIM8UnkZShT44yv4gsBybOHSo20BcccLyUhGnl5Aw9gY2pIjA00Ydl8tgzyEFzb
vIm1dkOA6MpUepjWEI5HiO74NRI2PZwbbFIWSOopqmkkLZah0mar76X3V/n2BMfP9TYy0N5bgqdW
g1eBTwy+m8k/pAJdA0sEx2E520W4Eot7ZTgnr1qUVfdjrNDotBctpT9MPJKhg1hFhEPtjyU+YnKk
eq1K3o1ZP1strSwSh/sFNUo1pZMUG/Q7vwraMHmocjPaW2q4BHhOV5rNQqrYzsI+9VvfrZNVrjU3
mL125YgiSrUG8755a0bZbR6PxCpnygUMP+x6NtT0aHP+TY8zuGqLp1pRuKyLo8Muyi+epomWNaLB
V0Prd5GWsb8AemHe2l43bPVCfkY+dIUui5wQcM+dmR0sXeIPsZrfebMg+LWjP/niZEp1dFwqAj7w
tH4M6kvDwL8aWbWgET2Y1biklfXNQTjlZvQb1Lrqpi2j57px9RC+BsonDyd7czvZlb/r7Lcpih61
IkGDLZJjnd0pB6WqFI23hgXisG40UJHKXVnhQsTEQppU+RopnyRzCwV8mlBhTdKnxt6p0lskVewC
WHBw6gu4LN3jzHJ/5QckJ3cuGgBhT88IxRlH+g6nRvuWUHbwyUpkx7QqO/FFFu9R4o9BCZR9ZXXp
46NkxZpPQ2gOZxIy3olX7o6W4OSsyKK3h2Yv3SRZlw1GZiJ5vqfJUpfUZvUI1GDMmcYKP3jNctQD
kVJPWdqzlVEQUaqBdm26zmTxM7ji1bCRk+fzl0QljEQqp+VreowM0YAn57EwOxMGGdnI9jitHZ1w
Vw8XnZ3URDUrAuiUc9LTHSy0h5IMUeTGq0pO933caAdD/rLJGtXkqyJ51EqazUB6oF7YD1lFSpPu
GZcBZccaSOtiCXB+d5p11gjbAFN7W7fgzMvoXECKJIN7sqihXNB2/bQkosbZnUU+KtqJBtFKWbKa
dDE4uoxojiMRmyQ3QR/Fb6qpvww3P1gkr44ksEYxwfDpvXXNZSWFtyGp1UCEH5LCswWS+NgK/dUm
09UZq8fYBFlcYDYr8tOM0lB0HkaN7mCTCUvCEyGDS0xsvQTGEgL/ltgBAsDZ/owyt1xhY5jXJTmz
hOk9luTOJgwU5tz+bhAEoR65L8in9TzjZlwCa+vqc07Hz4hBwSDP1g+Ms1TNcSLndsqad0XuLeNU
KJYgXJDCAH6NutyivV57OdFpaboy37olQjcgS1f4xiP6ZZuEXX5dz/jl7pfo5yYi20ws/uBhieX1
qJr5I+zp6Vktsb3xRK97WapGTfVbahIvOEIEi6zfjilAkf1rLyHAqJ1XBqnANenAsLaQic3xmalv
S7XtvkBSozlfJlNYg0WQM/jNMi6K1Zs7VZd6Hg5yjO9ReD+4NouyeYlPpOzhtKE75Hf4VkhoS7Xb
UZZH4SBgDOxzusQdp5b32GYEIHfTwbEG3ImRT3XaeBv04CEBnBH7qbnxWBvqS5jy0GJa9JaA5ZrM
DpyGhC6bS/xysXGXMOa5Hu+Xj1iVzVNQBIhDGRFIwdqaS47zEug8LdHOCDrWCV1sEj7hwIRyIgJa
ZMGzORrnweVKRUp0NwPRcZfgaIcEaT/96knqONsp0dKOo/0q0uLNInOarRVI7Dl/6WIMXMPzsIRT
u6RUX39IsuDUb36z+HguU/yi8Yhlcwm4hiveLoHXwxRQbddMc+2Rhk3tTFtN+vgKKwAe2hKZrZGd
TUWKaTKfz6bBvgiSB+0xjtWvCoszhhmdQOIlijtR+mdENreRJ3fpYHxiuWGQD9q72CDG20RPNi3B
3sUS8d2R9e0v223cPkgaiQF3G2gxRh5c+PYPGO3IGl5Cw7URX3JMnoVagKix7+wn5o41uHgw486z
Q/Tz6IC28YznKKHA0Q+/WeO+qOLRwSe2JQstjAa3Djm3ACxZw4TcDyiPSH34UWMSs46coLQThM6m
77czuDoSMX+bj9ND3PD6hSI+Hf0XE6ppfsIhJfBhOGZL1Lqj1PNA9nopCGGfkWnuJZYYvHEns4AG
ULhstJfcjxIXDyVX1qWC4pPur5KemHcyx1Hg1jg5TFqHVZxRoTPeZuMDIc4L+b7JqsxRlAbLCNmK
N2whH64Fz9Ifko1b9saNX7AOLfzSxIPM2xuXQHoHhPMYMbf2I2H1pmmjuZtR2kiB/MUDioOAxlXw
0DtE8TREsJ9Q4IZcnWGebyTaY7Jp7zwtcRHKyqX0mvtHmfiobjySq9PkuVPAX0XXbTsZvM7AuqxB
fqmWCLfRJiXFd+JbrwjuhUmVVFqPsh1fGyu49DG9jKLVflGxdfRKIb+pqz22PPi+Sco8y4SWptNn
mkz7dG5JK8q737M7Y2zq2bPS51tPowlW2GMiGIggob4eHKL0k7K9x08IpI4t15VlvpHEwZRdpN+j
r2/s0uOLS/J8MxMxGhvew8oVqAtx3L0kttrUkjfQJ7pHoiJVZYxtG6Os4xsNVynS9n5l1Et3s4/b
sC2tXYu/dCuN4IvlzXNMTAcrIS2M1dyzJpl+j4n8Kjt7K1OPtWuQmqvIQIMWRVu9suoLLv0XI2D/
pMTtSIJlHp08YmfDqR5utTqxQjJTIQSoAGNL/uzNiJSSkMWSsi+e246nXidltsDAdYOMlu0D0sQX
vTFjyiBxsKHDhoNefNiz267jXh29qD9Xo4060p/54JKR8prYMjyTZTOwT6cHdfQFvAxtfNLzBuwG
Y15Qs0HLEyzZQfNhm7STkvggy5EiVv/jN2SsueybjMxcYZN8Hod82qYtOuE+ybaOC98h1+dNbUyX
qRY/FTY9YM3W1qbObzQvhqQv7aYexbw0/WxOoyghh/fguHH7O9mtW+YmKxP/Rwmf+j99vWoBfGvL
CFDatKCHDW+t3JZt2a36vgTbSeBt1sTYmswARjSfeBeTjK2IY47kJjAW97GldNTy+kYI754N7VMS
DR9m7nurSfrkn/lyJ3XrjSC4aRdJRQrQ2L2LgvqWkSpEwCPic5xmTE7GrUOj0In0BiYgI5+l5WcN
/ns/JjZF9WyT003ZmGT7rVmywxr0IM/DpmAJWvh7ONnHSZGFVfYLRcL9HmydHYwHa0RZAkqB4YYZ
gv8QwfR3S8tsPVTZk1ewbTapBKy7SmNkpwjIK5t0BELYKmk4auLdiRKyiC0WxnpkbgLPT9dGN7/g
LyLVVcEQHHzkkm7lT6HSxy/lcZNTmne+AvLkj5hdhzKkMMat44N0iC/1EmQGSX3qA7Ff9Ojkbfng
AYgJnUrU9I2poWmt5wcsJ1E4GTOk+LaSG9N3y3BI9UVUwGLSeY08694eARhEKVVC38C+4VVvdQzk
QL2oTFVhQjzTHueucbLIsK68dmubirXtk9egG+4ZYI7lDDVNmtuUtr57iQp+yXSerH3mac5Ki20d
n0lv4eRlkmlccoLIgfxJ2fytk5GJNnC2XY1CCKjGUBaHfJpukkEM+7KYCXyw3cMQMMVlVUeE4XRf
K5o92ZCcNYtuQ1qMhzSH0KUX+iEuDJSnPssQ17YRvM7rMRDksaocubiVbivBEsHuxq0PiZMJRiJh
d9mQz0L7VXce5rwoh5oTirY+6THSXj2moGJ1vrHBvW0e+6LHfZ2T6tvX+FsmOX0C8ZjPhd7jjK+R
UpcP4HPmdat550jlI01afhgQduo6y2+qKH2M1MDCAzgL5dklQMHBtQCPIU3ybUZ3ciU79cA+dqt0
PcDZTKe2r7zi2Ff1bk6PwqzunIrGQsM+e6X5xcPQx8FrBOoxxarlaN9U5zazdHdFjz58YpqxA3Eb
meBWcECkO17vA/Mjo2avGKmJgx4Bhm+tvvrUsySsRRYDFvEYYzVLbiYqInacXRwYE0yhD43nHnpA
gKEjFYwUu15CAllvRgAD1jyLYpv3hf6nwgJW5ozqAAAM5ii3hjVYm4QrO0slh35k7BmflRaLk2q0
25bULXSCz/4EtSyKivxWy9ZOV2wb/qV9XMcJ7h7vRDSLTf+AcgjSiAPxI2skRzNAhfJuUvON5aVF
SHNnpUtxR9wzrQ6yIAx8QcwOZEF4PWHWinAMvmnif/Pk0fIra93GlSJJutHv/SimlahZz21QP/SJ
xJYDp4BRzHpOo3Y72wvMjqbjgdQM7O0BvgBq/ltdlBBMqvmu0C6o+yAlmhQMcu2CqADlxwK5n3vq
EuzhEO+kqP5m7aNNsmf/FwX9U6G9DPZ0sMCfh0PsuGszYOrRf6yhx2wmCoI3oC1TC6LjoLBn1Ee3
QSGEvOG+70EFBDnf5GyNrFz9ksx6V6M9aA2vvenTfqusLa63FnHLvM+m5r6fANolcVCFeQnJxapd
nzqSf1lc61uhs9ozq+RcdoV30XKPSDAHEZQFxihSbynqod3U+COneUSh4gyQ+o3qIDsR2cUoWde5
qfwVO4pqbXfJhs6HfSl6XMck90Bn3ntlicWf5rKGjaUXoTSpZDPdnhCyGutG9J9ubWsrx25xRfa/
GNsb+pP4q4TfrjMvI/nD0v1NGahzufOjPhy6BDo6oJ8xZ/2bq34XFHXL6nBD9BpbKoryrQWXhZ4l
pj+T3ujCudwYOSO2A+Wm6yl8Oy76+jaKpotVoc7OIFyMDfypXCEJRWqytz3xOzYyylz5b4TwfrhI
qf3etTZumx7Re6OLgI+Y2J9TOtwGjnY0DQLkJnzRfto/yzp7zEgV4ivLcP4OzxP/jdnL9yn9kI4E
m44OZYNMP0xcD81tVRWbetI51XtoLHmZPUirdHcl+h9wUVg8g7DiW2O7Xz7m9igBH+Jm72sPeGpN
6m5Cl0d366eIdCFkE2+K9jtpKQxEQSs+5izZs5LWvdlDvQ3506vr3zSqXpYUQ1xoW5uqLR509eIZ
41lMfrSNJsp1Q48cvarhtKTFhzvhPslc8wTW9DtyK1a0rP1Z3/pPvbtLgG5u62wgMqS9BIF0IS4k
JPIQoB5RxF0PtSl2fi6+c2PI2XyyAi50r71XrX2CcxhsSplvW0+LjoVhPkq57+mq0CjUAU8m0SuN
qW5LsYLvRiYUnMwszAVmpJLJ06aisU5HCEi+J8nUZFryk5FxH6QM8zji/GzXlL3YaMyYzsh+snER
rtel+KEVV7P7QHgVVzSRqNNVU1DA3rWWNAjo5DS7qGjaa7fnhOPQjAyZsHfdyfVaKh128KglhYP4
Qnwj7WIThZ1iZbqT3E2Whc1OQH9zTPAOKYtNw3iZde27i0f7KJr60OlB/uDf+E/GmFQnEWP6rDOX
emf86Fo/bpGJuzqb72NySNaACaIxGS/jvOInwo5L5B16OyfHyDpD18FIMZf9uZbgpHwL0F4KuXrV
uhIwhqhf4THov2A5PHSW81k7+a+4NKKdnU36llGt9x4cCqw7i3QLkk9w1rD1X6IKpXN2SwbI3PbX
lJm6UPeAfMSOj9X1NRdkXV45+rrTftZ4KY5lY5FGre5kY0kGBpaYtaLg03Rat+lkE8axs0skEslJ
EMbctvaq0opLBHH1YPTTdGt4GZRYKD1R2pHrNOu3FA6oYWfzrqvDrGUw1hPVAvcFRpSmg76Y5JnU
l4ymeBAssAdxU6dZ9J2UtNjGtsGiEewIYS+Axogm1E1to9pxCCmO7EYnuoA8Z86yOA38PrtMk/to
1JH1YBf1IRg6G4a/8ZjSi9qPOkFeBMIfa8c1dkTuHXsa+0fDD8itMmHmjcazQYXQsft5m0e6trCA
jKNp+R8ZluD11NnFFsc6zUMcG7XRs2uBjGfYSvJ7x0OCvis/BXr6YswiCck1+hCwXmFlFQBT8L5N
HRWyKJE73GtibRQ2mjU4CSsHSMIBHYjOUPJO0hgcwKHStvTeCX5KaQNxaWIO0+9ES9ZxBIB0VsVH
77TGrYEbeig/I93JX4qouE8L69MpSE1qSghEBfaTLtrkbbBVyfBQcCqgqJVdqF13v1oYeS6mc/mq
tSrYpCQMRh68r6I2nV3LvKw33TfsIBamAXZ5Wza3gzSZKfvjUDfzpgeDwDjFbqpKXodMY/S1kPaV
QbQblx3nd+rL6mKn6VtTMy+XlKshb4EXEPmx5KTeW7591FEmHayWtfVQjyrEIGKxfJri+d1iMwzQ
au02ODb1mi5GKn9FZpdugly+CbOL1hElPKwf8mfommKXC0KRAjJiQkgrWD4qFshqwJvqedtS43yd
ByUQ3eLZ1zverFkF6xgKHO8/ow3hnRoGG6+2Z6rD+qvO6j708NzrcSdJ9aVMbNf4bVUtyQAKJMY5
d6Lm5GABSNSEI4rnZXl0nJwKIJAgCN10yrVZgytrTKtfd7NWbXXk/Ug6k3YTW9NHR9SizMcGoZR3
V0OG37nB7GyLhocjXHnJU5aAw1y9qIHPzbbUDPGvvvR6S43XnMlIa4YnvYfA0Ibk0k+FxS3Qo5x8
TYvqgH9+5B+1k1OwZDPojvN/AxqopyDW/N9vM9m9k/T97wOvsdJ/DtOwFFq7gHmrk5FV7fr6wOtj
mtZFaHe9Th3fJ6Ll31eM8oa7rtfTKeGu6xP+4+Kf4/9zD5ALnGuH//Fd/PMm/3lF5jsxb/7zlhjA
eOi1UI9Obmdxfiz/zPXV/3kj11czsUSU+z8v3Gg5S4jrQ9vcXSI5lmf9c/DrxT9HuV7SPXI0Nz0n
6SHo3+OFLeKXoj5ASDYPckl9uOYVXy9hYlsg6P/Pbf68xNH8eUyGyIqq2r+PvF6KFyT9n9sEnEcc
QqSfLbf/c4Trvf88+c9r/XneX4dxgIXA6oyNteFSR9+kyjBYN8S3f95Ia2p0IK7H+o+LteBcJcOA
170eHNI0fv/Rec7Lga15n0OS8BWUsiXC4PonW3A0yfLnr9v+XL1eqqR34+VVsP3r9uvzr7ddD/Ln
6swqlL0P2OnrvX/u+PNif267PqS4Rsr+t2Ndb/vrMNergWwhYAknWVMB2f053j//7vX69eUq1WTz
+q/D/POg/3bY63PyOTgGQjU7d4lwExXLMsMmzu561YuA0zrLn7+u6qMEg/bX3YMOftXfZsFScdGB
pV2f9OfPX7fpdR9BrAFe9+cV/nqZP8/966X+2+OMIOI9/TkW+sL2uAS7Lzdfn2A3xC/8c/HPAf7j
/r9e5Hr177u1oGz2U6Y2//Uj+HPYP+/jvx7m+sC/HnO9LUFBthk8+AUpVmR0vsgIr2E51SBpfWDh
7uRdLId0+89wMVgvmgNjDDiM2TxfR4N6IZ2Ry1cfbCv3YJYt1YcSq3CuUVJky+Za2jKJAV8wjA+J
62BH97c7TciQTs5yiWpdZ7PFdpsNuSPOjv/5YuaUznS/fNKjTt8HSbbLx/6pVSklR42SpkfO9WoU
qP8USVdN1N8Koz6TEoGyTLFmFuV0NzX9N5D/ME/QE1iZZO9BH5YaYLvIdScAfgQ/EBUR7UpD/w6K
8clognybtIgiyrFGXNQ5K3DE6cYsWSXF+bms22TV4XHEPdMkNy4qqHO89GFqS9AFKS+lgRaAJrYT
BgBbTjpLYbroDT5cGd03rTqM+uQBIZ11kkpck3hl3pnLdnX0XlmasLWRRGsOgoWO6eOeTmHydtBd
tb5kq89nGtbsVdjp3ZIS7sJKnrRNhF2P5SBSULwv+jA/W3ZxqJrmjEoXw7MgTXJoj3U9ARhQfbpx
mNtZodwkMR0pqMJxyI69DkV1mBJ1Q1WCPUZGGVDTASDGmYG/ny5AJO10O7R8do609pGfJE8xPcS5
MfHfR74IGzbmwp9u8378LTw+GL8P3uip0x7tA9DzpNWnBcdZGC5GA42R3tmN2RMvXlgZ+5YueW37
31nEAlLXWRGMs+PvonnlaY3cS5P2t9b5gJxdPmmbcnojBnvD2viFteS4Fa1erwspvr30roxp2qML
5LkupeSdpU3Tg7mEBUFlYGVezGsvyt9FHyQb2vflnvjaHCFCQh7jbAw7WxZbH43GxrT5x2N0jcAI
78fFuQ/yQ78ZZzSfMVaAo17xRRObmOB+pgeJmT72ddoG/Jakyc4+0X7LqJzDbjwvZ5CZufJcJPMP
LWyWyYL2QGu/S82LLrWpvlrCq9cmP781MsB+NU5I5ZLEa9a2ntnsp7wb2hRD2OENIQpwDEF4bi07
13ZzrqN3lhNNkZLeIsqX1yjNEfOTsIlmrUc9aPCGeS0XJVlYybknlKafsD466Oi0bRmL6H4yAEq2
/idhozYU6Phj6rWt9OFLDQbrMsM6U09ITkmFlStIvjE0wwsBObQxxvlX0E549e29of14AbA3M7XS
g2XoJXwD/X6WEW74qQBe2z9NBpgDCNnKZ/Vda1Re8x5GjpZ/5a2htnPLwpjCY7PV/BfIaYBxM2I9
uqJSBPVU1EK0+mbmJ70e5EBR3DBuY6IkNyXdV6V/OK3NsgfDOcTwR5G3z4jpi3VApdINmjdD9hd6
aOXat+SWNNWXWo+gTIuMyjgRAxRpevYbxkjURlxHyKdod2ResndsTWedbICytF8AX7U2trWiYI8k
ylYPq6w5Wr4Rb3QAt4aF4LIople4Oh9R3HZ0jevvbP41m1AMPdSheprQuzef/TZ5xghfnapUAgY/
QQfX3T74kKPyQ8pV0D+AsWJfhLtj/iaOMJS6+5YNzgVd5iuQgBuol/G6NGAn6+jv5Gxnm4XCIBtx
Q1Yo8cTVtMuTxF2lc5Xsp0+33/VR8ZRX6t1QFX0hOd3ZmUaqMp5Bl0oiJgnGbptGWAvkyKgUBdZu
CGPOCaJRFOq47KPnQyJMFCEMNotDM2LBwqbVriV7xERnze7h9xFkbDTbrnSie9QocjNEEHCWFrI7
krJRKQYCjYpDUfwawAaGRlAsynjKEUKUrw3xj2tHTmEBmDME/jiHbqdTkBnpiKGy34BgeHEz874f
l+L0a+/S9W3THCslgojU/K61/LtMzS/RYvum4LpWOkEvyitxzCiWa2WUg4JASOPD+1klU/zLQKUw
lug6h6l+1LP20gowJrCxGkWhU1CwMgfecGJuA4H1Tpdmtxk1d4nlbm7pWxFr59qh5cXsW+PxUEMm
5BupcrfZohehPCoB7mfGgcyrW094mIeK+lLmFLYs79C27odIm0092ndA+srQ1ot9YnjkIkdShops
6K3rD0eQaavYXcAGzLobZWXo2oH5ha5G7wZx34S+oRrDyNK+/JYGX9SPOyu16AwMaJQ8yLpj90Qa
JCCW0t7Vtrlz5uGcJ9VzNepb2ygQoifIQ6a2eEsJkam1+leg1+TlrePEXzlN+4AG+AlO48u0YFns
TjyBJ/mqR/fVrNHVUBomdXLrxuMZsKWXU3A1BFJWw3XPdYOMphZ0UmuaMq5N8muEQiV1d0MKCCNF
qfZG1/49iIsnt1E3o+usMn1A4FrshV285SPnRCbF1lSsDaz+JpkREcFj3+gdRS2Sp+9SYgOsjt9n
jpy22LPrRn1Y0OtLBxeJfT2R8ey8T3J8jwU9Qa9AEurXlAlSOr5l/jV46bPVjm+ghn8ymrR9bIEA
Tw/KLp/or9KR0+uHBlepSjW647nBHyt5tGcEKfWc9htgTgpExbyzg/hD+OIQK2w5VDcJhy+Rfkjv
R9hiDiUzLNB1JAyVTftJR26h2QPkdL0i9hyPkKzu8xjGjIEwYoMpajeCaHorRbYUyAivHmnTY1KL
19pk16skZW7WzFNbKPbL0ULk8sz9oqNum6haNR5x1c6XXmI80odfijd10JvXtMkBQU3FS0DWDiPf
Y9pFRCIoj48+vhgNywTH3Mls2I91tBV7yNtbkHsOgwRSiRTL1WqgTfieTDQGlddcUn9RL0ix0cXk
hmNwk9f1Y6EAwtIUwqTCr3fwo5+iANScDxCYxu4VVciNGcg75RdrTw33jYzfHUKp6ENQhsqG4s0L
AvQHmD3XYqaoZdnUhmfOjYV9RdYOy4bOGFjRjCA79Bt+kjtbTfMB5mNUlxe8AahtMAPhmeHnol5d
SVmOGOMRoEx9W2QUSHD58Gna6DmtEu6oW/w0i3GllMWA9Fo9pxTi911CVwVBj4drAY8BuvMq7k9I
txLAPtE7NpiQIdfcusRPeaI/W11wlnUDEypCS1+keL5orVsaugIs1GWOOtWPPW1lzQ5FfosP2eNj
9DwcBCUqq1CZHgnieNips9BZLR/RUzecc4iZ0FCvHNGlD7LfyMiVT0xwrCTvg299VOoGDPIa6oez
9yP5pNkTu7lAvaP5XU2TlmKXVe+dCLZx79PVSCfuRTJXUKTp6IoUdU14g67x42ER1qIJbGPaZ/T6
EKSWOQiO3j8Q4/lKohKxd0hz+gYdOGtjCFz4OiHmZOmNjR+rj4fbMcg4Xdr0wWD4CYXitxZFOW3C
9iZO69+eSCmPG7TLc+s5Ev4FwcmnMaJKmTvB0huTUERIFO3es4rBu7JYjCmy9UF8YQmyyjrnbKb5
C2vtF9+1mrUDSQSZ7vhFVYpmi9+PFz9gqnGnENTmR9ykzObuvUZuLQDRFul2y69jIOGB2q3Tl3Sb
3CJfckq9/8PYeS05jmVZ9lfK6h3VEBdqrKceAIKadLoWLzCX0Frj62eBkVORldPT1mFhbiAJKhDi
3nP2Xts1UrGOg+inX9uiPeiFQrCTTpC0Mg6PejF4igokfMokrq0m82Cju2BDpdkrJReN2jg91w9K
YvmGNttNVc10Meew36DL1UCHrhQrf0RB9MFMuXL1pEL2qtDxN9lppB/VV9+jItn5Bt3BKCQmTJyz
UoYVFSImTjMGorMOwqpJLNfGlBPP+qnu7AfiJr9p7Wi2OEaj7yF5J1MDgSVWI6/tgwWBJxCRVK9j
He+7fL6bNYozfflWCQm1qo1oDHzLYymQjI6l/2gR1OBUcsC4E1M+WlkM4BZaDhmEAOIU2ivzlkwA
Ymb197jLQqcnYUwEhroW2vSgypiXYo7AkC2ciChYJGffOoKSVQpQhjliSKhiZIxv8Oro+zymJkdp
lg2VlylsJzGIczBmJ0DyOOMMS2U41pyaRH+WYAwQ0sWfvn9Rm4OkrA15pA2gS/eiIKdAMB3jJFVg
DLTwgU5P1uLdHQiHSxJObJJ2gAn12ofaB8Gl09pX+3v41N7UKkCxghRsY82IULfZ+wtpsj0GJnAD
w4QBlcbFAklfkWg/Gu0Kxxi7b5ra1/Mm2Qm66pK3eBuhrnfCylwlNr17ieQqx9TVd92yviP6S1gF
i52mDuRDqzadB+Wu0m2kU4qNqBj+mJwQ6coTvCgC4YsAaztaCY1x8roURJGm0luMA+LSVWwkPIg7
AJxVu9pvDxICRXA3QLvS8jFO81MoG/u+Bt5UMH4eWpsevKJWjpEulr945RTNfKYU8FKKrwlJUpnN
MSgtxGRa092a+fBqNsNnlLXbmaa2oSpv6DthCGpD4ubw5/yxxtY3DzQE2HlKcd8n5m1HM9SZ4uzU
41iS6FE6RWy/xjr6E/RPD3571wmZRihTd3i9QIll6L00lU6pLo5CofOZBK1nkJK2qmXzpmTW0QOW
IBJGvthieFR76VG2u3wdhNMdDrd+BdrgNiO1p+9jH8Tl/GLZd2TtEpyuZiYUvMWw0MYMsBlgLnF6
q1gtVtOg75GNOX3dbVozRD+E6zl9rHCAEtzpb9kn3boMNW+MCShHbseqoNk8STWoPO+JNEPk3uDz
Cwg7tDu8p4QBDJX8IqXpHkKpuvHHaVOM/rroU0wvldkhqWo/wwqup67tGF/gCWeAsQRtMKpk9jXc
yMmOkbS+kxblSR/ZKGR6g7chhiO1Qf1q9kteaWjwrPhrMsOXsA09eKfkefSd5sa2iuhqei5ElHq+
SqqJajl5D+GtwdVixLT2RPeS5HTYfbqdKz/mV7ONGi2MPeB2VLBwmltWixfxlZE8jiNXb71A0FoC
5HN7o3VtqynB/XU5IiF7L4qv0jcDJwnLcxuEay3RI0yv46FMVHivPmzduGPShh65aj+jYXpMULHB
ULVtp+KI92wJnpZmcygNQ3POp7UNaXoiGQWtZwvvLAlohRY+0CvfE2lfAqY1aAz41EKi6Kvw06Ns
omliCqYzrddLZ46abTgWLXlzjenUhfo1aJg60kfA0vkG4dubiZrFnAHPTTY5clr5VdADWptF+kXG
5jsj6mFdqeF5DhCqVvxZEiecUZ5v6tDemkBguzcORSIq8vdI9deq3v+AZDn7Nj6viHOUYtZe1ptP
tjIeplpCyVExiy8I4uhrga6M7p9J9yqx1Y20lMLDcjqmutySTp536wgBo0GzmUCp4YljFDWIUiJy
GYTh1eTF8DwH6mCwgoK2Ix3zEQ+qtIro/j0JFe3IUPm3bfhlj8+VpT2jn3kws47RJtQVHZ2F2/h+
5CDqQJGEltJktsCAl2MTzW5RbaraWGuvMqkolaI9jVknsUHru4KN5+SDdiulybRqhfbSw/1QAkCS
pAcikUzt4IiF4CGYja2y6N5EEDYMhQlRQTBiMYfFpIi/q9My6nC4Hnv1YofBbfnNideHtTlU2pEM
1NtUMFMzavjt8QA+TsgvIWhqZ1KLs54ODyM6hTVhDJcYiCKxlpJj0ZMVtGFXTALhITPwnLR75R0p
9buJc7mR2TET/ckMjXvVgHEbRKfQnjdJiwWFZJCm5mgJsE5b8PE1+aVr9Q/JRBLC99phqlrjxqUY
E3P9BzVPkIHa76runFTGqeEEYAuCYepWefWXyaslBce5RqtBfmiiGjOFu+azrMZFK/CUdhVahhC5
1gBQR5Z1xCI+ewujmC4vSIWUcVPpdJALv/3IRX9bhh1RubHOnKa7J/D+gMiicWlSMKZCam/RseSD
SUSKZ/E3AwCFpozaOiIuPsMs3MZ6sq/xFsuJ/hVaNXWqui6JH1eC9Rht1Kk8J0YyunWV7sp+xE8i
A7Ys9PdEafa1SifW1olpSfDfxq32Efr5bR3pHh/h0IU3JjSEZh6OuQT9JjGQbkTgLwbtzm8l3Bn+
z5xLD+riWcOx8yAlbz0aB31WCUiQS8ZcKtrOrFxprfJpdu1OtaN7iDjBrsiTr9ZfNnaYvk1K/wzY
mFOYhtO4KfjO0XCekuFUxNE9Fop3hhDv8iJzNgsSS8vprSuDwbFkLuRSZicAFMmimlUTeXN3rVSO
m5FT5kqbKM3KkbpHtU41IXwjMCpaeqrHLA0OqKDvIHYLx5Sl1zkYjnJl70M7P6mcwoGibNqiQGIw
qKhqSIEdopcorYX7U+nlp66lH35ZEsOhFreZVDlI2Di5GLhjfMwfoMfmfPB8bK8GFb00UcqDlmb3
iCGd3ERDkqN+mQYsTKHiP8cxqli9g/wCk5DgPaHRpkZMLxXBxqhy0NBuO4+xY5pRsp4D85AW+bsh
qjek4zd95ltexH7KEfKM28H0pG5l58Up6qxgo9axaw5kYphS7mrxfJZ8ggbTft5UuubpHaQfLnmS
p6eupXJ0oaLst3qPwnzRU48WFrvlS5WafTeaFG/ANDErZ0THXpyftPQJgswqTItLHbYvYY/2ddkF
56lSnZzh0Tow2FGo5Z+x+22oiL/4ZnumcnvjE6/MLIGgiLRSPD0uD6nI7ttQfc1Gg2SVNmRYO5Qb
i6TDUEA67/PoHvUC12GZogzF43LLbOwe7O9L2cafzH4fBqttdyZ+EC2fl6CA9EUvj3XpvzI86HZh
yBDFp1B/lCzh1eioXMT25Hpn6raWBGW9GPRdrFbBMZukY2GW0pm55vOYUdudO3NdlxGhVLqxBKkh
xMFQQ2VcpAmBt6e8kGgQ8AIwrKRP5r3O1PUPIvKt7ThL55JZOXFkCUVMK9j30cCkkaBGbWokt4wR
3ZdQj6cmU/ZSipa5moGNB4nJRM0K5U3mK5tpsqudLlnI8SfbcnGAZXfS1KCpgcyxud78dZ+fbWOO
yyUixkzJM6zzUuVa1epM47Nik4ZEkeTjiyWiE42fbm2YeKoqe9oVZpbgODDfDOrICgZqx9Q6acv3
Wc8KA9WOYOY6g1fP1OZpTutm0zNCrweuYX1NATJq78mff+9aEFCRwdVnJpJLKL29Mf0f0ySpZUpp
DVXUjeem6pFLoiJo8KZI3dRiYWJobwzKN25gDhpG2Jnvf2ixAJtjUEKHqiRsLPKEefCdDE5LFti/
YRmyhRKiTWtr+uZnaKuYX8DaT5yE/c7faXN0BFMPetVWn+3k3CFFwCN8qpa3i5YOjGaQczmEb4Nt
PVkCIoaVb0mWRKY+xcdZNu6y8qaMwTCgrLnPAxzuGJl2dSkoaZo3eBid2rS+6hEosgggeenpLYGR
lOSljLLhWB8E4GZcEBpHhJ1PXie3+65H91gFxOsWE5I1hG4c1tou78W3TUTYWoafgk68SkIqoYbf
OYpZNuxZmumoE8Y7EFI3ddy/wEZmODTG2Bq17GeI5ubUJu0moLwt68yUtcDmAgsL2cZV5dmh/BJN
5skOflBBxQe5XrwITDjLyMo5Pcb32fDka9hSeos5Whggjy2wfo9tgUq4QJlhx8ydTWR5MGQ2cSQr
z4nN2TppgdQllFigQekbhYCTJWnZ6MWZOfaDIWfPTWalngQaeNUrICgCCVaYpW6iRQoXo8jkRwyY
tMtbQeWQIhU6TcqeGH/nlF4JluaSZJpZMs6jniQblEE8Sz1o9MLWsmW8zxgSs4FSpd/TXOkDntUs
jLd2ZA4naRCW8tRyE8NQPH/uH5S0YKCqVTiLIf04GgUrvfxK4upS2/mwTafFXZTiGVHFrs1agkoD
GlPNTPHJNJP3jiIfV5tCwmxKxSwtwl0Q98sAWn3VDfyvVCuDDWvXFzlDszSoyNuW1pP/VlFhwbgk
MXZtjxgHMA1iqAxSaHoMRm59MC9A5ih2drJkb/pzT56WW2Yd8Sm5XjPmp+1h9IO16yoqftHcDfTL
2GFsLSAZMyS3huGdM9ZJd1tlNIEaveGnGQoiFONToMNVAEV+HFPkyANlTcZSBFH0WGiYTW3CSoAd
IHv21NJ2x1HKScxUTTw20SkX8o1dCm0j5K5a9xN5JVWMQSPJvVAlQnIOuDgEgWgOA/X2xMLSECfj
k5HjA5XbR7pm/P75DGyOiqwfkeyVFpTVmbdmGF+NQ63161zWaneo8ujYmvRPq5qifamN0qFmL4YB
BiywRe7JBOLFtolR1ZfxZ9Hqh7nf6Qln0jQC1U3qwBbPWcwprJj2oll6QrUsOZ2S4dsyk5pxbao7
CzicHEV2C2kQ6oF+Y9ZyoDHNMvSnLMU2Ziq57xJgkatQIvShxDfLIdqUpPgZ/k068hbJxCGspTWp
s0JoqOiqI/7a59Zg2/pKa0DZS9DQcNivsvGpNvjGlc5bqgkGszGA2NzQkjGs/lm3dQUpeHa0KEoe
guJWpoTCHkWjm1/FC5MGyiNIBM/nvZVyWmsVp1BlGWWZ9Ho8gzQENw76rWDi7shSJnlqJ/INzWIo
z/naRoYZhj3vV73LhmjvMkII+3h6BsdwLHuzh5oQF+gpsVaQgoYNHoDAGM2sJP2IjJAvXQ8+So3A
QtMiXYYeKoVDW7VrABaUzY3yS21TNtEUX/rFqWv51lMa9tYWnxLpJiTzOS0a1JVaVdsuP9Q5e7Lu
45riQILMUp7ERLxZMeakNqg4OxlW6OxzolS+iNd7l9Wffpy/ury6tYkq0PXqMjcGSWcRxvLGf0e7
x7OFamDofvAhS63GklNmyojHkIb+PNBjNvBPxWHvNaH0atfCQqpQyy7nOyQFQjIJhbA+w0TQ06Ht
BSafkQ7zHFJZGLEyr92oBefKbJySFZftXaz5097AiuNETH1E3jGYDYpxTc7jJi2j+1ZK5XVtXVQh
MTCUp6d+BFDVyFSFx/qx7emIGAO+uyBvwAARk2qM6cynD05h077CRm8aAOZ9dLGY7TMJ5qrY9+Oz
UJkOdPjVnNCWGLNv60IPbwKQ3lKh0TZgrDI06HmL/hV4BJpu/5R0SU/axNdgUdAvY0rwfSA9tBQF
CHiznUDNDYof2iNJH1Rb0zbz0IK8S0zd69CcIIdFYpfF8S1xzgstH7qNOZfETtrUr5WeOR/UOIr/
Zf4ta8NH28uMWIxhq3Du2SR5Aesz/cBR7vNczCWSxcxYNes7vlHMXoWvqC71dBNqYDzhjydSvM1k
2EK1r12qxo73BbpkV6vgI+EFnEoyTXDywsnHaxO2w3AusWaJGiHLCDor7N6nqbjhChszCibssywi
mKg5OpByPcVFQ7Yu8w4sWOVFnsuvuEEL0obxvSrbvhtWlF7DQofQV1E4wUDX3eSGG2XSJ7X24U0K
tnRfkbFL4tw3tNnmMf80TfigpmBqVDfnanHmEEw5bwKodjfR8ken+pZJNuzy5RY+lc9ep/Kw5BJw
KbAeABeM2wyBuJMggaBAlKwtyYYsWPfTqqw4D/ul8hB3Ucx+ID83ZTisFFU13UDbWgaeMTHbz0Rf
AJWpqWkXTTZ4tc9EJhtmxkJOPRbVrhqbh94s542KAcnrgSmNiQjoHdOdgwVSbTh4cBFbWJRaC++v
QieOIRznWAOVPTOvpPC0uunOfWndpTkbNJ/xq5ZKfW7tloDACCQlz0cAL7W0N6ohvqn9iSI/ZUYc
hR9Dp8AkNWnLx53ypBmVibrjraxyfxOOGKwL0GW1eZPRESPuVCAnRjnvl9K6p8WqpFKzKoCWxZi2
fKPHGl7sk7obAZxXwMP8M1CyU2AwV2Fahg62hBcrEQVQKOih7ZKkv2j85pQLjM20LopW31ZdQhnG
gMQx0f8UXJeCtGUmgDfT7y+xj2s80rV+1eYZIawp+LdKsX5Mvcd72D6NLUozQTyma04obJuJ87M2
f4mR0DsNOmv8YxrsoHOWflbg4yl+toz9JFT/+RSQvF4+1gliipadS20exqQ52DUKH3yaHjrzRyWB
a0Dk86foa3zymgJazlY1QsBMUsFLJ6X/4vWBsbOR/OzLeHxUZix8AdEnelqwAUzxBTdg05G3gFMk
BbxuxashTh8gRNA3NXHyIyNHTjfd9BrdA134r+EFBQpnFdcfZq9T25XU1yfAY+kGWcZu6v2bsqFB
bFKLSBTiL6jpxZz+p+cs17/reTwJ8AaMUklDCQ8YknOHvVNCENSsE4FPK1lGZ/RRbow4xNKdNBg2
e21b6e1OgZjUZeO9NM3KqUMLpJY6l4FoC5dCZ/CufauJBs4YVoRUtDN1roSLAdtNJTW7QvRUW+Gh
pZdGze1dFW17RP/J2d6a1lLb2qsGjrItFhx+dJsSX+4GnOsLosWFsjP6lEs5gGQvVUrSjiOsdSN2
JVX6DvTuPRHJRwtRmb1f3QwVv4uIBhcfVLI25gZcLUXIOM48SYrpoGn4+dQCJIjAxUaFgY6tzmbu
0SwjfOIMu4/b+JHf/878qPFLrgLqBZRpKfo3tozvkGmVHnyPzXjXqOZ3mbbP1tTc04WAQhpLhMqb
LX1n3GWVz3RAKIt6hz6qhOfaEOCN5NC2HLIUK6b8pP4gO9IOZaV8KP4AZilHJ7Z0s/KWFAlmasDC
8nLXj8ahJ4yLfGGTIyhHvZdx4vYN6UXrop9axYkNy3okogNZm497vv7OzeaZkGiq0XlxUwly7bhy
ck4nydbeZqI/jQAl8M4ONE+8zoqQ1MmkXwYMVKvSTD19sblw8vky1W8ampYXzvZpRJK2yhXxmWbB
LWbhcA9DaD/q89VQfioBhDFwz44GoMAkJ7q7nXTZQzZHtiqFny43NsowBsemLat10FR3+MA8WSfX
pkzEvmZSGrQVkc8d6IHMrlrO8BjJ4u8Q4hqmhXan5RLfG5yiMKjiMLxlEmYEnjQNWCBC+0Blwx2b
fLkORiS6m/lDWNYXjUSaEagDHyNaDfhoVxbVcrem5mcAzHUq2uVuNMHQM7XkGBvVbQDr1lHHko7V
SBNjJIIG5dSGRCQAJeVNO8sK1OZ+jWsCvFrCoKxstkUO6qOjJhzlkHfaMfescD5F8KtdkmdyTy7b
fWDFO6KIEaqjOFIAMHrwa54jJovpiN+lbxgCtAEcOAb9ACC+Ahp6VQxYwQ6kaCVN6rvRVjdCbrcZ
gcFeqzDeTVvcIYyrJSI3C1jbw6UNtI9SHAKNs+YYDSbtsB8bjUMhdIiVvf1tTu07xS9RWU90UDZj
HtArSQ4ak9IwYBgxBuqNGY83RFbfRANB2p2yK4M0WyuUB4zMuIwqZjjKU/WmrGSy3jTQZrX63Izw
bioKpnoGZqXtY9fOjXM+a/e+Ft8Jzilri/i8pJ43dknSJVdyYcVuV9AgIxfFi2OqkVjgYiwSajVq
K2SU3LICBjslupglZV5us11UgKruSYxsW0YlFBvtfEQCIKVHMdZfftx/JQ29CqKolOourbqOg2bC
ClO8oLv/ikb9u+sLj7i1lSan5UaWRvplRKspFbN2I/ygJEvDHgMZxTPpRitmAvvMp9gctzJ5t5gy
q5XUqseIgCnwsmh0Oi6IeoPX9viDltqr5JILRlO7vS3WesUVVh4+kKxf0uRDaAvgINlR1L3FEqby
+xXPs2+vatAHWJ2UR7uoUSPZr2GHtJ1O51ECk+AgtOsQzo5HPbPu8VpR4M6sR7nuj51f3Pz9b//x
z//8j8/xfwXfxeUXBr/5539y+7MopzoKwvYvN//5UGT8vz7nX+v8+zP+eYo+a5T3P+1/u9bmuzi/
Z9/NX1daPs2/Xpl3/+PTrd7b93+74V3zCm6773q6+266tL1+Cr7Hsub/9MG/ff+PUg9gSxrXTfVr
Sy3v8Mczl6/wv//+2L6H/xZ68OsJf4QeKLL9D1mXf8ceiN+hB4r4h2zIKhNFmXwDWZj/Cj0Q6j9k
RTUMy6DLp9iKIKmgYYK75CGY/5D5p8m6YupwMVX97//3y//bj/j7R/0bnatLEeUtIQaqbml//7fQ
A9miCqfJGqqcJfHA0Piyfw49KEgrDovJmk6GgmYmTTCj0+O2yv2fFg2zY/7bR121/7X41xVEuqHU
Z3broUFl7hbmfInCRQNoF+2GZGOX+YX91BfUzbpCIDuuImat0iU0IRXXnXWsa2nYAx+yPEmZf8ZC
ii75NC/Z4RMBpWMSr4taMlwJzhuXpwAYYq3igjCDc4ahao9f/DWU5hfAzwhAiS3elgK1cTKMGzWj
/pExMmM4oTSbtDKSVQYt12miAUzL9ZvAI+SaeF2UQL7P99dFAZygP1hzMayYaVG3lEqGydeHIvLL
/9gUf3qZ60N/2krXta53ysCComZWNqQh9LJnzj5uHHpV/ct1EWt/uhYifNCXB653Xf8kAeHhhK2X
/+V9Ymgx6FxXTDEY/bEopB6yzfWZ14euT/9983rf77fJr0+83v5/Fv/7d//9Aa9LQVTquymqx107
1OVetqJyf13ql5vXpd8PNIn8x32/1wv0khP7X57y++HrU6434T2G9Ihglv9XKyu6QUf1+sifXvHX
vden6ww4kTYsny+CxjBX4a8P+5fP9Pv9rq/1l7e63gyXnQJYJkWaf32fEqIICL3lNlpoUupLZh3l
tMy38+vfaPEfDYh7AXAti1jo8z3itH0a1MXmetevFSmAYlT61yq/XuO69q+Vlod/3/zTw8nVW0Sb
h/nWdfG61l9e7nrz///w9S3+9CmD1g+oX0RUftABVE68mKqS5cNd16wCCXiRPUjlip4rPMHr7WKx
211Xuq5+vTlLYbwf7q73Xu/4/Uqz0fIi19sE++T769LvZ+ZXW9fv51gSzbguU5kth1yQl3pzS1Qe
5p/fi2ARiZhCWLO/Pj7mWFdLnVH7sLjOsLhrq74zxWqQpH6ViNtM1/XdFUHpLzDKPGqOtEEkBhUk
WcFac8s55wJsRX62/7WIJJCIc7Ym9eklf/bX4vXesDUPIiZ0+3rr+uf6xOt6v2/+6SWvd14fvq74
+3nX+3x1SRCI83BdBTPqHIKnP/qpgtLs14e5KzTOFCkFAd2kk5K2b9ZyEr/+0ZqRkzoxKPylNVPu
FTSLYHNqciW7cdgPdjTuhekb25xcXmqk51lUD4WeUv3r/2W+NPRjnTXTDjZwtseDhJduWfr953of
SL1yVcCtoBnK9phrWntM+MB5SLX2LOKKvFNTMbZhXWmbIBzGvR/wJ6Wps45m5SH6lUwfNCTK9z6T
X/2WkiFj4CVAvI1qjciBKlpdb2aEQaKfpCbXdyjExoQ4cHVoGYBZCgE6fQxNLlpCZ1WMjmZd2ZR4
OgBO1bBTuidKBe+a1SnrrEHEiMSDAVpTJy7cAa4QsuavR2W+96n+InuWt4gFm70tA3rWJfOPpcaq
BbXrztWWc7QVga7QjQZNHrUnDmhO3lSfUZJcF3/fGfXyjTaEM3nqHEHXP+GS3Pb75nWpnlDQadlS
uOJAuv5JEF1szFzZAaiY6K0ZsryXgptKbqWNURvlSioHDoEpayhPBk3jSvBl8rq7qHY//NoRteWX
+737XZeu91VpjYG4F6BQTJniZJFuQMU0v2isOtCSPxCtVzrr9ZFf3NbJrqetpaUr5BnjHtDr8gtr
JSc8MKxedL0dovncj5XPrzKoPepqsxVe4y8x61SlHPDTEh2wWYz7X4tttYWYrO7CeV77Qy0IEbRQ
3ZdIi5mPOuTD2xj6FevXHwxcYpi4IHcxQLO6QQSmzWJFk6ymL63hMBpnoEUEZEr0vklQ4EAeKbIx
otkq0y2czukeB7kG9Pd+fCORmfQGiwzP3J2f0q30w9Qi0GCEuagH2RWTr4jJ7AVlfBm8UBstSf6G
ct29eJ8aObOUbputiokj9PpRdT0Tc5faeHpAgLG5ZdIZzedAviiTV4mvzn/vs+WlY0AMqMqIWxxX
7RN47lry5PA9044dACyEa+Ohs7ZpQIjmCiqgUbzA8crmb3QSMf29MqS3utaDHZ3ThRoABSJxe4v5
qHjE/yN0whUOffBsfhtLYO8jrIyio6e+reNTAa0a/Fl6pJSFnDObDgLiUHgCnlDKWwtBK0CM3iUd
EfDdDGmg1DYNm1OVkDMKR/CxaE1TSrF3Epqx2ZV+RhDZJpDYoXupxxXEQ17RL2/QJWc5LiNX6o6T
dYfKbuieM+TEXXAp2y9sMPXeOpiIs2GiosqNYPHRLl3l6S6UdMR1W0zNcB6D5M7ENiZcXz4H/d6w
tk3m0rnX3odgph+3kTtyKXZqcsyaXV+5hQymxkXKF7J9NVhDtMMd2D/UEtCv2JQmnRatmCu/1E+W
tB9p5/7EyPsYr90op6xZSenW1z2DqCdkX2TnzG7/FB9G2xtugmilPLanaEVYTwCvAlmhRll4Nxm7
UduUIZV4R6+/4VfNKX2ik5W4SrRFuW/MxBt+xDPjSE6TC23uKNu3hbQqjI0FcHHe1+Yl6Q4xETgz
x4XmjJS94uSnCJ5EcwrYjw6kwrC9mdTKwSbmuxmO9IMY39RXnMMkdtMx3JcBZWcPOLXoNzN5UD+w
lgXSI2Qa4woPv9XulZ+ivs2THfoIDTl95bKdJFyY0KHYO+koVtYuljyQqeBPgd7xYu0bMVU61cFx
XeTwrFwkNTqxoTEyFg+mwQBFyzpQlVDGlXws73QJSgX8qv1MzzhcNTu0qz4lTaB1xSGdvQEOfHtE
cILdCLQKfAZHHOdkcrzxbXwMaxoniu2l+m2r7oYQrl9/RLYDWh3HYozqFhlzir5kN8wHg1n7d/xG
IdMAhER9TpVJD7sbsqNJt+kBVZ6QXhHDROZN9IJaXJvh5e0VgxG4m73aGqm6Rz/AfXopl3iL6I6E
VXDauLDkC1kQckTocohBei06OikuvqABH0+wwoJBab5O9iwrIAWgmEDKko5x/dFmmySgsq88dNYN
be+alontgFwxvlC/2I8A2HRPO8N5gYi8iBJtkhgYQXolmaiviFMME8s3tor1UoCq3eIFlweshw5B
MFnJ1YpXaZCH4rFLV2zzMzszuoGzdsBatS2QarbrBSrUObA34JESIuuOpssniVC+F17fPjJxQj5Q
HroXXXupui0Vv3bb3alfvuYl9ZaPBtKrpKgO86kuN3wmHxZPdlQ1x0Cv4AaP5TOVXxEBgDmkBxlk
D1gY9Z6ebEtAJqdiZTj2w9GQ1+FHF51ne4XfRXpP+bmqVnYmadNEZ8paSMoI+o4e8+fsVO3DG/Eg
ee18F0YAvikBvWnaTYiMq+gcAxEW0dnxqq82WnpSxqMkTrV/CCraHEQ9rSuLmuoBHjZKtJGe+W1E
Y0JsMQ3i2ZgwxVzsZwpi9mfxhEYLOfcWndE9AQul2AW38yERzkzR8NnGIjVtMAENiYfGm0oWZMj4
RQbwM3sRrK7e3jYp1zoE+LgBVsmiMHQomoXHUnrQSWOZH8RMUex2YFLavNvysQUyQg5I7Gg6PzLF
WvyU64AUDiSlxf1DFz5M896yKJO2boQtICWmAlf1fRD/DNNrDzqf+SQuhOesIQO5PakBdjewc9yQ
gbK5Mj0A6w5qfwp83T8a47bnzBLtS+jj1ftQHhUJmvmGLQRrrrYc4AIRFGZqh6FDFpeN6ZRlxem/
wL7Fzk34EokDr54cmNCEGkYv5IVO+GC41Wa4K0AoqmTFQ/kHqkpuxyZdoe6l2d5+gIUsNmG9IZ7l
QUYy5Bp75IZOvDYR2aw+9dgtn7FEGJfEA5N8q6GYW8er/DBdjNrT3vxti9wf1YzHnmZ6eDXlLzqq
8VMAndqV783zEHt8csXlYAifwTL7aMQxGjyKi/VVbmkynb7rZwSz+jnGKRBAo3FpR0rssdyQPMkF
6XXXrEbX32Yu29QJXcUJ1/rdp/Ndet0nQMfVLpQd9aKd8616mTgpMAB4xBnGEZM/x8+y5iAgqJ/1
O9wPFPkzQTfb8/HLYdjwwvTEqkOxbvqdAadno1GxvvgmapnHlCZcvKHYrPu4hMlgdoLRDVfkpJjF
CpYpEfI75FnIRkPwTW/NpryJvJHkOHkTNHdMl5aS/OwG9Xryor1Y9S7mNJWSLnaL/DzvNRPb0uoD
UbcLxk2lSbRWnncCz8Eb2m3tSAzJlvTF5ix9yk8KYCqcnu8BhwEqj1t9m93Kj8E+OWESRVBDnIMf
n2mXFo/FJuZTbaJb65UWB48peKeQqbrzh8mn9pBoY6ULix2gpwCiJsM2ogjYtnREb5FG0EIhOEd/
ljnCKBMxe3pUHlT4nPfqE3LzVb7uLzrCY6e/JAfD1egHOeuOsCc2mqsftWNz7i/1zt+8Aa2bj/Ox
Omtr6GjBFrHaEQf5icMba1+Cqew4Esnz0PpcMxxkW4RJ5fesUTiQEM7zUV+Hr+1OJ739ffKsvb9/
a97HY3YeV8T3WBtGH0d1nx/xts9rOgNu4kpeukLs7XROfPJdCuorZIandG2vYZtd2v/D3pktN45l
WfZX2uq5kQZczA/9wnmmSM16gUnucszzjK/vBSgr6aGMiKwPKHMzOElxAEHg4uKcvdfeGtY8ewhP
2YP04l+7Rf0ePJB58EAn5Ff+1C6zrT7LILXPqlf3GTEyZvUHuNUoufVgwTKuZsVCWXHWeGYkY9dh
C+MejnA/IyChEj+O4e3dcC0OhI1k2/AkbfSFedAfsgW68Xmytu+Sub8yX0lFl6qFd8RJMLzWczGH
tD1nhAIGipj7VVI3iME4ubwSgT5fu2smJdtoz+7wFDxUh/ZXeLLWzSF/j5j1UPl6kX+9xCf/2i+d
X95r8hNaDVuCMUbfw0A+4oMYkb73yX19TMR8Vb/Jj/4FThdYZXYrDip/9iB/JnQs53I37x/HRPTZ
g/1RvwEI1pYkCF7ijfWuPRav2BzgBDBneS9egx/avD2Bl+zuw324F4/GvLnLL+SkLmnkzuS1OLKc
DwuJD/jI8AWsMYDPE5AsM/1gbow52PmXcafbSM/0OBneaqoV8JTe4CbURxSaPNjN4ouySc6cEnf5
J/tq+ojjYTvsg1X5OOxdxpjqOQ2X6ZGzU/g57ffVc3D2sFlzduEoWnT7mN8rWFREIxnoiuckbmRI
WIkL4Jr0kxyX6pm/cTD59cJQ9hbXKGwa+LKcsNhM0gwBevcxfAT3kjMPQtq6M3CCijzT+rVO7xkl
06P0IR8Zl425vuq2dJA5Wu6Mnbvpth0/SH/qfhav2HyIq1qxvydobOfqD4T8/Tx9ks4kz6zcTcoZ
KVA2SPfkp1Z9QaC3dbf+tltyLm7gVS7VnXRUkbz6S/Maf2JV1MuFZ/8MEZ66s1hwyuzuwmcwu4a9
8i79VV6b5+FQE914LOBrAcgLOVbkV3q4y2bj3H36l5ZNDU4bBASCF6bKu+DsX4bnbhoAp1ECdQmD
Cji38jH9dOmYk1Ux0z9qXohcG5o44wenwY/2aDAQPFXbZNFtFS7V3qtzvrM/YhRriPeu6Mutd24V
r96LfqD7341rPRzcYF5emwrNBW2uWXNvPsuPxRnJASG28WWcH7wpH/kbq0jPCTdV/tn0h+GZE2Lz
MfAzIiJJxsGYgY0pAjlBDEv9EqgCDs5dv/xAy4UaZ9Zd1ROS3RndmLk3d5fFmbGU0+TbEB/bfo2h
7syQF53bI9s13MhzAl73NcKOs9h5HKFMgebKm7zFIGsc7KW15cDXoHXOsQEskk3HcGOs7bO8lk8p
tt6F/uA+FyvSVKlXYYfi4HU3H94iW+po6jmndRfj0MxSTnjBmfXu8qXCIEmU2YqrsWdEHe6H+XN4
rfCJ/lRe9bPFuTtY2afkOdsb22rvlXP7KgJ4NMs6WHJKE3dMB6nDsNM+dhuV4bnYtnOAbnvl3lrn
a2aovPP6zlroV+YU7ac1fntU1HtItJv6s2Gc2MQb2nFzZROsgnv/El70PVbk66rAmf4s2AXCWSct
xGPDkXnhmHWeqC3yA2qfKv1mfyk/9e/9e3ZXPITX+FQdEkZBALJn78G8V85FNB+2zg705cm6yEsY
468fwUK6gtnmcFY34z+jA6s584u58STeoztJXwbZrB3d6bOqmUsE1m5UfxYyhZrjzn2xvCNnGvmp
dA5WtWJevDN25D+u4QtnW64XLsQ1nZhmsteKR5ISEHCgb2u33YO707b2gP92JazlYH7K/Ui/v4RG
z68I6tl8qB4gc7o7g/2o4IhNr/YzK/GBJHVWB0GzqqdqK0D3mSFMlWsjro+msps0FiIn0s+0+HqM
OBjVEga1AupP1thQmG4pY4lquvVVjbKAeqRtcOEqhCKUNpaTp8VUibrdnW65fWvNREubcqpCTetj
ydGu9uxs0ZrKPSiIbuvRdc2dlhxHnKUKVPotnmZsbv6+lN4aijnKSAqNmmWOX2+D7pUWM0c1ulaA
XMjPzDDdkOB7FtTk10XkcgE8Lrh0IZHY2Lo5qC/0O/C+xluo7fDbwhQSHQ2GMhir+tiu6CsUJcGW
082QOATOAi3DZTSS0CBuCN+igmk9ulaBPNVFxQrV7poOyDyxs3DBOwT0k3oVabFGbdA3qDgo40Md
ubU7z1OAz/bhB1pRqi9iJPUwo846lwZV142T8njehdGxzwymQeN6UtWiIyAHMu3v0Ccn0cmARg7p
SagqA24unanRbgoM8QycrJPqqoh70ueuIU+lDlEc6/bYSzHH9sh0s+4MShq+BqNxKulONd6prjvd
MqdmXZvn+9hx43WgUv6eFv3YvxMFhfLbY5lU+3joMS8kfUNJRWnH0CC92DXjYro7LWQsxsQvcAU2
1UGnRSZJuYC/SV3UcDC31cgfprrsV61WjKJ6kfssW88AVJ0RyCqPGU3dWBnu/3VLr11qn+Nj0+Lb
3el508vIF6KNAvzjTbFSCt3lZyiXSFEsIAEmA0AIJU6SOc9USrpXKiF2dnGKqozv1VGk3PW2XOyw
z6GET9H3OVtsNsFC1CBWc42qeDZ2bbqSzt50K7RQjyReuAiG7g45QoIWnQx2qJFIv/cQJc41iIMV
im+U7iLLd4DrM2qkxpMprHr7dW/6g41JY+G71Ox/e3B63df96WbTIRk3cR0N1FyBXXNaoYhcuQX1
4xLVJb2x6fb08LTA48WxPS5ud29/zUuHimsTraen3R7/ehe1LophfvuT0SYXqzYrqCg4jBpCerFT
yPrRR2dHCB5qOaoMpB10msHm5RicwHuSRlArdsrXNNKLdWqjvv/X36Zb37GAiAhh/E1/mhb5hPbT
kOTDIG8EkA2OmOlFVK+rYX6DAGJm4uf9zij8uj+9YHrp9KZ/yh78eub099ub3l7z9fa3j/96eqe7
CamJzf23l0wf2JoF6veCmvbtbW7P+75mv92fVuL7R93u5zr6PWFDA70BGb9ufv92vxEanem505v8
9klfN6dHv76gXXOdaUBI+o3r+JfbZPoysCDYAae3+G273r7nty/z52tw+4jhbai0R9p0r+XY1ABu
G++GEQk6Lb499u3unz2FHgB1rW9vo0xNq9vTp1u350xvm05w0Ntzbn/+s8e+f8z0Ft/e9us5pjpc
K/ptq3r8ftbUgHWDPl3nWCiq8UQOBYXF+Ndvd/Fv0FxkfP7nX6ypizo9/evm9PyUWpOwdLhzf/IW
0zOmxe1tvj7ltjZ/+bpvK/aXbzM97/ZJ0/vdHuvGLtj/ao/+R9oj3RqVP8i0/kJ79Pxeen7iVmny
BwXS18v+W4GkGP+wFVU3mAHYqq6PMqP2s6z+33+BgtP+wXxRFZOM6P8kNHxRGGkolmShWabCLFFh
af1LfKTp/9A1XcG/TfiBpo26pP9et/+B+EgZpUVfQrPtTz7H0m3DGtVNsqHgXFc0Puh36dHArKuW
ytq4hJiuaVOG/bas3G3lymAZ6jhZxioFZWyuKFSVEPdFuk9kOWXayqhBZ5UY78LeBFEtH/G///pt
S/5zbf8gjfqjMGpaO9tWbJO4DM2gZib+uHau3mmR6VXaxaAulmNYPkJ6YHJhSTrZIcol1ZyrrqRI
c9MANF6KRc4k4mVTuyW9j9jyl6GLE84ZYDtbejCS32y4ThgWVaX1zrXjI25m/jvQTVFT5+M/rP64
8b5tXAhMSMUsyzANfv8/rn7hViFUc0W7DHaXvRZDGpxyks/noTlq6wdNLEgYse+oa9Zq+9q7cnVX
KWIfw+E4qJ7mo1ont5tEhhMEhjmBi8vKGpWIWYHWkmjZJHYAeIm82DZNeRUmwBfHVQgVHJWxmWwe
Yim6/IfvNG7yP34nU2hCkS3b4rsh2vnjdxKqD/YxiNQLO3qyLkrm1Az1LgHmQMAFZhPTU3TwVq2y
ykK6hU6aSztd8Xpy/Jx27Vv5o9X1+d6M1ZUd5Ap2R+K/fSpjQahdjaigx4Nkt7PhnPz9qo8Hzb+v
OseOxhHFUaV+25uSjGA4N7PFBX3uXDak4Nor6zbOC8BBvjM33cbbQ27Br9+Hx6aOuje4bJVFT1eX
GmxpNL84fLlycIduhWYdIl7Y+msuSuY5X2EvBeIoNYTv9CaxT6JIvLMlqUs8MPKekEHatVge5tjb
bKZuZrRi3+ByUvPIUyYjnV2yJLY5FvYy9wfqW6TDr7h68ddSm6UbUz3rbirPIy3FT+MM3iUD4Jo7
uEhqyVa2ee+efM+wj9MihHXdGPFaN7x6XoTyse9yf6v7XMgpkCc0h6Jv66b9mw1tmMgz/7mR0voY
kNKyZKjo1iX0RwALSrBC1tycp1ttSCU4qCj5qVJ5VYVIT3LuAPSz11YOiLxtYVUY4YMxaGBTulBB
SKhV4G6KfNuVcoHGJ/vZk8ewjf3yRSRcqw6dpV08JdvocVls/v73Fn+2qxqqqeuGQN+JvPKPu6rV
WmrdmZ64SKI+NCbpJpFVFGunRJtXR9rWMsWJC2qYcX356OFbWYYxcdMpmTVYVR3lSMjUuqZSqiCN
PpDldmkJIwOyOFPtHns7RCrYCPbzf1jtcbW+H2HYXGzDtBiS+f+Pq00gOSJvvVAuA10rBm7v6obG
WTXJvRVGbK1yAnL54VFfW6aVHDWv5No9vC/td9mWcWXK/i/LTYtNa+G9LOlxSprHNW2eDMBDa3/9
96ur/MlWVhVLtUyEsgwL38foBltpSOKwAmXIyu/kfuzThW9+Gx08GoQIBhI8JYlFnUE7KEMSHhQ3
ePRDq9r+/YqoyHi/bzdVsWVTs2TWRp8O/x/vV07OqG6V/0tkS8WpiV8JKMR9HiraoaBwGBjkSKiY
ZqX6KW5ewzTR7v0hPLqis9EoCnGeNiXKILIM2+hUJJW2GHp4RFzIBmKL1yqbFaUCTzWQDvw4La2W
ZNN0sbkVfnNtQi09JXm/ax0FcpxDnkVh5tD2pKTfSUH0EoTYif7+q4o/2UUQDGtMKRRTV/9tJMMe
mdq57MiXsvN/aHUb7NsRq4XSy1xEgU5uWPjLSK0L1YFgmTld9BYY6lHpG2MJfnZYZQE5DD0oua1n
CviXMRyXQerWA4DaRS4hX/j7FTb+/URumkwuOGfwz9TF+Nv99tsoGQnfktqIS1FW1kIQeb5mkF4P
Zv0j6yuT+oumAj3C8FKbob7E4p7uYzIswcyIRR3qd4pHF1hLux+61VgHhcTBBfnBb5oMl4kTMG1A
Sw23hCqcWzwXJLc06tbSno3KtTaypxaolGCTJXzCpi5ViCUgSWOcWatCVilEK2Z8qOM+PuANVgHc
7k3RXXE3WYcqbCgAB8h0pM6MsWOtksFqTrmFf1pqrHPQUT+UE3GXlK7+S0LvlviZcpFqc6cGtbtL
A+VesV31Me4k+u8i1XZ6CbWNSIAjFDtpF3uEAo9fSox+7r/f7to4VnwbS0zBISErmq6STPdtCAwi
GNxWbysX285GuPPQXHvAL/uBC+eNIRndVUKVhr8sjQ59P+Dlbvst/jZaBlJc4CmFX1GX2m6wlLWW
SKe6Jg9G18iSDmS32QZIH8E99/vMfaybEgaXZa+yvKa1hgcK7Qpzw6TX7t2EJkUTEEMtJcaDZWE7
hwE+qLU44non3qZ32qMINeLLw01mpdE9nFGVDA9tFXsoLjrOg7M2MLNlrIcgBlK0On+/pRT9T7YU
gExLA8Jiarr8bUtJnagbAzvWpcuSZy0n8pD4vpcQrOm+zBVtATMNq0pbkJfmx/Fe76uZV+MyJcQp
2/cOWhk164+JavaLv18z4/u0xcC2DvOBiaSCi0H5vmakrYpADvvy0mZqug/asLyzdT0hO+zRySV0
+yYZydKIQs98mpaEsq+dfADga2BsnHbfTA0B1PQw2yshqcfCQkjj14186B37OEIZ5q5jRJhZMY5i
gvFXJALhaK09ck3UjQuS7tqqz63BeVFqsZUNGXq20KzepYSYZdo/CbCudRzp+TLVAJR2uHf6fLDh
/FGNAyeAC2fc+VXUIjJh6vOY/JTO8ZDm+La3Usy0QI8Y6ticRmZ4LHeLljgVDJz9KQzfg7CvD0ia
8PVpC+YeGJtT8RTCAl01FpXaJsvile22BWGEIx7FFfTyiW9Zqn7qLszEj/7T+Gtr9rfdhcslmQNK
ZVQTmmlY3wa0wQptM/d79yKFLbRiibI6pEjqy4mHmVg6YLb/6Tsdkp+BfPgKAZmtJt5DNUg0aqgu
Ebj3YcGcOOk91G28pcOw0DKCvJl6b00TZyYQ775CToiHKTA+otLl2iZoQDHaLV2n0l8ByQ3vZOW1
qnLlinMUf7whH+v0LrDDs9zggWODyWsvKH74NX0YOG0dFjzdI3ZQGPdxJe1C1a1nIhBkJmvLrkFI
ZnFIo0byaR/3fKVGww+WBiNzFocxZ5xgTzuENnB0JbAvorDPLKkx7I2BnzKw6AJkHjpsw+qTtVxQ
lo87TQCJM9uDin3r8HVL1Jcu1ghQ7eA/+I5zUPxyKYddeNZJf4tT4LuqVJhrM0oWGalZFF/lZAmG
TNm4obhCdIXJPoercEiMdoQWBc8KpUDEFRSxAV8AhUAkVQzIv0ihLNcelD94bv4ZVDMyjCBr1mZQ
mmveViWAK6Cf0DpcjNX0JEO9CxZySl+wY9KLNf2lLxRlW+PtmUMiABXYCSrzUn/AKxcvi3JZ2swH
CqftLo6F0E8JavKnLEgXnWMbCF3jHwM9BIBHHt9T106dVh8kFOJneC61W5xV3xuzrkuSSdUWhSHh
0LNYrlIS6yFp6c0ngmrEXCAA4yaS14blIHat0a0NUn2BfYeJvubozWLzpxJIDkgTWD1DCzzVkZtT
0NjqXVMFb+hx3xML6ToWN+PSJ9BtuVbaNpZxpxXOC1hPDENpu9LS2F8UCjtEoEmQGchnws4ZrfS0
/KlFQmw7c0Dw31jyA9XxbVrKw56fzZ9LVgpgtVc2qq66c8KdTiTfDrT0aEXKYQSsqjfuMg6VTZfZ
1ZGuVZE6azvxDlZafyIXB2dblAGddXQHwlDLleeUJaFifnmKMP0OcV1syTiN98Lul5QzILM4nG9t
QEygN9r46GTlsfZNgMaa1V3MEvBGJqQ58ZvtCodyf7YiAJ+x5WWgBD2y0DG54s2NAW/35Jk3Dldh
7rAlqjs8tdGvNOIA6yLT3igEUKNJPzpMuVK37I696riLWteMhS+o6cxyZuAMyMQLSqqxr4ymXreF
jT4wLIozQRLlWYsG9FyqYLN6crQvInKoUnoMC49yPmiK7knjVQdJBmuWDZL13El8fxKdshKZRDho
8l1UVfJdP/TtXbDVEzStfsVGKoMMhGEMKim2SR8LPd894XjZVfhKD7FnvNdEpC11c9j4VWeclQil
XpSW9HN19LyuRdyrgVZ8KQr7Rw8OIWrUN4zv0pqAPKdddBVRiyZ7/pLeGmKmwWWs9apPswq6kz0u
zAzhdm5RFOLaztw7Hhjjpot+9rHr3g1VW20l4dylsDikfNAe0qQ8FoXjHn1DVWa1XTQbxSue4jwU
94Yr9h529pOPmoHaw6xRRUjL30o+/GH42TuSCU18FDBUdnMYMuCWAyMlwblQNfVHL+NaKBw8ZASa
AvpqMO+muYwb+Oeyk/yTYxZAdx2PrKTYWY+wMNQCKvO7JtfmDATG0iubdNfS9ssNorjqtHsjem8X
gSO410Jt6eAtWDbq8KJ7PZa2HPO8UueIpRszfWg1oFco7UIC2RinvAUxQJtSoPMxvdJB/NksVAMB
b2WQU6EQg7zxGukTb6m6rQvnTk1TdH92rT0qiniUvKFbdpaTkr9Imiry7JT22e0mV+/cX3cCKwFX
szmANFqLk9Ntuismw8l00wpoylvhsNLGLqaeWIO8HDrG6q/7Mi1Z6EIAk8cAqXzs7k4Lr5Og+pXm
qpPYrPXUjPzXogAEO9rNzIRELVTRQ7k0LYSqMk0+TWVeZJgOOjvd7Hf+uDBJ84YyYc4kQzSbXPHp
99Gv89qmWQsRbwNX6pdx37x/Pez5B88Q4TqrknpH+ku9i8fGcO2Txm5oaLSiPC53sQavjUv6jd91
PZYLibbdtPAUtdxJMouKUAkjbosVHRd6KHbZL0HS9KsW6qmruY+FURcQN/Gs2wnilcCiNxr1EScg
z7MXKmTbvZlwsAxFI8+yob8XHgM18puIqdAuqTt924xOE380j0yLb3eHNkAFRVA3ZIoSBYeG7QG4
7ZOQxtjRURowLQaz+d1hiO9E2zQlTu3Ay7mMZMG5ONtNd6dbbkvgKTom/hLQ6igggiN7TM5Fp9wH
Y6Yg2TcumRqmtG4Z7BfC63FpCRS/uOvX9PgelBHc1rh1uWjC/k72A+QjVrUv8lRamsqnnBnHtg1Q
x8qwegoTPlpowfGrAO2Bss7hEmsGjcS8JdiiBZHbBukpsh+qqvBXLjEyS0lE761drsGF6rAyUHvU
DfgW5AlAHx0JuCsIL0/vZ2VPL7kE8ToDq82Gol6xawv5F3Tod1tAs5VMDk+PK9ywirZFAKmlQm1V
htrCbVrStANkeGGfbHWwYlbOuT8idWPjJ++JBP7fgu8M2h55tu7WczxRB9FF07V6BLJMujd0H0+K
Q/hv4WY6AXqI3ggL3VMa2kwmvWjqCk02u8k1x+lra7vYgKaHJn/c9Lzp1vTY7blfr/3LP9/eQfco
DlaNRLjY5Cu8fWY8dbBuH5PlMqIXQMK/vfeXjxCqaDSmfGMYGu2OtzcHmoGz3ss/izIT6KXH/lfK
8DRg0SL/uB241ps+ZfrL7XXTqkx3QzcTzPmR1bu9tNCLoEZn062CgCMktXSVo48LJCutfgYBod2d
ilRyIJ1EfMV+Tdll42IQgiTlQJ4SKxjwe2UlehRhsEyhRNiKmFtA3+eBjgFKNkILTjiZKtTKKYZl
4ocX+MbWlz19lyCP2JGVMErB8BOCLPHuW8viSJ7+PC1qroN2lokaTeQovGEb+dp8+gtnQX3XB8G+
CMgknZ43PTQtpruxniBT1/VFOb7J9DgYsn/eyiJk1IRXkA4wvtH0AmbyKI+4Wp7HWW9tdIeAHEuq
tgQaDDu94OTpSHIp5hEJytDw9E3w4rbOvR7r1nIypjmuTr99upngyBnm5eRcmx6YFq0hZ0ipRlER
7K4ATZ6K1Ho0k00Le9Rv3O5OUiRT12ho3h6cDIK3u7fXTc++3Z1udS6Keru0GGNaNDQLku0pIohx
9ww11RrGOfsD3Ct/9ZtHcYo+mxbJ1N+93Z9iHP/y7vSHWzzkdNedgiH//iVMBxrsjCE5ATW1jq9g
xzgm9/7r5qB26Hxvn1360B51Tjk63hHVE3C4LXigXyGVt6fdPnRSeN3uTre+PW/qht0e++2LT3/5
9pLWhqI4qEdbRTxH+bTSvj68A92hZF85mJkDTO5eHtvyTkxc2WbaMlkIsBwasjkrY1PfTL/Z7Red
7toVofZIWUc77Nft6eHbU6db08/rp1AfKbKML2gaRRqj2eNhrQb+Bloy8/52sLNlWaeLnAvxSXFW
QIYnV3PcA7pBBOXL5JK0p6EDYqC7VEBYkT43gmESCOIlk6dEdP9cYAtEiXS77wC1nEsl8MNMIeLO
HHSuMMa3HoenSQSnC8WlLuHsIwnIiA7+1Zetdj5t1el3KZj4rkSePmRc1X2FGJN7UUGSRNdfgbFh
A37b/NNjv/1E2bSbTr/ebze/UkH9un6zaveHSXrATtf9dN+nQ4cDz0INmpvJpe6cfQc7bxENendN
wzDEwMMVF+kKFpiylR9k5hpp1khkpYephdhXUId5ywy8zboB1T9PmUrOAjEUR1oQxy4X+bN+R9Kx
erCSi6NgKAwhzRI7huUldQG8eMrHoJTaKU/lB70lhEdUpzqUx3RS7ZJbhdhQaPnwV36p9yfNDKMl
jCPAORFdojIvlqnIDSxi3sNQSCZTBO0BnngANdn6SBmsZnUUyFh8G28p+ZzriXd7y4tEgafSmvNO
U52t3Ev7yMkojRnym+1ZxqoRwbCpLMSroTssib2Z1QKMZ+pW2Tkc8lVRg2R2ZAfUdcsFPdkr7/7Q
vSVSk+79gAqULHPxRIeJsD7DNlZFidBZDaFTd2rabRE4/RhoAK9amHBjArR7J5dLj+CURCsugds/
ARE1t31i/kycuF/JZW1jF2xbONX2lQRg/2qWQ77OmuCxibVqSXMYXFufuSCEUmsZxK3+LhoKZqoy
uOvS9bctBwOMQKpVvhcBovJTLBjys95r4FoTxwZw10GalwvI/BahP0XyQyKk6NhkUKdBjW2og5Ld
Q6tTGwxvG/nRKQiMZhsZ4UWz5fihJkOJaZH20Ylefiqijazq6R5ak7myyT1agLda10ZjMXdp4BNZ
7rLtQ06FAcTtUqVmwO/xYzBVQl8yfe/DNk0cNN90h37FKXXKUMYsIpe4cnSCama7mD7QIa4tEmFC
rsXUh64srPfIRSvuilpslNSN1mYO6qirD6HBoKArZX6H8KxGe66so1KxD3lKgEsldcyznQGzSXNu
enK8TaXrr75XbPQaHpep1xdRAevp1J4eZWyFe7fyS3a1gAs9hGuSZeJvd9xtEtDEDBKiZ71oXVcI
GINwUTeadSDP4MltTGVL2PI2B9e5qntqiLKeEQDnhOTUgdnfd630Vm+iULtgPbcPkQc/WI69Zu8r
H5IkEcDY0E7oS5fg7KGyybvJseEaJGneNZj/BE5T4WcnmyI2ObZW+TO2Xf8U2MoT/RtmsFyhrxSl
BXOpp6cuZ8fqWxyYcQEnqjDvvUwVh/h9oOX8VNkfIuuvvZ84F8XX3tRc6+7cztF3ad8faeHFJ90M
GMRsudkWaSfP+7R8KgAZ34s8PEZQxw+l3P0g9gMiW+0Zx16K2wWJzz2ed8Jtaa4/wCtftnLQLcEo
FJukTPEOWIifc5gfliSvfbU7NFpP/8Jvthl9EyNNin2jDPZSiIC1YwNjvtIkgL3DY5BFiLe7WeAI
vAQq4HG3vFixT56dsZN8PaJUTFdUiUymSBHGmqHv1gXBA2uaNij6G/i1HtR6PDBGuiY9ElTrSOqz
fWOe6GpHWRMxVViB6Ud6sq8gLnaNAAdVwgdpBCnW0CRl/OcDVjVHU/fMo7p5AlBio+TqvM3MuUPQ
Hq6s4AXwO5Gkg4WxoahepJRkENEA6pTM5LOvkhcvM1c8JVmpIPZp3dXZPify6Yr04F4UgnoCd8mh
GjFlzMroxX/Y0aCcksw61V5YbnsTRypXxacqI66g98Qccqu/C6MBdFps/RBy+mDDg6zc3lq5mblJ
9eEYxNkLUPKToRfdWnbotdrdq1yFyiJFSrMM7MLB8Yc1Tf2Ug22r2MW7Qsh3MhwlT1oWxTYza4AL
/Ztvquo2bbS3VtTGpg6aa6UHv/QwKDZYjs+hnlLNjb1Fw7XsA/FcpH2ZfbGN+6sF8g2XuwFP1UiG
+xaCdKfC30xUA04BV60R4SaPipA3JhjEKBAPnmotOtoBBx16wIzOAwY1CYNTbzXyvnflbUreZ6P3
zyAoymWGCvSkN0mwJP/KJtnkXm614uBCw5t32JchaVtryeEKsJdMLNDUo0Y8ECh7IhDkSDrqpFNW
dXYvSouSlooFvSa1y/IVIlWHj7Tti4tFuY4QgnumcsaypXvQRW3/opbhUVWjA9xt7952DTAeXoDG
tyyyEr2h9yipTnMxMQL6g438ZzDqS9P/8IVWfEglKMMsh4Zchey0VCMTLqNbfK0m6PaCBC5qQGF2
6SvOaVZUZui8afRxQBSberg0FZrz6RFHdYu92iWfYUCEG1L0edzjDpe75GBpugSdljmUGHz81A4H
TJYGaz/jc7SgyY5u0MFj0pHg5zWgeCUIg8e+MmaFm0IisOLgDD8Zv8EQ0/GAT7hou+TcESJIOkWE
O1VV56Uh9nXJicE0MqJkq/6noVckRCjklvb+uyQX5tZNxmEb6uOyT3CpFUwqmXoVNjmeHaX7HtFD
TUwRc6g706jWOyIx9W1nge+Vmxxqr6xJ9xFWUkvTfiV93T5lerALZcNHKBL51xKkK6gmF49+MNx5
dviuen16LJsEghN96l11kUyagAZEw4CBfk3bhUt5zVznfeJS7445h1EVFca2SY32kdIKu68EkbLQ
VcJfXG0H83KcK7XvFOfldRRwCW/lrX3UAhvx0CAwO4XdqWgvbvbKRw7blq2w6hVwUwaRTr3sYSEi
UYTOvdrPHY2SKSnXYMAT87FKQ6YXEvDOuHDMmRKGz0BLHTp6Yph7rShXhdFTmpPp7WYOPkq59OYD
M9UXTYsem1ZjBkuJ1XZAH/Z+C3zU6x5CPRGIy7Rw1bbuuSuofgYGKxFI2D19K9q0ao8Rh/jGBoPA
Tjbead4pJxnOHhsSBGD7qialsjTgVrowD2dwmLVL18FZzCvvYNp3ndsYC5FE96nLrtz4FowjheGf
KQx7RT+clUENdjbXym1llmfiBsol6ZJPPlfNVJAH/8Ex6qMLKnOe6/2wHnobwLS2UQP7p5930Vpu
OFwrBETLwMR8GlagAMhiCEoNV5b2i1ldtLFFay4SPWF3qbNPmjlXvRbyT3KrKSTbxjNnr2wZ9uZC
0dBVZZH56A3x8O65hoNvBitiqebMGZvQAmiBuSYTubS2TSjRkt7a29LdcQqVn+Q8+TAzgO1+2e4c
n6i6XsPeDW+7PgyuZx8yIz4rBhRPYuoBmkQ4JsqQK42CuTQRJJSRQ/MilePMy4FB4NThOlSsy5An
xaYayyXygMdPKFm6iqI8W7WdsfBcyKslYMGZF7cIIAIMh04YGK/EbEIgwZSuRwa5OWPEL3xMQApw
fcOwlTdVmENXcNU7K4mtOz1p1yR0ULZp/T0twQ2lbOoq2vCa23G6zxkMiIPJF0pNGS4l+RdsZOXs
8lq9Et9rzSPdqDa5VDJbNkIoGwmk/LCjYRcx2fciSCmyLQ6IEqgXax12l8f/z955LDmOZdn2V/oH
UAYtpiRAgspJ1x4xgXlEeEBrja/vdeFV6Zn56lVbz3sQMAAkPSgg7j1n77UrC9NhJ3fgASwZIZJj
36rJmY+pKn+b8qxyM4UbikVTtZiGM0OFjndQaX5lTb9qQ7lO864aTa7VuRWc6tS5oQK9qgrFFqXG
xLEQttJB3Ihzw7rVSfmtUtJT3FfSHmIeuK0FynpC923fjrwdhlUJmohuwFyUPySzNBwcAUSeJPs3
Ax7tJDXYoRpHXw6TMh5M7m1XlcjOph4ZVQx2QQl3ejdbGjA6TphnQ06vud4epylg2GS2yy5u6tRL
CcazS0KHZjRlUBMAWEK/JkzwO9k21kcBz1wvv8WaPJFELF/J1vwGbNu5Wk71CjBKOXaqTn5v1c6M
N8eALqCBF1XpT+SO4A+PkfpFhZJfzJoZMDcW5JZDfocW6xiJv5kbHakK2Ggd5WnIKp+0ypxO2wLs
JjJofcn2AyRrL5t7g6SZrtkmM9o5xIX5XsZVsVeAHHuobX9TG3+IooIvq7T4+eBAmJUJ2SpUvpVj
cGF41B5tzdw3SbjcyTFqg2a6DenZCvNvtT4qNxXDF0jMusIbXS5XIOTmptKawLNB1Abwfkul0/bB
3N3mDg9MagTHUn8060y/KF1nbCEYlxc1Ik4KvEpamvHFCbKZpIVi2MHyhbetRHBDQPCs8swwzlRP
l6Jsx/V1S72kpclhNHSDCBQrowHcmBiMp9J092PQ6N/0CUZPi9toHuFslmXgAHP7E7sQfM0BG6Q9
+rLdLofeJLSIbwH7e0xyiBbF7nqMI5N10zCvDmM8/kaGuCf+kdemOt1+mjWbSaVdDSyUC7Z+qvvs
ow5x9SLDkRkclekRkxCh0LnyAIn+JbKlM12akrjE71KFUNMmZOWGIBoGc839fl2kiF0vdT6/jqnV
+4z88vOSY7y3a+ZnRZSDJUaJlAEIifQ595nePLWwibr0rW10pJIOjvDArALgJTWTNFi2m7XtVKrD
MRkD7ZIE9cs/SwOZpB3CVDqV7JzSM88bdjNy08WonHPBfGSTMHF2U242furYv+j4+1wM+lPdpvd1
miqnMDH1Hel0p1mz+MFlQ7rozrhsg1o1XWWSHuAwfTC/bn1pNn6oU4GVVCLieoxKonQlJu6G8UaD
j6zSNHIQ5Mq/ygW3oLUU0k7WjfbU93B2OW/8asBsHbXAgeiqBK6sgvkiXMbTCp26UEkNXm8yfMBj
nW6ImqgPlIDVQ92xGUHhQ0cww8ayRLIiKDyvLUAYJTQ+9syIwclzcoHWr7JTURIDPOfLzcxyichm
KCsNvZsirsuN4oD4QZ+A+sprh96nEaG9GuUveWF8RPLwuWM2dmAc/sox055a7aGjqnGfps6dVFGl
6WSy4PtInm4zmPiui3Cua6h7yN3Q7w2HeF+NwY2eFJes03ZFmGNLlfEZMyWMdkvlMEQIBHyfyutR
TQgsGrKW8TyyLvx6eee2evyKFSW9GA2YFSPEXE6BK/ayyHL20SxDDLb1cS9ZjDMrVL8n/tisB5xi
cz37ZmuidmsIxJFEgSTr2l9VPASXqQpvajhcozhwXiYB388K6Mbcd+FmVzDjieEk3U+DikBILCoH
PfcdhIKeZmXo5Izeo+tb3+UZuXVdqhH5NVfQtrVkcksY+WByH0id+ChHeqxhW0z7NDD6s5Onjk/w
eLYtOuW31MraxWqxaPZNfR2JEHHNOD4uHKXbqbF7vzBpn6eiuR0FmXIn5X7aluBWaHkhhJTzDf2h
6VhazniLlgTG0mGWovE6tuZzVUkXU5vjnW4ppHg78gFxx3zpEkffdHnYX6wwu0p1I29NMSEJayOB
Mtq/Ln20s4aU4MIBSEPuAAPTe/V55JLodGb8RLICjd/BIqMcTI2DG7LRs5+q6oTMx9XH2pBiUCyo
KFQHZzFRTvl9bzIiIQN2F+Bt9ErSBhiZA3VCfHJDfqkdApHWkFWRx2CsJfDNTMDGzMYWtU7ioqUU
U4axh41sWi3RpqM1XFQ4a3gSVA+gX+CTpqVTy6JxPjaQ1jp5ZrYuBiWJoiRY7Zgj0L6k0141fh0h
vlyg8HkEiT5pBnCsgDY/DYNAJXACL0aXHoMpIus7sF1d7YN90is4kQCZbttOj+nfye8OIyijbviO
0+ptSFPp2Btq8qBoNEMqz9abebtaEmybyYusw6yKqrBwhzD8oRvpQJvxIeRycRdJxe98hvahMSW3
U1BqbUSkzDwguGz7guv+AgO0Yaq3pY9C6kAWH0PSIbbEoyZne74ShVAwb5yDjYn1eG+3z0RDOl5q
x9KBFryGmgk/axeo3RE/KTCKXLeOaQc3KAPmv4N+oNBw0nec0QVCSU7Uhl5eIF3VYqJ11ehemMj9
SQa2ZkSom7Jb2E3RoRKX2XEGJtVZUbUvh/oxzSwbEfiFqDnTR+cNP6HQd5/1Nbl9SBxG1E3lzNd5
YbrQSFmyW4rgda6aygtVG/xHVrUgA2/cjeKz1Fpvawkms6BsGZGq+Ok3rcwUurkIgsptx+kGS48m
4iC7bZj2e6n5iBsi46Z41G/FMPwychMuUjB6bSKj1M+I/bYm49FoC2lL2CCyiRrMjVk69wP5w4e0
apizalNAlbT6zce+1+r4mTxw1W0pmW4JJGAmWRkMjgaqKKOQcESB/J3k3sS1w1RGdtuRlq3B+1Kj
wryqvQw6VN9NSxOTsEADhfi6ZSdFQe2rRFdAwmFkDX08e1CV7Nke4gdnCqEyhfHk6QMDEFMe8p3s
kCtc5sbd1Fr9qaKJIN/pJTkvRqV99EgszkpOsoySdK7joJ6I5YbDzTEJSc4haIUpd7iYkYq7xBaA
/l4hmtAWA4wBjWNbGZcoHfJTkgbXsZABlRPDOFYXdYnss5ZTR8ohEO+MZPmVSk24zeWe46lZ6kMf
xwFj7vJjFcMHk/2jqEhCAFxoJpvIsIO9zIf0CLwkXmScXUN9NqZp/E3y83ZmxoQ4Th/8QfnBgCsG
Lq9S92um7KLZ5W0wY4qNZabtkhJ5asrZvKXavM3HvrmUo30mbrt4oG4LSiE2LZfR1HOXAFym3Yx6
IDbsM4Kjb3pVNac6xCPRW3rsNVmgbpI267y5blE82BOtj8Y8mwF5rHKOJikhlGoAhBkXDr19J4RQ
RUsCqS76kKJUtklNsAmq4t5vZeW8ZJV+CZBFw04b9flxziK4N1ET7igrwScSpcckrAFldTc1najS
S3O607vkrWYyDHJfehnI/tvbaD5PYVpd21iIFx2gEBpNT+ya4XF0HiorsU7rIpN0jrk2f8gIUEC5
qX9EzFERDqOe24xS8T4nd4ySy3ORmtNrGhPGAu+wUCLsDUXqPFW685hxIpzClgCq1hFndUoxbsoo
cQH/v6KEa69qZYN8kDOu8Z5sU3aVMNlYTva7dga4ztXCjaytLlqayyeaLGAAl4YBSRl1RwPNP0li
5zrrs+d4StL75ofa1vuCTPFn7s7KmRwnWDQEu0hq8iijrPdyZaZlo+jzxVGIaVlEcmALgmRo4eWv
tQWFXJ6mlnx5rGIC3FEYRvQ/ZLuJffnXFEnRqcbNvU816bHo2FJ7w507xbnMeXqQythCct+AzlTU
73FN9oKSg44qbeB/o02VN57Uzcig1tILEDcdqDM8LRrZ2DVJWzoUhwRwjUEmpo9CBLnQnFNbym1Y
ASaJM0xGTFcK6ke5xXU/KtGuizTrobDmvdah1Stt5S4v0u/dIhQ0Q9U+FKnIsx2JxmKudqpKA/Bg
QaFQicvuVEvRvpxU+RoV5QtfQeXpC0PwWVNuWsTHL+hQgmLNc8BviUm4BGhfjRHxHo0uYEkqLAQQ
I9kz1fOcST+kcQCpZlcLCMIGsl780gHT96NgnMHNmAOF1fgSFCkQFzKCzplNjEsw9fldk/5wCCiK
bTV/T7iabjTkKzh+wkuVdqNH/liyM5SEq5EZl64xYeKQRkV7M6CDUep4TcssOGat9KRVXXVH3AKQ
S10J9uAEwJM6y30zDcUtmEA5Gp03RALKaxTw0KIgucJCh6JQvDVy1R5LLGNI82RkNPEyoJEtOkJr
K9UbDOYPqg1zbzAumI4MmDnpzzwkVLa0Z+lKs//RyWh9UK5r7iaRzRqQCdc0j9xznM1c59apVb2g
hTsg4dL0B+eBunf6KEm/s7kD/wXil7R3pjpjlZ4nKiOXTCZO2w5jjrYkjs5mql0TvSyvjmLld1n7
/LmhDhwXSLKhqiDYM/WCICwNwapUjLoX6zpfMpOzp1gdOUiUkDThDljY0JNiNTaL5a+GC3VkBKW2
zChpFZV7W0bemJj2uR5oWamhVJ7HOXntRyp5siLfShpWbdSbwFVraWsRgUQlSvXXmSIfAdVvQvR0
2/H7JlzvbaNDYAtyUY2XfmuJDPoIVrgyJdPNCJlxhsF9EynTlXfACJ3ImmxUMy8NyslD87sv+bG2
jGkUF3WodTGX+n3J4bhMPRKOOhSkySb9ForriWVBh6o76T5sicaQh3kCTGNBqIT+4UN39phU32eF
NpIWC+O3HkGi1aLtWLXc9kcHzZ5O9nYhRqwFw2IkMcmm6rk5UOyyNxL+C6JjUoalbXmCokLxiftw
DcVEjazCS4L2VBu947UVsrlhwG/GZ0KT2A17u6cgF04K2H6mZfX4kwJm6s/6HIHkze2tUjXE2cTI
+TW1087VqJwqeUmuzJMrpgIxvNbIoBdRVCVmUbBrTWcoTxT0Byrd1Fh9wxrnJz3Rk/uQS5ZI4xhk
a34cW4NnyLGNrgwKRSWGZ0S3BItKEhhK0yWBxzMTWeAGTY8uBwvNrETqk6XxSZHw5rqKvUajzDva
1YeppfpBYlx8V4zVlkKcm0qx+V3Do2gBhrJ6rePC1NsnRVw8c0vufZnfDbLJtqlmk8GfkoLrjBtf
LS3qd/lpQM2HizYy0EgL+2RMiZAm1rEMa6L0qGdszYlSb9sl3bFCbkFP0yTyrINEw4Tr3Jjqa2B+
n0Kze+HHeo5Hmzi9uBk3htajLjAn5p1ypO8iHfyRVv7Q1Xq8C2yCDJyW+TMToCpwGH+Y+cMSYUie
yJox+uqbaknemMePuTpCb+3N7raU+UGvBT0xIkJOdOaIAYUVrIy23ykzv54ag0OsVeVO1ZOTNT/1
OgL0ucwcLpDZfC2jCYGWOX4jVoIP6QSuWmq+xEzpnOk/JOS4+5B0G5oSNbfN3nLpYIakxppEO5Uy
Vw4lDV7yqCP2BvdIoQDxKupl9OKGwC07RMGcLXrotrNW7YucEmw3nvp5GG9PIWKlk0FOZZ68MHSq
XcTMcHTTRvZ6c/HtQKNVIpnaQS3yZ6TS08nRp/E00ymaWkM79mNaXxoEK3vHBklIst5JVrX8tK6V
RlWcxlR5CWuyjwPCXI4hCbLHdW1aSFGbpJlaUtZeLPJ4TBOjbWegE2iUYN6qKrIxOwapNvXlw4h9
iE4yP3MxgCWdEujypVXgV0ihmc9wfba1hY29CW19MxXRBKDU2a72soL26uOS/ESIRR5TYH5rma9E
jvKtmqz+Qcvi6mSNkMu6kWRuU7JOWipMBTHFwLZcLurQjfda8h1ZovHY6elen50BgVkvb/NTWbW9
q5Squk2732Wcv0WM/Pe0H6jqol7nprxYO8a2R1pmjL/y+BiH05su51zmIntyHVtjEpkn76s+Ygpn
ytNjXF8WfYQcGKqoy8eCQqZtk/gcDU+Rk6hnKeJKSRnqveeNJGj1NqgpfiudAT/O4DRuZFPoVbrT
oOsvuTI9IM8DfEUuehIv+V4JJHdWCd8yFuOiB3YJeBr3rgOtMolnJob2cGpoF52cID9XfZi6Y4WN
Vy8ZdWtdj13DAXhlaM8hvncgvrbpdnS5qZ5yd+ig135KZBv1LoZhvlvTOQrJrmgHZh1Bq3m7rfDR
eei77V1LpOE2HjUJVmhEL7l66jO79kKbq0QhBxjP6U4RpQX5OO1zmLoTBfPGgTsfjSR/DU2aeG3e
D7T2SuM+js0MfapxSEinV4NnrSXu2OBqv3VMFCmxlVEbLeZ3pOG1LxvHUJLMC6Ushv2q5MWtrD7b
mfWR1+iiuG/uczoved/WqN7tGNclNd3FMLgPzKWPsGr0RyQIRUThuR58bZRlX8p/YHQp90MZXyMK
sqDGlNZvW9NrzXGf9on1c/TbsvHGZewfSrW52pFgMhtS5o499U/AEiaJiQNhcamjMNJWlWsNeDbR
sS3n5RvBuaAEdN3i+kJ2qFoBExoDZnkWoonZKWrPd7IO34tpTbspdOBiWnl2mYr+55Qo1CWD9KDN
1nOt0CKprVTaTHqCW7wjG7GrDAqqa9xrqbqm7QDlpmvbEEh/rIzmW6jJdyopirfOUHdaPIaX1lZu
cx8tFGrJ1eZCOB+jEEO9XMj0w+g/Mf8jecAY7yTdkg/N0j6sfoJOV54QeJYHMuiaO11PHpOmHPyl
MF863cqYWlszLhXplzFyp8ijFHjf7DjYbUZsenSdoOso2rnouvewqbtTPMxCQGp8Gp//L43paa7I
VHr/lZPMHnN6xz+7v6BNTEeFX/IfiCgzDqEi/Dev+RcORSZ1ydAU+uN0rixLOLn/hUNRFB6yuLRp
DvZ0C5fmv5AoBnlMms7VyjFlnW4iPvR/5jHp8j8ch6YhnA2NfoKNRf1/gUT5q90ShyVZUYquEQml
6vw/mjCK/tmqvKht2jjc77X6DeAvWqZNLe2KCanWjZrmn76Z26cT98+EkzXa6cug+//+b38z+9ec
NtU0itHFhQxNsO4vJSVanAr3VD9gohrwTk/hRdszHK82+lvlxR/hPj5gjO03DQ2WbXQeX5Tz5FoH
ecPUaiQLFVh36ZWn//xWFVP+q+mRNwuIht8NKp7uAKH5uxN1VloSvpHWUxWWkTkK6hxjCYI4Rk0A
7UUmxxDif6yQlOJwfkJyBx8VVwflCeEc6QTabl1LQjr04dTobsTdxq116qJqH0OWFQv0Ssku0OXv
dVVMR0mEkyDLo7ySEGq77iuCkWwAc67cOgHcmMYtnbK6hm1o59T8v/hNqzK1QEDn6QrJrZqQl8Zy
yZRqvROt28MfBo5KHm4FwoPdmrvE3HPZlkoVU/iB2Pe1+PTiWIm5C4EIrh6bdYG+QNlXRuh/7WoU
mHv0w5R0w5fk0KDBdyMLRmK/0gT7voLqMlnhJhaybsbjql/UFd0YnCGfOVLmmia17liDpBZ9IGoX
lxydhSbYa8OwK4WXZrWF/M0qsm62zbmEK3MwWoHO0yL4F21k1cd1UYs12kbY8WRIoSgPSYMVLp5P
Z8/XdqlnwP+n4LUGZ07BS90PStod84ZQmMWQL3LcBbt1FyZXBp4gTUwPafU3W67bIyic3/aQ1J4p
ttZd6+JrU6mTN4OwVea6XfkZqbVmYiVdOFGkFujM9Vexm/BMVyLer5/3yxATDMIQs+6U7bTa5Uvy
+PUJ1VTihrtuWyRHQYPU+l9VxNAyqFsKE5NAFH592HVNIebQ53TwVk/Raida12hLDfuBfrY91eHO
sYyX9bEsRtDYVtpmUFvQiKKhPwlPVlRk/NeO2hEA3pcvn5vgCuAv7lVxJBgiD2hdW48O1ZBVf8T2
u+5fd/GL29vO4ZgPnZSvqF5NWoHA8SlRJ23sdkBlEUrWsXNwGumGiJ6IalD7EFAIFxotVsFL1h6t
VvDVDmFDMaY5UrCsLUiMxf8yjq0+svUAHpaeOKagI2D7j+MVg5uAfIqjuC1xbLZBc1nfTfmHb2zd
NEToz5ehLGhRIMclpodh5qAJbC4VecmRs26ui0k88LX5t6dkOmk2TYv1RC/5vWQBkwwRNsDjLHAK
m065hw2C90w8uoi1v20WAa0Ux2ljF2UWpo5MI21GC1RBleAlprJYzIn7t68/v64J2b3fA0xdtxrh
0RmnmfhtQascBahyFot1bd03VyLoqUAlSX8iQvggnrgowIWN2sm8z4f/9MxO/pAo4JLtAXNudRet
awy8quZtXZ2pYmCjFY+vi9o23iNuGV67wum+Hlhf/Zn7te78+mvrpmTnMHEL4ofXbz794+s3kRVw
2qkPfUQsU8199i/pbUpeO1gBAAatH80KOabXz7suVG1I904onz4f1c2F6100i6ve5+MRyN240V7L
eSo8M9HOgFpI4uGPfD53fda6XYqUsK/NdW3d9/nn/vSaQurzPbQWRLiqtddkaTcl4iT7d3/max8V
KxutXtP9stqSSFOHypE4TG0UekLk+r5uJWKXLI7XLFpQCYnNUSA117Wvxd/35RM3FdPQ4DXxbQhB
Jd+AeF2xRL9n8eH/7WvXl309Uq6v+9pe1/7+X/31LWFbj2SHr2Em1qmR1d8lVzMPW1Jz1CLFs6aK
AKVCftODGMCy8Cmui1Hc9agE0NuUCNXdD5B0EYoLr3GJFWSJm4FU17l1UXuS7igWtiE/aEne7Nas
ra+FLMyLX5vrGs37jzZG07U6l2R0kduiTabt6l4qSAjDOojWlfiGnhRrcXCvi9Va8rX5p33irtek
NW2/1duSWIEMtYAvuRhxZPYz1aLWIGABC+FOBYNqZ325SxtCcuxpOEiKTEMjyva0Y0iq4E4r5wMW
0eFRv+q4Nj7/9xWtbK2nVa2XaJhSJuP2hHcuNvh6mib1ZqMmQSrGW6J2FAawdAHqzduRIZtYjZD4
fi4A/Rmkg4WLa9POnMY5QE/xc/1uDE0qmCQW1XJo1btPFrT4NUxx00+t9po4S0K4RGt4+BJ+94lW
n3oQoPNkv9ctpODRCn0nbWffKdwe3f4RJyvS2PHQihHWhFTs6Fh9LlO6Cx6w+dTM9tgnDgcc6Jnf
TAlvuJUW5zCqKNy4hbS1BV8+SEHtOS8dY915DlMCrU5lo6THoc3NPfFZh9oI1aMiacrnYkFC5xhm
6g/d7KPxsKmykTmhLk91Hgy7ZM6Pw1g9xAoDnFKxGteQRvTnhXWf6OTfYRJQ3NWPsy6+3F9f+2TK
Dts0K+gK/hF193kErNuxmTIITkeqLohWmG1Id1ZkqfgeFmbOkX4eg5FePrl9Gyyg0A5Qa3aToWyM
MWW8jClmY/bW1VyyaV/JxsANNVd+t5OMVkzc5NbFCrJeuc/rZoEteL8QJ1qU+q9qUm5Fpg3HFMHY
cV2rk3yihBORU1xyEuZ8AohjC7/Mn7ZBdeHc/dydOhis18dsLh2D0WT7r13rCz//BrUMzNZ4qqg5
h+SxtOLeUosF+ZKEUK2rvY41M4ixdVq6iIyVR4f24PrUlam8PulvnOWvB9bnfb5kmeJfyMUBXIj/
waprMG80pswKN7YtFvJS6Hx9YpWDXSFVoMhdxmzdcd1nSehnN1VzZv5tHNZd64MwynvqSzytlFLi
RmreXtY3uORt2WvoWx+K3rhNATInjhRu6SruGfgaeySLKWqDdV/XfIR22CDoY2S+7jJyRYIO45DJ
LJ7x9cDX5njFfI3CRMkQzG9wDtsSJJONQubeXgHqlO1hiHcaEeAenszxtYBKQWAASGTujnvkL0/Z
HdOOB8kLHMRE6M0eZhIAp30n5EsbbGq1ecQnOTcP7Xhu4jsxS4J8Hx7n4aVX34eh3EQpoUBeqnpR
+qInVyXZU/PKEYQlZHvvO5VzBvTByR4QWhKiU5wLoJHTuZ/OGD7Jo86DUycdbGdLKmNIiibFu/iQ
YrWby20z7QI+184kK8Xe6gt37G33cyEM3ct/19G26fY9wiPpO5BFg8//2FkHI6HngeoBPVb6SowC
KSihGz0T5lX/UCRk7Bg1iELyyI3TyffZILHV1G0n7TBV6trekndmfujRSEANIs5Dv6KsSJ6b5NbK
P7KLvKs2Z+NYvRPZcDdtKk5Rwk/ASByNbfJ9Prdu8nveae8QsQavdKWbwZWo2Ezfnf20tQ/qL+W+
8MZD+gbg/aV28S34RG5FV80ffIRWm/hmeWR2mDcmnZiDDrabXxS/+kGPIeru0OWhbk6xg8eoew4t
VIKzNrhVv1MYYXduKW0C9wfkpivW8d0CuFBEoNxLd+HH/Ct6qX6X5/o8MfPfNl7+Vhgbk2n2c1e4
xp361L7p7geq+tOh/x4ceFf0fvfxljfMOORY3o4a3VqMMkiZPYyRZblJLBcsk0aZHeb8W5f4MSie
0FNrt4FPUPvBzlFgFOb7fGo2mDLMR3wxiF3lX3p5H9HU/RaWO0n2TA2Zu0tT3wF+3ft4LRB4TRbC
MHSR4MrREGyFgEjpNnLzvTmdrXskN/fFAVPIoznRhfUcLyYZgBL0q7b4JSkHs8cVcuHgeO53S3CO
fOdedYtLuJu+Y5tqf6lEd2zQBCMQI22PuMUZx4AL1aubfJpVY3CgUFiaD7SiinetOsnL7htdrkQl
086vyrtxJ/+sJK9aPC/iTir+Yfefib2AwQGBrDROtJ0t+RQwFB632lVxNulLPW9PxtMgbci1IF6j
fCUzj/sgXISWI+kcPAAlsr7RcZ6Dbfbd6aCviAf1kw494fv85FRnVfflM2Ov++w7TAMEjAS4/HCK
bXYc3mWOyvpMvZjRD51rt9o64SFjjGJuyfGa7U2MIonK82ux7waXrqj1Yv4Y7vOb/QbR8pJDhKCV
U5w5/VE92yhzHgdzkyN9/xVumw+H00fxsOIE5NIou6xEILrnHfLnMwqq01a5aEftnkblBHg+99Gz
xx/yZXyXfmY33Su3TNKe1LfwV/pEqRotZE+Y6qbbBnfpa/1KL/GeVAPSKL3+hBbXJIokizfLW3bQ
717mB+NR8rVb8kFUsEXMFPV/V/5Nyc88Ehfo1egI533z3O2He9UnVuyQont4AVoyvDM7Tg+EcW10
jwyOcmvtYCxterd/ikmcozW2ZQpIFN6Q0cV0uwguxIGDXrofvucHREgqSUsmbcmNfA5drqmvQKTS
TfhYYvUjCMjL6XJuVGa/40bdqDsgC/fOt9RF6OiZ7uKn31FDeVKFjeKqkWDTes6WiybpHEW7HV2T
yMlNeeZ0Q199B54ModIrx+EZoQgCV4+SxLjhzFeT/XJHGp897Uhhuf8Z+OGZmadf+Hgh9hkBNbfO
lw8jV54GMsoGRnCuIbXfqG79yHdK7MqE3J9227bgSA39mM8wuJnsJpzWN+cNzc88QQvd1touMBG7
Ivzc1HcWvtOtzXG4Dyh77cnhIp4t+TZeyuaZuVcCbI2/6OyMV9CFSKArGgxnwmoO9TnY5UfzRec9
76WN4hOHc7XyrXWiGo/inHsK6j8X0QzlSMgZifcxX9Oz867f0ufwEu6jH8LreTeBhdh+3f7gb1Lw
WW+RGpcNGFKdT/HoSGADCZdacKfYIttCzFRWcrwu5kb9CIkqbs3ei1X7zUxsxta+bmJl0KqqdzUR
FzGIl6xroZiQrGtg27rC/1x15BhYAfHtqd5iihLPydbZzf//1VpaM4ppVSYl2N/csjfpndH6tq3f
UVlYIsXCwZf1xyJp5P4oaRk6a7G2PtC2FYFkMjGcNXm1ziiSa4mwhRipHloqV/ZIzu2CNu/4uTqJ
9NvWqGrXMvWWSNyIAecocnJDm8RcfIWE6eYiR9cUibr4udkOLB6yCNydU9Be5prMKxcgabA+tMd1
rYvEpOBru6HouI8j+WSKfF9UozN+FNANslhYIkVmXfvap0Bm3OdNfwPj5cYKB7858wMzPWGmWxcK
cUOJImGGvoYig9he44hRvx+SCDRJL2jz66JLjbta5BiPwlb/tQjFVPBrUxVpyNEgX9cq2yTmI+ta
s0IovnbqJunKliDMq6ImZxK9LOuLjt2ZSnAnSoLrGs1SuLQ4UujQILoylcdM5DnbDqWpCkPQdq64
TQR9VdNQhOSnEwUt9y94bEeh/N9JaLX2XwUkGYjLdk5JMiuKuCfKqwaqkS9UYrSu4aru1EzX6W+a
/RBjbuy1z015jIXm37h3CLK2RKJ1tIZbQxN9qsgz3tEDmI70AaYjFnNtr8W2Hy7iF2504zWfK9sb
songtRUMpKdELlpQ3lxboDYc8ct9Lb72DYM8H9TgvAYafCYh6H05uzOR3jJIM4tZjyayvgdRiFtL
dKILsjWGgauegDnpK73ps3j8VUzG+fDdENnisgQwRyon7Ujzk3Y9GM7ErH/MXepwjvRdtCtb7XWg
A8fMjYUMLKyQx95rG1Px1rLq+gOvi69NG73tkVjLVpIZk68/Lyyc6ijNlsLEqHYQPYsYohmBNIeg
KDp/LkQN2UC1xO0oRN/oCH9fTQtWWhQqdGuFNVGT5vi5Dews/2R7/18z7n9sxqkyDaz/0Iz7aLv/
eombMC7i97+25NZX/rMlZ1n/sFTRkiMHx1zjAP5oydnqP6ha6QoMTN1UeQItqn/15OR/mBriLQuE
jqnBuP/qyWnWPxTH5rqD9FjWVbp2/5ueHD0fWox/ItkaOp4nS3QM4QjjJdSUvzXKwlkfgSpQgRgl
UlpttfzIh7rdqiNoN6trTiNOYS+rSmCyff/e9XaO2+Ccoiu6w2EDZO8w9gNnAc2zHrp6UaSBa+g5
040x3CE0Q2URXHtuBh7yHyL9wpBRR10FmFEhZ41hcIlN1M1UBPG0qBpmyiZEqtWr1ITgJ72O73DJ
KrwSteX2qGP6anStsPJxFiJjggm3k02MLB1j97o+NPZUHnRdyt1hljpOtfHdCqP8rEObT0wQqkpA
UFqYLedxAW5opUzzovqaDwsDA4QuGROFKCUBL1MJoo/aaF8EBeloSi3K26anqI99BMdRS/sBU8+A
MFBbbpMJ2iufTd2rwdwJeRRQ1jkl1q6rHG/SmE9gl8/3uk0IYhky1cjitMe0Sepjb9g7EiKaAfXb
XNTxVu3fm1lkjwuwIpIbNBAqeKgq2cz0HDx6c5dmJCbVitHSmTWje0Vi8oj1tsZ7RZBR3cPmivtk
F0VMktWKkSx8gSdtsB/y/2bvzJbbRrYo+0W4ASSQCaAfSXAWRVGz9YKQZBvzPOPre0FV3VXlul0V
3c/9YIVCsi0KBDJPnrP32k6DviYtDqPkECFkc+YgTkWUleKxbEkw1kPt0aB3P7XNswqHq4Q43w9q
WynMX+yseV3hu3+ZRbSKgEVWukZ/2r0oNDt95z7pdvluoZ3pS9gWiVlvMYlDP2udw/JdM8W+3Iak
8uXN2xCj5pc5mqo2c+mIGtZtuyjFdNU2eD8KvOGjsWZ7JuczxAVA6uQQsOhNtITo0aQnR8cP0uuv
UdEkN/MkEEeORoERntSKCttpJDQfle5yNMbjtov7mda0g2neN/Bqx1azLfoQok+D7a3gBl+1sPLX
emWT9xml1SucZAB5pxa/JzdcAKwHKaZXLvPSCs16MYlgl2akEjjjJ9aaR11k5dagnesNQXIWdUhb
QTfvS0PcYAK6itS9FElIVTu80V21N7WBHrwMaxL9aJhF87DHHemsEhQ/MsLU2C2+c61xsWka6LG0
JLxBPbjKQG1vkS3voGjPXEnGjX1JsPLg0qjuJg+maLgJTMxgXeBvsq57ESj7DgG02U1H64yVgMds
LHFu2w1dJP/GrzlhCEmdVsHURI7pN/XOaPrBKywTA3VWbNLMRj4dhQ9JY1Gdz2ig2sZYVaV921pZ
dYaKse3bdngKH4Edo9q+dzKh7YAWy5Vezt/jljQQfDvfpVPd+v60dXOdZ9FqMvgXJBqyGXYr5OTD
pnDa8HWQd36q2r07Lj7vuSHrwbeBOq55bF7j+J5AOzg4Q+n1tog2hGnc2nVcbaOAVsz0khvjD9yy
9i7sKdDUeOiYZmxtA7CLRM86J0aBFLmnERumZG3LfN07glzajtxrjv34ryvIQsGV3tvW1f1r0198
0cyb2g35H9JbOy8wSSbK5DAgOLtaQAJ6KEVeUJjZ2kVyugojfa+ThT3Ncm0QuYuy2rN128Nz9a7P
yxsU0BNAKLG1/W5n90Ax6rgh4NfJe7xu9Sdm8NTLMs61aT0fKoFROR36iemqfz9Wrv8UZiSYpA9Z
WBWbFiAfgiALE3QYHJuc5AmK4h8lTDMDCcElGhoiR037YgZ+fxzD4dl2zewYWs++iiuaLymdAucQ
JaFz7aGLJGVP0l8/Y0Ny62Bxj5bY7hCFDmV7kznyh4p/Rpp6hryK12uiPSAT8WPoYBNkGJgmhdxV
k/qjnWXNZmg+g8jkQCmLZF2kur7CTQpMRBmeC6o5V3hLJodYaITlIYYsE9qx5wCcdapi3o0ovuAm
WcFVAbbHBNJqpAaWEfCnsI6ynS9J1yYVcdXDNFxZ5AMkNpLTxDyNJY5hHCZrmtVPWQnMAh195TUx
tgXcVD6BovDQxQZeAt5cOnJZZBDfTiCPbtodttXgqdL3jYNDj+PCWBJtgsUq8Hp2Sb/2xTUjajix
ABhU6IuPDdB6z5AbuYDtNPxzvRg3wYBkWyZMjZC76StlKGYW+UPNGWWdugEH6cR9U67d77OfCMhe
Y8fC4pVW14Zx5oGD6gx8CADjJcX6kyqwBeNi0+KgiICWEWgLcATbD73ooN6ZihOv71KyRmmA8tkH
bIv6OZYm9070zF4AYj3Rk52tBUucp3noa7a1IavuzKRx7sjToV+agwFFgT8KKzypRYI729Gha3O8
71CJbyJVnps9CBTtYi0NsVD1t7TD2SF7/WTp7kPUaOax6LXkTut0PqRDdtBitQ/LZi9je2O03cNs
V0/g8x4TnxslSF44gjqgeocXsp4yNBPVdii76VBAlgEXa+6yQCNX13QPVVTO0DsPrKvIAzXOQfjr
nSHsr3AQyiUNuAJE6w5MpIsZj6pj8/fq2d1OvXslvmC6+l1F43uav3eg5UmFr5wtj9obFrD7rp1o
ZQbc/27VgxrkxqTmGPYRJro1+ItjSFOl6DAtZMVFDtIrioQDfe6GXjGUaIjKH1CNum01Fj+qbiIL
vkLHbSAQqHsLvpokuQcL0xEAV87pIfyWjeZj3TnJFsnofUABEqVxD3HB7TahP63criBNJ9MPWM5v
mhq+LS2AU1Rrk9ej32RT6M92/xqRN+oT9+JlFZrULNjLMcsueu0wFhXBW2XbzTYyNMJ4ewjkxRw+
9QWNlCkTb6FPyM7sssHDQ3Wb8UXVCbziKns0EvtFdnS9MbwpUlh1f2+WRkh3Kxd75bb0MgPeUGAp
KP+jd6nNA6aN4LMIDWCfDjHwwjypakCF6XDFdOZadLddIm87z44cdSOUJbag5Q1CwWnxBlI8Zyl1
l1Lpe9xieUhbYuIrKOqyImBY0/r7bGqf066fvaIKA68ANGLjRpsQPN0EI40zSK9PlUtq/RyzcjWD
lpyLGJKBbc/luRitZgWTR5Qful+Zt2YO7whmizfiVjrOEzTJKLxGBsCvpJTvZR/VG6Oer5FWImgK
YIIHr1PpsiJWb6rWHonrwX8T+v7KQl6EdUZr9sRfnRuLVPYwna9ptOjbzFgCLzd+ZhknNzjU6Edn
B0WmYFka7PhQNuEmdRbzsP9CFo5LRnC8tXmfD1Qr6Y1jjJRIrHXR4NfbrMEF3zZQFZxAFmv0qtO2
mmhX1/U58Mk9mu2POKFzOg6QfuiRpInAwzX2TBrwoWtC/wDh/2aJQh0aQCNIzqKTkbk4CuYSdNwl
11mi82Eu0X3m98i+LgYD/ZXs4vt4hooXXn0ryTb4gSkpEY6sctehMT/X2aosskcb+XTRWCDQa+Hp
JFFPlW4CnNPvCzw/ty21jx1SorsO+9hQhisplsU9tqod8TW+191LfTDWY1FfUZXfOBlccPjcq6If
QZFp0NsHH++WpTWkNsvZ9MaxJ3pVld1mZir5LbOqF0peajv87Guzx7eXl80ddBBseoaGnx6KbWmZ
1WPStg7hvXF3htpNqrSpOTzdXG8bcm/Jv0HCi0ew755G2+gpyxEMRs7ob+c2m7AFxohdTHOVjCaJ
bvPIICsWHU04PI4aMfcwid5kf7ArGP9m91zrzVaLbYpUS9z2gWPCPQCIP8yFWGE0OUw9s5PRZXze
yJrIb9ZV23CpzbQZHdBEy7PV7OQS+6TRUydVqPdGSaBv2S15VexrWhBuVAZpu/eHZyuyiX/Jz5Md
x6sChfGrX8afvUM1GifjpQn7H53ZmOvYUsyvMnmnc9i4kR0rShQz/AhQGPoK0fLyLe6/wreaAy6B
j8bsT7rDPQpvRvPCVHyE6Y0GzRWeWhFtUc68THL6AXPtHuNtuVSsUFtHcdOcLU3u8io/5wYUpaJp
LE/GWAcbXDy2Hn7g4p1XVCJvWVMfHKAd43yHLeXYdOU7p6ir6qfnAUSlrhG1JMhxS6u3VhvaHQIe
BOaze5/1wU766BCZVYd6TNAQtrb1fK9K916OwbvjEK3g1ptaYvgXMADr4N3XuoNb09hFAB5wvLGt
JSolxRdudJ4LrRw5BIpC+xBlWBcFfjpphR5ggb3yww/XeBrneTNzeuvJoCuZjhjKfbLsMVrRWB/d
R39yP6k+v9k9awjBYGsNH4txdi08N4o+P1uLo6ecDXJg7ix/tn83g/nIw/I50nAJMdCfnebOcgNG
7Kl9jxXXQzlD497IMdrGhDmM8ZrWEmfqHuVfehOn2bWkk90r82hkCT1pnzh7oY0XqcAHDPVdPIvX
vC4Qc5CI3kMP9VmhNX+TwsHSQUoVkrGMMQLzZ10gRLzldlSLyEFcC914Nqt6j0yVblQiP6Cu+0Vx
BqnPyKlKHl0LIEdZX+C93Qk/RXv/rSuLjZYUNwGMervRvBJf+VyW0c1rHZEZbpj6Y5jrUNlYlY2D
XwjF4m1BfbLeqqKkpSfO8LBhcG6EplEU2ni24NK4knqvkh9d5t5Q/+IDCUfsgBZq+0ptQUNAXQjX
pZF6yFrYCigEFA5oSjsVE/knug1M5k9XjtfUZ1jkM9bThX0nMVWYZf8YRWJdZTQNlrcmj/K1dLNt
Vu/dkMM7MxBNVA9xgUXDGJKVPYKqF6BTSy0j41kcW9fcA2ODtixenBnXU8zaPrAjLddcG5zHurDQ
dYWPfnlGwvFuAxfMBRE4vVKrQjLKnNw7mG1AGskybBgp+oDfpnxNG+SJsuKZ7kVKGcXpGUf5XbJk
cceM/BBoyof7UoX1iejjbjO2CQl2WXKXAOg/mMQPFXRczlqi6zeRbGCOIdtoexaNMqQCmDlHFUDg
Hd6mVCeRHIxjrJqSg7JWrU2n37H3d8fAbM9RoF/Gjg4AG1eMkxy2z6A9RIXA4o6XTPOx4bcNVDDB
jV+ASgNk5Z/ygEl7YrPuAjqoi+pHoXgBPjMBk2doJsP3glTmBbREvy84RYRqmHEhMY+cY7dDez3f
gi9bJQzvRUfMo66H7zVlXdQzO0uLbKMbGMeCckfnijIuMG9lGHdb+1Y557qiLIhDwWE+PFM7fsA6
wSJ7aGrKuHhgt0D6wai3UrfTBOln5IiGOTraz2XxATfEOWRW2a9p8A3IWIZt6DZ3ZcDgv9WKF6Xi
02iXzspnMl9r+P706FI5fgDZLCdAuZWPVuCc2fruejNmpq4TwDJpj6rXLp05PIuGFkzR0K3SS3er
ReJiS/iPXTG/AV9eQAEY5lpn4mnr9tyXW1HrC5XOxQSYJ2e4vc5tFBinxBfh1gGnUQPNO2pJuu1h
7a4LOPKblPsO6Gi3C0vxRh4CRXT5afV0ksdaeTER1wdTtzexMPV1kRTvhb/IDFssbPZN4i55hEHU
PuZRcvDdeIMCpz2ldDw9qYcMgXb6EDLT7dW8shd9n0oYTzKEyA0fuUFgcW43hu9ZDAwQbD7CDqjo
TcmyYdDq3GQJGTZDb2zGJTJNcuQoxoc4RE7gZv46y9s3wlwRn1DYDClZh5Y2HSTAsTUG4tMU0mBr
O/8Vw92qqrVoPST6NncbiHW1aeyNeriFdRFxHqU5Gc1FyYniZ9bzgHZ2xUlS9q+qTTgvDA8pHL81
NuEOQS080cblVDKktnly61ltGfxdYXXmHn8busFCrgPjtRvNNtkL4XO6Q4TLnmqvUgcHeY8p9UIp
TpIAm+1gw9dPpNxPozrWYUqwSWZvLMsnSKqhvYEXvr8fu++FOcAqxKrEzj3QrTLPVWc5B4PUWM+1
GgjDHXVBNt605aJoKBvQBfWdPSLSpRW7GkaS1jFVJEb1KX1agbGKv8+jQovMgW5NJfpp+/JHZhv5
dkhJCugcOz71pf5Qu81eJ5PGs7rgrtWDqxlpGDN77mqXUakFSbnklEMtOHZrg3zFVRLEd2VqfUYN
tBYn7m+AE55nw98mol4eUTPzansxaJaYC4NEO+Ti0Z/zzQxExgcMuQbNcpvqiyc+bq9pYT52TBdX
tG2BFwvTw656bHuMr3jacanrGsQFKhONiBmdhBoVUbfpZrKTWa+v7V3tt89FE9CPDdSmdONsYyWY
uIXZwD2lMwrOg6ndBt+X+13DcqZmOlIqDog0QZy2o6G69/tsD28uW2lRinKpHnPU9RA8MPFRkGXV
BnAx6oIOa0jvEmR5qPyblBRcjHyftWbhKOdWXo5MVzedxJGxoTgGWOKOYZzKrTKaOxPi0D6KDZzy
MbVFoezjEDa/f4adcgZyhYzc9TXtyIPCiZCzjicdep9fH7IwVcfJEuooJuwaq68vtm6EcdPkUW9Y
M49dEHVb9NfNITZRwgWdcUtDRm6LiilqmeuhR2uGsI9lbGx9zZeDAIEtoJ7iOOWL1tYMAEvRheGw
ERt7a4oQFCx6+3Lu90OWYV1f5pPmEpvx9dnQUtQ40yEt2cDwxx664poZVYRJMKlPyAQ5inz99C8N
Z0m2iMoLFwUOWIH118/9ejFfn9ESL3jbeS1/fI0qFO9pKfbETBARhVEQdZaNKKSenTUQEW1FGxpg
kxK/fwhzjq1MVl7MZZA4LqjyMFu49V+f2l9U+uorNHyZDkct+08u5E0V6WB1G0ueMBLGO548xvdk
SDGq7v2VEXXW2lhG0V8fOp6azSD09z++JKSDbScvd9BfF/Xb//67ODJ//1dfX0O8acCpYGn/4xtD
wQCD0V6xKkqWtyUDg6Nkcfzjg1ubwSI35IuLSLaq0U/ELk+Bs+QYZaLTdnanIeUIWo9ku8RzsurB
Tv3sXATUw73GbjrQwEY/esow8ZLiGK1SvZ83RmcgFu0z06vh6+EVdbBBkj5LDgI+zDXBnmDUXU1j
4UlAFQbRNcvZ+Il20u9Tv8ZxSo0Us5ci+5wF++kQ3dhQ9lbZTJOXtBkQA736MQut3Zd5f+BMIG+6
KdrVrZNtSrpS2vggAoCpGdUtXUjcGIQXYwaFJA6+i6Ce7GmKmwEX8CJgiI1TbJkLjrbnHaUDkUzx
o+Gn5Y1WMgM37HDDGn2cgnHZBALMqGIQm8Lv7nDaNCiowo1RTPW2zHNsTQClmPfGexyY7Kp2cJxN
F74G/uf13HdYGzp9XGeJvs/1qTsWfv+t0rInfYQgEdMPItkH6u6Vc6K5DmVpH1K/47gEIpVF0mQe
tCO6kg8FRZwIPjj7pnelZkRb5acuQxtIHtbg1Xn5vRLFpdFvA0vsK5OjijntUpu+ZyafE6PtV0lt
/sg09VBzqAa1ecLEnuIqRWajWf7aSuOzaYqnZAntwi6boR0CqlszPCEkJujHx2ayj3Hy2AtkGYE5
XPzOunfr8jC4MTzEySur4plmPOf9HO9u7+dPE9mhJmzFdd/1b2Hm3i0/tnQMRiVkHcPN1VHxx9/z
Ilr1dPAZxE2vPkQZ+FNwSPXsAV/tiwX8gm8P6Ab017xjZS3m+vtQm68tv6GMaYwsSVhmJ5pv4UQP
uxAPdXtTdBFKk8DAyD81L8tvt7ZoN5wTpeadO7fvdh/cuRrFeUFGCq1dkjRIr+pv48Dh5GaR9CYf
S5/6Z+bxSMslvLHUn6p2RJBPYlgYdd+boaW84pxLB5y9kkxaHQd20z6KePQ3CNlb1jPEkvCFIgE4
KWRQo6ol1SzKfiSIcJmY9AAgplUckbQYBjW7pRxXk1/DTjCmx1K4nyqQ86kp6UEZeOLX5E22F20i
78cdKuq+luxILazpOOxkR5seeLCEaeb0EMsihWmOElouQW/MMtIiJze+bolCnfkVciZ7y6VjUGS+
V1Cxe1N7u80KTqnwXd2V3clXTQ1e0KoHo4t3TCmts2AEF/ettsahg0rToOHrQxNQMEeW96Muonxb
hzXA7aIh2NZ56Wv9nbXS9PLC/NYXtcNZlt+5wsWQAoVOauAl0HMDUQO9HVI86379qKyEBsKkKGzM
S5CXgGGHqt7SryE8J5bkFdPzVnahH9M2/phyiBuiuUaq+WknNELnmWCRrOjpC4Kaj9wZKAWDCJ13
0TORZUIofZvBTqwK10Gc7d7MbnXvd+b3IethmREkSkGdo4pFPWfxyfKtKLIJIUxQXDZQDBzrWUU8
pOi5eRyL59o2Li50hi2UNlKQwC2l1TOHLPBfzO6B5FhgwIc6Prg+QZgJR8osk49M1JGLBDR/3cHm
5EZArm1XGxMcNSKvntI5irzqm97NlSczn1014i1x6pO0ixfIybdWlJH1iAkpnF+avjoIa7i0RrCN
2gU8Jhy8TlEH4kMa+16Fj3Eoq62j6qVMZXjnaNYuCGCZtVrFwhkvtTunLVfspkbRGAFit3L2dLNf
tdCEw+ewmaMGNW7qWr1VlGCNzE320sTzS+e+ctWHYzO54bbJze6HKOZrWd3ZothMaNewgXMvLt/A
5cIguPJflxseVOumi9yNRjKWaWnHsYF3E3YWoEjb06b4vemDvauKLS9t9jpFL84dSNvz6cRQLAhP
TuNTWJSAXRPtPkvSm7L/0AK/Xjl9i/FfP0xVbK1VHZiIPhkeIiA3m249yw6Fb+kgl7HJ6jG1faKm
W/pUV2WrOzNtr3mnrfJcYfo1L18/d2pT8EIJzCPVptvaLu7DRi9WAlWCMVNyWzpKRGws/ooCiYoo
mbYdoGobbBFT16BBTQAA1G13hSNCdp7ljIjKm+2l2sTdfWPzLEF5wTZR52c39+8VeBVzGupdZr0T
aI6UVMrPknVrwC/a1NVTTDpIU4cnSQKw6fbHKGRVHN07h26SCfaCRxf0NVPY9yYl9Hqy31rH+emk
H3pBChWzs0fyfzcNHDo9tw2gs0zda33P4ooZpKbDOup77BFvtHEXYgwafKfd5Sy0Wl69x0F2j5ji
UqM+AmhGygjYB6T3gPaoQW5CPTjqrvUodeulhKquMn4BastDNNmpB/vnbQpQM8BSWeLbViVjmJVG
+5SaHF8nwkEJcT5j3NnRMu7S8ilG2QfqTpftpx5Q4whgyEMDQZ7Awb7bpW1/0dkMjJCRjTUdSlhO
vC/0JZ3SyNYVvLS0BqYfT8zEyljsakilRD2QdBxFm0m3XqtZX6ZX/qkgIS9HndDZU8opkVmKDgKw
Kr/FXf/SJK2+FlF0McMaR3McXYc2/w4on9G71b06abVp2uajmqy3rMqf85SyoIueKtV/I/KFQJ+c
PNK0zLecH202gGhEdJy8h0BOXaYTcDMZNOT1h+T99B0QYyED/bEwNk5qJHtneghirb3GhX6D2Fvo
VYVgbzQvqW/AQa7QEXNum9eSR6kwvcjmHS07ZMz5EHEnyJqYzQj0pCg9hEk6A6+WuaSRvLcVigCf
jYKxmLlVbXXGh0U4BxcGOUFMIN3A/FYE3xpASfpUnfKWysdy2CmRkJzovGIR0EMQaId4tN6HHnV/
PD06k/FO04w8t6HfaS6aBjPLP5fn24cJhFpcrWmxletMkLA1WuqREOhDH/asPoop3GBON9Jm0ubU
KlspYU8spd0+QIV6abqEA6jQPouK/0Vqz/lC/2oqIL8EkpJGYb0gDdhbuao3ugLUGNIy/ir37fa7
UPSn2oDgElczlq35kvc+hUrFkokYE7XkpwZKkRaz8dGAL5xJEppdWCbx4pXsFW5F6SLrMA5gEue9
diQ58SkhCWQbFAmhes6dDujr1DEpMbNlbDYzkSkYkBb+oxupVz1kLhD4BJZCAWr1/qQaJ9kYVYPy
MgRmmpc/pipnyRDzNScIzY4SYvKy5FRwHKKrwCikRUVrm3gXOvvdbKJ5ldjSs+GF0EhCE5uM+xx8
l8WEf40TDeU8bZAV04NhV2jyhQQGLKVNRpfOYD5pRy+VmC8dReTOdzABEO93pQRCozDZrwhv9vVc
u2vKrZq0IHjrhcmMu1viXqGXpN3tRHO176qRJQOAE+0KoNqsK7y51jbXwvuqCqqN4Rc+ceFbAqvh
JzWvYo6NzTCas6chTGrcBcsG+97AAszV747w2LEe0zGwmbgyDDqVDaeKopG3ht9jrHTGJ24F6JrV
nZDDAF60IPEgfhp0At+Q7wTrKGcjq/x2E49D4SEPA6Y5pvhlcn5zlqhDjnbIn+j7NE3Ko8KzAuAt
ocizNQRTyiUmIs6rfRkcZuISVwEHQr2CtNUDN6JetAb6BOrOnRCGFDI6p/Stdsyc9cWEfw9p86MM
EojA8uAmtzWH7GtnzKcxDMwDI7NWJ0EhaDFujmxYYNCQzBP8erBK7J+43lZzGaOVoptXdhl1ZIjV
0R2fWtpCg4BjCWW5IjIasFH93DZF5pny1S0/FfhyT2sif6WL6D6L5vvcpE1XM7MkcWe4x0zoFMFp
pidia7TFiNs9qS4dtiTg/aznmZFShKW9nKEywso+SNn9FG4GkcqfdlasP1naG7EUP5AXr4dc5Ccz
Rzlj9tHNbBAy5QZCUr6bm2jIb8WcPi/saj93SyYY6AnmxiPjKd9qKlTbrgz2GF5v0azrnjUJmoNt
u/VDI9rQj3ZWAuH5ajZ11sQp90KTPYR3jdomPjRELdMUxX6T+gRwuTs1kguJGn3njM+0Z+gRonXe
Om3/kQvGMlnpPwyj/WoIshi66qnLsYqhhal3WqZuYe3Qi56+GzUd2RRMvl8ztQlSFa2zzkevrh3m
Uu92idPhYhgCTBsFG4mWNndwv4kqAJPokSS7bclkqFx69YETv0P6BJ+RvQ5Yywy/e4PSu83bmrl8
6VcUVMOZgfgZ+6jy9CpQV2aztpn/UHnvrBOfqUfXAR0bOH4Gc7ZvZvviROQ/ZTOhn2RqGXs1iwtR
5BRatDqluQ2baNcPZPNif/wgXxQCU4rwN4j37H3BrjCeOtfK1oyJEZ+kGak8WgidN7uLZRhSnfVX
NxcPvf29iTOwsGT4Uq1/lG2H12Dtl3V2TiWcg5Y/M5Il3FBpuvP9+cbUO465goC5XFgYZmFtRGrT
ujhpUXfvOfVp9P3IkInP9bhRRfYURR0BD+a8Kq3a9Fx9HhfLit/lP6scKLnboVh2IvVhTSM064wM
4D4y7kNLbw/jgHmmmdRr9+EUItwnFdMkWowdLJqVXJDNccuRKy+3oc+RNhmeHFmdQ6GinePg1JkJ
fJDVU+Q31c7N5gclNCy1PL8UfGm8aUVJpuLCcq7TTmxQyexE2zJZy/eG2Q5r5lsPcwATVgYXWdNZ
N/zoXTkiOvSivzSaZDo/dlhSxizGyT5O3kI5cvPevtck+eAKy7NmDsSkcec2Rb7uipqgspEITCPd
M8wBdz0N/Z4UG1H23TUJeGUi7lHo9cxwAxCC+vj9S338/4Xa/yrUVg6Yo38QakfNJ9HXUf5XkfbX
v/pdpO2o/9CMQRstadHZvymxf+cmueI/jmMo4TK9dCxbyT+JtO3/wEUSlmPwHfEbbel/gZPEf5BS
k4AnkbEQcsAr/L8AJxnmXyTaluO60pamLiyT/85QX6yjP5GTBMhEZMIhVGvM5nvyn0fEV/fSIINF
VuO0xSAR3kqGwqhLzEMelGR96dMmstnGOqbaf7p8/wWtZOj/5eXYAoqRZUhU7QaX/88gp4SLgu4x
kydTIrqdSlLfY/HZT3Z50fN3d2m6SMQbK60vL0vz9/jPP/+vsKTfroZtKa6u65oOtcxff7wbMzfE
j26d6tH/Vjh99yBHf49qGO6hztx5UEibe5SKqGWj39hkn+P/CH4U/+13X9Twf2Clvn44twr3ipTM
6eBl/fWH1+EQBl1iWKcEgABjsinZqclEBNk5XlxH4lGL2ZgzjmL2TC5W/F2h00yKGNB2Y7U76rx6
ReByCNG6mff/fGGMhaD164szlOR+c3QDbtcvUn7SIvpJ12qLCMmmJm+o+ibp2G2ryjcQD0VU2zAO
6K0GjAByx9PQT6ZdwJS8Fw8pbIoDBWs1jM72n1+X9Vfy19dF42kwXCGV4ShneV7/fMPAbSFVdYys
U9j7dCwqf/SaluYhYY8/OY8HT5YeoxhL0d/CYAQh05MGjDTliHcH4O6+iemJmg3+67QinmNqbdy6
JH9Ca4gvunF03d6zxq5+MItKrCbbok0XRMZpUON35uHq2hXfVNXYoB2sfTRTQ4ZRULwx84WaL6x7
LSnveMgSQNS5p9Nfvio93oKPACblTld01D+bhUvrF1pBX8cxD2FsfyNw/UUXuXvzz1fLMP72Liqd
x0pBBbOVbYnlav7paY8NcjHSwLdOUVHo5D2gllGSMAfgDA1h3nSR5pG5WlRgJXfy+rMgfhr9wv/b
CzEMVh4sKgYP1C8PWhDDFwynyToxZmKupIcYc33zfu4gOoj2AZ7/TpZTc7J8C6RgtgQljo//fDH+
fucohP+4U0DiSwBy+GD+fC0ikhs0VXTWqffDnxp+WjvnmIk21HLdOysiDkOU/7a8/X215WcqYQDN
xx8nxS93q97Hlt2K1DqRz74fa7TeWiMIC0Mh62faFkfGfMqIzRAtQhgync7kPKzqyjCf61r+y6Mj
/r7eKN0UtiGUafFGOL/cDLBgDawphkmaEj3xZDBvoOucHdKi9Th173Vn+pRk6HpZbkeo4wdAbX1+
xkBK3Tbn+FTC0jjjW3Mot6Q8DowfNq5K702dMreYIFpUdeIfUBHdYDeYtgkDckYqaE3R0P0Lk0/8
feVWusU+BmSET8SvdzYdZyIkVWKdhoXXm8+lf6mXvp4c8caMMQ6jBf5bLoAvFP4kAzXkrfgTROOi
rO7JtoS7oHOw6pJ868w2WvGhTryiDJkpDSZ8D6HB4g42vh66nsoMNCEdbXFtCqAbQ8ddtYrOpSyp
sWO3qff/fK/+1Ui1rHL8UpbpYufidrV/hfglxLaNWVJy3ySy2gN+y9Co8HKHvCOsrH/tgrH4zZ33
f96Olvv/ryu+YjfCtWJAZzTFr8/HWDp1wZTdPEXSJUuLZvBdGdV3RklSkCsJKnQz8qbIOnNOXx8c
sbbU96TKs3/ZlH/Ze9joLdTduu1aVCjwRH59JWXYFinZWdqx9RMNwbH+wLCN2FvQInj+wbqKIQZa
sZTvyLnNMycNdsKmNveOQJfipoEXBHXwkGPr/JdNW/51RV1em+1QjZnqC3FpLjXcn1eREhGpUIbt
HsmNWysN740h2xiMWAZ5InDRU3cxUhDHOeu2aE5I1D0yVJzLsq8EOMGQRNs6MzQTs5PkVK7GaC/7
wNziGEN2I13GJtzGeS7t/Tg4G5eqDOwgWQuj4B/GkyQiDwnUaHTyZqzSgMDjyrjlcFTtyRJzvdHy
r3rgrMr/yd55NbfNpGn7r0zNOVQAupEO5oSZIpUddYKyLRs5Z/z6vZqU39fWhN0ZVX2famt5INOM
QLPR/YQ7BK63zhvrsq3p7TSxq2/HEMbEyWkjgXeGOO64qWrQToRHCc6cEf3WuFgbWu/tkJfXb8Gr
G8V/J1HJT/j7TKNRBw4b2VAL1qGg5WG/2Axyd4zlmAk43wGFysay39NHnTdFZKNYkmc3+KcMbNod
LH6tbcBsuXQjgEYtidBCeN11MlzGMftIhcPnOnIRvdWLakI2cUrQaLMBfAOXiFqqS4Rdj5nM9nOc
DMwdlC8wvRKXUwys0XPsO9rYEToD6CpIaAcrYyRJTkznMqdsjpbNcF0FMaSSAH4gBQQEgGQwLWtg
dIqdjrLDSWQvzvIJVRIPiv7p/+iciVXjIZqh14JNpsSpDSxHvRRzGe41YMKwXxD6pkQP8C2qvcth
3PndMKG9Pm9QDMwO5hDky9a02w3hAVNoSA5tNQq4AzRehEdnohXI3OMTiUTHxxTP+f0c5veFa92z
roU7FRbVKfIa2MBgKdI8hGZVLvpQN9cY24/L0rZ9DGsde6Fn8rZlDb0ZtLZY9RUdbVsvqZ9hBVTF
YXPMGhdMthU460QoLMvUeMc2oN5deAOlMsuEm513/rKaU7lEyIywB+rHpWiU1Yn5ydFTNYG7lKLQ
+KVhEwYc9Rjn8Sdh7dKZ4o7RtXQ/+2g8NhJHi3nQP8LUCaBaWV86mpJrALHI2Wu0pwuqhtsG16fV
6OgareNeXG6KHA8HWUZyb/XXUSfsK2BE2xm6zyGvm2Xaes7DEMwe0if+pnLblp6vD/Zlnt7HygAX
d76dCfpsjxf393zE/4LSDIVMhVcXRYT/FR3PlRO2wW3fg9HRMbYUaRM+Jvl0I918Rzeuv3fAGTWD
IJBvu3s7wQ3QT3PQB5afr6s4dQjjIbQllXOHC0iNqjuBR5bVoIXsdh+5VUoRPv3R2E1wr/X+D183
/fVg0e/owxTkG4S4VWOl81UefEhK9MvAoKyiLg+vWz9DpWB23U9DiUBTnF9V8eAc/FBSfWycjuKR
o6TzUKTGO6DG0rxb06vfdpoPFrOZoNeFWwsJ+2vNspcC4xtwtTrGQUzrvYGe/LJ1NFoO5bVZgbnS
UwTcmGsC92Q8UjSD3wadYMxbzNzlUkqHFVSL8jzD6xwFucxnpkLSo6Tt//CiujkUc/HkIfiA1uNc
3A6usu1OzVUZzt42oOO5tBodQ+0OXlfTfNW4NN774nOcD/deEpnHeSCyEGTS2zJEj3/I+yutSzdU
YauHRgTbQA7+bQshI54aGsAxEBnP/h7lbru2MmR8GkigSy/piz12C4cGe6gF7oHhxp7j4G6Kqy8S
/6Vd3eCu1wTpF0roCxYM7xpuTXXLCSLyEtfO3jexs/T86dBmxQ9q1MMVACkdaKWgpsevuoC/Gb1D
O/s45gDQjWj6IP2H2gSMEHSd89QerbkP0RCniVy6BN7SEfVNg8bNbGfZZarnAt7PDw++AZW2hr5d
W91IB9pmN38N9Hy4zLupWVuJKLZJVH+K9D2+qc5HIH+PkeGvGvwMYNOiEhD4wHYm10uu/GBYojSK
tFPDF44FeLxWuZydTFgRMbjuZD1tAcfraz1Dr8HTQ32ZU/8+FpX2oSYd3loDHMWaji8LQfEtI6RY
JA11SMMob8skUPptyTErIh8DS/SnzDl/0MfQ39geLDFtfgwtZWBbYatgaE66r3qp2lSPdYirYtZQ
GmucJblRjcohIkMMqX2MXGM3Nf5VjLf3naBsSluCvhRYW2nVMZdd0azrpiUNLUzjXe7sgtYJ3nUG
ShBWmr2vZTweTx4LlZTfA32cFu48JaTRHAk0InGXlmBuM3vwPmBSW1wLnxUpdtJ+lYdU3tms813k
4EtQp/PC8KuPIxEaIPGg3tVUZY9Z770LJ6AdVdNvxWjIGy2016PyVK7GZkRm2ZreBcdRR/cikxSw
nUC/jgoveexpfA1GHED2JafORmvfNJW271vjtvIr3i67o9807pU2Y9MA8fyUnOVkxhvKkAxZXYc4
jbpRsa273FkO1NiJFx/mBibROEpsAVid7hKsaIt8XBswLg9TMgOqhhBcm9iJZhn0JD1u3uHu7ByC
zEV3CCahn9nFfTZ7oLHamIbMMECFNEcEKyQoqRJ3ezgZ2VpgtXSk1Pt9ppuwygfR73Pfp3tLNrQY
rKpb58V2IGdYhaGcoO0nI5PEvAs0RFpti1zCM304yFViraFQyXWZp+8cbUyPojlOfa3tvKLqViDD
g+nQzSXZYjneNq7SbC2DZYif97E0tfeQLyTijijGtUGAlFBXksYnNXt+jd1H2rGm2JTaR00h63VH
3JgDpHlkHDdmNSAT1Eyf8MWrd7Soui1CJZ812O+fEDTAs9PIbMTBkgygCty1ZMZ48uQs4sqheZpi
E9a5E+mHBIPeRTdSNaokjnyNCFeuZokj4s13LVCfG7cBJeO15YgsODZ3fVvfEYfPfJ0XgMy3NmlJ
/z5tJNx7Wg+XmrUpHYCj+LpKwFmAiGa6sUWoIacpKEgjtL4ewgTRhGkkuxTtSnpav41muKcjEE4N
fdoF6o3jscf4DwBmXPM7dhZxUEH2L1WDvHLrY+Vql7iqlYjwm+mynvsBcd6tnpMSe87kkI9D37YL
ENyGZ9/UBW3mXoGaYxni22Ub+sHs02uvq4GdielROX6kLT31cNKuRsR6ZBJ3141vR7DlE28N0P46
rgSFPhDx2zEXLTQlSl4mqhZs/pDW2jGvV4CbVJycuDu/yEZFlEQKsDFRAPAkDmwiQ4hJRPEVjCMD
SadKs9anb4yrECMrTDAXifUZ56YB0xlPX1LJA7loghcK5x6mcVabR5leiqzFfzCfrD1+v+7a7+zk
amQHhwHb4FZQAyyvUw2hGyRZoDd+p9OKylEP3N+Vj31uP5VlTLorkTn1Mc9Dz/grrIKIlCQLV4PW
3/ZZa208XOPD0PQ2ZQ0aD0TXURcY7dh4wmAs99nUvH07HrSJ+Z0Z5XdpGY/CM7m6TNuCDxhvjTFi
75DfinIIsfXLPnXQ/3d9gniTXmCqYdj3YzbCsXQte1Xl4aNtH1QxbAxFuHWKkd6s9WPMZwB+ZgYy
p/toNcne0e2NHY3eCsYd8qQ58nqDMrqZm4eRS3bdODkY+PKxccsEvTsEjqeMTnU1tnsYxz7QinxV
T3il0qO7klWNnUfcXGmmO+70fJN3Rrtx3/XYmS3qUXxw+Xcy+NmGdnq0xsTe4NG+pxkDn9xqJ37r
4oueTV86I951k/HNWvc4XdPiSx/6aUC0wgW7I0u5y+oPWgevBiNUhAotIPG19WSmcO/BCKfr2KBN
2KUJCtr610IihOR6kJCK0gTrMVrXU4/n8VAhOjilCfi4EgBWHiMXWaNrNUw05sMgv+v1aqkQE2u6
PJhL4Qjo4l6vTwiwQZODLw5u36mO1YgJDH7k9AuHoF6hIk70C06o6QqoLxJh3qi4LmLZrtt+45gA
7euxfehKQGlpRTuVvhoOiLr0jGVjAKxBQAV3zB6+xTzuDAV7mHF2WgL8W4dWSbLTNrvJTNhkVcOx
t5J1CSiTNBi37LlE0tyIwd1WGFAaEHXXJH1FGw3EsmmoEL4tzIKbKrnWRPK5S/RHmEnuRtqjvWyx
iBJWfqM59bbz0eDrPRZ0MrUVMaK7QZO7W7nSwCMg+k7GC5QCu6Ja+hiS1vIDGwPcyPAJz+CCNYmd
O3DKFXHnsJKac+dqmJ2ZjdyIGtAZXmz3aW7kWBSDF0iw8CVCX8Ax2meIHrCEsso5tAm16vtkkWKI
AvHqtvyIvKhceJSSLJERVgaagf6J+aCHrBZZBkhxdoqDjJVUp0hAKSJ5D/1h7ZR0PjnQbR4ICP6F
vfO6MlpBpQAN3AQeuqYO5P/kCRuu78OIQ2QIf2XTTPF2Gp13kV+hu1iFbAQxGhhZKFZ2EBx1Azq4
aEFH9G6vKDT+XVYm15E73JcEwawfLbIrmvdNMTwXfU2ZnrYPSvTjwnY1RS5bid56EAMKoPrgvwdn
9SRKrOhFR+E8AxZVV1G/qszN6CFegzYXfe2CyLFg+wEqg9JK91VA90uxVB08zVolMNo0eznMOfVd
SxSoyFn084uvqYZrYJsHzQ5PXiCJUAqL3lqkICEdDSDGlDfHwgXU1Rqfe9OqFaTtGBAI0hXud7nj
FYjVlw4r7Rh+xE6xaq5d3+qX/oDBZSqbO9PkMzUfjBgHsrd8zqLRodj2QN01Pm4GVi3L+jqzU7J1
XGL7EJ1WYYFENdJLy/5s1apXK4vxZup38F8heMcWLLc+1BaDwxgzdV3GP7mG5QvjyyAdlxSrQLRI
PGnngqXia/RYjDBd5Th+QdaErR40R6bEONxOeMiDwiMjzrdow+q1hL4N4gqHlHtpAxAqE5haPq7i
6LXbx7hmd80Ma4sfLbj/GjLXtg9qY2fmUMBtxBetT6nZPmleQngC85EtzBynbhU0EnPrKF2S5eAG
MhvHqEb+P9RbVC+75FIO4c7Jgg+5Xv4wApbnjnZ2PHikwxb0BTe9DtjlIFoi1+jZt1o7lRuBCuJM
eXrn0Ehfmrp3D3prlTZ5f6QEOjwEHngwcot5bXpUicRc1WvLzQt2H6yVDF25I8D9Wio1JN+Tj1Q8
dcR4Rb+hXeCvQtSKd0bgQuvpR33TaTmcvclHD7HCwccZIhPdjOq75bnGlW0Xx55l+NKICLSR3Njo
PT6xpl7Y+BWPMVqubnx9upeOSOKGQXYrpnCGc/Tz8QaUzEKbcQaTdhGRUSHvaZhcF6f/nv6QlJQ6
w8yOWwrAi50EYDA2PSqYaRVel0IgCt0W/XRZ+cO+VY/Vp8emNnwKcSDeFWMdXA+mtgt0xOQcKP7X
pz/WH/dsAYcWt656MQbuezHYnyTy0LvOHik6pc3g7cNAO9Lz4b/OUB3h8TOFkmWJKf0mqCJzXUZp
+ZhuirIrAYalGXLjkAenGEHS3AGx0WmJvzQz/ZGsGEFalH42XglkG7SYbgTrKCufmjzOUOSI22Xj
93fugJAw+Y+DDfumhCFReFDNkhBH8alR2CoIPpxSnzebDtAsHNHmqrbgD/ZtrMA4CQtnJleOjeeS
VcMPBzqWBNTHYMZDF+se4ji46QDOb6Gub/jYG4oygKJmsjnPQJJuQZc22UQxyqB1P71rKvFlihp7
RXryowN4BByy4gJSNcZQEP3DJsogpSVLSqIU0mun3jdyDu9doz82pghvAdEk6PxcDTLfjhEVUdHY
/VGtlAPMSHZufIpFHosD5jGocQIN2YOYBrU/NxneKZ57QHelPbpNpS/mLr9psNy+LoO0wKi9HrcR
wkPw0CPt3uqgFsHLWJFEox+pj9YhzeanSRThA92LK8dsw6Pr4v5al4DGx8lHZapb5FZT30Ea83Y1
ocVizgznwcCpYuUHRo81R5IdGiu7aSyLzTpIh12cTdinJ5PHig3230GuYzGBRxdhBb41MuL9iIK+
puFg17QzMMkmjLa12Re3OqWyxQic18Gc8OjH89oxh49ZqAUr2hvWscnzBxuNBNCVybFQdPbKsa+w
qoWFCR4FRTQTJfO5GrZ2dZvrjYOqh2vcWeF9otzWBj8KUBLMroG3hl+LEmwuisiRjWttWVlipZmY
SXK1fC403FKytJ0X6agcPqe03hXO+9hpWd6HcYbSi9IDylf1yD4QdFH9kMb71JTFwQqLb3VVNzcy
LSCz9i5qRRO7q2khBN07H2bThBddG9mBUw+3ZYYU1jgGCH6ISwLVZFu7+Bgq/brDCFnGIblN4KNf
DdOtOQvljILMMi1Jb4GgJAiYxvCXdATxMLfq6b4kvG+DrjoUQfHRLDIdiExq7RwHo2C3yh88TJE9
rVCIdvb/tk2zY5FRPwkwFQIFHXzE3/2LBizn0i7c+wmnhCOAi/dYJRkHOOpIBlCjg5WmvQfQWNwb
QuxJt130QVCyOSWfZlEF+7a3r6gUBbfQK/BczKGGJyKothn1wyuMifSrVMbGVaOnxYJ+rLdpGh1A
8+nB02uG3Oqv3Id8VqhGu7kDwhQ+DEOCrgo9YApWhADYQxGZwDTEU1y2e7ZCOG9jWlQITEnrWPgj
JE9boOqSybxfgIm0jlhiUh1BOM9x3xmlhi5NTBljLiYoVwXaaqQ/u2Gw3yknwV1VZ9PKAaVuUxbd
lkPlIWZCD5xDp69lDvq+jEmfcbqGhgSpknl8jxjnJ338FA8+yrJp1CylSI6Nrvf8BiGGxuWIUy1O
0SuRE3qyYOnkoWuEhkXE1cjRssiZGSaGvgKARego29Ali/ApgirOTFqZEiXrygdCHFn5JpPeqqtv
PBIymKgTWp9VEn4TNuYIs6ZNl3EEryq0vR0cc/NSmoBr9eADAKnp8vSH6+h+lvE3qbmspO5YsexS
apmVjG434BlwuoeSCzV8AODNOqdusMDGCO0Ckn4UpBBpHx17Ii63GJXUpaQZzsVw2aeA12wDu5gm
OiAiSlOOvH9oobMWCIy5yrWgR+AuGKGG9Dng+5L6iSuOds61obM064E2brzQ2GPz5CxaL00hj5OE
mJP9MA32tyaAthPbp/XVeDdUo7XtjfJuqOG3jyzX69Eab6I4oCbVL0K/YZgFqomwnHLSSdavRqAp
r3XxZSgaYjzRwlXtMEWU496RzQGBHXpVhOorO7P2SUI1ugqKH1adaAdW/x1VuBIOlZx2ibuNSlK+
yQYpnHd1iqeA975ExukugtrgWsH3TiKnX0wc8Whp8bpvWR1JyRZ6WgdXhp2Do81Ae8YaMoZlDvsV
1LPYkcUGKRqpFSvnoowwog+rUZJWpVcUmpK13mYEh5Qi4Fh4H0SvmYch1R5GxVezYdBqEHM9h+K+
G7QBfTLvRk8oUHlp/diTS+7xod3il8MS1TO5gfmjhSTX3WihQdXoyaZLM8Yb3OOE/ymgFspgkzld
knaCco/nW2FAlBkVoSDcBrbEPh3eszV3uBhisjl3ENtaiCpdDCIe8ZNwm2n0MSyggjExiT5pgNwd
TAZ8TXyODFPfailyY7LO9imysjRvfdjz6ZaWAgRg5KHW5viN0hwqd6ROON+yEMK5CpQv81w96RSJ
stShhFupks+YtesQsYfEDK/D8W6G6babE/3WCNCrATnT0CaGxp9JsQcQiRaO1sHAGjqErGslbRCv
SwhWa4ohPYa62SqcdfzpkZHWOqWd5uTsN6X9vZIZkgdecifIs0l84mWqFArYGDYBLDzXkIho+5+R
LhvWleENyEAhwZMlyOej1YdiSjlG8PBX46T0omVGMwU79JVVFnd94vsbowRNj+CU7Q27IvR86q/3
8PvTVWv6T7WtfbcC1EJ7+N2ImFePEXieheYRXMuUVlrlkAdFoQMCu5QbFoj3oZE96KYbrAPb/zxk
9ryKezffjDVVggGNIipKWLvWuI6v2szZIba59nLxwQ+Cz/BhEd0QU7nMbdRdpinCj9mLWBXIVsOo
YE/0aaYKJNY1mPBuPgJpJ29vGmFeO1P8oUWlYz0k9X1cd9/msWUq/hgiooWKtpMZDYgoI73ESrFx
Y4oiESpD+qe5jijhR3B30wQ6bglsHDHEaK0VNmwC8P0k8PY4fPNKVeKgI41eQbKM6yqDAhoQpkdL
O9a3dITZ8dIRcJYxHQ1KFBtgZO+xU8eRtEk/WHYNwYPIagE7na5KiU59lGEVnKT23azJx0lHEN+W
LtbMUb6ebAng1hRg+5tmWE2+ZLEQanprP6x40ld1XaVrewLFSnGakodxwJQXYTUxscZP1RMQMS4P
t3nS/cZcjS1Oym0cliuzMxAToAg0kI/DudbhxFLI0N1NNczvtay482Z3i6lbu2vaQb+syr5alyB+
b5GDi1UgSfELsYMookdKVZtGHOIu28CIH0ZS+AOYfgF2bjURel8KLyYmxct9CbIGq+bBtpaaXclL
K0IiUlbzZwc+wXv8160bO+xvut4L7swGMw88Z96lS5fGau3X9nFIWRNQCoi3pkY/edAJ4jM59YeB
2A4t1WKj0PiGXR7BD+ee9T533S82UqHQc5xdlbTOTVl0uEDU4Qa7phifNhKLzCR9Mpr0Bjf6Q9aJ
8SGjZYjxV/tuDjT/EMrcPcouJL6SSq3O386d9LalQ6BUZk1MyUmQB5tkR8itMherddHYtPMnpAjp
GzD/OuN96g8jxjDJKk/Qh+5l8GDN0fdOE5Ryijm/yorx2urcYTuZolrrZfYNE0ZSjLhpdshYfQGy
BSWhFPoHM5j9ZRvByciTZldG0bJLXOVTON7mBFzY51F5kd7HQjU7fKTixFh8zIYaLzOUvHZEpd/M
grMpYP8u3SyjZTTPDZYseKtjcSZozRq3elDqW3QRcFUuCVeiUtsYPWKRSYQIh0S8MIAzk5fe0qPU
BNuy0GkF0yXq+aJ3VpA/FU73TVZI9rS+cWUV+NyLqN8hTp/uaxeZl0KkyzQsxNY08HYQFjs0PSR3
1aAfTzQB/QB6uo7io5su8y5AakN3G2pWnbEFF/OVfnS7pD14h8WwhHCSxsvJxgZSb2rwh3kbI5Ex
XWcp6mAJYgDrmuplZJV0uEZ5FxjZ1hZkolmVAF7AZClideskwc/kZ0RbsgLY70FcLydjCwvyvqst
Hetd6M8BnIA1wNRlU2VXuTUE22lKLsHqBOtec+Cn5h1tSfrh6AJDMg/YdP1wcjYiMj/7Pb9cCDgi
xT8MnEGy11k5l25EU5SCbmIhJoLzprfwF6Eca6qQxNBUBBG3bHZ+pYWXAkVbtnP6mfFYYbjSKa4K
oUhB52apg0td93NCvcDpJ7YarMYR4jU2pg6MHbnViGa7XR5ge8EWbfd5X3+qnSzf9qo3KHVUGywf
e5lIiYIM4utowY7v3PlSphMZehUEq7aZthCG0mOdIMrljhILkigM9pqWaA9+tXUTa1VHDh1DCXbE
RmJ3mX+HP7kMxlJiqjnaKyAqcpFr4D9ty9yVxSbnV7rRckJVUbN5g55ZyhC5oc6J6J7BbgsHb40e
zAJFlWoZ2iUzNIRzShkUXhnaA/5ogDWrSK8bGz3Dwu32cE6pp5EWBSYtcQ2c0pLaOAmCE0abKCP5
DBy5Rorau3QpGN8CokKVCmW/IsJfDCka6ClEcLFZ+VujMtb2J3OEtEV9RklOJ3xi/Jks22V39XRk
Q60flZsba3Q+gaFEuyzKAjogkdo2GpDU3nDJBnqNk8RWkpbeWA36oZrRHM26RpnBDoDQduWxt+ur
HlLURhTTQfZFel3N+KA2s4EBoKnRNwRLvqinsV/Z/ahsSpAZnPXJWPl99d6ZuFRcLX0PHUYRLFCv
N/TmMDehCfk+Z7fvrfm6Y+TA07SX0uGrywZe9Yzd/MqfAppq0EDBxewCs90JrzLJcPF+oCCBb05J
7oq4W7twIDczsYFdKdQ8gmV0UPCMX8YGgsJT7Ey3g6UTdPqNu3a76ghqocV4br5F6a9ZC7KwpWmW
ABucNl96jcyu69KYtv1kl4vadGCbxC0pqHD9y6T/EC/tRkc6qUCAb/RR3EOY6wFlUAdzF3xETEnZ
fRrp5JQ9PRM36+8DoIIPmWcekppxq4zYV/6sy3JEzV/rP0YM31KHvA+PqsZqyjsMo/ceFaGvRhfu
iAsRg4jiX/+cHut/f+L0mJbq6KwKMS5cPdHWsqQZrWwgogBn2tix0Fw53f3TOqByXKx4cC9fdnVe
bwsgmi/F/k////NBR5nkVexdKZE2d0+2AI3PPAsRO1xljkP+PbBaLHwo+3Tv8ebM8vngF2yTycm4
9/T14elwTnf1LM/2cA/YQNB7+fNP1SvS75//dyZlZ2LH306muBWndwlv+76G5byRyDNsNVOpYCCk
8ucL9ApnF3g6+J8oj4PT0cI9w1DldPf0JzRxNnC6/tijJUNYb+NAY478UcM+cPmnaNztTv69tFUf
qkRkm5PngpeA3bNtSqHK9+/00OCKYtME8kFmSAMlFuY2QZIUkJk9OsGKnbUtxBTtep82K9q/X+zZ
ejq9/WTQUUoXSez8XSMF1ZOR4FjzgDycAKT/R+F596+Nz1H1BU34zxk8P83S/1L8+AsK0V329XfH
hfP7fxou2BeejiuCK11bmK5hQpJ45vLgxWCATfUchWB89mJ4NlwQLk7nYMZdDBDgJ1Co/utPE3Se
cnUPcVpcFyzHNHnq3+DyqK//BbFrsczrMOaRJGfFEbZQZ/4rFnUy8sQIJ3j5SiMa4Ygs+IE+SBcE
G72hP4S8oC4xM6KM5RvflRpj0z8AvV/o85OJvkCj++tohMSRxdSGbodyh9hcW30y0Ohpo9tfhvn2
jCP+S95lt+QIbfO3v5ruPzpakhRKZwyPiUva70dbWLYNLDbgaEf90ghdIAhZeQtKVvHcP03YgDV9
oq4exHR3WqbfO2x65Xw9Kf0Srf1qohPTS3M30/wLqBFQn7qKcDcehL2f0M4YBhxnihDCfLjwbhzx
vcHXLYEeG/o3fIxiUJN2LlEQuVUfN9n0rdVjvAKgyEZWxTf1GhAH6MPhdcDXFZa3GzyinFnJZ7kb
KpCLEiMogEfqIfUS9ZFVaWzVEbglpuR81GBhvOx2RNTfwLn+cVDAQlbqmNQBng4YD/NCt9Y2ICx1
4BEfF8Ak9gcbEQ1eq6zvvJr8EddU7kNPpcvsowIIBDhLWIIS2mn6jXpNCEalJiMLeStPEwkRuPMW
9dKAx2ITBd185bYYqY57aKjLCmB+VYOJ590y8nZ65j/aDamd+oyoyFcVOjg+IgkV761IAgPCMI5q
yLwr9XFmfOj6BjBqv1GvSKLhruLVRTsRC/K1Q6v/MF1w2Qn6uZLw4yBZNXlHkvMBfMfpuPjyyqDZ
+nyq6vsabVw4nrFtwfDn/U49JUV4+nfcWegOxx3iBt36dAJ8jkTu3ye2U8Ojzl19uToHSTkK9uhG
3VdD6Kv7PAc3euEVK+SLdA5tEvkHqY8LPBZg2KcEl2agk8wimki0GVDTtrlPCT9Gcs7OVnrEdGgv
I+oVtoUaNf9VL26MES66u5t0HA4B6FQpQndxv1Fg8K7LD+pxEMCqJUr9CIyMTjbA2yAJw+an24eb
CR9hct9rkbHroqU6KtuE2/v8VlqZS+RLFskQr6MItBP31XOV+lgSZc6MT0uw+sASr33QU4pavF0d
gXrbkILA+2wIbZ0QsfbVtOm9nOoVqIsMnQC8Y4DzO0t8pJn+RxMvDR0E05ce0dO6S+5HDbGCAGFJ
SO2PSZOtU4wkvEnc+ln6YSjtmBIDsHXXwhLXOaAPdUUvYDkH3bIFe+WE5lU3AiHI3c6AVA8kjODC
dN13Sf7JbNBS0eizL1Gyw4pRH77hGbzKQliIdsAFoxnhbWqINfIvSsNmLQZE/nQUTe1mjbQlI4gw
UAZO+3/XHvocDKy+tF8oT+Pgctd9pxXyvenStvm5r6hnT2vyu+I/e9G//qC/fD9983+zK0O7ciEB
/LYtnw7qdMT/6jPSL5xY9/T9b38V3gVtSM9hR36+/fUviFShFXp6WnPtC7ZoCJWeBRWGG1wrvvCX
Qfpnw/Cvz/A8nv/6Nb+dwbeiAz3J7xCwSv5KFMam7H82Bi8+4bcxII1ho3TYQ9UN3tCvY+B5FyjT
Cp3d9fw8ocf/lzH48pSRqkZNW0ff2l/HAF96OHKvmwjmBTGVNGlHn39oPvDXQWAiuJKwzGQYzrc3
Nwiwul47CPLCJJBkxhNpqtuLmWAYxgWDZHmwzE+jBI/pbc0Ey/Lg9L1uJjgXpiVhYgGr/HmSv84E
JH8vbGo7rBnPo/TWBkEQt/8PF4UXl9Qvi4JzYRmAY11P/sPrwXEvsH2xTch0f4zS25oKhnSM164K
Ul4I1yNbkM9LH+nF73NBYpGnhBTkeSf6f78xvPgFzzvn/ulvfzV0xYd+1aVgywtDggvmojr/yJzk
b6dvmRdcB+wN3nmk39Lpe4pl+arTF/ICzqyrkwufl8MXvz7SG1J4BkoL7nl4zuvvGxoELs+/q1z8
uyGS1C+Q0bCEpCxxur3cGdk5+f0tVxHST7e3th46J0GS100FVX5xLQoj5nkQmFu/XQm6dWEpEq/9
5i4EU8U1r7wSJPu+6Zoeyh3n24srwTHYLdD0ULHB6fb2RsF0MSJ93XrAKFgoHQjHOUc/+ovlkEDZ
Ndgs1Jpxur299cCw1EG/7lLgejd1VIief2oVcP16KbiER5ZtcqU8XypvLl1w2LJeOQhqKjhsjEI8
54Uv1gOHQRLuc3WX4X5De4LrildvjGSEzADbFD/nwO9TwLEupO3aFJGf14s3dyEYBqIlr5wDpnth
eRZRsnh5BRAXYNwH0l2c14E3txoCDnuuZJyVPP6o5/w7pRPcoYHvuK5a8NTtRbLoiguJ2giqPM+r
4ZsbBdSezPNB/eejQHTk0qn7ueLr+suFwLlw0QDzkFs5j9J55XlD64EhTppxr9oTTimxWhF+/tYv
RoH4UW2dknrvORR5Q+cvDKkE5F51/kLQ00NYx2RdOd2YVr/tiWqWcCFQQDnPgje3J1JM/Ts7+f8g
U8AQ2EBc6M+5/tsoeKSTND2tP0KH07C/oblA3ctlGXvVXJDmhY76n+WgN/SP5oInLlTMAIP5+fm3
NxdsDNRfOQo0pVFFY2tQOlPq9mJF8FwqK5SVKTyfr4jzsL+lucDu9up1gSqa6dDlV111dXuRMbgW
7QVGSEr7PApvbnUE2e2+do8U+gVEPiJG68Wy6Bksi4iCm+AXTrc3d/pgIOzXXgqSzUG4xMNgOs63
3zcHgrELSkiG8RyXv6VrAJTKa68BaV0IyumASf680n/dFWzvAiSzgez+czn97U0CnXD+9euhp5YC
60Wu4NhUzyi0K1W+0+18sb2hOYAYonztCsCeSMdEIM5GJvjrj0/hCCYi7bufk+PNhceEdN55h35F
kkAh2ZGOhwTi+Ud+UT5jG0DpmC70m+2wmgTJr82Xpc1CAKoN3a7zZvgyJKDboHoJNCDfWlxoGqT5
r18BhO3QKiDdON1exAKqm4BYgwqPz5PkzcWFSjfz1TVUNMm52BF//sfRsaFTPqTlpORk39osAGeo
lKFflx3QMARmQYf2J+Lk9wWR6inxImUl763WjugoiXM97z9fEIHdADiBuwOw9nR7sRQYhk0R2RKq
vPbzeYb9Le2Kar1+7VwQFzbSSQbNs/MovAiPVVeFXgNd+D+zh7c2CuCVXzsK+oUhOEXEo8+j8GJd
dLhiaDYgYHFeFr03ty6YAkW1V44CvWaqR2jQy+fe0ou5gBLHhaG7DJR7zkfe0LWA2u6ra0fUC0Bf
WURI/6SarAO6ESDU9OdZ8vbiZEEW88pZQJxMJsB8UvnGb3GyRQOWmj062uer4HzVvaFJYArbeO3p
C6rEQok4s7iebi9HgQKia0kcTc4rhf4WR0HJ8b8uRHBonGDg5bIsnm+/zwUuANprCqf3c0U8feFb
mgswMV6bMqq54AoG4nlv/LsCIqU11kNdp5v7c5Te1uaoGguv7jOzLXBhSeKA80m+uCLUXCAgI5B6
xni8oVnwX8yd21LbMBCGXyXTJ6BAyVWZ6cC0oW2g0wOdXgpbjTVxpIzkQNOn76+Dg1c2kOn6IgxX
JHyW5bUOu/9qsapJO7n/XyhCgHc0RdGj49x1iAA7itzguHxMieHn4ELMyJzyuVWsoQAvASo3IbPp
LO0Jc8eB31KjqoKvbBB+4jLkkIzgDJWOmL3gZ0XUrkAFhORBzHoBmhs4UL1S8SjNG4c2IJ5gLGDb
wmuM+jh+HI7i+KyzPRPURyfQpyPgklZQcew5JFs4xTNk2oLfOR6fTLEAGPYmB4n6FCEFnwbpX75D
uv83OMuUef+nWBwgUjCFQe3e+O5CMQYTYCeQpex//3t00i73B/UE6zJk/SjphpKDnvpCm+3S/zxl
unjVsk9nIV/0SUDx2o9JQedE9BwecefD9pGH66R/TzfYvzS5VntX7R9nSlphi2obPtimZl6LFTKH
3tXiTqxEPw3lsSVvX5F2dp78C2C3zLg+CMPmWvXXaAoOKSN88FJoFApomxjE50F9zSVf4EzV3yhr
SrOpY44Hm21qY0Vpuq2OQmE+WWtZNKrYNAQeVIdc+KWsxYOwskuOij42OSVWvZDE/nRm3m6l85x1
v0evq5JaYdTicdv/QRq7oJaSZG5c8gw9rlS3x5Nmigu+KkVFDDDlrLC5da20UfSNjAIfNlqXSmSj
SMzDZJPNAzWLqMXhYj/1x6Yob2GDAdgUyy2xi6gZ4aI/41RF1+vmqMTgsudCaTJ6IOY2xvQyF3Zb
C112uwMicO/I4jfZOVFUGyebhth0Ck2z+apAOU1B02pj2JePxlzgTEMsOwVT+WznFH7XazI2IVbp
ZUZj0M3G5mgfBmWjjW6yMSSFFrnka3lnRbZ6grrIZ37w0feCzlspEMYHP0xmYrV2laLTOvg+xDQG
/6O0TpKRCj5mH7kZAz6Xf1RBprEUEBkD/gvnUrfNDPuD6GVno1GYt5pcCGswU9KXM/qxx7nApVjm
7z6CJXAQc/E3OB+0pcRtE6yl/cPguQl7rc5uljVWJHRXgxxC78xlt9jKRX5yQdDWccFfpNZuW9+L
bJuQ1P1c/NfKlHJy5XpzW0yr4+K/4WS5YUNMuvRxLtA3xOSd5uK/o/elc5IsKZLrk89G6cbW8ryV
Jzcal/ujERXBRr8UF3sr7QozGyFHFzibrLCzycw7Jflz0T8F5h29QJ022u7gqWLDpWsmt0ONjxFj
Nl+5wminaNujSofN3hqcNrIgvRJ92c+ThzxNOy9k3//UHgQz9G/Uuea/UdRS2PN/AAAA//8=</cx:binary>
              </cx:geoCache>
            </cx:geography>
          </cx:layoutPr>
          <cx:valueColors>
            <cx:maxColor>
              <a:srgbClr val="FD836F"/>
            </cx:maxColor>
          </cx:valueColors>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19050</xdr:rowOff>
    </xdr:from>
    <xdr:to>
      <xdr:col>27</xdr:col>
      <xdr:colOff>142875</xdr:colOff>
      <xdr:row>44</xdr:row>
      <xdr:rowOff>47625</xdr:rowOff>
    </xdr:to>
    <xdr:sp macro="" textlink="">
      <xdr:nvSpPr>
        <xdr:cNvPr id="3" name="Freeform: Shape 2">
          <a:extLst>
            <a:ext uri="{FF2B5EF4-FFF2-40B4-BE49-F238E27FC236}">
              <a16:creationId xmlns:a16="http://schemas.microsoft.com/office/drawing/2014/main" id="{4A762AE0-D954-C1BC-54E7-0DF585311A45}"/>
            </a:ext>
          </a:extLst>
        </xdr:cNvPr>
        <xdr:cNvSpPr/>
      </xdr:nvSpPr>
      <xdr:spPr>
        <a:xfrm>
          <a:off x="1943100" y="914400"/>
          <a:ext cx="14773275" cy="7810500"/>
        </a:xfrm>
        <a:custGeom>
          <a:avLst/>
          <a:gdLst>
            <a:gd name="connsiteX0" fmla="*/ 0 w 11560627"/>
            <a:gd name="connsiteY0" fmla="*/ 4082879 h 6456783"/>
            <a:gd name="connsiteX1" fmla="*/ 7969611 w 11560627"/>
            <a:gd name="connsiteY1" fmla="*/ 4082879 h 6456783"/>
            <a:gd name="connsiteX2" fmla="*/ 7969611 w 11560627"/>
            <a:gd name="connsiteY2" fmla="*/ 6456783 h 6456783"/>
            <a:gd name="connsiteX3" fmla="*/ 0 w 11560627"/>
            <a:gd name="connsiteY3" fmla="*/ 6456783 h 6456783"/>
            <a:gd name="connsiteX4" fmla="*/ 0 w 11560627"/>
            <a:gd name="connsiteY4" fmla="*/ 1530251 h 6456783"/>
            <a:gd name="connsiteX5" fmla="*/ 7969611 w 11560627"/>
            <a:gd name="connsiteY5" fmla="*/ 1530251 h 6456783"/>
            <a:gd name="connsiteX6" fmla="*/ 7969611 w 11560627"/>
            <a:gd name="connsiteY6" fmla="*/ 4010879 h 6456783"/>
            <a:gd name="connsiteX7" fmla="*/ 0 w 11560627"/>
            <a:gd name="connsiteY7" fmla="*/ 4010879 h 6456783"/>
            <a:gd name="connsiteX8" fmla="*/ 8041611 w 11560627"/>
            <a:gd name="connsiteY8" fmla="*/ 0 h 6456783"/>
            <a:gd name="connsiteX9" fmla="*/ 11560627 w 11560627"/>
            <a:gd name="connsiteY9" fmla="*/ 0 h 6456783"/>
            <a:gd name="connsiteX10" fmla="*/ 11560627 w 11560627"/>
            <a:gd name="connsiteY10" fmla="*/ 6456783 h 6456783"/>
            <a:gd name="connsiteX11" fmla="*/ 8041611 w 11560627"/>
            <a:gd name="connsiteY11" fmla="*/ 6456783 h 6456783"/>
            <a:gd name="connsiteX12" fmla="*/ 0 w 11560627"/>
            <a:gd name="connsiteY12" fmla="*/ 0 h 6456783"/>
            <a:gd name="connsiteX13" fmla="*/ 7969611 w 11560627"/>
            <a:gd name="connsiteY13" fmla="*/ 0 h 6456783"/>
            <a:gd name="connsiteX14" fmla="*/ 7969611 w 11560627"/>
            <a:gd name="connsiteY14" fmla="*/ 1458251 h 6456783"/>
            <a:gd name="connsiteX15" fmla="*/ 0 w 11560627"/>
            <a:gd name="connsiteY15" fmla="*/ 1458251 h 64567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60627" h="6456783">
              <a:moveTo>
                <a:pt x="0" y="4082879"/>
              </a:moveTo>
              <a:lnTo>
                <a:pt x="7969611" y="4082879"/>
              </a:lnTo>
              <a:lnTo>
                <a:pt x="7969611" y="6456783"/>
              </a:lnTo>
              <a:lnTo>
                <a:pt x="0" y="6456783"/>
              </a:lnTo>
              <a:close/>
              <a:moveTo>
                <a:pt x="0" y="1530251"/>
              </a:moveTo>
              <a:lnTo>
                <a:pt x="7969611" y="1530251"/>
              </a:lnTo>
              <a:lnTo>
                <a:pt x="7969611" y="4010879"/>
              </a:lnTo>
              <a:lnTo>
                <a:pt x="0" y="4010879"/>
              </a:lnTo>
              <a:close/>
              <a:moveTo>
                <a:pt x="8041611" y="0"/>
              </a:moveTo>
              <a:lnTo>
                <a:pt x="11560627" y="0"/>
              </a:lnTo>
              <a:lnTo>
                <a:pt x="11560627" y="6456783"/>
              </a:lnTo>
              <a:lnTo>
                <a:pt x="8041611" y="6456783"/>
              </a:lnTo>
              <a:close/>
              <a:moveTo>
                <a:pt x="0" y="0"/>
              </a:moveTo>
              <a:lnTo>
                <a:pt x="7969611" y="0"/>
              </a:lnTo>
              <a:lnTo>
                <a:pt x="7969611" y="1458251"/>
              </a:lnTo>
              <a:lnTo>
                <a:pt x="0" y="1458251"/>
              </a:lnTo>
              <a:close/>
            </a:path>
          </a:pathLst>
        </a:custGeom>
        <a:gradFill>
          <a:gsLst>
            <a:gs pos="0">
              <a:schemeClr val="accent1">
                <a:lumMod val="5000"/>
                <a:lumOff val="95000"/>
              </a:schemeClr>
            </a:gs>
            <a:gs pos="100000">
              <a:schemeClr val="accent2">
                <a:lumMod val="40000"/>
                <a:lumOff val="6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NG"/>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G"/>
        </a:p>
      </xdr:txBody>
    </xdr:sp>
    <xdr:clientData/>
  </xdr:twoCellAnchor>
  <xdr:twoCellAnchor>
    <xdr:from>
      <xdr:col>2</xdr:col>
      <xdr:colOff>600075</xdr:colOff>
      <xdr:row>28</xdr:row>
      <xdr:rowOff>95250</xdr:rowOff>
    </xdr:from>
    <xdr:to>
      <xdr:col>19</xdr:col>
      <xdr:colOff>390524</xdr:colOff>
      <xdr:row>43</xdr:row>
      <xdr:rowOff>123825</xdr:rowOff>
    </xdr:to>
    <xdr:graphicFrame macro="">
      <xdr:nvGraphicFramePr>
        <xdr:cNvPr id="5" name="Chart 4">
          <a:extLst>
            <a:ext uri="{FF2B5EF4-FFF2-40B4-BE49-F238E27FC236}">
              <a16:creationId xmlns:a16="http://schemas.microsoft.com/office/drawing/2014/main" id="{377A6CCB-E4F9-447C-9773-6A0C14067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3</xdr:row>
      <xdr:rowOff>9524</xdr:rowOff>
    </xdr:from>
    <xdr:to>
      <xdr:col>5</xdr:col>
      <xdr:colOff>561975</xdr:colOff>
      <xdr:row>4</xdr:row>
      <xdr:rowOff>161924</xdr:rowOff>
    </xdr:to>
    <xdr:sp macro="" textlink="">
      <xdr:nvSpPr>
        <xdr:cNvPr id="7" name="TextBox 6">
          <a:extLst>
            <a:ext uri="{FF2B5EF4-FFF2-40B4-BE49-F238E27FC236}">
              <a16:creationId xmlns:a16="http://schemas.microsoft.com/office/drawing/2014/main" id="{392090E3-49FC-55E2-2B8C-BBA74E0C50C7}"/>
            </a:ext>
          </a:extLst>
        </xdr:cNvPr>
        <xdr:cNvSpPr txBox="1"/>
      </xdr:nvSpPr>
      <xdr:spPr>
        <a:xfrm>
          <a:off x="1971675" y="1066799"/>
          <a:ext cx="1638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latin typeface="Arial" panose="020B0604020202020204" pitchFamily="34" charset="0"/>
              <a:cs typeface="Arial" panose="020B0604020202020204" pitchFamily="34" charset="0"/>
            </a:rPr>
            <a:t>Total Sales</a:t>
          </a:r>
          <a:endParaRPr lang="en-NG" sz="1600" b="1">
            <a:latin typeface="Arial" panose="020B0604020202020204" pitchFamily="34" charset="0"/>
            <a:cs typeface="Arial" panose="020B0604020202020204" pitchFamily="34" charset="0"/>
          </a:endParaRPr>
        </a:p>
      </xdr:txBody>
    </xdr:sp>
    <xdr:clientData/>
  </xdr:twoCellAnchor>
  <xdr:twoCellAnchor>
    <xdr:from>
      <xdr:col>6</xdr:col>
      <xdr:colOff>380999</xdr:colOff>
      <xdr:row>3</xdr:row>
      <xdr:rowOff>9525</xdr:rowOff>
    </xdr:from>
    <xdr:to>
      <xdr:col>9</xdr:col>
      <xdr:colOff>514350</xdr:colOff>
      <xdr:row>4</xdr:row>
      <xdr:rowOff>163350</xdr:rowOff>
    </xdr:to>
    <xdr:sp macro="" textlink="">
      <xdr:nvSpPr>
        <xdr:cNvPr id="8" name="TextBox 7">
          <a:extLst>
            <a:ext uri="{FF2B5EF4-FFF2-40B4-BE49-F238E27FC236}">
              <a16:creationId xmlns:a16="http://schemas.microsoft.com/office/drawing/2014/main" id="{5EFC6869-3ECD-4D3B-A1AD-1E18BD4C259B}"/>
            </a:ext>
          </a:extLst>
        </xdr:cNvPr>
        <xdr:cNvSpPr txBox="1"/>
      </xdr:nvSpPr>
      <xdr:spPr>
        <a:xfrm>
          <a:off x="4038599" y="1066800"/>
          <a:ext cx="1962151" cy="33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latin typeface="Arial" panose="020B0604020202020204" pitchFamily="34" charset="0"/>
              <a:cs typeface="Arial" panose="020B0604020202020204" pitchFamily="34" charset="0"/>
            </a:rPr>
            <a:t>Total Units Sold</a:t>
          </a:r>
          <a:endParaRPr lang="en-NG" sz="1600" b="1">
            <a:latin typeface="Arial" panose="020B0604020202020204" pitchFamily="34" charset="0"/>
            <a:cs typeface="Arial" panose="020B0604020202020204" pitchFamily="34" charset="0"/>
          </a:endParaRPr>
        </a:p>
      </xdr:txBody>
    </xdr:sp>
    <xdr:clientData/>
  </xdr:twoCellAnchor>
  <xdr:twoCellAnchor>
    <xdr:from>
      <xdr:col>10</xdr:col>
      <xdr:colOff>257175</xdr:colOff>
      <xdr:row>3</xdr:row>
      <xdr:rowOff>19050</xdr:rowOff>
    </xdr:from>
    <xdr:to>
      <xdr:col>14</xdr:col>
      <xdr:colOff>95250</xdr:colOff>
      <xdr:row>4</xdr:row>
      <xdr:rowOff>172875</xdr:rowOff>
    </xdr:to>
    <xdr:sp macro="" textlink="">
      <xdr:nvSpPr>
        <xdr:cNvPr id="9" name="TextBox 8">
          <a:extLst>
            <a:ext uri="{FF2B5EF4-FFF2-40B4-BE49-F238E27FC236}">
              <a16:creationId xmlns:a16="http://schemas.microsoft.com/office/drawing/2014/main" id="{921970DF-A54F-406A-9A3D-BF6D44FE3ED0}"/>
            </a:ext>
          </a:extLst>
        </xdr:cNvPr>
        <xdr:cNvSpPr txBox="1"/>
      </xdr:nvSpPr>
      <xdr:spPr>
        <a:xfrm>
          <a:off x="6353175" y="1076325"/>
          <a:ext cx="2276475" cy="33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latin typeface="Arial" panose="020B0604020202020204" pitchFamily="34" charset="0"/>
              <a:cs typeface="Arial" panose="020B0604020202020204" pitchFamily="34" charset="0"/>
            </a:rPr>
            <a:t>Total Operating Profit</a:t>
          </a:r>
          <a:endParaRPr lang="en-NG" sz="1600" b="1">
            <a:latin typeface="Arial" panose="020B0604020202020204" pitchFamily="34" charset="0"/>
            <a:cs typeface="Arial" panose="020B0604020202020204" pitchFamily="34" charset="0"/>
          </a:endParaRPr>
        </a:p>
      </xdr:txBody>
    </xdr:sp>
    <xdr:clientData/>
  </xdr:twoCellAnchor>
  <xdr:twoCellAnchor>
    <xdr:from>
      <xdr:col>15</xdr:col>
      <xdr:colOff>104776</xdr:colOff>
      <xdr:row>3</xdr:row>
      <xdr:rowOff>28575</xdr:rowOff>
    </xdr:from>
    <xdr:to>
      <xdr:col>19</xdr:col>
      <xdr:colOff>390526</xdr:colOff>
      <xdr:row>5</xdr:row>
      <xdr:rowOff>1425</xdr:rowOff>
    </xdr:to>
    <xdr:sp macro="" textlink="">
      <xdr:nvSpPr>
        <xdr:cNvPr id="10" name="TextBox 9">
          <a:extLst>
            <a:ext uri="{FF2B5EF4-FFF2-40B4-BE49-F238E27FC236}">
              <a16:creationId xmlns:a16="http://schemas.microsoft.com/office/drawing/2014/main" id="{8653EA01-B172-40F9-8003-43078263FD20}"/>
            </a:ext>
          </a:extLst>
        </xdr:cNvPr>
        <xdr:cNvSpPr txBox="1"/>
      </xdr:nvSpPr>
      <xdr:spPr>
        <a:xfrm>
          <a:off x="9248776" y="1085850"/>
          <a:ext cx="2724150" cy="33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latin typeface="Arial" panose="020B0604020202020204" pitchFamily="34" charset="0"/>
              <a:cs typeface="Arial" panose="020B0604020202020204" pitchFamily="34" charset="0"/>
            </a:rPr>
            <a:t>Average Operating</a:t>
          </a:r>
          <a:r>
            <a:rPr lang="en-GB" sz="1600" b="1" baseline="0">
              <a:latin typeface="Arial" panose="020B0604020202020204" pitchFamily="34" charset="0"/>
              <a:cs typeface="Arial" panose="020B0604020202020204" pitchFamily="34" charset="0"/>
            </a:rPr>
            <a:t> Margin</a:t>
          </a:r>
          <a:endParaRPr lang="en-NG" sz="1600" b="1">
            <a:latin typeface="Arial" panose="020B0604020202020204" pitchFamily="34" charset="0"/>
            <a:cs typeface="Arial" panose="020B0604020202020204" pitchFamily="34" charset="0"/>
          </a:endParaRPr>
        </a:p>
      </xdr:txBody>
    </xdr:sp>
    <xdr:clientData/>
  </xdr:twoCellAnchor>
  <xdr:twoCellAnchor>
    <xdr:from>
      <xdr:col>3</xdr:col>
      <xdr:colOff>257175</xdr:colOff>
      <xdr:row>5</xdr:row>
      <xdr:rowOff>152400</xdr:rowOff>
    </xdr:from>
    <xdr:to>
      <xdr:col>5</xdr:col>
      <xdr:colOff>476250</xdr:colOff>
      <xdr:row>7</xdr:row>
      <xdr:rowOff>171450</xdr:rowOff>
    </xdr:to>
    <xdr:sp macro="" textlink="KPIS!C4">
      <xdr:nvSpPr>
        <xdr:cNvPr id="11" name="TextBox 10">
          <a:extLst>
            <a:ext uri="{FF2B5EF4-FFF2-40B4-BE49-F238E27FC236}">
              <a16:creationId xmlns:a16="http://schemas.microsoft.com/office/drawing/2014/main" id="{231F005B-6DA4-4296-E68A-6812A19A945A}"/>
            </a:ext>
          </a:extLst>
        </xdr:cNvPr>
        <xdr:cNvSpPr txBox="1"/>
      </xdr:nvSpPr>
      <xdr:spPr>
        <a:xfrm>
          <a:off x="2085975" y="1571625"/>
          <a:ext cx="14382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931FEC-20EF-4C4D-BB0C-10976D65F132}" type="TxLink">
            <a:rPr lang="en-US" sz="1600" b="0" i="0" u="none" strike="noStrike">
              <a:solidFill>
                <a:srgbClr val="FF0000"/>
              </a:solidFill>
              <a:latin typeface="Arial" panose="020B0604020202020204" pitchFamily="34" charset="0"/>
              <a:cs typeface="Arial" panose="020B0604020202020204" pitchFamily="34" charset="0"/>
            </a:rPr>
            <a:pPr algn="ctr"/>
            <a:t>$8,684,028</a:t>
          </a:fld>
          <a:endParaRPr lang="en-NG" sz="1600">
            <a:solidFill>
              <a:srgbClr val="FF0000"/>
            </a:solidFill>
            <a:latin typeface="Arial" panose="020B0604020202020204" pitchFamily="34" charset="0"/>
            <a:cs typeface="Arial" panose="020B0604020202020204" pitchFamily="34" charset="0"/>
          </a:endParaRPr>
        </a:p>
      </xdr:txBody>
    </xdr:sp>
    <xdr:clientData/>
  </xdr:twoCellAnchor>
  <xdr:twoCellAnchor>
    <xdr:from>
      <xdr:col>6</xdr:col>
      <xdr:colOff>590550</xdr:colOff>
      <xdr:row>5</xdr:row>
      <xdr:rowOff>114300</xdr:rowOff>
    </xdr:from>
    <xdr:to>
      <xdr:col>9</xdr:col>
      <xdr:colOff>200025</xdr:colOff>
      <xdr:row>7</xdr:row>
      <xdr:rowOff>133350</xdr:rowOff>
    </xdr:to>
    <xdr:sp macro="" textlink="KPIS!C10">
      <xdr:nvSpPr>
        <xdr:cNvPr id="12" name="TextBox 11">
          <a:extLst>
            <a:ext uri="{FF2B5EF4-FFF2-40B4-BE49-F238E27FC236}">
              <a16:creationId xmlns:a16="http://schemas.microsoft.com/office/drawing/2014/main" id="{1AEA121A-418F-4F80-B685-9816D8392185}"/>
            </a:ext>
          </a:extLst>
        </xdr:cNvPr>
        <xdr:cNvSpPr txBox="1"/>
      </xdr:nvSpPr>
      <xdr:spPr>
        <a:xfrm>
          <a:off x="4248150" y="1533525"/>
          <a:ext cx="14382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ACFA47-2012-45BB-973C-2CB941797EDB}" type="TxLink">
            <a:rPr lang="en-US" sz="1600" b="0" i="0" u="none" strike="noStrike">
              <a:solidFill>
                <a:srgbClr val="FF0000"/>
              </a:solidFill>
              <a:latin typeface="Arial" panose="020B0604020202020204" pitchFamily="34" charset="0"/>
              <a:cs typeface="Arial" panose="020B0604020202020204" pitchFamily="34" charset="0"/>
            </a:rPr>
            <a:pPr algn="ctr"/>
            <a:t> 17,148,250 </a:t>
          </a:fld>
          <a:endParaRPr lang="en-NG" sz="1600">
            <a:solidFill>
              <a:srgbClr val="FF0000"/>
            </a:solidFill>
            <a:latin typeface="Arial" panose="020B0604020202020204" pitchFamily="34" charset="0"/>
            <a:cs typeface="Arial" panose="020B0604020202020204" pitchFamily="34" charset="0"/>
          </a:endParaRPr>
        </a:p>
      </xdr:txBody>
    </xdr:sp>
    <xdr:clientData/>
  </xdr:twoCellAnchor>
  <xdr:twoCellAnchor>
    <xdr:from>
      <xdr:col>10</xdr:col>
      <xdr:colOff>590550</xdr:colOff>
      <xdr:row>5</xdr:row>
      <xdr:rowOff>95250</xdr:rowOff>
    </xdr:from>
    <xdr:to>
      <xdr:col>13</xdr:col>
      <xdr:colOff>314325</xdr:colOff>
      <xdr:row>7</xdr:row>
      <xdr:rowOff>114300</xdr:rowOff>
    </xdr:to>
    <xdr:sp macro="" textlink="KPIS!C15">
      <xdr:nvSpPr>
        <xdr:cNvPr id="13" name="TextBox 12">
          <a:extLst>
            <a:ext uri="{FF2B5EF4-FFF2-40B4-BE49-F238E27FC236}">
              <a16:creationId xmlns:a16="http://schemas.microsoft.com/office/drawing/2014/main" id="{3F66C71A-C25B-40C2-A460-C2E9798F596C}"/>
            </a:ext>
          </a:extLst>
        </xdr:cNvPr>
        <xdr:cNvSpPr txBox="1"/>
      </xdr:nvSpPr>
      <xdr:spPr>
        <a:xfrm>
          <a:off x="6686550" y="1514475"/>
          <a:ext cx="15525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6987C9-9CE6-4D58-9829-6A9757404D0E}" type="TxLink">
            <a:rPr lang="en-US" sz="1600" b="0" i="0" u="none" strike="noStrike">
              <a:solidFill>
                <a:srgbClr val="FF0000"/>
              </a:solidFill>
              <a:latin typeface="Arial" panose="020B0604020202020204" pitchFamily="34" charset="0"/>
              <a:cs typeface="Arial" panose="020B0604020202020204" pitchFamily="34" charset="0"/>
            </a:rPr>
            <a:pPr algn="ctr"/>
            <a:t>$3,173,632</a:t>
          </a:fld>
          <a:endParaRPr lang="en-NG" sz="1600">
            <a:solidFill>
              <a:srgbClr val="FF0000"/>
            </a:solidFill>
            <a:latin typeface="Arial" panose="020B0604020202020204" pitchFamily="34" charset="0"/>
            <a:cs typeface="Arial" panose="020B0604020202020204" pitchFamily="34" charset="0"/>
          </a:endParaRPr>
        </a:p>
      </xdr:txBody>
    </xdr:sp>
    <xdr:clientData/>
  </xdr:twoCellAnchor>
  <xdr:twoCellAnchor>
    <xdr:from>
      <xdr:col>16</xdr:col>
      <xdr:colOff>66675</xdr:colOff>
      <xdr:row>5</xdr:row>
      <xdr:rowOff>123825</xdr:rowOff>
    </xdr:from>
    <xdr:to>
      <xdr:col>18</xdr:col>
      <xdr:colOff>285750</xdr:colOff>
      <xdr:row>7</xdr:row>
      <xdr:rowOff>142875</xdr:rowOff>
    </xdr:to>
    <xdr:sp macro="" textlink="KPIS!C20">
      <xdr:nvSpPr>
        <xdr:cNvPr id="14" name="TextBox 13">
          <a:extLst>
            <a:ext uri="{FF2B5EF4-FFF2-40B4-BE49-F238E27FC236}">
              <a16:creationId xmlns:a16="http://schemas.microsoft.com/office/drawing/2014/main" id="{B9FA8865-0B40-45B9-9113-D13FA9A160ED}"/>
            </a:ext>
          </a:extLst>
        </xdr:cNvPr>
        <xdr:cNvSpPr txBox="1"/>
      </xdr:nvSpPr>
      <xdr:spPr>
        <a:xfrm>
          <a:off x="9820275" y="1543050"/>
          <a:ext cx="14382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1E96B7-6C8D-4997-8C75-D6AF65FE4693}" type="TxLink">
            <a:rPr lang="en-US" sz="1600" b="0" i="0" u="none" strike="noStrike">
              <a:solidFill>
                <a:srgbClr val="FF0000"/>
              </a:solidFill>
              <a:latin typeface="Arial" panose="020B0604020202020204" pitchFamily="34" charset="0"/>
              <a:cs typeface="Arial" panose="020B0604020202020204" pitchFamily="34" charset="0"/>
            </a:rPr>
            <a:pPr algn="ctr"/>
            <a:t>36%</a:t>
          </a:fld>
          <a:endParaRPr lang="en-NG" sz="1600">
            <a:solidFill>
              <a:srgbClr val="FF0000"/>
            </a:solidFill>
            <a:latin typeface="Arial" panose="020B0604020202020204" pitchFamily="34" charset="0"/>
            <a:cs typeface="Arial" panose="020B0604020202020204" pitchFamily="34" charset="0"/>
          </a:endParaRPr>
        </a:p>
      </xdr:txBody>
    </xdr:sp>
    <xdr:clientData/>
  </xdr:twoCellAnchor>
  <xdr:twoCellAnchor>
    <xdr:from>
      <xdr:col>2</xdr:col>
      <xdr:colOff>581025</xdr:colOff>
      <xdr:row>11</xdr:row>
      <xdr:rowOff>76200</xdr:rowOff>
    </xdr:from>
    <xdr:to>
      <xdr:col>19</xdr:col>
      <xdr:colOff>390524</xdr:colOff>
      <xdr:row>27</xdr:row>
      <xdr:rowOff>123825</xdr:rowOff>
    </xdr:to>
    <xdr:graphicFrame macro="">
      <xdr:nvGraphicFramePr>
        <xdr:cNvPr id="16" name="Chart 15">
          <a:extLst>
            <a:ext uri="{FF2B5EF4-FFF2-40B4-BE49-F238E27FC236}">
              <a16:creationId xmlns:a16="http://schemas.microsoft.com/office/drawing/2014/main" id="{6113B607-55FA-461C-8CD6-60E9654B6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504825</xdr:colOff>
      <xdr:row>12</xdr:row>
      <xdr:rowOff>38100</xdr:rowOff>
    </xdr:from>
    <xdr:to>
      <xdr:col>27</xdr:col>
      <xdr:colOff>104775</xdr:colOff>
      <xdr:row>35</xdr:row>
      <xdr:rowOff>142874</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DC4965A6-923F-405C-8D4B-9042EA21AA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087225" y="2724150"/>
              <a:ext cx="4476750" cy="4267199"/>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25</xdr:row>
      <xdr:rowOff>14967</xdr:rowOff>
    </xdr:from>
    <xdr:to>
      <xdr:col>1</xdr:col>
      <xdr:colOff>936171</xdr:colOff>
      <xdr:row>35</xdr:row>
      <xdr:rowOff>10884</xdr:rowOff>
    </xdr:to>
    <mc:AlternateContent xmlns:mc="http://schemas.openxmlformats.org/markup-compatibility/2006">
      <mc:Choice xmlns:a14="http://schemas.microsoft.com/office/drawing/2010/main" Requires="a14">
        <xdr:graphicFrame macro="">
          <xdr:nvGraphicFramePr>
            <xdr:cNvPr id="18" name="Retailer">
              <a:extLst>
                <a:ext uri="{FF2B5EF4-FFF2-40B4-BE49-F238E27FC236}">
                  <a16:creationId xmlns:a16="http://schemas.microsoft.com/office/drawing/2014/main" id="{51015C08-8907-4567-A572-0590C9BC94D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5253717"/>
              <a:ext cx="1831521" cy="180566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57422</xdr:rowOff>
    </xdr:from>
    <xdr:to>
      <xdr:col>1</xdr:col>
      <xdr:colOff>914400</xdr:colOff>
      <xdr:row>12</xdr:row>
      <xdr:rowOff>32657</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812FA720-8761-4CEA-9FFC-F077344AC1B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52772"/>
              <a:ext cx="1809750" cy="19659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136615</xdr:rowOff>
    </xdr:from>
    <xdr:to>
      <xdr:col>1</xdr:col>
      <xdr:colOff>936171</xdr:colOff>
      <xdr:row>23</xdr:row>
      <xdr:rowOff>119743</xdr:rowOff>
    </xdr:to>
    <mc:AlternateContent xmlns:mc="http://schemas.openxmlformats.org/markup-compatibility/2006">
      <mc:Choice xmlns:a14="http://schemas.microsoft.com/office/drawing/2010/main" Requires="a14">
        <xdr:graphicFrame macro="">
          <xdr:nvGraphicFramePr>
            <xdr:cNvPr id="20" name="Beverage Brand">
              <a:extLst>
                <a:ext uri="{FF2B5EF4-FFF2-40B4-BE49-F238E27FC236}">
                  <a16:creationId xmlns:a16="http://schemas.microsoft.com/office/drawing/2014/main" id="{86116687-A5D7-4CAD-BC1D-08BDBD12C84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3022690"/>
              <a:ext cx="1831521" cy="19738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542925</xdr:colOff>
      <xdr:row>1</xdr:row>
      <xdr:rowOff>38099</xdr:rowOff>
    </xdr:from>
    <xdr:to>
      <xdr:col>27</xdr:col>
      <xdr:colOff>104775</xdr:colOff>
      <xdr:row>8</xdr:row>
      <xdr:rowOff>161925</xdr:rowOff>
    </xdr:to>
    <mc:AlternateContent xmlns:mc="http://schemas.openxmlformats.org/markup-compatibility/2006">
      <mc:Choice xmlns:tsle="http://schemas.microsoft.com/office/drawing/2012/timeslicer" Requires="tsle">
        <xdr:graphicFrame macro="">
          <xdr:nvGraphicFramePr>
            <xdr:cNvPr id="21" name="Invoice Date">
              <a:extLst>
                <a:ext uri="{FF2B5EF4-FFF2-40B4-BE49-F238E27FC236}">
                  <a16:creationId xmlns:a16="http://schemas.microsoft.com/office/drawing/2014/main" id="{ADA7E049-2FED-4908-9508-41534B4D769D}"/>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2239625" y="933449"/>
              <a:ext cx="4438650" cy="1390651"/>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0</xdr:col>
      <xdr:colOff>0</xdr:colOff>
      <xdr:row>0</xdr:row>
      <xdr:rowOff>66675</xdr:rowOff>
    </xdr:from>
    <xdr:to>
      <xdr:col>3</xdr:col>
      <xdr:colOff>95250</xdr:colOff>
      <xdr:row>0</xdr:row>
      <xdr:rowOff>857250</xdr:rowOff>
    </xdr:to>
    <xdr:pic>
      <xdr:nvPicPr>
        <xdr:cNvPr id="23" name="Picture 22">
          <a:extLst>
            <a:ext uri="{FF2B5EF4-FFF2-40B4-BE49-F238E27FC236}">
              <a16:creationId xmlns:a16="http://schemas.microsoft.com/office/drawing/2014/main" id="{2379BEAF-2DCE-BB6E-1E2F-994453A74A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66675"/>
          <a:ext cx="2038350" cy="7905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kw" refreshedDate="44755.800766087959" createdVersion="8" refreshedVersion="8" minRefreshableVersion="3" recordCount="3888" xr:uid="{B7F8FDAE-B9BC-42C6-9978-5E2390FA4220}">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277837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0.5"/>
    <n v="12000"/>
    <n v="6000"/>
    <n v="3000"/>
    <n v="0.5"/>
  </r>
  <r>
    <x v="0"/>
    <n v="1185732"/>
    <x v="0"/>
    <x v="0"/>
    <x v="0"/>
    <x v="0"/>
    <x v="1"/>
    <n v="0.5"/>
    <n v="10000"/>
    <n v="5000"/>
    <n v="1500"/>
    <n v="0.3"/>
  </r>
  <r>
    <x v="0"/>
    <n v="1185732"/>
    <x v="0"/>
    <x v="0"/>
    <x v="0"/>
    <x v="0"/>
    <x v="2"/>
    <n v="0.4"/>
    <n v="10000"/>
    <n v="4000"/>
    <n v="1400"/>
    <n v="0.35"/>
  </r>
  <r>
    <x v="0"/>
    <n v="1185732"/>
    <x v="0"/>
    <x v="0"/>
    <x v="0"/>
    <x v="0"/>
    <x v="3"/>
    <n v="0.45"/>
    <n v="8500"/>
    <n v="3825"/>
    <n v="1338.75"/>
    <n v="0.35"/>
  </r>
  <r>
    <x v="0"/>
    <n v="1185732"/>
    <x v="0"/>
    <x v="0"/>
    <x v="0"/>
    <x v="0"/>
    <x v="4"/>
    <n v="0.6"/>
    <n v="9000"/>
    <n v="5400"/>
    <n v="1620"/>
    <n v="0.3"/>
  </r>
  <r>
    <x v="0"/>
    <n v="1185732"/>
    <x v="0"/>
    <x v="0"/>
    <x v="0"/>
    <x v="0"/>
    <x v="5"/>
    <n v="0.5"/>
    <n v="10000"/>
    <n v="5000"/>
    <n v="1250"/>
    <n v="0.25"/>
  </r>
  <r>
    <x v="0"/>
    <n v="1185732"/>
    <x v="1"/>
    <x v="0"/>
    <x v="0"/>
    <x v="0"/>
    <x v="0"/>
    <n v="0.5"/>
    <n v="12500"/>
    <n v="6250"/>
    <n v="3125"/>
    <n v="0.5"/>
  </r>
  <r>
    <x v="0"/>
    <n v="1185732"/>
    <x v="1"/>
    <x v="0"/>
    <x v="0"/>
    <x v="0"/>
    <x v="1"/>
    <n v="0.5"/>
    <n v="9000"/>
    <n v="4500"/>
    <n v="1350"/>
    <n v="0.3"/>
  </r>
  <r>
    <x v="0"/>
    <n v="1185732"/>
    <x v="1"/>
    <x v="0"/>
    <x v="0"/>
    <x v="0"/>
    <x v="2"/>
    <n v="0.4"/>
    <n v="9500"/>
    <n v="3800"/>
    <n v="1330"/>
    <n v="0.35"/>
  </r>
  <r>
    <x v="0"/>
    <n v="1185732"/>
    <x v="1"/>
    <x v="0"/>
    <x v="0"/>
    <x v="0"/>
    <x v="3"/>
    <n v="0.45"/>
    <n v="8250"/>
    <n v="3712.5"/>
    <n v="1299.375"/>
    <n v="0.35"/>
  </r>
  <r>
    <x v="0"/>
    <n v="1185732"/>
    <x v="1"/>
    <x v="0"/>
    <x v="0"/>
    <x v="0"/>
    <x v="4"/>
    <n v="0.6"/>
    <n v="9000"/>
    <n v="5400"/>
    <n v="1620"/>
    <n v="0.3"/>
  </r>
  <r>
    <x v="0"/>
    <n v="1185732"/>
    <x v="1"/>
    <x v="0"/>
    <x v="0"/>
    <x v="0"/>
    <x v="5"/>
    <n v="0.5"/>
    <n v="10000"/>
    <n v="5000"/>
    <n v="1250"/>
    <n v="0.25"/>
  </r>
  <r>
    <x v="0"/>
    <n v="1185732"/>
    <x v="2"/>
    <x v="0"/>
    <x v="0"/>
    <x v="0"/>
    <x v="0"/>
    <n v="0.5"/>
    <n v="12200"/>
    <n v="6100"/>
    <n v="3050"/>
    <n v="0.5"/>
  </r>
  <r>
    <x v="0"/>
    <n v="1185732"/>
    <x v="2"/>
    <x v="0"/>
    <x v="0"/>
    <x v="0"/>
    <x v="1"/>
    <n v="0.5"/>
    <n v="9250"/>
    <n v="4625"/>
    <n v="1387.5"/>
    <n v="0.3"/>
  </r>
  <r>
    <x v="0"/>
    <n v="1185732"/>
    <x v="2"/>
    <x v="0"/>
    <x v="0"/>
    <x v="0"/>
    <x v="2"/>
    <n v="0.4"/>
    <n v="9500"/>
    <n v="3800"/>
    <n v="1330"/>
    <n v="0.35"/>
  </r>
  <r>
    <x v="0"/>
    <n v="1185732"/>
    <x v="2"/>
    <x v="0"/>
    <x v="0"/>
    <x v="0"/>
    <x v="3"/>
    <n v="0.45"/>
    <n v="8000"/>
    <n v="3600"/>
    <n v="1260"/>
    <n v="0.35"/>
  </r>
  <r>
    <x v="0"/>
    <n v="1185732"/>
    <x v="2"/>
    <x v="0"/>
    <x v="0"/>
    <x v="0"/>
    <x v="4"/>
    <n v="0.6"/>
    <n v="8500"/>
    <n v="5100"/>
    <n v="1530"/>
    <n v="0.3"/>
  </r>
  <r>
    <x v="0"/>
    <n v="1185732"/>
    <x v="2"/>
    <x v="0"/>
    <x v="0"/>
    <x v="0"/>
    <x v="5"/>
    <n v="0.5"/>
    <n v="9500"/>
    <n v="4750"/>
    <n v="1187.5"/>
    <n v="0.25"/>
  </r>
  <r>
    <x v="0"/>
    <n v="1185732"/>
    <x v="3"/>
    <x v="0"/>
    <x v="0"/>
    <x v="0"/>
    <x v="0"/>
    <n v="0.5"/>
    <n v="12000"/>
    <n v="6000"/>
    <n v="3000"/>
    <n v="0.5"/>
  </r>
  <r>
    <x v="0"/>
    <n v="1185732"/>
    <x v="3"/>
    <x v="0"/>
    <x v="0"/>
    <x v="0"/>
    <x v="1"/>
    <n v="0.5"/>
    <n v="9000"/>
    <n v="4500"/>
    <n v="1350"/>
    <n v="0.3"/>
  </r>
  <r>
    <x v="0"/>
    <n v="1185732"/>
    <x v="3"/>
    <x v="0"/>
    <x v="0"/>
    <x v="0"/>
    <x v="2"/>
    <n v="0.4"/>
    <n v="9000"/>
    <n v="3600"/>
    <n v="1260"/>
    <n v="0.35"/>
  </r>
  <r>
    <x v="0"/>
    <n v="1185732"/>
    <x v="3"/>
    <x v="0"/>
    <x v="0"/>
    <x v="0"/>
    <x v="3"/>
    <n v="0.45"/>
    <n v="8250"/>
    <n v="3712.5"/>
    <n v="1299.375"/>
    <n v="0.35"/>
  </r>
  <r>
    <x v="0"/>
    <n v="1185732"/>
    <x v="3"/>
    <x v="0"/>
    <x v="0"/>
    <x v="0"/>
    <x v="4"/>
    <n v="0.6"/>
    <n v="8250"/>
    <n v="4950"/>
    <n v="1485"/>
    <n v="0.3"/>
  </r>
  <r>
    <x v="0"/>
    <n v="1185732"/>
    <x v="3"/>
    <x v="0"/>
    <x v="0"/>
    <x v="0"/>
    <x v="5"/>
    <n v="0.5"/>
    <n v="9500"/>
    <n v="4750"/>
    <n v="1187.5"/>
    <n v="0.25"/>
  </r>
  <r>
    <x v="0"/>
    <n v="1185732"/>
    <x v="4"/>
    <x v="0"/>
    <x v="0"/>
    <x v="0"/>
    <x v="0"/>
    <n v="0.6"/>
    <n v="12200"/>
    <n v="7320"/>
    <n v="3660"/>
    <n v="0.5"/>
  </r>
  <r>
    <x v="0"/>
    <n v="1185732"/>
    <x v="4"/>
    <x v="0"/>
    <x v="0"/>
    <x v="0"/>
    <x v="1"/>
    <n v="0.55000000000000004"/>
    <n v="9250"/>
    <n v="5087.5"/>
    <n v="1526.25"/>
    <n v="0.3"/>
  </r>
  <r>
    <x v="0"/>
    <n v="1185732"/>
    <x v="4"/>
    <x v="0"/>
    <x v="0"/>
    <x v="0"/>
    <x v="2"/>
    <n v="0.5"/>
    <n v="9000"/>
    <n v="4500"/>
    <n v="1575"/>
    <n v="0.35"/>
  </r>
  <r>
    <x v="0"/>
    <n v="1185732"/>
    <x v="4"/>
    <x v="0"/>
    <x v="0"/>
    <x v="0"/>
    <x v="3"/>
    <n v="0.5"/>
    <n v="8500"/>
    <n v="4250"/>
    <n v="1487.5"/>
    <n v="0.35"/>
  </r>
  <r>
    <x v="0"/>
    <n v="1185732"/>
    <x v="4"/>
    <x v="0"/>
    <x v="0"/>
    <x v="0"/>
    <x v="4"/>
    <n v="0.6"/>
    <n v="8750"/>
    <n v="5250"/>
    <n v="1575"/>
    <n v="0.3"/>
  </r>
  <r>
    <x v="0"/>
    <n v="1185732"/>
    <x v="4"/>
    <x v="0"/>
    <x v="0"/>
    <x v="0"/>
    <x v="5"/>
    <n v="0.65"/>
    <n v="10000"/>
    <n v="6500"/>
    <n v="1625"/>
    <n v="0.25"/>
  </r>
  <r>
    <x v="0"/>
    <n v="1185732"/>
    <x v="5"/>
    <x v="0"/>
    <x v="0"/>
    <x v="0"/>
    <x v="0"/>
    <n v="0.6"/>
    <n v="12500"/>
    <n v="7500"/>
    <n v="3750"/>
    <n v="0.5"/>
  </r>
  <r>
    <x v="0"/>
    <n v="1185732"/>
    <x v="5"/>
    <x v="0"/>
    <x v="0"/>
    <x v="0"/>
    <x v="1"/>
    <n v="0.55000000000000004"/>
    <n v="10000"/>
    <n v="5500"/>
    <n v="1650"/>
    <n v="0.3"/>
  </r>
  <r>
    <x v="0"/>
    <n v="1185732"/>
    <x v="5"/>
    <x v="0"/>
    <x v="0"/>
    <x v="0"/>
    <x v="2"/>
    <n v="0.5"/>
    <n v="9250"/>
    <n v="4625"/>
    <n v="1618.75"/>
    <n v="0.35"/>
  </r>
  <r>
    <x v="0"/>
    <n v="1185732"/>
    <x v="5"/>
    <x v="0"/>
    <x v="0"/>
    <x v="0"/>
    <x v="3"/>
    <n v="0.5"/>
    <n v="9000"/>
    <n v="4500"/>
    <n v="1575"/>
    <n v="0.35"/>
  </r>
  <r>
    <x v="0"/>
    <n v="1185732"/>
    <x v="5"/>
    <x v="0"/>
    <x v="0"/>
    <x v="0"/>
    <x v="4"/>
    <n v="0.6"/>
    <n v="9000"/>
    <n v="5400"/>
    <n v="1620"/>
    <n v="0.3"/>
  </r>
  <r>
    <x v="0"/>
    <n v="1185732"/>
    <x v="5"/>
    <x v="0"/>
    <x v="0"/>
    <x v="0"/>
    <x v="5"/>
    <n v="0.65"/>
    <n v="10500"/>
    <n v="6825"/>
    <n v="1706.25"/>
    <n v="0.25"/>
  </r>
  <r>
    <x v="0"/>
    <n v="1185732"/>
    <x v="6"/>
    <x v="0"/>
    <x v="0"/>
    <x v="0"/>
    <x v="0"/>
    <n v="0.6"/>
    <n v="12750"/>
    <n v="7650"/>
    <n v="3825"/>
    <n v="0.5"/>
  </r>
  <r>
    <x v="0"/>
    <n v="1185732"/>
    <x v="6"/>
    <x v="0"/>
    <x v="0"/>
    <x v="0"/>
    <x v="1"/>
    <n v="0.55000000000000004"/>
    <n v="10250"/>
    <n v="5637.5000000000009"/>
    <n v="1691.2500000000002"/>
    <n v="0.3"/>
  </r>
  <r>
    <x v="0"/>
    <n v="1185732"/>
    <x v="6"/>
    <x v="0"/>
    <x v="0"/>
    <x v="0"/>
    <x v="2"/>
    <n v="0.5"/>
    <n v="9500"/>
    <n v="4750"/>
    <n v="1662.5"/>
    <n v="0.35"/>
  </r>
  <r>
    <x v="0"/>
    <n v="1185732"/>
    <x v="6"/>
    <x v="0"/>
    <x v="0"/>
    <x v="0"/>
    <x v="3"/>
    <n v="0.5"/>
    <n v="9000"/>
    <n v="4500"/>
    <n v="1575"/>
    <n v="0.35"/>
  </r>
  <r>
    <x v="0"/>
    <n v="1185732"/>
    <x v="6"/>
    <x v="0"/>
    <x v="0"/>
    <x v="0"/>
    <x v="4"/>
    <n v="0.6"/>
    <n v="9250"/>
    <n v="5550"/>
    <n v="1665"/>
    <n v="0.3"/>
  </r>
  <r>
    <x v="0"/>
    <n v="1185732"/>
    <x v="6"/>
    <x v="0"/>
    <x v="0"/>
    <x v="0"/>
    <x v="5"/>
    <n v="0.65"/>
    <n v="11000"/>
    <n v="7150"/>
    <n v="1787.5"/>
    <n v="0.25"/>
  </r>
  <r>
    <x v="0"/>
    <n v="1185732"/>
    <x v="7"/>
    <x v="0"/>
    <x v="0"/>
    <x v="0"/>
    <x v="0"/>
    <n v="0.6"/>
    <n v="12500"/>
    <n v="7500"/>
    <n v="3750"/>
    <n v="0.5"/>
  </r>
  <r>
    <x v="0"/>
    <n v="1185732"/>
    <x v="7"/>
    <x v="0"/>
    <x v="0"/>
    <x v="0"/>
    <x v="1"/>
    <n v="0.55000000000000004"/>
    <n v="10250"/>
    <n v="5637.5000000000009"/>
    <n v="1691.2500000000002"/>
    <n v="0.3"/>
  </r>
  <r>
    <x v="0"/>
    <n v="1185732"/>
    <x v="7"/>
    <x v="0"/>
    <x v="0"/>
    <x v="0"/>
    <x v="2"/>
    <n v="0.5"/>
    <n v="9500"/>
    <n v="4750"/>
    <n v="1662.5"/>
    <n v="0.35"/>
  </r>
  <r>
    <x v="0"/>
    <n v="1185732"/>
    <x v="7"/>
    <x v="0"/>
    <x v="0"/>
    <x v="0"/>
    <x v="3"/>
    <n v="0.5"/>
    <n v="9250"/>
    <n v="4625"/>
    <n v="1618.75"/>
    <n v="0.35"/>
  </r>
  <r>
    <x v="0"/>
    <n v="1185732"/>
    <x v="7"/>
    <x v="0"/>
    <x v="0"/>
    <x v="0"/>
    <x v="4"/>
    <n v="0.6"/>
    <n v="9000"/>
    <n v="5400"/>
    <n v="1620"/>
    <n v="0.3"/>
  </r>
  <r>
    <x v="0"/>
    <n v="1185732"/>
    <x v="7"/>
    <x v="0"/>
    <x v="0"/>
    <x v="0"/>
    <x v="5"/>
    <n v="0.65"/>
    <n v="10750"/>
    <n v="6987.5"/>
    <n v="1746.875"/>
    <n v="0.25"/>
  </r>
  <r>
    <x v="0"/>
    <n v="1185732"/>
    <x v="8"/>
    <x v="0"/>
    <x v="0"/>
    <x v="0"/>
    <x v="0"/>
    <n v="0.6"/>
    <n v="12000"/>
    <n v="7200"/>
    <n v="3600"/>
    <n v="0.5"/>
  </r>
  <r>
    <x v="0"/>
    <n v="1185732"/>
    <x v="8"/>
    <x v="0"/>
    <x v="0"/>
    <x v="0"/>
    <x v="1"/>
    <n v="0.55000000000000004"/>
    <n v="10000"/>
    <n v="5500"/>
    <n v="1650"/>
    <n v="0.3"/>
  </r>
  <r>
    <x v="0"/>
    <n v="1185732"/>
    <x v="8"/>
    <x v="0"/>
    <x v="0"/>
    <x v="0"/>
    <x v="2"/>
    <n v="0.5"/>
    <n v="9250"/>
    <n v="4625"/>
    <n v="1618.75"/>
    <n v="0.35"/>
  </r>
  <r>
    <x v="0"/>
    <n v="1185732"/>
    <x v="8"/>
    <x v="0"/>
    <x v="0"/>
    <x v="0"/>
    <x v="3"/>
    <n v="0.5"/>
    <n v="9000"/>
    <n v="4500"/>
    <n v="1575"/>
    <n v="0.35"/>
  </r>
  <r>
    <x v="0"/>
    <n v="1185732"/>
    <x v="8"/>
    <x v="0"/>
    <x v="0"/>
    <x v="0"/>
    <x v="4"/>
    <n v="0.6"/>
    <n v="9000"/>
    <n v="5400"/>
    <n v="1620"/>
    <n v="0.3"/>
  </r>
  <r>
    <x v="0"/>
    <n v="1185732"/>
    <x v="8"/>
    <x v="0"/>
    <x v="0"/>
    <x v="0"/>
    <x v="5"/>
    <n v="0.65"/>
    <n v="10000"/>
    <n v="6500"/>
    <n v="1625"/>
    <n v="0.25"/>
  </r>
  <r>
    <x v="0"/>
    <n v="1185732"/>
    <x v="9"/>
    <x v="0"/>
    <x v="0"/>
    <x v="0"/>
    <x v="0"/>
    <n v="0.65"/>
    <n v="11750"/>
    <n v="7637.5"/>
    <n v="3818.75"/>
    <n v="0.5"/>
  </r>
  <r>
    <x v="0"/>
    <n v="1185732"/>
    <x v="9"/>
    <x v="0"/>
    <x v="0"/>
    <x v="0"/>
    <x v="1"/>
    <n v="0.55000000000000004"/>
    <n v="10000"/>
    <n v="5500"/>
    <n v="1650"/>
    <n v="0.3"/>
  </r>
  <r>
    <x v="0"/>
    <n v="1185732"/>
    <x v="9"/>
    <x v="0"/>
    <x v="0"/>
    <x v="0"/>
    <x v="2"/>
    <n v="0.55000000000000004"/>
    <n v="9000"/>
    <n v="4950"/>
    <n v="1732.5"/>
    <n v="0.35"/>
  </r>
  <r>
    <x v="0"/>
    <n v="1185732"/>
    <x v="9"/>
    <x v="0"/>
    <x v="0"/>
    <x v="0"/>
    <x v="3"/>
    <n v="0.55000000000000004"/>
    <n v="8750"/>
    <n v="4812.5"/>
    <n v="1684.375"/>
    <n v="0.35"/>
  </r>
  <r>
    <x v="0"/>
    <n v="1185732"/>
    <x v="9"/>
    <x v="0"/>
    <x v="0"/>
    <x v="0"/>
    <x v="4"/>
    <n v="0.65"/>
    <n v="8750"/>
    <n v="5687.5"/>
    <n v="1706.25"/>
    <n v="0.3"/>
  </r>
  <r>
    <x v="0"/>
    <n v="1185732"/>
    <x v="9"/>
    <x v="0"/>
    <x v="0"/>
    <x v="0"/>
    <x v="5"/>
    <n v="0.7"/>
    <n v="10000"/>
    <n v="7000"/>
    <n v="1750"/>
    <n v="0.25"/>
  </r>
  <r>
    <x v="0"/>
    <n v="1185732"/>
    <x v="10"/>
    <x v="0"/>
    <x v="0"/>
    <x v="0"/>
    <x v="0"/>
    <n v="0.65"/>
    <n v="11500"/>
    <n v="7475"/>
    <n v="3737.5"/>
    <n v="0.5"/>
  </r>
  <r>
    <x v="0"/>
    <n v="1185732"/>
    <x v="10"/>
    <x v="0"/>
    <x v="0"/>
    <x v="0"/>
    <x v="1"/>
    <n v="0.55000000000000004"/>
    <n v="9750"/>
    <n v="5362.5"/>
    <n v="1608.75"/>
    <n v="0.3"/>
  </r>
  <r>
    <x v="0"/>
    <n v="1185732"/>
    <x v="10"/>
    <x v="0"/>
    <x v="0"/>
    <x v="0"/>
    <x v="2"/>
    <n v="0.55000000000000004"/>
    <n v="9200"/>
    <n v="5060"/>
    <n v="1771"/>
    <n v="0.35"/>
  </r>
  <r>
    <x v="0"/>
    <n v="1185732"/>
    <x v="10"/>
    <x v="0"/>
    <x v="0"/>
    <x v="0"/>
    <x v="3"/>
    <n v="0.55000000000000004"/>
    <n v="9000"/>
    <n v="4950"/>
    <n v="1732.5"/>
    <n v="0.35"/>
  </r>
  <r>
    <x v="0"/>
    <n v="1185732"/>
    <x v="10"/>
    <x v="0"/>
    <x v="0"/>
    <x v="0"/>
    <x v="4"/>
    <n v="0.65"/>
    <n v="8750"/>
    <n v="5687.5"/>
    <n v="1706.25"/>
    <n v="0.3"/>
  </r>
  <r>
    <x v="0"/>
    <n v="1185732"/>
    <x v="10"/>
    <x v="0"/>
    <x v="0"/>
    <x v="0"/>
    <x v="5"/>
    <n v="0.7"/>
    <n v="9750"/>
    <n v="6825"/>
    <n v="1706.25"/>
    <n v="0.25"/>
  </r>
  <r>
    <x v="0"/>
    <n v="1185732"/>
    <x v="11"/>
    <x v="0"/>
    <x v="0"/>
    <x v="0"/>
    <x v="0"/>
    <n v="0.65"/>
    <n v="12000"/>
    <n v="7800"/>
    <n v="3900"/>
    <n v="0.5"/>
  </r>
  <r>
    <x v="0"/>
    <n v="1185732"/>
    <x v="11"/>
    <x v="0"/>
    <x v="0"/>
    <x v="0"/>
    <x v="1"/>
    <n v="0.55000000000000004"/>
    <n v="10000"/>
    <n v="5500"/>
    <n v="1650"/>
    <n v="0.3"/>
  </r>
  <r>
    <x v="0"/>
    <n v="1185732"/>
    <x v="11"/>
    <x v="0"/>
    <x v="0"/>
    <x v="0"/>
    <x v="2"/>
    <n v="0.55000000000000004"/>
    <n v="9500"/>
    <n v="5225"/>
    <n v="1828.7499999999998"/>
    <n v="0.35"/>
  </r>
  <r>
    <x v="0"/>
    <n v="1185732"/>
    <x v="11"/>
    <x v="0"/>
    <x v="0"/>
    <x v="0"/>
    <x v="3"/>
    <n v="0.55000000000000004"/>
    <n v="9000"/>
    <n v="4950"/>
    <n v="1732.5"/>
    <n v="0.35"/>
  </r>
  <r>
    <x v="0"/>
    <n v="1185732"/>
    <x v="11"/>
    <x v="0"/>
    <x v="0"/>
    <x v="0"/>
    <x v="4"/>
    <n v="0.65"/>
    <n v="9000"/>
    <n v="5850"/>
    <n v="1755"/>
    <n v="0.3"/>
  </r>
  <r>
    <x v="0"/>
    <n v="1185732"/>
    <x v="11"/>
    <x v="0"/>
    <x v="0"/>
    <x v="0"/>
    <x v="5"/>
    <n v="0.7"/>
    <n v="10000"/>
    <n v="7000"/>
    <n v="1750"/>
    <n v="0.25"/>
  </r>
  <r>
    <x v="1"/>
    <n v="1197831"/>
    <x v="12"/>
    <x v="1"/>
    <x v="1"/>
    <x v="1"/>
    <x v="0"/>
    <n v="0.25"/>
    <n v="9000"/>
    <n v="2250"/>
    <n v="787.5"/>
    <n v="0.35"/>
  </r>
  <r>
    <x v="1"/>
    <n v="1197831"/>
    <x v="12"/>
    <x v="1"/>
    <x v="1"/>
    <x v="1"/>
    <x v="1"/>
    <n v="0.35"/>
    <n v="9000"/>
    <n v="3150"/>
    <n v="1102.5"/>
    <n v="0.35"/>
  </r>
  <r>
    <x v="1"/>
    <n v="1197831"/>
    <x v="12"/>
    <x v="1"/>
    <x v="1"/>
    <x v="1"/>
    <x v="2"/>
    <n v="0.35"/>
    <n v="7000"/>
    <n v="2450"/>
    <n v="857.5"/>
    <n v="0.35"/>
  </r>
  <r>
    <x v="1"/>
    <n v="1197831"/>
    <x v="12"/>
    <x v="1"/>
    <x v="1"/>
    <x v="1"/>
    <x v="3"/>
    <n v="0.35"/>
    <n v="7000"/>
    <n v="2450"/>
    <n v="1102.5"/>
    <n v="0.45"/>
  </r>
  <r>
    <x v="1"/>
    <n v="1197831"/>
    <x v="12"/>
    <x v="1"/>
    <x v="1"/>
    <x v="1"/>
    <x v="4"/>
    <n v="0.4"/>
    <n v="5500"/>
    <n v="2200"/>
    <n v="660"/>
    <n v="0.3"/>
  </r>
  <r>
    <x v="1"/>
    <n v="1197831"/>
    <x v="12"/>
    <x v="1"/>
    <x v="1"/>
    <x v="1"/>
    <x v="5"/>
    <n v="0.35"/>
    <n v="7000"/>
    <n v="2450"/>
    <n v="1225"/>
    <n v="0.5"/>
  </r>
  <r>
    <x v="1"/>
    <n v="1197831"/>
    <x v="13"/>
    <x v="1"/>
    <x v="1"/>
    <x v="1"/>
    <x v="0"/>
    <n v="0.25"/>
    <n v="8500"/>
    <n v="2125"/>
    <n v="743.75"/>
    <n v="0.35"/>
  </r>
  <r>
    <x v="1"/>
    <n v="1197831"/>
    <x v="13"/>
    <x v="1"/>
    <x v="1"/>
    <x v="1"/>
    <x v="1"/>
    <n v="0.35"/>
    <n v="8500"/>
    <n v="2975"/>
    <n v="1041.25"/>
    <n v="0.35"/>
  </r>
  <r>
    <x v="1"/>
    <n v="1197831"/>
    <x v="13"/>
    <x v="1"/>
    <x v="1"/>
    <x v="1"/>
    <x v="2"/>
    <n v="0.35"/>
    <n v="6750"/>
    <n v="2362.5"/>
    <n v="826.875"/>
    <n v="0.35"/>
  </r>
  <r>
    <x v="1"/>
    <n v="1197831"/>
    <x v="13"/>
    <x v="1"/>
    <x v="1"/>
    <x v="1"/>
    <x v="3"/>
    <n v="0.35"/>
    <n v="6250"/>
    <n v="2187.5"/>
    <n v="984.375"/>
    <n v="0.45"/>
  </r>
  <r>
    <x v="1"/>
    <n v="1197831"/>
    <x v="13"/>
    <x v="1"/>
    <x v="1"/>
    <x v="1"/>
    <x v="4"/>
    <n v="0.4"/>
    <n v="5000"/>
    <n v="2000"/>
    <n v="600"/>
    <n v="0.3"/>
  </r>
  <r>
    <x v="1"/>
    <n v="1197831"/>
    <x v="13"/>
    <x v="1"/>
    <x v="1"/>
    <x v="1"/>
    <x v="5"/>
    <n v="0.35"/>
    <n v="7000"/>
    <n v="2450"/>
    <n v="1225"/>
    <n v="0.5"/>
  </r>
  <r>
    <x v="1"/>
    <n v="1197831"/>
    <x v="14"/>
    <x v="1"/>
    <x v="1"/>
    <x v="1"/>
    <x v="0"/>
    <n v="0.3"/>
    <n v="8750"/>
    <n v="2625"/>
    <n v="918.74999999999989"/>
    <n v="0.35"/>
  </r>
  <r>
    <x v="1"/>
    <n v="1197831"/>
    <x v="14"/>
    <x v="1"/>
    <x v="1"/>
    <x v="1"/>
    <x v="1"/>
    <n v="0.4"/>
    <n v="8750"/>
    <n v="3500"/>
    <n v="1225"/>
    <n v="0.35"/>
  </r>
  <r>
    <x v="1"/>
    <n v="1197831"/>
    <x v="14"/>
    <x v="1"/>
    <x v="1"/>
    <x v="1"/>
    <x v="2"/>
    <n v="0.35"/>
    <n v="7000"/>
    <n v="2450"/>
    <n v="857.5"/>
    <n v="0.35"/>
  </r>
  <r>
    <x v="1"/>
    <n v="1197831"/>
    <x v="14"/>
    <x v="1"/>
    <x v="1"/>
    <x v="1"/>
    <x v="3"/>
    <n v="0.4"/>
    <n v="6000"/>
    <n v="2400"/>
    <n v="1080"/>
    <n v="0.45"/>
  </r>
  <r>
    <x v="1"/>
    <n v="1197831"/>
    <x v="14"/>
    <x v="1"/>
    <x v="1"/>
    <x v="1"/>
    <x v="4"/>
    <n v="0.45"/>
    <n v="5000"/>
    <n v="2250"/>
    <n v="675"/>
    <n v="0.3"/>
  </r>
  <r>
    <x v="1"/>
    <n v="1197831"/>
    <x v="14"/>
    <x v="1"/>
    <x v="1"/>
    <x v="1"/>
    <x v="5"/>
    <n v="0.4"/>
    <n v="6500"/>
    <n v="2600"/>
    <n v="1300"/>
    <n v="0.5"/>
  </r>
  <r>
    <x v="1"/>
    <n v="1197831"/>
    <x v="15"/>
    <x v="1"/>
    <x v="1"/>
    <x v="1"/>
    <x v="0"/>
    <n v="0.3"/>
    <n v="9000"/>
    <n v="2700"/>
    <n v="944.99999999999989"/>
    <n v="0.35"/>
  </r>
  <r>
    <x v="1"/>
    <n v="1197831"/>
    <x v="15"/>
    <x v="1"/>
    <x v="1"/>
    <x v="1"/>
    <x v="1"/>
    <n v="0.4"/>
    <n v="9000"/>
    <n v="3600"/>
    <n v="1260"/>
    <n v="0.35"/>
  </r>
  <r>
    <x v="1"/>
    <n v="1197831"/>
    <x v="15"/>
    <x v="1"/>
    <x v="1"/>
    <x v="1"/>
    <x v="2"/>
    <n v="0.35"/>
    <n v="7250"/>
    <n v="2537.5"/>
    <n v="888.125"/>
    <n v="0.35"/>
  </r>
  <r>
    <x v="1"/>
    <n v="1197831"/>
    <x v="15"/>
    <x v="1"/>
    <x v="1"/>
    <x v="1"/>
    <x v="3"/>
    <n v="0.4"/>
    <n v="6250"/>
    <n v="2500"/>
    <n v="1125"/>
    <n v="0.45"/>
  </r>
  <r>
    <x v="1"/>
    <n v="1197831"/>
    <x v="15"/>
    <x v="1"/>
    <x v="1"/>
    <x v="1"/>
    <x v="4"/>
    <n v="0.45"/>
    <n v="5250"/>
    <n v="2362.5"/>
    <n v="708.75"/>
    <n v="0.3"/>
  </r>
  <r>
    <x v="1"/>
    <n v="1197831"/>
    <x v="15"/>
    <x v="1"/>
    <x v="1"/>
    <x v="1"/>
    <x v="5"/>
    <n v="0.4"/>
    <n v="8000"/>
    <n v="3200"/>
    <n v="1600"/>
    <n v="0.5"/>
  </r>
  <r>
    <x v="1"/>
    <n v="1197831"/>
    <x v="16"/>
    <x v="1"/>
    <x v="1"/>
    <x v="1"/>
    <x v="0"/>
    <n v="0.3"/>
    <n v="9250"/>
    <n v="2775"/>
    <n v="971.24999999999989"/>
    <n v="0.35"/>
  </r>
  <r>
    <x v="1"/>
    <n v="1197831"/>
    <x v="16"/>
    <x v="1"/>
    <x v="1"/>
    <x v="1"/>
    <x v="1"/>
    <n v="0.4"/>
    <n v="9250"/>
    <n v="3700"/>
    <n v="1295"/>
    <n v="0.35"/>
  </r>
  <r>
    <x v="1"/>
    <n v="1197831"/>
    <x v="16"/>
    <x v="1"/>
    <x v="1"/>
    <x v="1"/>
    <x v="2"/>
    <n v="0.35"/>
    <n v="7750"/>
    <n v="2712.5"/>
    <n v="949.37499999999989"/>
    <n v="0.35"/>
  </r>
  <r>
    <x v="1"/>
    <n v="1197831"/>
    <x v="16"/>
    <x v="1"/>
    <x v="1"/>
    <x v="1"/>
    <x v="3"/>
    <n v="0.4"/>
    <n v="7000"/>
    <n v="2800"/>
    <n v="1260"/>
    <n v="0.45"/>
  </r>
  <r>
    <x v="1"/>
    <n v="1197831"/>
    <x v="16"/>
    <x v="1"/>
    <x v="1"/>
    <x v="1"/>
    <x v="4"/>
    <n v="0.45"/>
    <n v="6000"/>
    <n v="2700"/>
    <n v="810"/>
    <n v="0.3"/>
  </r>
  <r>
    <x v="1"/>
    <n v="1197831"/>
    <x v="16"/>
    <x v="1"/>
    <x v="1"/>
    <x v="1"/>
    <x v="5"/>
    <n v="0.4"/>
    <n v="9500"/>
    <n v="3800"/>
    <n v="1900"/>
    <n v="0.5"/>
  </r>
  <r>
    <x v="1"/>
    <n v="1197831"/>
    <x v="17"/>
    <x v="1"/>
    <x v="1"/>
    <x v="1"/>
    <x v="0"/>
    <n v="0.4"/>
    <n v="9500"/>
    <n v="3800"/>
    <n v="1330"/>
    <n v="0.35"/>
  </r>
  <r>
    <x v="1"/>
    <n v="1197831"/>
    <x v="17"/>
    <x v="1"/>
    <x v="1"/>
    <x v="1"/>
    <x v="1"/>
    <n v="0.45"/>
    <n v="9500"/>
    <n v="4275"/>
    <n v="1496.25"/>
    <n v="0.35"/>
  </r>
  <r>
    <x v="1"/>
    <n v="1197831"/>
    <x v="17"/>
    <x v="1"/>
    <x v="1"/>
    <x v="1"/>
    <x v="2"/>
    <n v="0.4"/>
    <n v="8000"/>
    <n v="3200"/>
    <n v="1120"/>
    <n v="0.35"/>
  </r>
  <r>
    <x v="1"/>
    <n v="1197831"/>
    <x v="17"/>
    <x v="1"/>
    <x v="1"/>
    <x v="1"/>
    <x v="3"/>
    <n v="0.4"/>
    <n v="7500"/>
    <n v="3000"/>
    <n v="1350"/>
    <n v="0.45"/>
  </r>
  <r>
    <x v="1"/>
    <n v="1197831"/>
    <x v="17"/>
    <x v="1"/>
    <x v="1"/>
    <x v="1"/>
    <x v="4"/>
    <n v="0.45"/>
    <n v="6500"/>
    <n v="2925"/>
    <n v="877.5"/>
    <n v="0.3"/>
  </r>
  <r>
    <x v="1"/>
    <n v="1197831"/>
    <x v="17"/>
    <x v="1"/>
    <x v="1"/>
    <x v="1"/>
    <x v="5"/>
    <n v="0.5"/>
    <n v="10000"/>
    <n v="5000"/>
    <n v="2500"/>
    <n v="0.5"/>
  </r>
  <r>
    <x v="1"/>
    <n v="1197831"/>
    <x v="18"/>
    <x v="1"/>
    <x v="1"/>
    <x v="1"/>
    <x v="0"/>
    <n v="0.4"/>
    <n v="9500"/>
    <n v="3800"/>
    <n v="1330"/>
    <n v="0.35"/>
  </r>
  <r>
    <x v="1"/>
    <n v="1197831"/>
    <x v="18"/>
    <x v="1"/>
    <x v="1"/>
    <x v="1"/>
    <x v="1"/>
    <n v="0.45"/>
    <n v="9500"/>
    <n v="4275"/>
    <n v="1496.25"/>
    <n v="0.35"/>
  </r>
  <r>
    <x v="1"/>
    <n v="1197831"/>
    <x v="18"/>
    <x v="1"/>
    <x v="1"/>
    <x v="1"/>
    <x v="2"/>
    <n v="0.4"/>
    <n v="11000"/>
    <n v="4400"/>
    <n v="1540"/>
    <n v="0.35"/>
  </r>
  <r>
    <x v="1"/>
    <n v="1197831"/>
    <x v="18"/>
    <x v="1"/>
    <x v="1"/>
    <x v="1"/>
    <x v="3"/>
    <n v="0.4"/>
    <n v="7000"/>
    <n v="2800"/>
    <n v="1260"/>
    <n v="0.45"/>
  </r>
  <r>
    <x v="1"/>
    <n v="1197831"/>
    <x v="18"/>
    <x v="1"/>
    <x v="1"/>
    <x v="1"/>
    <x v="4"/>
    <n v="0.45"/>
    <n v="7000"/>
    <n v="3150"/>
    <n v="945"/>
    <n v="0.3"/>
  </r>
  <r>
    <x v="1"/>
    <n v="1197831"/>
    <x v="18"/>
    <x v="1"/>
    <x v="1"/>
    <x v="1"/>
    <x v="5"/>
    <n v="0.5"/>
    <n v="9750"/>
    <n v="4875"/>
    <n v="2437.5"/>
    <n v="0.5"/>
  </r>
  <r>
    <x v="1"/>
    <n v="1197831"/>
    <x v="19"/>
    <x v="1"/>
    <x v="1"/>
    <x v="1"/>
    <x v="0"/>
    <n v="0.4"/>
    <n v="9250"/>
    <n v="3700"/>
    <n v="1295"/>
    <n v="0.35"/>
  </r>
  <r>
    <x v="1"/>
    <n v="1197831"/>
    <x v="19"/>
    <x v="1"/>
    <x v="1"/>
    <x v="1"/>
    <x v="1"/>
    <n v="0.45"/>
    <n v="9250"/>
    <n v="4162.5"/>
    <n v="1456.875"/>
    <n v="0.35"/>
  </r>
  <r>
    <x v="1"/>
    <n v="1197831"/>
    <x v="19"/>
    <x v="1"/>
    <x v="1"/>
    <x v="1"/>
    <x v="2"/>
    <n v="0.4"/>
    <n v="11000"/>
    <n v="4400"/>
    <n v="1540"/>
    <n v="0.35"/>
  </r>
  <r>
    <x v="1"/>
    <n v="1197831"/>
    <x v="19"/>
    <x v="1"/>
    <x v="1"/>
    <x v="1"/>
    <x v="3"/>
    <n v="0.4"/>
    <n v="6500"/>
    <n v="2600"/>
    <n v="1170"/>
    <n v="0.45"/>
  </r>
  <r>
    <x v="1"/>
    <n v="1197831"/>
    <x v="19"/>
    <x v="1"/>
    <x v="1"/>
    <x v="1"/>
    <x v="4"/>
    <n v="0.45"/>
    <n v="6500"/>
    <n v="2925"/>
    <n v="877.5"/>
    <n v="0.3"/>
  </r>
  <r>
    <x v="1"/>
    <n v="1197831"/>
    <x v="19"/>
    <x v="1"/>
    <x v="1"/>
    <x v="1"/>
    <x v="5"/>
    <n v="0.5"/>
    <n v="9000"/>
    <n v="4500"/>
    <n v="2250"/>
    <n v="0.5"/>
  </r>
  <r>
    <x v="1"/>
    <n v="1197831"/>
    <x v="20"/>
    <x v="1"/>
    <x v="1"/>
    <x v="1"/>
    <x v="0"/>
    <n v="0.45"/>
    <n v="8500"/>
    <n v="3825"/>
    <n v="1338.75"/>
    <n v="0.35"/>
  </r>
  <r>
    <x v="1"/>
    <n v="1197831"/>
    <x v="20"/>
    <x v="1"/>
    <x v="1"/>
    <x v="1"/>
    <x v="1"/>
    <n v="0.45"/>
    <n v="8500"/>
    <n v="3825"/>
    <n v="1338.75"/>
    <n v="0.35"/>
  </r>
  <r>
    <x v="1"/>
    <n v="1197831"/>
    <x v="20"/>
    <x v="1"/>
    <x v="1"/>
    <x v="1"/>
    <x v="2"/>
    <n v="0.5"/>
    <n v="9000"/>
    <n v="4500"/>
    <n v="1575"/>
    <n v="0.35"/>
  </r>
  <r>
    <x v="1"/>
    <n v="1197831"/>
    <x v="20"/>
    <x v="1"/>
    <x v="1"/>
    <x v="1"/>
    <x v="3"/>
    <n v="0.5"/>
    <n v="6250"/>
    <n v="3125"/>
    <n v="1406.25"/>
    <n v="0.45"/>
  </r>
  <r>
    <x v="1"/>
    <n v="1197831"/>
    <x v="20"/>
    <x v="1"/>
    <x v="1"/>
    <x v="1"/>
    <x v="4"/>
    <n v="0.45"/>
    <n v="6250"/>
    <n v="2812.5"/>
    <n v="843.75"/>
    <n v="0.3"/>
  </r>
  <r>
    <x v="1"/>
    <n v="1197831"/>
    <x v="20"/>
    <x v="1"/>
    <x v="1"/>
    <x v="1"/>
    <x v="5"/>
    <n v="0.55000000000000004"/>
    <n v="8500"/>
    <n v="4675"/>
    <n v="2337.5"/>
    <n v="0.5"/>
  </r>
  <r>
    <x v="1"/>
    <n v="1197831"/>
    <x v="21"/>
    <x v="1"/>
    <x v="1"/>
    <x v="1"/>
    <x v="0"/>
    <n v="0.45"/>
    <n v="8000"/>
    <n v="3600"/>
    <n v="1260"/>
    <n v="0.35"/>
  </r>
  <r>
    <x v="1"/>
    <n v="1197831"/>
    <x v="21"/>
    <x v="1"/>
    <x v="1"/>
    <x v="1"/>
    <x v="1"/>
    <n v="0.45"/>
    <n v="8000"/>
    <n v="3600"/>
    <n v="1260"/>
    <n v="0.35"/>
  </r>
  <r>
    <x v="1"/>
    <n v="1197831"/>
    <x v="21"/>
    <x v="1"/>
    <x v="1"/>
    <x v="1"/>
    <x v="2"/>
    <n v="0.5"/>
    <n v="7500"/>
    <n v="3750"/>
    <n v="1312.5"/>
    <n v="0.35"/>
  </r>
  <r>
    <x v="1"/>
    <n v="1197831"/>
    <x v="21"/>
    <x v="1"/>
    <x v="1"/>
    <x v="1"/>
    <x v="3"/>
    <n v="0.5"/>
    <n v="6000"/>
    <n v="3000"/>
    <n v="1350"/>
    <n v="0.45"/>
  </r>
  <r>
    <x v="1"/>
    <n v="1197831"/>
    <x v="21"/>
    <x v="1"/>
    <x v="1"/>
    <x v="1"/>
    <x v="4"/>
    <n v="0.45"/>
    <n v="5750"/>
    <n v="2587.5"/>
    <n v="776.25"/>
    <n v="0.3"/>
  </r>
  <r>
    <x v="1"/>
    <n v="1197831"/>
    <x v="21"/>
    <x v="1"/>
    <x v="1"/>
    <x v="1"/>
    <x v="5"/>
    <n v="0.55000000000000004"/>
    <n v="7500"/>
    <n v="4125"/>
    <n v="2062.5"/>
    <n v="0.5"/>
  </r>
  <r>
    <x v="1"/>
    <n v="1197831"/>
    <x v="22"/>
    <x v="1"/>
    <x v="1"/>
    <x v="1"/>
    <x v="0"/>
    <n v="0.45"/>
    <n v="9000"/>
    <n v="4050"/>
    <n v="1417.5"/>
    <n v="0.35"/>
  </r>
  <r>
    <x v="1"/>
    <n v="1197831"/>
    <x v="22"/>
    <x v="1"/>
    <x v="1"/>
    <x v="1"/>
    <x v="1"/>
    <n v="0.45"/>
    <n v="9000"/>
    <n v="4050"/>
    <n v="1417.5"/>
    <n v="0.35"/>
  </r>
  <r>
    <x v="1"/>
    <n v="1197831"/>
    <x v="22"/>
    <x v="1"/>
    <x v="1"/>
    <x v="1"/>
    <x v="2"/>
    <n v="0.5"/>
    <n v="8250"/>
    <n v="4125"/>
    <n v="1443.75"/>
    <n v="0.35"/>
  </r>
  <r>
    <x v="1"/>
    <n v="1197831"/>
    <x v="22"/>
    <x v="1"/>
    <x v="1"/>
    <x v="1"/>
    <x v="3"/>
    <n v="0.5"/>
    <n v="6750"/>
    <n v="3375"/>
    <n v="1518.75"/>
    <n v="0.45"/>
  </r>
  <r>
    <x v="1"/>
    <n v="1197831"/>
    <x v="22"/>
    <x v="1"/>
    <x v="1"/>
    <x v="1"/>
    <x v="4"/>
    <n v="0.45"/>
    <n v="6500"/>
    <n v="2925"/>
    <n v="877.5"/>
    <n v="0.3"/>
  </r>
  <r>
    <x v="1"/>
    <n v="1197831"/>
    <x v="22"/>
    <x v="1"/>
    <x v="1"/>
    <x v="1"/>
    <x v="5"/>
    <n v="0.55000000000000004"/>
    <n v="8500"/>
    <n v="4675"/>
    <n v="2337.5"/>
    <n v="0.5"/>
  </r>
  <r>
    <x v="1"/>
    <n v="1197831"/>
    <x v="23"/>
    <x v="1"/>
    <x v="1"/>
    <x v="1"/>
    <x v="0"/>
    <n v="0.45"/>
    <n v="9500"/>
    <n v="4275"/>
    <n v="1496.25"/>
    <n v="0.35"/>
  </r>
  <r>
    <x v="1"/>
    <n v="1197831"/>
    <x v="23"/>
    <x v="1"/>
    <x v="1"/>
    <x v="1"/>
    <x v="1"/>
    <n v="0.45"/>
    <n v="9500"/>
    <n v="4275"/>
    <n v="1496.25"/>
    <n v="0.35"/>
  </r>
  <r>
    <x v="1"/>
    <n v="1197831"/>
    <x v="23"/>
    <x v="1"/>
    <x v="1"/>
    <x v="1"/>
    <x v="2"/>
    <n v="0.5"/>
    <n v="8500"/>
    <n v="4250"/>
    <n v="1487.5"/>
    <n v="0.35"/>
  </r>
  <r>
    <x v="1"/>
    <n v="1197831"/>
    <x v="23"/>
    <x v="1"/>
    <x v="1"/>
    <x v="1"/>
    <x v="3"/>
    <n v="0.5"/>
    <n v="7000"/>
    <n v="3500"/>
    <n v="1575"/>
    <n v="0.45"/>
  </r>
  <r>
    <x v="1"/>
    <n v="1197831"/>
    <x v="23"/>
    <x v="1"/>
    <x v="1"/>
    <x v="1"/>
    <x v="4"/>
    <n v="0.45"/>
    <n v="6500"/>
    <n v="2925"/>
    <n v="877.5"/>
    <n v="0.3"/>
  </r>
  <r>
    <x v="1"/>
    <n v="1197831"/>
    <x v="23"/>
    <x v="1"/>
    <x v="1"/>
    <x v="1"/>
    <x v="5"/>
    <n v="0.55000000000000004"/>
    <n v="9000"/>
    <n v="4950"/>
    <n v="2475"/>
    <n v="0.5"/>
  </r>
  <r>
    <x v="2"/>
    <n v="1128299"/>
    <x v="24"/>
    <x v="2"/>
    <x v="2"/>
    <x v="2"/>
    <x v="0"/>
    <n v="0.39999999999999997"/>
    <n v="7750"/>
    <n v="3099.9999999999995"/>
    <n v="1085"/>
    <n v="0.35000000000000003"/>
  </r>
  <r>
    <x v="2"/>
    <n v="1128299"/>
    <x v="24"/>
    <x v="2"/>
    <x v="2"/>
    <x v="2"/>
    <x v="1"/>
    <n v="0.5"/>
    <n v="7750"/>
    <n v="3875"/>
    <n v="775"/>
    <n v="0.2"/>
  </r>
  <r>
    <x v="2"/>
    <n v="1128299"/>
    <x v="24"/>
    <x v="2"/>
    <x v="2"/>
    <x v="2"/>
    <x v="2"/>
    <n v="0.5"/>
    <n v="7750"/>
    <n v="3875"/>
    <n v="1356.2500000000002"/>
    <n v="0.35000000000000003"/>
  </r>
  <r>
    <x v="2"/>
    <n v="1128299"/>
    <x v="24"/>
    <x v="2"/>
    <x v="2"/>
    <x v="2"/>
    <x v="3"/>
    <n v="0.5"/>
    <n v="6250"/>
    <n v="3125"/>
    <n v="937.5"/>
    <n v="0.3"/>
  </r>
  <r>
    <x v="2"/>
    <n v="1128299"/>
    <x v="24"/>
    <x v="2"/>
    <x v="2"/>
    <x v="2"/>
    <x v="4"/>
    <n v="0.55000000000000004"/>
    <n v="5750"/>
    <n v="3162.5000000000005"/>
    <n v="1581.2500000000002"/>
    <n v="0.5"/>
  </r>
  <r>
    <x v="2"/>
    <n v="1128299"/>
    <x v="24"/>
    <x v="2"/>
    <x v="2"/>
    <x v="2"/>
    <x v="5"/>
    <n v="0.5"/>
    <n v="7750"/>
    <n v="3875"/>
    <n v="581.25000000000011"/>
    <n v="0.15000000000000002"/>
  </r>
  <r>
    <x v="2"/>
    <n v="1128299"/>
    <x v="25"/>
    <x v="2"/>
    <x v="2"/>
    <x v="2"/>
    <x v="0"/>
    <n v="0.39999999999999997"/>
    <n v="8250"/>
    <n v="3299.9999999999995"/>
    <n v="1155"/>
    <n v="0.35000000000000003"/>
  </r>
  <r>
    <x v="2"/>
    <n v="1128299"/>
    <x v="25"/>
    <x v="2"/>
    <x v="2"/>
    <x v="2"/>
    <x v="1"/>
    <n v="0.5"/>
    <n v="7250"/>
    <n v="3625"/>
    <n v="725"/>
    <n v="0.2"/>
  </r>
  <r>
    <x v="2"/>
    <n v="1128299"/>
    <x v="25"/>
    <x v="2"/>
    <x v="2"/>
    <x v="2"/>
    <x v="2"/>
    <n v="0.5"/>
    <n v="7250"/>
    <n v="3625"/>
    <n v="1268.7500000000002"/>
    <n v="0.35000000000000003"/>
  </r>
  <r>
    <x v="2"/>
    <n v="1128299"/>
    <x v="25"/>
    <x v="2"/>
    <x v="2"/>
    <x v="2"/>
    <x v="3"/>
    <n v="0.5"/>
    <n v="5750"/>
    <n v="2875"/>
    <n v="862.5"/>
    <n v="0.3"/>
  </r>
  <r>
    <x v="2"/>
    <n v="1128299"/>
    <x v="25"/>
    <x v="2"/>
    <x v="2"/>
    <x v="2"/>
    <x v="4"/>
    <n v="0.55000000000000004"/>
    <n v="5000"/>
    <n v="2750"/>
    <n v="1375"/>
    <n v="0.5"/>
  </r>
  <r>
    <x v="2"/>
    <n v="1128299"/>
    <x v="25"/>
    <x v="2"/>
    <x v="2"/>
    <x v="2"/>
    <x v="5"/>
    <n v="0.5"/>
    <n v="7000"/>
    <n v="3500"/>
    <n v="525.00000000000011"/>
    <n v="0.15000000000000002"/>
  </r>
  <r>
    <x v="2"/>
    <n v="1128299"/>
    <x v="26"/>
    <x v="2"/>
    <x v="2"/>
    <x v="2"/>
    <x v="0"/>
    <n v="0.5"/>
    <n v="8500"/>
    <n v="4250"/>
    <n v="1487.5000000000002"/>
    <n v="0.35000000000000003"/>
  </r>
  <r>
    <x v="2"/>
    <n v="1128299"/>
    <x v="26"/>
    <x v="2"/>
    <x v="2"/>
    <x v="2"/>
    <x v="1"/>
    <n v="0.6"/>
    <n v="7000"/>
    <n v="4200"/>
    <n v="840"/>
    <n v="0.2"/>
  </r>
  <r>
    <x v="2"/>
    <n v="1128299"/>
    <x v="26"/>
    <x v="2"/>
    <x v="2"/>
    <x v="2"/>
    <x v="2"/>
    <n v="0.6"/>
    <n v="7000"/>
    <n v="4200"/>
    <n v="1470.0000000000002"/>
    <n v="0.35000000000000003"/>
  </r>
  <r>
    <x v="2"/>
    <n v="1128299"/>
    <x v="26"/>
    <x v="2"/>
    <x v="2"/>
    <x v="2"/>
    <x v="3"/>
    <n v="0.6"/>
    <n v="6000"/>
    <n v="3600"/>
    <n v="1080"/>
    <n v="0.3"/>
  </r>
  <r>
    <x v="2"/>
    <n v="1128299"/>
    <x v="26"/>
    <x v="2"/>
    <x v="2"/>
    <x v="2"/>
    <x v="4"/>
    <n v="0.65"/>
    <n v="5000"/>
    <n v="3250"/>
    <n v="1625"/>
    <n v="0.5"/>
  </r>
  <r>
    <x v="2"/>
    <n v="1128299"/>
    <x v="26"/>
    <x v="2"/>
    <x v="2"/>
    <x v="2"/>
    <x v="5"/>
    <n v="0.6"/>
    <n v="7000"/>
    <n v="4200"/>
    <n v="630.00000000000011"/>
    <n v="0.15000000000000002"/>
  </r>
  <r>
    <x v="2"/>
    <n v="1128299"/>
    <x v="27"/>
    <x v="2"/>
    <x v="2"/>
    <x v="2"/>
    <x v="0"/>
    <n v="0.6"/>
    <n v="8750"/>
    <n v="5250"/>
    <n v="1837.5000000000002"/>
    <n v="0.35000000000000003"/>
  </r>
  <r>
    <x v="2"/>
    <n v="1128299"/>
    <x v="27"/>
    <x v="2"/>
    <x v="2"/>
    <x v="2"/>
    <x v="1"/>
    <n v="0.65"/>
    <n v="6750"/>
    <n v="4387.5"/>
    <n v="877.5"/>
    <n v="0.2"/>
  </r>
  <r>
    <x v="2"/>
    <n v="1128299"/>
    <x v="27"/>
    <x v="2"/>
    <x v="2"/>
    <x v="2"/>
    <x v="2"/>
    <n v="0.65"/>
    <n v="7250"/>
    <n v="4712.5"/>
    <n v="1649.3750000000002"/>
    <n v="0.35000000000000003"/>
  </r>
  <r>
    <x v="2"/>
    <n v="1128299"/>
    <x v="27"/>
    <x v="2"/>
    <x v="2"/>
    <x v="2"/>
    <x v="3"/>
    <n v="0.6"/>
    <n v="6250"/>
    <n v="3750"/>
    <n v="1125"/>
    <n v="0.3"/>
  </r>
  <r>
    <x v="2"/>
    <n v="1128299"/>
    <x v="27"/>
    <x v="2"/>
    <x v="2"/>
    <x v="2"/>
    <x v="4"/>
    <n v="0.65"/>
    <n v="5250"/>
    <n v="3412.5"/>
    <n v="1706.25"/>
    <n v="0.5"/>
  </r>
  <r>
    <x v="2"/>
    <n v="1128299"/>
    <x v="27"/>
    <x v="2"/>
    <x v="2"/>
    <x v="2"/>
    <x v="5"/>
    <n v="0.8"/>
    <n v="7000"/>
    <n v="5600"/>
    <n v="840.00000000000011"/>
    <n v="0.15000000000000002"/>
  </r>
  <r>
    <x v="2"/>
    <n v="1128299"/>
    <x v="28"/>
    <x v="2"/>
    <x v="2"/>
    <x v="2"/>
    <x v="0"/>
    <n v="0.6"/>
    <n v="9000"/>
    <n v="5400"/>
    <n v="2160"/>
    <n v="0.4"/>
  </r>
  <r>
    <x v="2"/>
    <n v="1128299"/>
    <x v="28"/>
    <x v="2"/>
    <x v="2"/>
    <x v="2"/>
    <x v="1"/>
    <n v="0.65"/>
    <n v="7500"/>
    <n v="4875"/>
    <n v="1218.75"/>
    <n v="0.25"/>
  </r>
  <r>
    <x v="2"/>
    <n v="1128299"/>
    <x v="28"/>
    <x v="2"/>
    <x v="2"/>
    <x v="2"/>
    <x v="2"/>
    <n v="0.65"/>
    <n v="7500"/>
    <n v="4875"/>
    <n v="1950"/>
    <n v="0.4"/>
  </r>
  <r>
    <x v="2"/>
    <n v="1128299"/>
    <x v="28"/>
    <x v="2"/>
    <x v="2"/>
    <x v="2"/>
    <x v="3"/>
    <n v="0.6"/>
    <n v="6500"/>
    <n v="3900"/>
    <n v="1365"/>
    <n v="0.35"/>
  </r>
  <r>
    <x v="2"/>
    <n v="1128299"/>
    <x v="28"/>
    <x v="2"/>
    <x v="2"/>
    <x v="2"/>
    <x v="4"/>
    <n v="0.65"/>
    <n v="5500"/>
    <n v="3575"/>
    <n v="1966.2500000000002"/>
    <n v="0.55000000000000004"/>
  </r>
  <r>
    <x v="2"/>
    <n v="1128299"/>
    <x v="28"/>
    <x v="2"/>
    <x v="2"/>
    <x v="2"/>
    <x v="5"/>
    <n v="0.8"/>
    <n v="7250"/>
    <n v="5800"/>
    <n v="1160"/>
    <n v="0.2"/>
  </r>
  <r>
    <x v="2"/>
    <n v="1128299"/>
    <x v="29"/>
    <x v="2"/>
    <x v="2"/>
    <x v="2"/>
    <x v="0"/>
    <n v="0.6"/>
    <n v="9750"/>
    <n v="5850"/>
    <n v="2340"/>
    <n v="0.4"/>
  </r>
  <r>
    <x v="2"/>
    <n v="1128299"/>
    <x v="29"/>
    <x v="2"/>
    <x v="2"/>
    <x v="2"/>
    <x v="1"/>
    <n v="0.65"/>
    <n v="8250"/>
    <n v="5362.5"/>
    <n v="1340.625"/>
    <n v="0.25"/>
  </r>
  <r>
    <x v="2"/>
    <n v="1128299"/>
    <x v="29"/>
    <x v="2"/>
    <x v="2"/>
    <x v="2"/>
    <x v="2"/>
    <n v="0.65"/>
    <n v="8250"/>
    <n v="5362.5"/>
    <n v="2145"/>
    <n v="0.4"/>
  </r>
  <r>
    <x v="2"/>
    <n v="1128299"/>
    <x v="29"/>
    <x v="2"/>
    <x v="2"/>
    <x v="2"/>
    <x v="3"/>
    <n v="0.6"/>
    <n v="7000"/>
    <n v="4200"/>
    <n v="1470"/>
    <n v="0.35"/>
  </r>
  <r>
    <x v="2"/>
    <n v="1128299"/>
    <x v="29"/>
    <x v="2"/>
    <x v="2"/>
    <x v="2"/>
    <x v="4"/>
    <n v="0.65"/>
    <n v="5750"/>
    <n v="3737.5"/>
    <n v="2055.625"/>
    <n v="0.55000000000000004"/>
  </r>
  <r>
    <x v="2"/>
    <n v="1128299"/>
    <x v="29"/>
    <x v="2"/>
    <x v="2"/>
    <x v="2"/>
    <x v="5"/>
    <n v="0.8"/>
    <n v="8750"/>
    <n v="7000"/>
    <n v="1400"/>
    <n v="0.2"/>
  </r>
  <r>
    <x v="2"/>
    <n v="1128299"/>
    <x v="30"/>
    <x v="2"/>
    <x v="2"/>
    <x v="2"/>
    <x v="0"/>
    <n v="0.6"/>
    <n v="10250"/>
    <n v="6150"/>
    <n v="2152.5"/>
    <n v="0.35000000000000003"/>
  </r>
  <r>
    <x v="2"/>
    <n v="1128299"/>
    <x v="30"/>
    <x v="2"/>
    <x v="2"/>
    <x v="2"/>
    <x v="1"/>
    <n v="0.65"/>
    <n v="8750"/>
    <n v="5687.5"/>
    <n v="1137.5"/>
    <n v="0.2"/>
  </r>
  <r>
    <x v="2"/>
    <n v="1128299"/>
    <x v="30"/>
    <x v="2"/>
    <x v="2"/>
    <x v="2"/>
    <x v="2"/>
    <n v="0.65"/>
    <n v="8250"/>
    <n v="5362.5"/>
    <n v="1876.8750000000002"/>
    <n v="0.35000000000000003"/>
  </r>
  <r>
    <x v="2"/>
    <n v="1128299"/>
    <x v="30"/>
    <x v="2"/>
    <x v="2"/>
    <x v="2"/>
    <x v="3"/>
    <n v="0.6"/>
    <n v="7250"/>
    <n v="4350"/>
    <n v="1305"/>
    <n v="0.3"/>
  </r>
  <r>
    <x v="2"/>
    <n v="1128299"/>
    <x v="30"/>
    <x v="2"/>
    <x v="2"/>
    <x v="2"/>
    <x v="4"/>
    <n v="0.65"/>
    <n v="7750"/>
    <n v="5037.5"/>
    <n v="2518.75"/>
    <n v="0.5"/>
  </r>
  <r>
    <x v="2"/>
    <n v="1128299"/>
    <x v="30"/>
    <x v="2"/>
    <x v="2"/>
    <x v="2"/>
    <x v="5"/>
    <n v="0.8"/>
    <n v="7750"/>
    <n v="6200"/>
    <n v="930.00000000000011"/>
    <n v="0.15000000000000002"/>
  </r>
  <r>
    <x v="2"/>
    <n v="1128299"/>
    <x v="31"/>
    <x v="2"/>
    <x v="2"/>
    <x v="2"/>
    <x v="0"/>
    <n v="0.65"/>
    <n v="9750"/>
    <n v="6337.5"/>
    <n v="2218.125"/>
    <n v="0.35000000000000003"/>
  </r>
  <r>
    <x v="2"/>
    <n v="1128299"/>
    <x v="31"/>
    <x v="2"/>
    <x v="2"/>
    <x v="2"/>
    <x v="1"/>
    <n v="0.70000000000000007"/>
    <n v="9250"/>
    <n v="6475.0000000000009"/>
    <n v="1295.0000000000002"/>
    <n v="0.2"/>
  </r>
  <r>
    <x v="2"/>
    <n v="1128299"/>
    <x v="31"/>
    <x v="2"/>
    <x v="2"/>
    <x v="2"/>
    <x v="2"/>
    <n v="0.65"/>
    <n v="8000"/>
    <n v="5200"/>
    <n v="1820.0000000000002"/>
    <n v="0.35000000000000003"/>
  </r>
  <r>
    <x v="2"/>
    <n v="1128299"/>
    <x v="31"/>
    <x v="2"/>
    <x v="2"/>
    <x v="2"/>
    <x v="3"/>
    <n v="0.65"/>
    <n v="7500"/>
    <n v="4875"/>
    <n v="1462.5"/>
    <n v="0.3"/>
  </r>
  <r>
    <x v="2"/>
    <n v="1128299"/>
    <x v="31"/>
    <x v="2"/>
    <x v="2"/>
    <x v="2"/>
    <x v="4"/>
    <n v="0.75"/>
    <n v="7500"/>
    <n v="5625"/>
    <n v="2812.5"/>
    <n v="0.5"/>
  </r>
  <r>
    <x v="2"/>
    <n v="1128299"/>
    <x v="31"/>
    <x v="2"/>
    <x v="2"/>
    <x v="2"/>
    <x v="5"/>
    <n v="0.8"/>
    <n v="7250"/>
    <n v="5800"/>
    <n v="870.00000000000011"/>
    <n v="0.15000000000000002"/>
  </r>
  <r>
    <x v="2"/>
    <n v="1128299"/>
    <x v="32"/>
    <x v="2"/>
    <x v="2"/>
    <x v="2"/>
    <x v="0"/>
    <n v="0.55000000000000004"/>
    <n v="9250"/>
    <n v="5087.5"/>
    <n v="1526.2500000000002"/>
    <n v="0.30000000000000004"/>
  </r>
  <r>
    <x v="2"/>
    <n v="1128299"/>
    <x v="32"/>
    <x v="2"/>
    <x v="2"/>
    <x v="2"/>
    <x v="1"/>
    <n v="0.60000000000000009"/>
    <n v="9250"/>
    <n v="5550.0000000000009"/>
    <n v="832.50000000000011"/>
    <n v="0.15"/>
  </r>
  <r>
    <x v="2"/>
    <n v="1128299"/>
    <x v="32"/>
    <x v="2"/>
    <x v="2"/>
    <x v="2"/>
    <x v="2"/>
    <n v="0.55000000000000004"/>
    <n v="7750"/>
    <n v="4262.5"/>
    <n v="1278.7500000000002"/>
    <n v="0.30000000000000004"/>
  </r>
  <r>
    <x v="2"/>
    <n v="1128299"/>
    <x v="32"/>
    <x v="2"/>
    <x v="2"/>
    <x v="2"/>
    <x v="3"/>
    <n v="0.55000000000000004"/>
    <n v="7250"/>
    <n v="3987.5000000000005"/>
    <n v="996.875"/>
    <n v="0.24999999999999997"/>
  </r>
  <r>
    <x v="2"/>
    <n v="1128299"/>
    <x v="32"/>
    <x v="2"/>
    <x v="2"/>
    <x v="2"/>
    <x v="4"/>
    <n v="0.65"/>
    <n v="7250"/>
    <n v="4712.5"/>
    <n v="2120.6250000000005"/>
    <n v="0.45000000000000007"/>
  </r>
  <r>
    <x v="2"/>
    <n v="1128299"/>
    <x v="32"/>
    <x v="2"/>
    <x v="2"/>
    <x v="2"/>
    <x v="5"/>
    <n v="0.70000000000000007"/>
    <n v="7750"/>
    <n v="5425.0000000000009"/>
    <n v="542.50000000000011"/>
    <n v="0.1"/>
  </r>
  <r>
    <x v="2"/>
    <n v="1128299"/>
    <x v="33"/>
    <x v="2"/>
    <x v="2"/>
    <x v="2"/>
    <x v="0"/>
    <n v="0.55000000000000004"/>
    <n v="8750"/>
    <n v="4812.5"/>
    <n v="1443.7500000000002"/>
    <n v="0.30000000000000004"/>
  </r>
  <r>
    <x v="2"/>
    <n v="1128299"/>
    <x v="33"/>
    <x v="2"/>
    <x v="2"/>
    <x v="2"/>
    <x v="1"/>
    <n v="0.60000000000000009"/>
    <n v="8750"/>
    <n v="5250.0000000000009"/>
    <n v="787.50000000000011"/>
    <n v="0.15"/>
  </r>
  <r>
    <x v="2"/>
    <n v="1128299"/>
    <x v="33"/>
    <x v="2"/>
    <x v="2"/>
    <x v="2"/>
    <x v="2"/>
    <n v="0.55000000000000004"/>
    <n v="7000"/>
    <n v="3850.0000000000005"/>
    <n v="1155.0000000000002"/>
    <n v="0.30000000000000004"/>
  </r>
  <r>
    <x v="2"/>
    <n v="1128299"/>
    <x v="33"/>
    <x v="2"/>
    <x v="2"/>
    <x v="2"/>
    <x v="3"/>
    <n v="0.55000000000000004"/>
    <n v="6750"/>
    <n v="3712.5000000000005"/>
    <n v="928.125"/>
    <n v="0.24999999999999997"/>
  </r>
  <r>
    <x v="2"/>
    <n v="1128299"/>
    <x v="33"/>
    <x v="2"/>
    <x v="2"/>
    <x v="2"/>
    <x v="4"/>
    <n v="0.65"/>
    <n v="6500"/>
    <n v="4225"/>
    <n v="1901.2500000000002"/>
    <n v="0.45000000000000007"/>
  </r>
  <r>
    <x v="2"/>
    <n v="1128299"/>
    <x v="33"/>
    <x v="2"/>
    <x v="2"/>
    <x v="2"/>
    <x v="5"/>
    <n v="0.70000000000000007"/>
    <n v="7000"/>
    <n v="4900.0000000000009"/>
    <n v="490.00000000000011"/>
    <n v="0.1"/>
  </r>
  <r>
    <x v="2"/>
    <n v="1128299"/>
    <x v="34"/>
    <x v="2"/>
    <x v="2"/>
    <x v="2"/>
    <x v="0"/>
    <n v="0.55000000000000004"/>
    <n v="8750"/>
    <n v="4812.5"/>
    <n v="1443.7500000000002"/>
    <n v="0.30000000000000004"/>
  </r>
  <r>
    <x v="2"/>
    <n v="1128299"/>
    <x v="34"/>
    <x v="2"/>
    <x v="2"/>
    <x v="2"/>
    <x v="1"/>
    <n v="0.60000000000000009"/>
    <n v="8750"/>
    <n v="5250.0000000000009"/>
    <n v="787.50000000000011"/>
    <n v="0.15"/>
  </r>
  <r>
    <x v="2"/>
    <n v="1128299"/>
    <x v="34"/>
    <x v="2"/>
    <x v="2"/>
    <x v="2"/>
    <x v="2"/>
    <n v="0.55000000000000004"/>
    <n v="7250"/>
    <n v="3987.5000000000005"/>
    <n v="1196.2500000000002"/>
    <n v="0.30000000000000004"/>
  </r>
  <r>
    <x v="2"/>
    <n v="1128299"/>
    <x v="34"/>
    <x v="2"/>
    <x v="2"/>
    <x v="2"/>
    <x v="3"/>
    <n v="0.55000000000000004"/>
    <n v="7000"/>
    <n v="3850.0000000000005"/>
    <n v="962.5"/>
    <n v="0.24999999999999997"/>
  </r>
  <r>
    <x v="2"/>
    <n v="1128299"/>
    <x v="34"/>
    <x v="2"/>
    <x v="2"/>
    <x v="2"/>
    <x v="4"/>
    <n v="0.65"/>
    <n v="6500"/>
    <n v="4225"/>
    <n v="1901.2500000000002"/>
    <n v="0.45000000000000007"/>
  </r>
  <r>
    <x v="2"/>
    <n v="1128299"/>
    <x v="34"/>
    <x v="2"/>
    <x v="2"/>
    <x v="2"/>
    <x v="5"/>
    <n v="0.70000000000000007"/>
    <n v="7750"/>
    <n v="5425.0000000000009"/>
    <n v="542.50000000000011"/>
    <n v="0.1"/>
  </r>
  <r>
    <x v="2"/>
    <n v="1128299"/>
    <x v="35"/>
    <x v="2"/>
    <x v="2"/>
    <x v="2"/>
    <x v="0"/>
    <n v="0.55000000000000004"/>
    <n v="9750"/>
    <n v="5362.5"/>
    <n v="1608.7500000000002"/>
    <n v="0.30000000000000004"/>
  </r>
  <r>
    <x v="2"/>
    <n v="1128299"/>
    <x v="35"/>
    <x v="2"/>
    <x v="2"/>
    <x v="2"/>
    <x v="1"/>
    <n v="0.60000000000000009"/>
    <n v="9750"/>
    <n v="5850.0000000000009"/>
    <n v="877.50000000000011"/>
    <n v="0.15"/>
  </r>
  <r>
    <x v="2"/>
    <n v="1128299"/>
    <x v="35"/>
    <x v="2"/>
    <x v="2"/>
    <x v="2"/>
    <x v="2"/>
    <n v="0.55000000000000004"/>
    <n v="7750"/>
    <n v="4262.5"/>
    <n v="1278.7500000000002"/>
    <n v="0.30000000000000004"/>
  </r>
  <r>
    <x v="2"/>
    <n v="1128299"/>
    <x v="35"/>
    <x v="2"/>
    <x v="2"/>
    <x v="2"/>
    <x v="3"/>
    <n v="0.55000000000000004"/>
    <n v="7750"/>
    <n v="4262.5"/>
    <n v="1065.6249999999998"/>
    <n v="0.24999999999999997"/>
  </r>
  <r>
    <x v="2"/>
    <n v="1128299"/>
    <x v="35"/>
    <x v="2"/>
    <x v="2"/>
    <x v="2"/>
    <x v="4"/>
    <n v="0.65"/>
    <n v="7000"/>
    <n v="4550"/>
    <n v="2047.5000000000002"/>
    <n v="0.45000000000000007"/>
  </r>
  <r>
    <x v="2"/>
    <n v="1128299"/>
    <x v="35"/>
    <x v="2"/>
    <x v="2"/>
    <x v="2"/>
    <x v="5"/>
    <n v="0.70000000000000007"/>
    <n v="8000"/>
    <n v="5600.0000000000009"/>
    <n v="560.00000000000011"/>
    <n v="0.1"/>
  </r>
  <r>
    <x v="3"/>
    <n v="1189833"/>
    <x v="36"/>
    <x v="2"/>
    <x v="2"/>
    <x v="3"/>
    <x v="0"/>
    <n v="0.35"/>
    <n v="7000"/>
    <n v="2450"/>
    <n v="980"/>
    <n v="0.4"/>
  </r>
  <r>
    <x v="3"/>
    <n v="1189833"/>
    <x v="36"/>
    <x v="2"/>
    <x v="2"/>
    <x v="3"/>
    <x v="1"/>
    <n v="0.45"/>
    <n v="7000"/>
    <n v="3150"/>
    <n v="787.5"/>
    <n v="0.25"/>
  </r>
  <r>
    <x v="3"/>
    <n v="1189833"/>
    <x v="36"/>
    <x v="2"/>
    <x v="2"/>
    <x v="3"/>
    <x v="2"/>
    <n v="0.45"/>
    <n v="7000"/>
    <n v="3150"/>
    <n v="1260"/>
    <n v="0.4"/>
  </r>
  <r>
    <x v="3"/>
    <n v="1189833"/>
    <x v="36"/>
    <x v="2"/>
    <x v="2"/>
    <x v="3"/>
    <x v="3"/>
    <n v="0.45"/>
    <n v="5500"/>
    <n v="2475"/>
    <n v="866.25"/>
    <n v="0.35"/>
  </r>
  <r>
    <x v="3"/>
    <n v="1189833"/>
    <x v="36"/>
    <x v="2"/>
    <x v="2"/>
    <x v="3"/>
    <x v="4"/>
    <n v="0.5"/>
    <n v="5000"/>
    <n v="2500"/>
    <n v="1375"/>
    <n v="0.55000000000000004"/>
  </r>
  <r>
    <x v="3"/>
    <n v="1189833"/>
    <x v="36"/>
    <x v="2"/>
    <x v="2"/>
    <x v="3"/>
    <x v="5"/>
    <n v="0.45"/>
    <n v="7000"/>
    <n v="3150"/>
    <n v="630"/>
    <n v="0.2"/>
  </r>
  <r>
    <x v="3"/>
    <n v="1189833"/>
    <x v="37"/>
    <x v="2"/>
    <x v="2"/>
    <x v="3"/>
    <x v="0"/>
    <n v="0.35"/>
    <n v="7500"/>
    <n v="2625"/>
    <n v="1050"/>
    <n v="0.4"/>
  </r>
  <r>
    <x v="3"/>
    <n v="1189833"/>
    <x v="37"/>
    <x v="2"/>
    <x v="2"/>
    <x v="3"/>
    <x v="1"/>
    <n v="0.45"/>
    <n v="6500"/>
    <n v="2925"/>
    <n v="731.25"/>
    <n v="0.25"/>
  </r>
  <r>
    <x v="3"/>
    <n v="1189833"/>
    <x v="37"/>
    <x v="2"/>
    <x v="2"/>
    <x v="3"/>
    <x v="2"/>
    <n v="0.45"/>
    <n v="6750"/>
    <n v="3037.5"/>
    <n v="1215"/>
    <n v="0.4"/>
  </r>
  <r>
    <x v="3"/>
    <n v="1189833"/>
    <x v="37"/>
    <x v="2"/>
    <x v="2"/>
    <x v="3"/>
    <x v="3"/>
    <n v="0.45"/>
    <n v="5250"/>
    <n v="2362.5"/>
    <n v="826.875"/>
    <n v="0.35"/>
  </r>
  <r>
    <x v="3"/>
    <n v="1189833"/>
    <x v="37"/>
    <x v="2"/>
    <x v="2"/>
    <x v="3"/>
    <x v="4"/>
    <n v="0.5"/>
    <n v="4500"/>
    <n v="2250"/>
    <n v="1237.5"/>
    <n v="0.55000000000000004"/>
  </r>
  <r>
    <x v="3"/>
    <n v="1189833"/>
    <x v="37"/>
    <x v="2"/>
    <x v="2"/>
    <x v="3"/>
    <x v="5"/>
    <n v="0.45"/>
    <n v="6500"/>
    <n v="2925"/>
    <n v="585"/>
    <n v="0.2"/>
  </r>
  <r>
    <x v="3"/>
    <n v="1189833"/>
    <x v="38"/>
    <x v="2"/>
    <x v="2"/>
    <x v="3"/>
    <x v="0"/>
    <n v="0.35"/>
    <n v="8000"/>
    <n v="2800"/>
    <n v="1120"/>
    <n v="0.4"/>
  </r>
  <r>
    <x v="3"/>
    <n v="1189833"/>
    <x v="38"/>
    <x v="2"/>
    <x v="2"/>
    <x v="3"/>
    <x v="1"/>
    <n v="0.45"/>
    <n v="6500"/>
    <n v="2925"/>
    <n v="731.25"/>
    <n v="0.25"/>
  </r>
  <r>
    <x v="3"/>
    <n v="1189833"/>
    <x v="38"/>
    <x v="2"/>
    <x v="2"/>
    <x v="3"/>
    <x v="2"/>
    <n v="0.45"/>
    <n v="6500"/>
    <n v="2925"/>
    <n v="1170"/>
    <n v="0.4"/>
  </r>
  <r>
    <x v="3"/>
    <n v="1189833"/>
    <x v="38"/>
    <x v="2"/>
    <x v="2"/>
    <x v="3"/>
    <x v="3"/>
    <n v="0.45"/>
    <n v="5500"/>
    <n v="2475"/>
    <n v="866.25"/>
    <n v="0.35"/>
  </r>
  <r>
    <x v="3"/>
    <n v="1189833"/>
    <x v="38"/>
    <x v="2"/>
    <x v="2"/>
    <x v="3"/>
    <x v="4"/>
    <n v="0.5"/>
    <n v="4250"/>
    <n v="2125"/>
    <n v="1168.75"/>
    <n v="0.55000000000000004"/>
  </r>
  <r>
    <x v="3"/>
    <n v="1189833"/>
    <x v="38"/>
    <x v="2"/>
    <x v="2"/>
    <x v="3"/>
    <x v="5"/>
    <n v="0.45"/>
    <n v="6250"/>
    <n v="2812.5"/>
    <n v="562.5"/>
    <n v="0.2"/>
  </r>
  <r>
    <x v="3"/>
    <n v="1189833"/>
    <x v="39"/>
    <x v="2"/>
    <x v="2"/>
    <x v="3"/>
    <x v="0"/>
    <n v="0.45"/>
    <n v="8000"/>
    <n v="3600"/>
    <n v="1440"/>
    <n v="0.4"/>
  </r>
  <r>
    <x v="3"/>
    <n v="1189833"/>
    <x v="39"/>
    <x v="2"/>
    <x v="2"/>
    <x v="3"/>
    <x v="1"/>
    <n v="0.5"/>
    <n v="6000"/>
    <n v="3000"/>
    <n v="750"/>
    <n v="0.25"/>
  </r>
  <r>
    <x v="3"/>
    <n v="1189833"/>
    <x v="39"/>
    <x v="2"/>
    <x v="2"/>
    <x v="3"/>
    <x v="2"/>
    <n v="0.5"/>
    <n v="6250"/>
    <n v="3125"/>
    <n v="1250"/>
    <n v="0.4"/>
  </r>
  <r>
    <x v="3"/>
    <n v="1189833"/>
    <x v="39"/>
    <x v="2"/>
    <x v="2"/>
    <x v="3"/>
    <x v="3"/>
    <n v="0.45"/>
    <n v="5250"/>
    <n v="2362.5"/>
    <n v="826.875"/>
    <n v="0.35"/>
  </r>
  <r>
    <x v="3"/>
    <n v="1189833"/>
    <x v="39"/>
    <x v="2"/>
    <x v="2"/>
    <x v="3"/>
    <x v="4"/>
    <n v="0.5"/>
    <n v="4250"/>
    <n v="2125"/>
    <n v="1168.75"/>
    <n v="0.55000000000000004"/>
  </r>
  <r>
    <x v="3"/>
    <n v="1189833"/>
    <x v="39"/>
    <x v="2"/>
    <x v="2"/>
    <x v="3"/>
    <x v="5"/>
    <n v="0.65"/>
    <n v="6000"/>
    <n v="3900"/>
    <n v="780"/>
    <n v="0.2"/>
  </r>
  <r>
    <x v="3"/>
    <n v="1189833"/>
    <x v="40"/>
    <x v="2"/>
    <x v="2"/>
    <x v="3"/>
    <x v="0"/>
    <n v="0.45"/>
    <n v="8000"/>
    <n v="3600"/>
    <n v="1440"/>
    <n v="0.4"/>
  </r>
  <r>
    <x v="3"/>
    <n v="1189833"/>
    <x v="40"/>
    <x v="2"/>
    <x v="2"/>
    <x v="3"/>
    <x v="1"/>
    <n v="0.5"/>
    <n v="6500"/>
    <n v="3250"/>
    <n v="812.5"/>
    <n v="0.25"/>
  </r>
  <r>
    <x v="3"/>
    <n v="1189833"/>
    <x v="40"/>
    <x v="2"/>
    <x v="2"/>
    <x v="3"/>
    <x v="2"/>
    <n v="0.5"/>
    <n v="6500"/>
    <n v="3250"/>
    <n v="1300"/>
    <n v="0.4"/>
  </r>
  <r>
    <x v="3"/>
    <n v="1189833"/>
    <x v="40"/>
    <x v="2"/>
    <x v="2"/>
    <x v="3"/>
    <x v="3"/>
    <n v="0.45"/>
    <n v="5500"/>
    <n v="2475"/>
    <n v="866.25"/>
    <n v="0.35"/>
  </r>
  <r>
    <x v="3"/>
    <n v="1189833"/>
    <x v="40"/>
    <x v="2"/>
    <x v="2"/>
    <x v="3"/>
    <x v="4"/>
    <n v="0.5"/>
    <n v="4500"/>
    <n v="2250"/>
    <n v="1237.5"/>
    <n v="0.55000000000000004"/>
  </r>
  <r>
    <x v="3"/>
    <n v="1189833"/>
    <x v="40"/>
    <x v="2"/>
    <x v="2"/>
    <x v="3"/>
    <x v="5"/>
    <n v="0.65"/>
    <n v="6250"/>
    <n v="4062.5"/>
    <n v="812.5"/>
    <n v="0.2"/>
  </r>
  <r>
    <x v="3"/>
    <n v="1189833"/>
    <x v="41"/>
    <x v="2"/>
    <x v="2"/>
    <x v="3"/>
    <x v="0"/>
    <n v="0.45"/>
    <n v="9000"/>
    <n v="4050"/>
    <n v="1620"/>
    <n v="0.4"/>
  </r>
  <r>
    <x v="3"/>
    <n v="1189833"/>
    <x v="41"/>
    <x v="2"/>
    <x v="2"/>
    <x v="3"/>
    <x v="1"/>
    <n v="0.5"/>
    <n v="7500"/>
    <n v="3750"/>
    <n v="937.5"/>
    <n v="0.25"/>
  </r>
  <r>
    <x v="3"/>
    <n v="1189833"/>
    <x v="41"/>
    <x v="2"/>
    <x v="2"/>
    <x v="3"/>
    <x v="2"/>
    <n v="0.5"/>
    <n v="7500"/>
    <n v="3750"/>
    <n v="1500"/>
    <n v="0.4"/>
  </r>
  <r>
    <x v="3"/>
    <n v="1189833"/>
    <x v="41"/>
    <x v="2"/>
    <x v="2"/>
    <x v="3"/>
    <x v="3"/>
    <n v="0.45"/>
    <n v="6250"/>
    <n v="2812.5"/>
    <n v="984.37499999999989"/>
    <n v="0.35"/>
  </r>
  <r>
    <x v="3"/>
    <n v="1189833"/>
    <x v="41"/>
    <x v="2"/>
    <x v="2"/>
    <x v="3"/>
    <x v="4"/>
    <n v="0.5"/>
    <n v="5000"/>
    <n v="2500"/>
    <n v="1375"/>
    <n v="0.55000000000000004"/>
  </r>
  <r>
    <x v="3"/>
    <n v="1189833"/>
    <x v="41"/>
    <x v="2"/>
    <x v="2"/>
    <x v="3"/>
    <x v="5"/>
    <n v="0.65"/>
    <n v="8000"/>
    <n v="5200"/>
    <n v="1040"/>
    <n v="0.2"/>
  </r>
  <r>
    <x v="3"/>
    <n v="1189833"/>
    <x v="42"/>
    <x v="2"/>
    <x v="2"/>
    <x v="3"/>
    <x v="0"/>
    <n v="0.45"/>
    <n v="9500"/>
    <n v="4275"/>
    <n v="1710"/>
    <n v="0.4"/>
  </r>
  <r>
    <x v="3"/>
    <n v="1189833"/>
    <x v="42"/>
    <x v="2"/>
    <x v="2"/>
    <x v="3"/>
    <x v="1"/>
    <n v="0.5"/>
    <n v="8000"/>
    <n v="4000"/>
    <n v="1000"/>
    <n v="0.25"/>
  </r>
  <r>
    <x v="3"/>
    <n v="1189833"/>
    <x v="42"/>
    <x v="2"/>
    <x v="2"/>
    <x v="3"/>
    <x v="2"/>
    <n v="0.5"/>
    <n v="7500"/>
    <n v="3750"/>
    <n v="1500"/>
    <n v="0.4"/>
  </r>
  <r>
    <x v="3"/>
    <n v="1189833"/>
    <x v="42"/>
    <x v="2"/>
    <x v="2"/>
    <x v="3"/>
    <x v="3"/>
    <n v="0.45"/>
    <n v="6500"/>
    <n v="2925"/>
    <n v="1023.7499999999999"/>
    <n v="0.35"/>
  </r>
  <r>
    <x v="3"/>
    <n v="1189833"/>
    <x v="42"/>
    <x v="2"/>
    <x v="2"/>
    <x v="3"/>
    <x v="4"/>
    <n v="0.5"/>
    <n v="7000"/>
    <n v="3500"/>
    <n v="1925.0000000000002"/>
    <n v="0.55000000000000004"/>
  </r>
  <r>
    <x v="3"/>
    <n v="1189833"/>
    <x v="42"/>
    <x v="2"/>
    <x v="2"/>
    <x v="3"/>
    <x v="5"/>
    <n v="0.65"/>
    <n v="7000"/>
    <n v="4550"/>
    <n v="910"/>
    <n v="0.2"/>
  </r>
  <r>
    <x v="3"/>
    <n v="1189833"/>
    <x v="43"/>
    <x v="2"/>
    <x v="2"/>
    <x v="3"/>
    <x v="0"/>
    <n v="0.5"/>
    <n v="9000"/>
    <n v="4500"/>
    <n v="1800"/>
    <n v="0.4"/>
  </r>
  <r>
    <x v="3"/>
    <n v="1189833"/>
    <x v="43"/>
    <x v="2"/>
    <x v="2"/>
    <x v="3"/>
    <x v="1"/>
    <n v="0.55000000000000004"/>
    <n v="8500"/>
    <n v="4675"/>
    <n v="1168.75"/>
    <n v="0.25"/>
  </r>
  <r>
    <x v="3"/>
    <n v="1189833"/>
    <x v="43"/>
    <x v="2"/>
    <x v="2"/>
    <x v="3"/>
    <x v="2"/>
    <n v="0.5"/>
    <n v="7250"/>
    <n v="3625"/>
    <n v="1450"/>
    <n v="0.4"/>
  </r>
  <r>
    <x v="3"/>
    <n v="1189833"/>
    <x v="43"/>
    <x v="2"/>
    <x v="2"/>
    <x v="3"/>
    <x v="3"/>
    <n v="0.5"/>
    <n v="6750"/>
    <n v="3375"/>
    <n v="1181.25"/>
    <n v="0.35"/>
  </r>
  <r>
    <x v="3"/>
    <n v="1189833"/>
    <x v="43"/>
    <x v="2"/>
    <x v="2"/>
    <x v="3"/>
    <x v="4"/>
    <n v="0.6"/>
    <n v="6750"/>
    <n v="4050"/>
    <n v="2227.5"/>
    <n v="0.55000000000000004"/>
  </r>
  <r>
    <x v="3"/>
    <n v="1189833"/>
    <x v="43"/>
    <x v="2"/>
    <x v="2"/>
    <x v="3"/>
    <x v="5"/>
    <n v="0.65"/>
    <n v="6500"/>
    <n v="4225"/>
    <n v="845"/>
    <n v="0.2"/>
  </r>
  <r>
    <x v="3"/>
    <n v="1189833"/>
    <x v="44"/>
    <x v="2"/>
    <x v="2"/>
    <x v="3"/>
    <x v="0"/>
    <n v="0.5"/>
    <n v="8500"/>
    <n v="4250"/>
    <n v="1700"/>
    <n v="0.4"/>
  </r>
  <r>
    <x v="3"/>
    <n v="1189833"/>
    <x v="44"/>
    <x v="2"/>
    <x v="2"/>
    <x v="3"/>
    <x v="1"/>
    <n v="0.55000000000000004"/>
    <n v="8500"/>
    <n v="4675"/>
    <n v="1168.75"/>
    <n v="0.25"/>
  </r>
  <r>
    <x v="3"/>
    <n v="1189833"/>
    <x v="44"/>
    <x v="2"/>
    <x v="2"/>
    <x v="3"/>
    <x v="2"/>
    <n v="0.5"/>
    <n v="7000"/>
    <n v="3500"/>
    <n v="1400"/>
    <n v="0.4"/>
  </r>
  <r>
    <x v="3"/>
    <n v="1189833"/>
    <x v="44"/>
    <x v="2"/>
    <x v="2"/>
    <x v="3"/>
    <x v="3"/>
    <n v="0.5"/>
    <n v="6500"/>
    <n v="3250"/>
    <n v="1137.5"/>
    <n v="0.35"/>
  </r>
  <r>
    <x v="3"/>
    <n v="1189833"/>
    <x v="44"/>
    <x v="2"/>
    <x v="2"/>
    <x v="3"/>
    <x v="4"/>
    <n v="0.6"/>
    <n v="6500"/>
    <n v="3900"/>
    <n v="2145"/>
    <n v="0.55000000000000004"/>
  </r>
  <r>
    <x v="3"/>
    <n v="1189833"/>
    <x v="44"/>
    <x v="2"/>
    <x v="2"/>
    <x v="3"/>
    <x v="5"/>
    <n v="0.65"/>
    <n v="7000"/>
    <n v="4550"/>
    <n v="910"/>
    <n v="0.2"/>
  </r>
  <r>
    <x v="3"/>
    <n v="1189833"/>
    <x v="45"/>
    <x v="2"/>
    <x v="2"/>
    <x v="3"/>
    <x v="0"/>
    <n v="0.5"/>
    <n v="8000"/>
    <n v="4000"/>
    <n v="1600"/>
    <n v="0.4"/>
  </r>
  <r>
    <x v="3"/>
    <n v="1189833"/>
    <x v="45"/>
    <x v="2"/>
    <x v="2"/>
    <x v="3"/>
    <x v="1"/>
    <n v="0.55000000000000004"/>
    <n v="8000"/>
    <n v="4400"/>
    <n v="1100"/>
    <n v="0.25"/>
  </r>
  <r>
    <x v="3"/>
    <n v="1189833"/>
    <x v="45"/>
    <x v="2"/>
    <x v="2"/>
    <x v="3"/>
    <x v="2"/>
    <n v="0.5"/>
    <n v="6500"/>
    <n v="3250"/>
    <n v="1300"/>
    <n v="0.4"/>
  </r>
  <r>
    <x v="3"/>
    <n v="1189833"/>
    <x v="45"/>
    <x v="2"/>
    <x v="2"/>
    <x v="3"/>
    <x v="3"/>
    <n v="0.5"/>
    <n v="6250"/>
    <n v="3125"/>
    <n v="1093.75"/>
    <n v="0.35"/>
  </r>
  <r>
    <x v="3"/>
    <n v="1189833"/>
    <x v="45"/>
    <x v="2"/>
    <x v="2"/>
    <x v="3"/>
    <x v="4"/>
    <n v="0.6"/>
    <n v="6000"/>
    <n v="3600"/>
    <n v="1980.0000000000002"/>
    <n v="0.55000000000000004"/>
  </r>
  <r>
    <x v="3"/>
    <n v="1189833"/>
    <x v="45"/>
    <x v="2"/>
    <x v="2"/>
    <x v="3"/>
    <x v="5"/>
    <n v="0.65"/>
    <n v="6500"/>
    <n v="4225"/>
    <n v="845"/>
    <n v="0.2"/>
  </r>
  <r>
    <x v="3"/>
    <n v="1189833"/>
    <x v="46"/>
    <x v="2"/>
    <x v="2"/>
    <x v="3"/>
    <x v="0"/>
    <n v="0.5"/>
    <n v="8250"/>
    <n v="4125"/>
    <n v="1650"/>
    <n v="0.4"/>
  </r>
  <r>
    <x v="3"/>
    <n v="1189833"/>
    <x v="46"/>
    <x v="2"/>
    <x v="2"/>
    <x v="3"/>
    <x v="1"/>
    <n v="0.55000000000000004"/>
    <n v="8250"/>
    <n v="4537.5"/>
    <n v="1134.375"/>
    <n v="0.25"/>
  </r>
  <r>
    <x v="3"/>
    <n v="1189833"/>
    <x v="46"/>
    <x v="2"/>
    <x v="2"/>
    <x v="3"/>
    <x v="2"/>
    <n v="0.5"/>
    <n v="6750"/>
    <n v="3375"/>
    <n v="1350"/>
    <n v="0.4"/>
  </r>
  <r>
    <x v="3"/>
    <n v="1189833"/>
    <x v="46"/>
    <x v="2"/>
    <x v="2"/>
    <x v="3"/>
    <x v="3"/>
    <n v="0.5"/>
    <n v="6500"/>
    <n v="3250"/>
    <n v="1137.5"/>
    <n v="0.35"/>
  </r>
  <r>
    <x v="3"/>
    <n v="1189833"/>
    <x v="46"/>
    <x v="2"/>
    <x v="2"/>
    <x v="3"/>
    <x v="4"/>
    <n v="0.6"/>
    <n v="6000"/>
    <n v="3600"/>
    <n v="1980.0000000000002"/>
    <n v="0.55000000000000004"/>
  </r>
  <r>
    <x v="3"/>
    <n v="1189833"/>
    <x v="46"/>
    <x v="2"/>
    <x v="2"/>
    <x v="3"/>
    <x v="5"/>
    <n v="0.65"/>
    <n v="7000"/>
    <n v="4550"/>
    <n v="910"/>
    <n v="0.2"/>
  </r>
  <r>
    <x v="3"/>
    <n v="1189833"/>
    <x v="47"/>
    <x v="2"/>
    <x v="2"/>
    <x v="3"/>
    <x v="0"/>
    <n v="0.5"/>
    <n v="9000"/>
    <n v="4500"/>
    <n v="1800"/>
    <n v="0.4"/>
  </r>
  <r>
    <x v="3"/>
    <n v="1189833"/>
    <x v="47"/>
    <x v="2"/>
    <x v="2"/>
    <x v="3"/>
    <x v="1"/>
    <n v="0.55000000000000004"/>
    <n v="9000"/>
    <n v="4950"/>
    <n v="1237.5"/>
    <n v="0.25"/>
  </r>
  <r>
    <x v="3"/>
    <n v="1189833"/>
    <x v="47"/>
    <x v="2"/>
    <x v="2"/>
    <x v="3"/>
    <x v="2"/>
    <n v="0.5"/>
    <n v="7000"/>
    <n v="3500"/>
    <n v="1400"/>
    <n v="0.4"/>
  </r>
  <r>
    <x v="3"/>
    <n v="1189833"/>
    <x v="47"/>
    <x v="2"/>
    <x v="2"/>
    <x v="3"/>
    <x v="3"/>
    <n v="0.5"/>
    <n v="7000"/>
    <n v="3500"/>
    <n v="1225"/>
    <n v="0.35"/>
  </r>
  <r>
    <x v="3"/>
    <n v="1189833"/>
    <x v="47"/>
    <x v="2"/>
    <x v="2"/>
    <x v="3"/>
    <x v="4"/>
    <n v="0.6"/>
    <n v="6250"/>
    <n v="3750"/>
    <n v="2062.5"/>
    <n v="0.55000000000000004"/>
  </r>
  <r>
    <x v="3"/>
    <n v="1189833"/>
    <x v="47"/>
    <x v="2"/>
    <x v="2"/>
    <x v="3"/>
    <x v="5"/>
    <n v="0.65"/>
    <n v="7250"/>
    <n v="4712.5"/>
    <n v="942.5"/>
    <n v="0.2"/>
  </r>
  <r>
    <x v="0"/>
    <n v="1185732"/>
    <x v="36"/>
    <x v="3"/>
    <x v="3"/>
    <x v="4"/>
    <x v="0"/>
    <n v="0.45"/>
    <n v="4750"/>
    <n v="2137.5"/>
    <n v="855"/>
    <n v="0.4"/>
  </r>
  <r>
    <x v="0"/>
    <n v="1185732"/>
    <x v="36"/>
    <x v="3"/>
    <x v="3"/>
    <x v="4"/>
    <x v="1"/>
    <n v="0.45"/>
    <n v="2750"/>
    <n v="1237.5"/>
    <n v="433.125"/>
    <n v="0.35"/>
  </r>
  <r>
    <x v="0"/>
    <n v="1185732"/>
    <x v="36"/>
    <x v="3"/>
    <x v="3"/>
    <x v="4"/>
    <x v="2"/>
    <n v="0.35000000000000003"/>
    <n v="2750"/>
    <n v="962.50000000000011"/>
    <n v="336.875"/>
    <n v="0.35"/>
  </r>
  <r>
    <x v="0"/>
    <n v="1185732"/>
    <x v="36"/>
    <x v="3"/>
    <x v="3"/>
    <x v="4"/>
    <x v="3"/>
    <n v="0.4"/>
    <n v="1250"/>
    <n v="500"/>
    <n v="200"/>
    <n v="0.4"/>
  </r>
  <r>
    <x v="0"/>
    <n v="1185732"/>
    <x v="36"/>
    <x v="3"/>
    <x v="3"/>
    <x v="4"/>
    <x v="4"/>
    <n v="0.54999999999999993"/>
    <n v="1750"/>
    <n v="962.49999999999989"/>
    <n v="336.87499999999994"/>
    <n v="0.35"/>
  </r>
  <r>
    <x v="0"/>
    <n v="1185732"/>
    <x v="36"/>
    <x v="3"/>
    <x v="3"/>
    <x v="4"/>
    <x v="5"/>
    <n v="0.45"/>
    <n v="2750"/>
    <n v="1237.5"/>
    <n v="618.75"/>
    <n v="0.5"/>
  </r>
  <r>
    <x v="0"/>
    <n v="1185732"/>
    <x v="37"/>
    <x v="3"/>
    <x v="3"/>
    <x v="4"/>
    <x v="0"/>
    <n v="0.45"/>
    <n v="5250"/>
    <n v="2362.5"/>
    <n v="945"/>
    <n v="0.4"/>
  </r>
  <r>
    <x v="0"/>
    <n v="1185732"/>
    <x v="37"/>
    <x v="3"/>
    <x v="3"/>
    <x v="4"/>
    <x v="1"/>
    <n v="0.45"/>
    <n v="1750"/>
    <n v="787.5"/>
    <n v="275.625"/>
    <n v="0.35"/>
  </r>
  <r>
    <x v="0"/>
    <n v="1185732"/>
    <x v="37"/>
    <x v="3"/>
    <x v="3"/>
    <x v="4"/>
    <x v="2"/>
    <n v="0.35000000000000003"/>
    <n v="2250"/>
    <n v="787.50000000000011"/>
    <n v="275.625"/>
    <n v="0.35"/>
  </r>
  <r>
    <x v="0"/>
    <n v="1185732"/>
    <x v="37"/>
    <x v="3"/>
    <x v="3"/>
    <x v="4"/>
    <x v="3"/>
    <n v="0.4"/>
    <n v="1000"/>
    <n v="400"/>
    <n v="160"/>
    <n v="0.4"/>
  </r>
  <r>
    <x v="0"/>
    <n v="1185732"/>
    <x v="37"/>
    <x v="3"/>
    <x v="3"/>
    <x v="4"/>
    <x v="4"/>
    <n v="0.54999999999999993"/>
    <n v="1750"/>
    <n v="962.49999999999989"/>
    <n v="336.87499999999994"/>
    <n v="0.35"/>
  </r>
  <r>
    <x v="0"/>
    <n v="1185732"/>
    <x v="37"/>
    <x v="3"/>
    <x v="3"/>
    <x v="4"/>
    <x v="5"/>
    <n v="0.45"/>
    <n v="2750"/>
    <n v="1237.5"/>
    <n v="618.75"/>
    <n v="0.5"/>
  </r>
  <r>
    <x v="0"/>
    <n v="1185732"/>
    <x v="38"/>
    <x v="3"/>
    <x v="3"/>
    <x v="4"/>
    <x v="0"/>
    <n v="0.5"/>
    <n v="4950"/>
    <n v="2475"/>
    <n v="990"/>
    <n v="0.4"/>
  </r>
  <r>
    <x v="0"/>
    <n v="1185732"/>
    <x v="38"/>
    <x v="3"/>
    <x v="3"/>
    <x v="4"/>
    <x v="1"/>
    <n v="0.5"/>
    <n v="2000"/>
    <n v="1000"/>
    <n v="350"/>
    <n v="0.35"/>
  </r>
  <r>
    <x v="0"/>
    <n v="1185732"/>
    <x v="38"/>
    <x v="3"/>
    <x v="3"/>
    <x v="4"/>
    <x v="2"/>
    <n v="0.4"/>
    <n v="2250"/>
    <n v="900"/>
    <n v="315"/>
    <n v="0.35"/>
  </r>
  <r>
    <x v="0"/>
    <n v="1185732"/>
    <x v="38"/>
    <x v="3"/>
    <x v="3"/>
    <x v="4"/>
    <x v="3"/>
    <n v="0.45"/>
    <n v="750"/>
    <n v="337.5"/>
    <n v="135"/>
    <n v="0.4"/>
  </r>
  <r>
    <x v="0"/>
    <n v="1185732"/>
    <x v="38"/>
    <x v="3"/>
    <x v="3"/>
    <x v="4"/>
    <x v="4"/>
    <n v="0.6"/>
    <n v="1250"/>
    <n v="750"/>
    <n v="262.5"/>
    <n v="0.35"/>
  </r>
  <r>
    <x v="0"/>
    <n v="1185732"/>
    <x v="38"/>
    <x v="3"/>
    <x v="3"/>
    <x v="4"/>
    <x v="5"/>
    <n v="0.5"/>
    <n v="2250"/>
    <n v="1125"/>
    <n v="562.5"/>
    <n v="0.5"/>
  </r>
  <r>
    <x v="0"/>
    <n v="1185732"/>
    <x v="39"/>
    <x v="3"/>
    <x v="3"/>
    <x v="4"/>
    <x v="0"/>
    <n v="0.5"/>
    <n v="4500"/>
    <n v="2250"/>
    <n v="900"/>
    <n v="0.4"/>
  </r>
  <r>
    <x v="0"/>
    <n v="1185732"/>
    <x v="39"/>
    <x v="3"/>
    <x v="3"/>
    <x v="4"/>
    <x v="1"/>
    <n v="0.5"/>
    <n v="1500"/>
    <n v="750"/>
    <n v="262.5"/>
    <n v="0.35"/>
  </r>
  <r>
    <x v="0"/>
    <n v="1185732"/>
    <x v="39"/>
    <x v="3"/>
    <x v="3"/>
    <x v="4"/>
    <x v="2"/>
    <n v="0.4"/>
    <n v="1500"/>
    <n v="600"/>
    <n v="210"/>
    <n v="0.35"/>
  </r>
  <r>
    <x v="0"/>
    <n v="1185732"/>
    <x v="39"/>
    <x v="3"/>
    <x v="3"/>
    <x v="4"/>
    <x v="3"/>
    <n v="0.45"/>
    <n v="750"/>
    <n v="337.5"/>
    <n v="135"/>
    <n v="0.4"/>
  </r>
  <r>
    <x v="0"/>
    <n v="1185732"/>
    <x v="39"/>
    <x v="3"/>
    <x v="3"/>
    <x v="4"/>
    <x v="4"/>
    <n v="0.6"/>
    <n v="1000"/>
    <n v="600"/>
    <n v="210"/>
    <n v="0.35"/>
  </r>
  <r>
    <x v="0"/>
    <n v="1185732"/>
    <x v="39"/>
    <x v="3"/>
    <x v="3"/>
    <x v="4"/>
    <x v="5"/>
    <n v="0.5"/>
    <n v="2250"/>
    <n v="1125"/>
    <n v="562.5"/>
    <n v="0.5"/>
  </r>
  <r>
    <x v="0"/>
    <n v="1185732"/>
    <x v="40"/>
    <x v="3"/>
    <x v="3"/>
    <x v="4"/>
    <x v="0"/>
    <n v="0.6"/>
    <n v="4950"/>
    <n v="2970"/>
    <n v="1188"/>
    <n v="0.4"/>
  </r>
  <r>
    <x v="0"/>
    <n v="1185732"/>
    <x v="40"/>
    <x v="3"/>
    <x v="3"/>
    <x v="4"/>
    <x v="1"/>
    <n v="0.55000000000000004"/>
    <n v="2000"/>
    <n v="1100"/>
    <n v="385"/>
    <n v="0.35"/>
  </r>
  <r>
    <x v="0"/>
    <n v="1185732"/>
    <x v="40"/>
    <x v="3"/>
    <x v="3"/>
    <x v="4"/>
    <x v="2"/>
    <n v="0.5"/>
    <n v="1750"/>
    <n v="875"/>
    <n v="306.25"/>
    <n v="0.35"/>
  </r>
  <r>
    <x v="0"/>
    <n v="1185732"/>
    <x v="40"/>
    <x v="3"/>
    <x v="3"/>
    <x v="4"/>
    <x v="3"/>
    <n v="0.5"/>
    <n v="1000"/>
    <n v="500"/>
    <n v="200"/>
    <n v="0.4"/>
  </r>
  <r>
    <x v="0"/>
    <n v="1185732"/>
    <x v="40"/>
    <x v="3"/>
    <x v="3"/>
    <x v="4"/>
    <x v="4"/>
    <n v="0.6"/>
    <n v="1250"/>
    <n v="750"/>
    <n v="262.5"/>
    <n v="0.35"/>
  </r>
  <r>
    <x v="0"/>
    <n v="1185732"/>
    <x v="40"/>
    <x v="3"/>
    <x v="3"/>
    <x v="4"/>
    <x v="5"/>
    <n v="0.65"/>
    <n v="2500"/>
    <n v="1625"/>
    <n v="812.5"/>
    <n v="0.5"/>
  </r>
  <r>
    <x v="0"/>
    <n v="1185732"/>
    <x v="41"/>
    <x v="3"/>
    <x v="3"/>
    <x v="4"/>
    <x v="0"/>
    <n v="0.5"/>
    <n v="5000"/>
    <n v="2500"/>
    <n v="1000"/>
    <n v="0.4"/>
  </r>
  <r>
    <x v="0"/>
    <n v="1185732"/>
    <x v="41"/>
    <x v="3"/>
    <x v="3"/>
    <x v="4"/>
    <x v="1"/>
    <n v="0.45000000000000007"/>
    <n v="2500"/>
    <n v="1125.0000000000002"/>
    <n v="393.75000000000006"/>
    <n v="0.35"/>
  </r>
  <r>
    <x v="0"/>
    <n v="1185732"/>
    <x v="41"/>
    <x v="3"/>
    <x v="3"/>
    <x v="4"/>
    <x v="2"/>
    <n v="0.4"/>
    <n v="2000"/>
    <n v="800"/>
    <n v="280"/>
    <n v="0.35"/>
  </r>
  <r>
    <x v="0"/>
    <n v="1185732"/>
    <x v="41"/>
    <x v="3"/>
    <x v="3"/>
    <x v="4"/>
    <x v="3"/>
    <n v="0.4"/>
    <n v="1750"/>
    <n v="700"/>
    <n v="280"/>
    <n v="0.4"/>
  </r>
  <r>
    <x v="0"/>
    <n v="1185732"/>
    <x v="41"/>
    <x v="3"/>
    <x v="3"/>
    <x v="4"/>
    <x v="4"/>
    <n v="0.5"/>
    <n v="1750"/>
    <n v="875"/>
    <n v="306.25"/>
    <n v="0.35"/>
  </r>
  <r>
    <x v="0"/>
    <n v="1185732"/>
    <x v="41"/>
    <x v="3"/>
    <x v="3"/>
    <x v="4"/>
    <x v="5"/>
    <n v="0.55000000000000004"/>
    <n v="3500"/>
    <n v="1925.0000000000002"/>
    <n v="962.50000000000011"/>
    <n v="0.5"/>
  </r>
  <r>
    <x v="0"/>
    <n v="1185732"/>
    <x v="42"/>
    <x v="3"/>
    <x v="3"/>
    <x v="4"/>
    <x v="0"/>
    <n v="0.5"/>
    <n v="5750"/>
    <n v="2875"/>
    <n v="1150"/>
    <n v="0.4"/>
  </r>
  <r>
    <x v="0"/>
    <n v="1185732"/>
    <x v="42"/>
    <x v="3"/>
    <x v="3"/>
    <x v="4"/>
    <x v="1"/>
    <n v="0.45000000000000007"/>
    <n v="3250"/>
    <n v="1462.5000000000002"/>
    <n v="511.87500000000006"/>
    <n v="0.35"/>
  </r>
  <r>
    <x v="0"/>
    <n v="1185732"/>
    <x v="42"/>
    <x v="3"/>
    <x v="3"/>
    <x v="4"/>
    <x v="2"/>
    <n v="0.4"/>
    <n v="2500"/>
    <n v="1000"/>
    <n v="350"/>
    <n v="0.35"/>
  </r>
  <r>
    <x v="0"/>
    <n v="1185732"/>
    <x v="42"/>
    <x v="3"/>
    <x v="3"/>
    <x v="4"/>
    <x v="3"/>
    <n v="0.4"/>
    <n v="2000"/>
    <n v="800"/>
    <n v="320"/>
    <n v="0.4"/>
  </r>
  <r>
    <x v="0"/>
    <n v="1185732"/>
    <x v="42"/>
    <x v="3"/>
    <x v="3"/>
    <x v="4"/>
    <x v="4"/>
    <n v="0.5"/>
    <n v="2250"/>
    <n v="1125"/>
    <n v="393.75"/>
    <n v="0.35"/>
  </r>
  <r>
    <x v="0"/>
    <n v="1185732"/>
    <x v="42"/>
    <x v="3"/>
    <x v="3"/>
    <x v="4"/>
    <x v="5"/>
    <n v="0.55000000000000004"/>
    <n v="4000"/>
    <n v="2200"/>
    <n v="1100"/>
    <n v="0.5"/>
  </r>
  <r>
    <x v="0"/>
    <n v="1185732"/>
    <x v="43"/>
    <x v="3"/>
    <x v="3"/>
    <x v="4"/>
    <x v="0"/>
    <n v="0.5"/>
    <n v="5500"/>
    <n v="2750"/>
    <n v="1100"/>
    <n v="0.4"/>
  </r>
  <r>
    <x v="0"/>
    <n v="1185732"/>
    <x v="43"/>
    <x v="3"/>
    <x v="3"/>
    <x v="4"/>
    <x v="1"/>
    <n v="0.45000000000000007"/>
    <n v="3250"/>
    <n v="1462.5000000000002"/>
    <n v="511.87500000000006"/>
    <n v="0.35"/>
  </r>
  <r>
    <x v="0"/>
    <n v="1185732"/>
    <x v="43"/>
    <x v="3"/>
    <x v="3"/>
    <x v="4"/>
    <x v="2"/>
    <n v="0.4"/>
    <n v="2500"/>
    <n v="1000"/>
    <n v="350"/>
    <n v="0.35"/>
  </r>
  <r>
    <x v="0"/>
    <n v="1185732"/>
    <x v="43"/>
    <x v="3"/>
    <x v="3"/>
    <x v="4"/>
    <x v="3"/>
    <n v="0.4"/>
    <n v="2250"/>
    <n v="900"/>
    <n v="360"/>
    <n v="0.4"/>
  </r>
  <r>
    <x v="0"/>
    <n v="1185732"/>
    <x v="43"/>
    <x v="3"/>
    <x v="3"/>
    <x v="4"/>
    <x v="4"/>
    <n v="0.5"/>
    <n v="2000"/>
    <n v="1000"/>
    <n v="350"/>
    <n v="0.35"/>
  </r>
  <r>
    <x v="0"/>
    <n v="1185732"/>
    <x v="43"/>
    <x v="3"/>
    <x v="3"/>
    <x v="4"/>
    <x v="5"/>
    <n v="0.55000000000000004"/>
    <n v="3750"/>
    <n v="2062.5"/>
    <n v="1031.25"/>
    <n v="0.5"/>
  </r>
  <r>
    <x v="0"/>
    <n v="1185732"/>
    <x v="44"/>
    <x v="3"/>
    <x v="3"/>
    <x v="4"/>
    <x v="0"/>
    <n v="0.5"/>
    <n v="5000"/>
    <n v="2500"/>
    <n v="1000"/>
    <n v="0.4"/>
  </r>
  <r>
    <x v="0"/>
    <n v="1185732"/>
    <x v="44"/>
    <x v="3"/>
    <x v="3"/>
    <x v="4"/>
    <x v="1"/>
    <n v="0.45000000000000007"/>
    <n v="3000"/>
    <n v="1350.0000000000002"/>
    <n v="472.50000000000006"/>
    <n v="0.35"/>
  </r>
  <r>
    <x v="0"/>
    <n v="1185732"/>
    <x v="44"/>
    <x v="3"/>
    <x v="3"/>
    <x v="4"/>
    <x v="2"/>
    <n v="0.4"/>
    <n v="2000"/>
    <n v="800"/>
    <n v="280"/>
    <n v="0.35"/>
  </r>
  <r>
    <x v="0"/>
    <n v="1185732"/>
    <x v="44"/>
    <x v="3"/>
    <x v="3"/>
    <x v="4"/>
    <x v="3"/>
    <n v="0.4"/>
    <n v="1750"/>
    <n v="700"/>
    <n v="280"/>
    <n v="0.4"/>
  </r>
  <r>
    <x v="0"/>
    <n v="1185732"/>
    <x v="44"/>
    <x v="3"/>
    <x v="3"/>
    <x v="4"/>
    <x v="4"/>
    <n v="0.5"/>
    <n v="1750"/>
    <n v="875"/>
    <n v="306.25"/>
    <n v="0.35"/>
  </r>
  <r>
    <x v="0"/>
    <n v="1185732"/>
    <x v="44"/>
    <x v="3"/>
    <x v="3"/>
    <x v="4"/>
    <x v="5"/>
    <n v="0.55000000000000004"/>
    <n v="2500"/>
    <n v="1375"/>
    <n v="687.5"/>
    <n v="0.5"/>
  </r>
  <r>
    <x v="0"/>
    <n v="1185732"/>
    <x v="45"/>
    <x v="3"/>
    <x v="3"/>
    <x v="4"/>
    <x v="0"/>
    <n v="0.6"/>
    <n v="4250"/>
    <n v="2550"/>
    <n v="1020"/>
    <n v="0.4"/>
  </r>
  <r>
    <x v="0"/>
    <n v="1185732"/>
    <x v="45"/>
    <x v="3"/>
    <x v="3"/>
    <x v="4"/>
    <x v="1"/>
    <n v="0.5"/>
    <n v="2500"/>
    <n v="1250"/>
    <n v="437.5"/>
    <n v="0.35"/>
  </r>
  <r>
    <x v="0"/>
    <n v="1185732"/>
    <x v="45"/>
    <x v="3"/>
    <x v="3"/>
    <x v="4"/>
    <x v="2"/>
    <n v="0.5"/>
    <n v="1500"/>
    <n v="750"/>
    <n v="262.5"/>
    <n v="0.35"/>
  </r>
  <r>
    <x v="0"/>
    <n v="1185732"/>
    <x v="45"/>
    <x v="3"/>
    <x v="3"/>
    <x v="4"/>
    <x v="3"/>
    <n v="0.5"/>
    <n v="1250"/>
    <n v="625"/>
    <n v="250"/>
    <n v="0.4"/>
  </r>
  <r>
    <x v="0"/>
    <n v="1185732"/>
    <x v="45"/>
    <x v="3"/>
    <x v="3"/>
    <x v="4"/>
    <x v="4"/>
    <n v="0.6"/>
    <n v="1250"/>
    <n v="750"/>
    <n v="262.5"/>
    <n v="0.35"/>
  </r>
  <r>
    <x v="0"/>
    <n v="1185732"/>
    <x v="45"/>
    <x v="3"/>
    <x v="3"/>
    <x v="4"/>
    <x v="5"/>
    <n v="0.64999999999999991"/>
    <n v="2500"/>
    <n v="1624.9999999999998"/>
    <n v="812.49999999999989"/>
    <n v="0.5"/>
  </r>
  <r>
    <x v="0"/>
    <n v="1185732"/>
    <x v="46"/>
    <x v="3"/>
    <x v="3"/>
    <x v="4"/>
    <x v="0"/>
    <n v="0.6"/>
    <n v="4000"/>
    <n v="2400"/>
    <n v="960"/>
    <n v="0.4"/>
  </r>
  <r>
    <x v="0"/>
    <n v="1185732"/>
    <x v="46"/>
    <x v="3"/>
    <x v="3"/>
    <x v="4"/>
    <x v="1"/>
    <n v="0.5"/>
    <n v="2500"/>
    <n v="1250"/>
    <n v="437.5"/>
    <n v="0.35"/>
  </r>
  <r>
    <x v="0"/>
    <n v="1185732"/>
    <x v="46"/>
    <x v="3"/>
    <x v="3"/>
    <x v="4"/>
    <x v="2"/>
    <n v="0.5"/>
    <n v="1950"/>
    <n v="975"/>
    <n v="341.25"/>
    <n v="0.35"/>
  </r>
  <r>
    <x v="0"/>
    <n v="1185732"/>
    <x v="46"/>
    <x v="3"/>
    <x v="3"/>
    <x v="4"/>
    <x v="3"/>
    <n v="0.5"/>
    <n v="1750"/>
    <n v="875"/>
    <n v="350"/>
    <n v="0.4"/>
  </r>
  <r>
    <x v="0"/>
    <n v="1185732"/>
    <x v="46"/>
    <x v="3"/>
    <x v="3"/>
    <x v="4"/>
    <x v="4"/>
    <n v="0.6"/>
    <n v="1500"/>
    <n v="900"/>
    <n v="315"/>
    <n v="0.35"/>
  </r>
  <r>
    <x v="0"/>
    <n v="1185732"/>
    <x v="46"/>
    <x v="3"/>
    <x v="3"/>
    <x v="4"/>
    <x v="5"/>
    <n v="0.64999999999999991"/>
    <n v="2500"/>
    <n v="1624.9999999999998"/>
    <n v="812.49999999999989"/>
    <n v="0.5"/>
  </r>
  <r>
    <x v="0"/>
    <n v="1185732"/>
    <x v="47"/>
    <x v="3"/>
    <x v="3"/>
    <x v="4"/>
    <x v="0"/>
    <n v="0.6"/>
    <n v="5000"/>
    <n v="3000"/>
    <n v="1200"/>
    <n v="0.4"/>
  </r>
  <r>
    <x v="0"/>
    <n v="1185732"/>
    <x v="47"/>
    <x v="3"/>
    <x v="3"/>
    <x v="4"/>
    <x v="1"/>
    <n v="0.5"/>
    <n v="3000"/>
    <n v="1500"/>
    <n v="525"/>
    <n v="0.35"/>
  </r>
  <r>
    <x v="0"/>
    <n v="1185732"/>
    <x v="47"/>
    <x v="3"/>
    <x v="3"/>
    <x v="4"/>
    <x v="2"/>
    <n v="0.5"/>
    <n v="2500"/>
    <n v="1250"/>
    <n v="437.5"/>
    <n v="0.35"/>
  </r>
  <r>
    <x v="0"/>
    <n v="1185732"/>
    <x v="47"/>
    <x v="3"/>
    <x v="3"/>
    <x v="4"/>
    <x v="3"/>
    <n v="0.5"/>
    <n v="2000"/>
    <n v="1000"/>
    <n v="400"/>
    <n v="0.4"/>
  </r>
  <r>
    <x v="0"/>
    <n v="1185732"/>
    <x v="47"/>
    <x v="3"/>
    <x v="3"/>
    <x v="4"/>
    <x v="4"/>
    <n v="0.6"/>
    <n v="2000"/>
    <n v="1200"/>
    <n v="420"/>
    <n v="0.35"/>
  </r>
  <r>
    <x v="0"/>
    <n v="1185732"/>
    <x v="47"/>
    <x v="3"/>
    <x v="3"/>
    <x v="4"/>
    <x v="5"/>
    <n v="0.64999999999999991"/>
    <n v="3000"/>
    <n v="1949.9999999999998"/>
    <n v="974.99999999999989"/>
    <n v="0.5"/>
  </r>
  <r>
    <x v="1"/>
    <n v="1197831"/>
    <x v="12"/>
    <x v="1"/>
    <x v="1"/>
    <x v="5"/>
    <x v="0"/>
    <n v="0.2"/>
    <n v="7250"/>
    <n v="1450"/>
    <n v="435"/>
    <n v="0.3"/>
  </r>
  <r>
    <x v="1"/>
    <n v="1197831"/>
    <x v="12"/>
    <x v="1"/>
    <x v="1"/>
    <x v="5"/>
    <x v="1"/>
    <n v="0.3"/>
    <n v="7250"/>
    <n v="2175"/>
    <n v="652.5"/>
    <n v="0.3"/>
  </r>
  <r>
    <x v="1"/>
    <n v="1197831"/>
    <x v="12"/>
    <x v="1"/>
    <x v="1"/>
    <x v="5"/>
    <x v="2"/>
    <n v="0.3"/>
    <n v="5250"/>
    <n v="1575"/>
    <n v="472.5"/>
    <n v="0.3"/>
  </r>
  <r>
    <x v="1"/>
    <n v="1197831"/>
    <x v="12"/>
    <x v="1"/>
    <x v="1"/>
    <x v="5"/>
    <x v="3"/>
    <n v="0.35"/>
    <n v="5250"/>
    <n v="1837.4999999999998"/>
    <n v="735"/>
    <n v="0.4"/>
  </r>
  <r>
    <x v="1"/>
    <n v="1197831"/>
    <x v="12"/>
    <x v="1"/>
    <x v="1"/>
    <x v="5"/>
    <x v="4"/>
    <n v="0.4"/>
    <n v="3750"/>
    <n v="1500"/>
    <n v="375"/>
    <n v="0.25"/>
  </r>
  <r>
    <x v="1"/>
    <n v="1197831"/>
    <x v="12"/>
    <x v="1"/>
    <x v="1"/>
    <x v="5"/>
    <x v="5"/>
    <n v="0.35"/>
    <n v="5250"/>
    <n v="1837.4999999999998"/>
    <n v="826.87499999999989"/>
    <n v="0.45"/>
  </r>
  <r>
    <x v="1"/>
    <n v="1197831"/>
    <x v="13"/>
    <x v="1"/>
    <x v="1"/>
    <x v="5"/>
    <x v="0"/>
    <n v="0.25"/>
    <n v="6750"/>
    <n v="1687.5"/>
    <n v="506.25"/>
    <n v="0.3"/>
  </r>
  <r>
    <x v="1"/>
    <n v="1197831"/>
    <x v="13"/>
    <x v="1"/>
    <x v="1"/>
    <x v="5"/>
    <x v="1"/>
    <n v="0.35"/>
    <n v="6500"/>
    <n v="2275"/>
    <n v="682.5"/>
    <n v="0.3"/>
  </r>
  <r>
    <x v="1"/>
    <n v="1197831"/>
    <x v="13"/>
    <x v="1"/>
    <x v="1"/>
    <x v="5"/>
    <x v="2"/>
    <n v="0.35"/>
    <n v="4750"/>
    <n v="1662.5"/>
    <n v="498.75"/>
    <n v="0.3"/>
  </r>
  <r>
    <x v="1"/>
    <n v="1197831"/>
    <x v="13"/>
    <x v="1"/>
    <x v="1"/>
    <x v="5"/>
    <x v="3"/>
    <n v="0.35"/>
    <n v="4250"/>
    <n v="1487.5"/>
    <n v="595"/>
    <n v="0.4"/>
  </r>
  <r>
    <x v="1"/>
    <n v="1197831"/>
    <x v="13"/>
    <x v="1"/>
    <x v="1"/>
    <x v="5"/>
    <x v="4"/>
    <n v="0.4"/>
    <n v="3000"/>
    <n v="1200"/>
    <n v="300"/>
    <n v="0.25"/>
  </r>
  <r>
    <x v="1"/>
    <n v="1197831"/>
    <x v="13"/>
    <x v="1"/>
    <x v="1"/>
    <x v="5"/>
    <x v="5"/>
    <n v="0.35"/>
    <n v="5000"/>
    <n v="1750"/>
    <n v="787.5"/>
    <n v="0.45"/>
  </r>
  <r>
    <x v="1"/>
    <n v="1197831"/>
    <x v="14"/>
    <x v="1"/>
    <x v="1"/>
    <x v="5"/>
    <x v="0"/>
    <n v="0.3"/>
    <n v="6750"/>
    <n v="2025"/>
    <n v="708.75"/>
    <n v="0.35"/>
  </r>
  <r>
    <x v="1"/>
    <n v="1197831"/>
    <x v="14"/>
    <x v="1"/>
    <x v="1"/>
    <x v="5"/>
    <x v="1"/>
    <n v="0.4"/>
    <n v="6750"/>
    <n v="2700"/>
    <n v="944.99999999999989"/>
    <n v="0.35"/>
  </r>
  <r>
    <x v="1"/>
    <n v="1197831"/>
    <x v="14"/>
    <x v="1"/>
    <x v="1"/>
    <x v="5"/>
    <x v="2"/>
    <n v="0.3"/>
    <n v="5000"/>
    <n v="1500"/>
    <n v="525"/>
    <n v="0.35"/>
  </r>
  <r>
    <x v="1"/>
    <n v="1197831"/>
    <x v="14"/>
    <x v="1"/>
    <x v="1"/>
    <x v="5"/>
    <x v="3"/>
    <n v="0.35000000000000003"/>
    <n v="4000"/>
    <n v="1400.0000000000002"/>
    <n v="630.00000000000011"/>
    <n v="0.45"/>
  </r>
  <r>
    <x v="1"/>
    <n v="1197831"/>
    <x v="14"/>
    <x v="1"/>
    <x v="1"/>
    <x v="5"/>
    <x v="4"/>
    <n v="0.4"/>
    <n v="3000"/>
    <n v="1200"/>
    <n v="360"/>
    <n v="0.3"/>
  </r>
  <r>
    <x v="1"/>
    <n v="1197831"/>
    <x v="14"/>
    <x v="1"/>
    <x v="1"/>
    <x v="5"/>
    <x v="5"/>
    <n v="0.35000000000000003"/>
    <n v="4500"/>
    <n v="1575.0000000000002"/>
    <n v="787.50000000000011"/>
    <n v="0.5"/>
  </r>
  <r>
    <x v="1"/>
    <n v="1197831"/>
    <x v="15"/>
    <x v="1"/>
    <x v="1"/>
    <x v="5"/>
    <x v="0"/>
    <n v="0.19999999999999998"/>
    <n v="7000"/>
    <n v="1399.9999999999998"/>
    <n v="489.99999999999989"/>
    <n v="0.35"/>
  </r>
  <r>
    <x v="1"/>
    <n v="1197831"/>
    <x v="15"/>
    <x v="1"/>
    <x v="1"/>
    <x v="5"/>
    <x v="1"/>
    <n v="0.30000000000000004"/>
    <n v="7000"/>
    <n v="2100.0000000000005"/>
    <n v="735.00000000000011"/>
    <n v="0.35"/>
  </r>
  <r>
    <x v="1"/>
    <n v="1197831"/>
    <x v="15"/>
    <x v="1"/>
    <x v="1"/>
    <x v="5"/>
    <x v="2"/>
    <n v="0.24999999999999997"/>
    <n v="5250"/>
    <n v="1312.4999999999998"/>
    <n v="459.37499999999989"/>
    <n v="0.35"/>
  </r>
  <r>
    <x v="1"/>
    <n v="1197831"/>
    <x v="15"/>
    <x v="1"/>
    <x v="1"/>
    <x v="5"/>
    <x v="3"/>
    <n v="0.30000000000000004"/>
    <n v="4250"/>
    <n v="1275.0000000000002"/>
    <n v="573.75000000000011"/>
    <n v="0.45"/>
  </r>
  <r>
    <x v="1"/>
    <n v="1197831"/>
    <x v="15"/>
    <x v="1"/>
    <x v="1"/>
    <x v="5"/>
    <x v="4"/>
    <n v="0.35"/>
    <n v="3250"/>
    <n v="1137.5"/>
    <n v="341.25"/>
    <n v="0.3"/>
  </r>
  <r>
    <x v="1"/>
    <n v="1197831"/>
    <x v="15"/>
    <x v="1"/>
    <x v="1"/>
    <x v="5"/>
    <x v="5"/>
    <n v="0.30000000000000004"/>
    <n v="6000"/>
    <n v="1800.0000000000002"/>
    <n v="900.00000000000011"/>
    <n v="0.5"/>
  </r>
  <r>
    <x v="1"/>
    <n v="1197831"/>
    <x v="16"/>
    <x v="1"/>
    <x v="1"/>
    <x v="5"/>
    <x v="0"/>
    <n v="0.19999999999999998"/>
    <n v="7500"/>
    <n v="1499.9999999999998"/>
    <n v="524.99999999999989"/>
    <n v="0.35"/>
  </r>
  <r>
    <x v="1"/>
    <n v="1197831"/>
    <x v="16"/>
    <x v="1"/>
    <x v="1"/>
    <x v="5"/>
    <x v="1"/>
    <n v="0.30000000000000004"/>
    <n v="7750"/>
    <n v="2325.0000000000005"/>
    <n v="813.75000000000011"/>
    <n v="0.35"/>
  </r>
  <r>
    <x v="1"/>
    <n v="1197831"/>
    <x v="16"/>
    <x v="1"/>
    <x v="1"/>
    <x v="5"/>
    <x v="2"/>
    <n v="0.24999999999999997"/>
    <n v="6250"/>
    <n v="1562.4999999999998"/>
    <n v="546.87499999999989"/>
    <n v="0.35"/>
  </r>
  <r>
    <x v="1"/>
    <n v="1197831"/>
    <x v="16"/>
    <x v="1"/>
    <x v="1"/>
    <x v="5"/>
    <x v="3"/>
    <n v="0.35000000000000003"/>
    <n v="5500"/>
    <n v="1925.0000000000002"/>
    <n v="866.25000000000011"/>
    <n v="0.45"/>
  </r>
  <r>
    <x v="1"/>
    <n v="1197831"/>
    <x v="16"/>
    <x v="1"/>
    <x v="1"/>
    <x v="5"/>
    <x v="4"/>
    <n v="0.5"/>
    <n v="4500"/>
    <n v="2250"/>
    <n v="675"/>
    <n v="0.3"/>
  </r>
  <r>
    <x v="1"/>
    <n v="1197831"/>
    <x v="16"/>
    <x v="1"/>
    <x v="1"/>
    <x v="5"/>
    <x v="5"/>
    <n v="0.45"/>
    <n v="8000"/>
    <n v="3600"/>
    <n v="1800"/>
    <n v="0.5"/>
  </r>
  <r>
    <x v="1"/>
    <n v="1197831"/>
    <x v="17"/>
    <x v="1"/>
    <x v="1"/>
    <x v="5"/>
    <x v="0"/>
    <n v="0.45"/>
    <n v="8000"/>
    <n v="3600"/>
    <n v="1260"/>
    <n v="0.35"/>
  </r>
  <r>
    <x v="1"/>
    <n v="1197831"/>
    <x v="17"/>
    <x v="1"/>
    <x v="1"/>
    <x v="5"/>
    <x v="1"/>
    <n v="0.5"/>
    <n v="8000"/>
    <n v="4000"/>
    <n v="1400"/>
    <n v="0.35"/>
  </r>
  <r>
    <x v="1"/>
    <n v="1197831"/>
    <x v="17"/>
    <x v="1"/>
    <x v="1"/>
    <x v="5"/>
    <x v="2"/>
    <n v="0.45"/>
    <n v="6500"/>
    <n v="2925"/>
    <n v="1023.7499999999999"/>
    <n v="0.35"/>
  </r>
  <r>
    <x v="1"/>
    <n v="1197831"/>
    <x v="17"/>
    <x v="1"/>
    <x v="1"/>
    <x v="5"/>
    <x v="3"/>
    <n v="0.45"/>
    <n v="6000"/>
    <n v="2700"/>
    <n v="1215"/>
    <n v="0.45"/>
  </r>
  <r>
    <x v="1"/>
    <n v="1197831"/>
    <x v="17"/>
    <x v="1"/>
    <x v="1"/>
    <x v="5"/>
    <x v="4"/>
    <n v="0.5"/>
    <n v="5000"/>
    <n v="2500"/>
    <n v="750"/>
    <n v="0.3"/>
  </r>
  <r>
    <x v="1"/>
    <n v="1197831"/>
    <x v="17"/>
    <x v="1"/>
    <x v="1"/>
    <x v="5"/>
    <x v="5"/>
    <n v="0.55000000000000004"/>
    <n v="8750"/>
    <n v="4812.5"/>
    <n v="2406.25"/>
    <n v="0.5"/>
  </r>
  <r>
    <x v="1"/>
    <n v="1197831"/>
    <x v="18"/>
    <x v="1"/>
    <x v="1"/>
    <x v="5"/>
    <x v="0"/>
    <n v="0.45"/>
    <n v="8250"/>
    <n v="3712.5"/>
    <n v="1484.9999999999998"/>
    <n v="0.39999999999999997"/>
  </r>
  <r>
    <x v="1"/>
    <n v="1197831"/>
    <x v="18"/>
    <x v="1"/>
    <x v="1"/>
    <x v="5"/>
    <x v="1"/>
    <n v="0.5"/>
    <n v="8250"/>
    <n v="4125"/>
    <n v="1649.9999999999998"/>
    <n v="0.39999999999999997"/>
  </r>
  <r>
    <x v="1"/>
    <n v="1197831"/>
    <x v="18"/>
    <x v="1"/>
    <x v="1"/>
    <x v="5"/>
    <x v="2"/>
    <n v="0.45"/>
    <n v="9750"/>
    <n v="4387.5"/>
    <n v="1754.9999999999998"/>
    <n v="0.39999999999999997"/>
  </r>
  <r>
    <x v="1"/>
    <n v="1197831"/>
    <x v="18"/>
    <x v="1"/>
    <x v="1"/>
    <x v="5"/>
    <x v="3"/>
    <n v="0.45"/>
    <n v="5750"/>
    <n v="2587.5"/>
    <n v="1293.75"/>
    <n v="0.5"/>
  </r>
  <r>
    <x v="1"/>
    <n v="1197831"/>
    <x v="18"/>
    <x v="1"/>
    <x v="1"/>
    <x v="5"/>
    <x v="4"/>
    <n v="0.5"/>
    <n v="5750"/>
    <n v="2875"/>
    <n v="1006.2499999999999"/>
    <n v="0.35"/>
  </r>
  <r>
    <x v="1"/>
    <n v="1197831"/>
    <x v="18"/>
    <x v="1"/>
    <x v="1"/>
    <x v="5"/>
    <x v="5"/>
    <n v="0.6"/>
    <n v="8500"/>
    <n v="5100"/>
    <n v="2805"/>
    <n v="0.55000000000000004"/>
  </r>
  <r>
    <x v="1"/>
    <n v="1197831"/>
    <x v="19"/>
    <x v="1"/>
    <x v="1"/>
    <x v="5"/>
    <x v="0"/>
    <n v="0.5"/>
    <n v="8000"/>
    <n v="4000"/>
    <n v="1599.9999999999998"/>
    <n v="0.39999999999999997"/>
  </r>
  <r>
    <x v="1"/>
    <n v="1197831"/>
    <x v="19"/>
    <x v="1"/>
    <x v="1"/>
    <x v="5"/>
    <x v="1"/>
    <n v="0.55000000000000004"/>
    <n v="8000"/>
    <n v="4400"/>
    <n v="1759.9999999999998"/>
    <n v="0.39999999999999997"/>
  </r>
  <r>
    <x v="1"/>
    <n v="1197831"/>
    <x v="19"/>
    <x v="1"/>
    <x v="1"/>
    <x v="5"/>
    <x v="2"/>
    <n v="0.5"/>
    <n v="9750"/>
    <n v="4875"/>
    <n v="1949.9999999999998"/>
    <n v="0.39999999999999997"/>
  </r>
  <r>
    <x v="1"/>
    <n v="1197831"/>
    <x v="19"/>
    <x v="1"/>
    <x v="1"/>
    <x v="5"/>
    <x v="3"/>
    <n v="0.5"/>
    <n v="5250"/>
    <n v="2625"/>
    <n v="1312.5"/>
    <n v="0.5"/>
  </r>
  <r>
    <x v="1"/>
    <n v="1197831"/>
    <x v="19"/>
    <x v="1"/>
    <x v="1"/>
    <x v="5"/>
    <x v="4"/>
    <n v="0.55000000000000004"/>
    <n v="5250"/>
    <n v="2887.5000000000005"/>
    <n v="1010.6250000000001"/>
    <n v="0.35"/>
  </r>
  <r>
    <x v="1"/>
    <n v="1197831"/>
    <x v="19"/>
    <x v="1"/>
    <x v="1"/>
    <x v="5"/>
    <x v="5"/>
    <n v="0.6"/>
    <n v="7750"/>
    <n v="4650"/>
    <n v="2557.5"/>
    <n v="0.55000000000000004"/>
  </r>
  <r>
    <x v="1"/>
    <n v="1197831"/>
    <x v="20"/>
    <x v="1"/>
    <x v="1"/>
    <x v="5"/>
    <x v="0"/>
    <n v="0.55000000000000004"/>
    <n v="7250"/>
    <n v="3987.5000000000005"/>
    <n v="1595"/>
    <n v="0.39999999999999997"/>
  </r>
  <r>
    <x v="1"/>
    <n v="1197831"/>
    <x v="20"/>
    <x v="1"/>
    <x v="1"/>
    <x v="5"/>
    <x v="1"/>
    <n v="0.55000000000000004"/>
    <n v="6750"/>
    <n v="3712.5000000000005"/>
    <n v="1485"/>
    <n v="0.39999999999999997"/>
  </r>
  <r>
    <x v="1"/>
    <n v="1197831"/>
    <x v="20"/>
    <x v="1"/>
    <x v="1"/>
    <x v="5"/>
    <x v="2"/>
    <n v="0.6"/>
    <n v="7250"/>
    <n v="4350"/>
    <n v="1739.9999999999998"/>
    <n v="0.39999999999999997"/>
  </r>
  <r>
    <x v="1"/>
    <n v="1197831"/>
    <x v="20"/>
    <x v="1"/>
    <x v="1"/>
    <x v="5"/>
    <x v="3"/>
    <n v="0.6"/>
    <n v="4500"/>
    <n v="2700"/>
    <n v="1350"/>
    <n v="0.5"/>
  </r>
  <r>
    <x v="1"/>
    <n v="1197831"/>
    <x v="20"/>
    <x v="1"/>
    <x v="1"/>
    <x v="5"/>
    <x v="4"/>
    <n v="0.55000000000000004"/>
    <n v="4500"/>
    <n v="2475"/>
    <n v="866.25"/>
    <n v="0.35"/>
  </r>
  <r>
    <x v="1"/>
    <n v="1197831"/>
    <x v="20"/>
    <x v="1"/>
    <x v="1"/>
    <x v="5"/>
    <x v="5"/>
    <n v="0.5"/>
    <n v="6750"/>
    <n v="3375"/>
    <n v="1856.2500000000002"/>
    <n v="0.55000000000000004"/>
  </r>
  <r>
    <x v="1"/>
    <n v="1197831"/>
    <x v="21"/>
    <x v="1"/>
    <x v="1"/>
    <x v="5"/>
    <x v="0"/>
    <n v="0.4"/>
    <n v="6250"/>
    <n v="2500"/>
    <n v="999.99999999999989"/>
    <n v="0.39999999999999997"/>
  </r>
  <r>
    <x v="1"/>
    <n v="1197831"/>
    <x v="21"/>
    <x v="1"/>
    <x v="1"/>
    <x v="5"/>
    <x v="1"/>
    <n v="0.4"/>
    <n v="6250"/>
    <n v="2500"/>
    <n v="999.99999999999989"/>
    <n v="0.39999999999999997"/>
  </r>
  <r>
    <x v="1"/>
    <n v="1197831"/>
    <x v="21"/>
    <x v="1"/>
    <x v="1"/>
    <x v="5"/>
    <x v="2"/>
    <n v="0.45"/>
    <n v="5750"/>
    <n v="2587.5"/>
    <n v="1035"/>
    <n v="0.39999999999999997"/>
  </r>
  <r>
    <x v="1"/>
    <n v="1197831"/>
    <x v="21"/>
    <x v="1"/>
    <x v="1"/>
    <x v="5"/>
    <x v="3"/>
    <n v="0.45"/>
    <n v="4250"/>
    <n v="1912.5"/>
    <n v="956.25"/>
    <n v="0.5"/>
  </r>
  <r>
    <x v="1"/>
    <n v="1197831"/>
    <x v="21"/>
    <x v="1"/>
    <x v="1"/>
    <x v="5"/>
    <x v="4"/>
    <n v="0.4"/>
    <n v="4000"/>
    <n v="1600"/>
    <n v="560"/>
    <n v="0.35"/>
  </r>
  <r>
    <x v="1"/>
    <n v="1197831"/>
    <x v="21"/>
    <x v="1"/>
    <x v="1"/>
    <x v="5"/>
    <x v="5"/>
    <n v="0.5"/>
    <n v="5750"/>
    <n v="2875"/>
    <n v="1581.2500000000002"/>
    <n v="0.55000000000000004"/>
  </r>
  <r>
    <x v="1"/>
    <n v="1197831"/>
    <x v="22"/>
    <x v="1"/>
    <x v="1"/>
    <x v="5"/>
    <x v="0"/>
    <n v="0.4"/>
    <n v="7250"/>
    <n v="2900"/>
    <n v="1160"/>
    <n v="0.39999999999999997"/>
  </r>
  <r>
    <x v="1"/>
    <n v="1197831"/>
    <x v="22"/>
    <x v="1"/>
    <x v="1"/>
    <x v="5"/>
    <x v="1"/>
    <n v="0.4"/>
    <n v="7250"/>
    <n v="2900"/>
    <n v="1160"/>
    <n v="0.39999999999999997"/>
  </r>
  <r>
    <x v="1"/>
    <n v="1197831"/>
    <x v="22"/>
    <x v="1"/>
    <x v="1"/>
    <x v="5"/>
    <x v="2"/>
    <n v="0.65"/>
    <n v="6500"/>
    <n v="4225"/>
    <n v="1689.9999999999998"/>
    <n v="0.39999999999999997"/>
  </r>
  <r>
    <x v="1"/>
    <n v="1197831"/>
    <x v="22"/>
    <x v="1"/>
    <x v="1"/>
    <x v="5"/>
    <x v="3"/>
    <n v="0.65"/>
    <n v="5000"/>
    <n v="3250"/>
    <n v="1625"/>
    <n v="0.5"/>
  </r>
  <r>
    <x v="1"/>
    <n v="1197831"/>
    <x v="22"/>
    <x v="1"/>
    <x v="1"/>
    <x v="5"/>
    <x v="4"/>
    <n v="0.6"/>
    <n v="4750"/>
    <n v="2850"/>
    <n v="997.49999999999989"/>
    <n v="0.35"/>
  </r>
  <r>
    <x v="1"/>
    <n v="1197831"/>
    <x v="22"/>
    <x v="1"/>
    <x v="1"/>
    <x v="5"/>
    <x v="5"/>
    <n v="0.70000000000000007"/>
    <n v="6750"/>
    <n v="4725"/>
    <n v="2598.75"/>
    <n v="0.55000000000000004"/>
  </r>
  <r>
    <x v="1"/>
    <n v="1197831"/>
    <x v="23"/>
    <x v="1"/>
    <x v="1"/>
    <x v="5"/>
    <x v="0"/>
    <n v="0.6"/>
    <n v="8250"/>
    <n v="4950"/>
    <n v="1979.9999999999998"/>
    <n v="0.39999999999999997"/>
  </r>
  <r>
    <x v="1"/>
    <n v="1197831"/>
    <x v="23"/>
    <x v="1"/>
    <x v="1"/>
    <x v="5"/>
    <x v="1"/>
    <n v="0.6"/>
    <n v="8250"/>
    <n v="4950"/>
    <n v="1979.9999999999998"/>
    <n v="0.39999999999999997"/>
  </r>
  <r>
    <x v="1"/>
    <n v="1197831"/>
    <x v="23"/>
    <x v="1"/>
    <x v="1"/>
    <x v="5"/>
    <x v="2"/>
    <n v="0.65"/>
    <n v="7250"/>
    <n v="4712.5"/>
    <n v="1884.9999999999998"/>
    <n v="0.39999999999999997"/>
  </r>
  <r>
    <x v="1"/>
    <n v="1197831"/>
    <x v="23"/>
    <x v="1"/>
    <x v="1"/>
    <x v="5"/>
    <x v="3"/>
    <n v="0.65"/>
    <n v="5750"/>
    <n v="3737.5"/>
    <n v="1868.75"/>
    <n v="0.5"/>
  </r>
  <r>
    <x v="1"/>
    <n v="1197831"/>
    <x v="23"/>
    <x v="1"/>
    <x v="1"/>
    <x v="5"/>
    <x v="4"/>
    <n v="0.6"/>
    <n v="5250"/>
    <n v="3150"/>
    <n v="1102.5"/>
    <n v="0.35"/>
  </r>
  <r>
    <x v="1"/>
    <n v="1197831"/>
    <x v="23"/>
    <x v="1"/>
    <x v="1"/>
    <x v="5"/>
    <x v="5"/>
    <n v="0.70000000000000007"/>
    <n v="7750"/>
    <n v="5425.0000000000009"/>
    <n v="2983.7500000000009"/>
    <n v="0.55000000000000004"/>
  </r>
  <r>
    <x v="0"/>
    <n v="1185732"/>
    <x v="48"/>
    <x v="0"/>
    <x v="4"/>
    <x v="6"/>
    <x v="0"/>
    <n v="0.45"/>
    <n v="4250"/>
    <n v="1912.5"/>
    <n v="1051.875"/>
    <n v="0.55000000000000004"/>
  </r>
  <r>
    <x v="0"/>
    <n v="1185732"/>
    <x v="48"/>
    <x v="0"/>
    <x v="4"/>
    <x v="6"/>
    <x v="1"/>
    <n v="0.45"/>
    <n v="2250"/>
    <n v="1012.5"/>
    <n v="354.375"/>
    <n v="0.35"/>
  </r>
  <r>
    <x v="0"/>
    <n v="1185732"/>
    <x v="48"/>
    <x v="0"/>
    <x v="4"/>
    <x v="6"/>
    <x v="2"/>
    <n v="0.35000000000000003"/>
    <n v="2250"/>
    <n v="787.50000000000011"/>
    <n v="315"/>
    <n v="0.39999999999999997"/>
  </r>
  <r>
    <x v="0"/>
    <n v="1185732"/>
    <x v="48"/>
    <x v="0"/>
    <x v="4"/>
    <x v="6"/>
    <x v="3"/>
    <n v="0.4"/>
    <n v="750"/>
    <n v="300"/>
    <n v="119.99999999999999"/>
    <n v="0.39999999999999997"/>
  </r>
  <r>
    <x v="0"/>
    <n v="1185732"/>
    <x v="48"/>
    <x v="0"/>
    <x v="4"/>
    <x v="6"/>
    <x v="4"/>
    <n v="0.54999999999999993"/>
    <n v="1250"/>
    <n v="687.49999999999989"/>
    <n v="240.62499999999994"/>
    <n v="0.35"/>
  </r>
  <r>
    <x v="0"/>
    <n v="1185732"/>
    <x v="48"/>
    <x v="0"/>
    <x v="4"/>
    <x v="6"/>
    <x v="5"/>
    <n v="0.45"/>
    <n v="2250"/>
    <n v="1012.5"/>
    <n v="303.75"/>
    <n v="0.3"/>
  </r>
  <r>
    <x v="0"/>
    <n v="1185732"/>
    <x v="49"/>
    <x v="0"/>
    <x v="4"/>
    <x v="6"/>
    <x v="0"/>
    <n v="0.45"/>
    <n v="4750"/>
    <n v="2137.5"/>
    <n v="1175.625"/>
    <n v="0.55000000000000004"/>
  </r>
  <r>
    <x v="0"/>
    <n v="1185732"/>
    <x v="49"/>
    <x v="0"/>
    <x v="4"/>
    <x v="6"/>
    <x v="1"/>
    <n v="0.45"/>
    <n v="1250"/>
    <n v="562.5"/>
    <n v="196.875"/>
    <n v="0.35"/>
  </r>
  <r>
    <x v="0"/>
    <n v="1185732"/>
    <x v="49"/>
    <x v="0"/>
    <x v="4"/>
    <x v="6"/>
    <x v="2"/>
    <n v="0.35000000000000003"/>
    <n v="1750"/>
    <n v="612.50000000000011"/>
    <n v="245.00000000000003"/>
    <n v="0.39999999999999997"/>
  </r>
  <r>
    <x v="0"/>
    <n v="1185732"/>
    <x v="49"/>
    <x v="0"/>
    <x v="4"/>
    <x v="6"/>
    <x v="3"/>
    <n v="0.4"/>
    <n v="500"/>
    <n v="200"/>
    <n v="80"/>
    <n v="0.39999999999999997"/>
  </r>
  <r>
    <x v="0"/>
    <n v="1185732"/>
    <x v="49"/>
    <x v="0"/>
    <x v="4"/>
    <x v="6"/>
    <x v="4"/>
    <n v="0.54999999999999993"/>
    <n v="1250"/>
    <n v="687.49999999999989"/>
    <n v="240.62499999999994"/>
    <n v="0.35"/>
  </r>
  <r>
    <x v="0"/>
    <n v="1185732"/>
    <x v="49"/>
    <x v="0"/>
    <x v="4"/>
    <x v="6"/>
    <x v="5"/>
    <n v="0.45"/>
    <n v="2250"/>
    <n v="1012.5"/>
    <n v="303.75"/>
    <n v="0.3"/>
  </r>
  <r>
    <x v="0"/>
    <n v="1185732"/>
    <x v="14"/>
    <x v="0"/>
    <x v="4"/>
    <x v="6"/>
    <x v="0"/>
    <n v="0.5"/>
    <n v="4450"/>
    <n v="2225"/>
    <n v="1223.75"/>
    <n v="0.55000000000000004"/>
  </r>
  <r>
    <x v="0"/>
    <n v="1185732"/>
    <x v="14"/>
    <x v="0"/>
    <x v="4"/>
    <x v="6"/>
    <x v="1"/>
    <n v="0.5"/>
    <n v="1500"/>
    <n v="750"/>
    <n v="262.5"/>
    <n v="0.35"/>
  </r>
  <r>
    <x v="0"/>
    <n v="1185732"/>
    <x v="14"/>
    <x v="0"/>
    <x v="4"/>
    <x v="6"/>
    <x v="2"/>
    <n v="0.4"/>
    <n v="1750"/>
    <n v="700"/>
    <n v="280"/>
    <n v="0.39999999999999997"/>
  </r>
  <r>
    <x v="0"/>
    <n v="1185732"/>
    <x v="14"/>
    <x v="0"/>
    <x v="4"/>
    <x v="6"/>
    <x v="3"/>
    <n v="0.45"/>
    <n v="250"/>
    <n v="112.5"/>
    <n v="44.999999999999993"/>
    <n v="0.39999999999999997"/>
  </r>
  <r>
    <x v="0"/>
    <n v="1185732"/>
    <x v="14"/>
    <x v="0"/>
    <x v="4"/>
    <x v="6"/>
    <x v="4"/>
    <n v="0.6"/>
    <n v="750"/>
    <n v="450"/>
    <n v="135"/>
    <n v="0.3"/>
  </r>
  <r>
    <x v="0"/>
    <n v="1185732"/>
    <x v="14"/>
    <x v="0"/>
    <x v="4"/>
    <x v="6"/>
    <x v="5"/>
    <n v="0.5"/>
    <n v="1750"/>
    <n v="875"/>
    <n v="218.75"/>
    <n v="0.25"/>
  </r>
  <r>
    <x v="0"/>
    <n v="1185732"/>
    <x v="50"/>
    <x v="0"/>
    <x v="4"/>
    <x v="6"/>
    <x v="0"/>
    <n v="0.5"/>
    <n v="4500"/>
    <n v="2250"/>
    <n v="1125"/>
    <n v="0.5"/>
  </r>
  <r>
    <x v="0"/>
    <n v="1185732"/>
    <x v="50"/>
    <x v="0"/>
    <x v="4"/>
    <x v="6"/>
    <x v="1"/>
    <n v="0.5"/>
    <n v="1500"/>
    <n v="750"/>
    <n v="225"/>
    <n v="0.3"/>
  </r>
  <r>
    <x v="0"/>
    <n v="1185732"/>
    <x v="50"/>
    <x v="0"/>
    <x v="4"/>
    <x v="6"/>
    <x v="2"/>
    <n v="0.4"/>
    <n v="1500"/>
    <n v="600"/>
    <n v="210"/>
    <n v="0.35"/>
  </r>
  <r>
    <x v="0"/>
    <n v="1185732"/>
    <x v="50"/>
    <x v="0"/>
    <x v="4"/>
    <x v="6"/>
    <x v="3"/>
    <n v="0.45"/>
    <n v="750"/>
    <n v="337.5"/>
    <n v="118.12499999999999"/>
    <n v="0.35"/>
  </r>
  <r>
    <x v="0"/>
    <n v="1185732"/>
    <x v="50"/>
    <x v="0"/>
    <x v="4"/>
    <x v="6"/>
    <x v="4"/>
    <n v="0.6"/>
    <n v="750"/>
    <n v="450"/>
    <n v="135"/>
    <n v="0.3"/>
  </r>
  <r>
    <x v="0"/>
    <n v="1185732"/>
    <x v="50"/>
    <x v="0"/>
    <x v="4"/>
    <x v="6"/>
    <x v="5"/>
    <n v="0.5"/>
    <n v="2000"/>
    <n v="1000"/>
    <n v="250"/>
    <n v="0.25"/>
  </r>
  <r>
    <x v="0"/>
    <n v="1185732"/>
    <x v="51"/>
    <x v="0"/>
    <x v="4"/>
    <x v="6"/>
    <x v="0"/>
    <n v="0.6"/>
    <n v="4700"/>
    <n v="2820"/>
    <n v="1410"/>
    <n v="0.5"/>
  </r>
  <r>
    <x v="0"/>
    <n v="1185732"/>
    <x v="51"/>
    <x v="0"/>
    <x v="4"/>
    <x v="6"/>
    <x v="1"/>
    <n v="0.60000000000000009"/>
    <n v="1750"/>
    <n v="1050.0000000000002"/>
    <n v="315.00000000000006"/>
    <n v="0.3"/>
  </r>
  <r>
    <x v="0"/>
    <n v="1185732"/>
    <x v="51"/>
    <x v="0"/>
    <x v="4"/>
    <x v="6"/>
    <x v="2"/>
    <n v="0.55000000000000004"/>
    <n v="1500"/>
    <n v="825.00000000000011"/>
    <n v="288.75"/>
    <n v="0.35"/>
  </r>
  <r>
    <x v="0"/>
    <n v="1185732"/>
    <x v="51"/>
    <x v="0"/>
    <x v="4"/>
    <x v="6"/>
    <x v="3"/>
    <n v="0.55000000000000004"/>
    <n v="1000"/>
    <n v="550"/>
    <n v="192.5"/>
    <n v="0.35"/>
  </r>
  <r>
    <x v="0"/>
    <n v="1185732"/>
    <x v="51"/>
    <x v="0"/>
    <x v="4"/>
    <x v="6"/>
    <x v="4"/>
    <n v="0.65"/>
    <n v="1250"/>
    <n v="812.5"/>
    <n v="243.75"/>
    <n v="0.3"/>
  </r>
  <r>
    <x v="0"/>
    <n v="1185732"/>
    <x v="51"/>
    <x v="0"/>
    <x v="4"/>
    <x v="6"/>
    <x v="5"/>
    <n v="0.70000000000000007"/>
    <n v="2500"/>
    <n v="1750.0000000000002"/>
    <n v="525"/>
    <n v="0.3"/>
  </r>
  <r>
    <x v="0"/>
    <n v="1185732"/>
    <x v="52"/>
    <x v="0"/>
    <x v="4"/>
    <x v="6"/>
    <x v="0"/>
    <n v="0.65"/>
    <n v="5000"/>
    <n v="3250"/>
    <n v="1787.5000000000002"/>
    <n v="0.55000000000000004"/>
  </r>
  <r>
    <x v="0"/>
    <n v="1185732"/>
    <x v="52"/>
    <x v="0"/>
    <x v="4"/>
    <x v="6"/>
    <x v="1"/>
    <n v="0.60000000000000009"/>
    <n v="2500"/>
    <n v="1500.0000000000002"/>
    <n v="525"/>
    <n v="0.35"/>
  </r>
  <r>
    <x v="0"/>
    <n v="1185732"/>
    <x v="52"/>
    <x v="0"/>
    <x v="4"/>
    <x v="6"/>
    <x v="2"/>
    <n v="0.55000000000000004"/>
    <n v="1750"/>
    <n v="962.50000000000011"/>
    <n v="385"/>
    <n v="0.39999999999999997"/>
  </r>
  <r>
    <x v="0"/>
    <n v="1185732"/>
    <x v="52"/>
    <x v="0"/>
    <x v="4"/>
    <x v="6"/>
    <x v="3"/>
    <n v="0.55000000000000004"/>
    <n v="1500"/>
    <n v="825.00000000000011"/>
    <n v="330"/>
    <n v="0.39999999999999997"/>
  </r>
  <r>
    <x v="0"/>
    <n v="1185732"/>
    <x v="52"/>
    <x v="0"/>
    <x v="4"/>
    <x v="6"/>
    <x v="4"/>
    <n v="0.65"/>
    <n v="1500"/>
    <n v="975"/>
    <n v="341.25"/>
    <n v="0.35"/>
  </r>
  <r>
    <x v="0"/>
    <n v="1185732"/>
    <x v="52"/>
    <x v="0"/>
    <x v="4"/>
    <x v="6"/>
    <x v="5"/>
    <n v="0.70000000000000007"/>
    <n v="3000"/>
    <n v="2100"/>
    <n v="630"/>
    <n v="0.3"/>
  </r>
  <r>
    <x v="0"/>
    <n v="1185732"/>
    <x v="18"/>
    <x v="0"/>
    <x v="4"/>
    <x v="6"/>
    <x v="0"/>
    <n v="0.65"/>
    <n v="5000"/>
    <n v="3250"/>
    <n v="1787.5000000000002"/>
    <n v="0.55000000000000004"/>
  </r>
  <r>
    <x v="0"/>
    <n v="1185732"/>
    <x v="18"/>
    <x v="0"/>
    <x v="4"/>
    <x v="6"/>
    <x v="1"/>
    <n v="0.60000000000000009"/>
    <n v="3000"/>
    <n v="1800.0000000000002"/>
    <n v="630"/>
    <n v="0.35"/>
  </r>
  <r>
    <x v="0"/>
    <n v="1185732"/>
    <x v="18"/>
    <x v="0"/>
    <x v="4"/>
    <x v="6"/>
    <x v="2"/>
    <n v="0.55000000000000004"/>
    <n v="2250"/>
    <n v="1237.5"/>
    <n v="494.99999999999994"/>
    <n v="0.39999999999999997"/>
  </r>
  <r>
    <x v="0"/>
    <n v="1185732"/>
    <x v="18"/>
    <x v="0"/>
    <x v="4"/>
    <x v="6"/>
    <x v="3"/>
    <n v="0.55000000000000004"/>
    <n v="1750"/>
    <n v="962.50000000000011"/>
    <n v="385"/>
    <n v="0.39999999999999997"/>
  </r>
  <r>
    <x v="0"/>
    <n v="1185732"/>
    <x v="18"/>
    <x v="0"/>
    <x v="4"/>
    <x v="6"/>
    <x v="4"/>
    <n v="0.65"/>
    <n v="2000"/>
    <n v="1300"/>
    <n v="454.99999999999994"/>
    <n v="0.35"/>
  </r>
  <r>
    <x v="0"/>
    <n v="1185732"/>
    <x v="18"/>
    <x v="0"/>
    <x v="4"/>
    <x v="6"/>
    <x v="5"/>
    <n v="0.70000000000000007"/>
    <n v="3750"/>
    <n v="2625.0000000000005"/>
    <n v="787.50000000000011"/>
    <n v="0.3"/>
  </r>
  <r>
    <x v="0"/>
    <n v="1185732"/>
    <x v="53"/>
    <x v="0"/>
    <x v="4"/>
    <x v="6"/>
    <x v="0"/>
    <n v="0.65"/>
    <n v="5250"/>
    <n v="3412.5"/>
    <n v="1876.8750000000002"/>
    <n v="0.55000000000000004"/>
  </r>
  <r>
    <x v="0"/>
    <n v="1185732"/>
    <x v="53"/>
    <x v="0"/>
    <x v="4"/>
    <x v="6"/>
    <x v="1"/>
    <n v="0.60000000000000009"/>
    <n v="3000"/>
    <n v="1800.0000000000002"/>
    <n v="630"/>
    <n v="0.35"/>
  </r>
  <r>
    <x v="0"/>
    <n v="1185732"/>
    <x v="53"/>
    <x v="0"/>
    <x v="4"/>
    <x v="6"/>
    <x v="2"/>
    <n v="0.55000000000000004"/>
    <n v="2250"/>
    <n v="1237.5"/>
    <n v="494.99999999999994"/>
    <n v="0.39999999999999997"/>
  </r>
  <r>
    <x v="0"/>
    <n v="1185732"/>
    <x v="53"/>
    <x v="0"/>
    <x v="4"/>
    <x v="6"/>
    <x v="3"/>
    <n v="0.55000000000000004"/>
    <n v="2000"/>
    <n v="1100"/>
    <n v="439.99999999999994"/>
    <n v="0.39999999999999997"/>
  </r>
  <r>
    <x v="0"/>
    <n v="1185732"/>
    <x v="53"/>
    <x v="0"/>
    <x v="4"/>
    <x v="6"/>
    <x v="4"/>
    <n v="0.65"/>
    <n v="1750"/>
    <n v="1137.5"/>
    <n v="398.125"/>
    <n v="0.35"/>
  </r>
  <r>
    <x v="0"/>
    <n v="1185732"/>
    <x v="53"/>
    <x v="0"/>
    <x v="4"/>
    <x v="6"/>
    <x v="5"/>
    <n v="0.70000000000000007"/>
    <n v="3500"/>
    <n v="2450.0000000000005"/>
    <n v="735.00000000000011"/>
    <n v="0.3"/>
  </r>
  <r>
    <x v="0"/>
    <n v="1185732"/>
    <x v="54"/>
    <x v="0"/>
    <x v="4"/>
    <x v="6"/>
    <x v="0"/>
    <n v="0.65"/>
    <n v="4750"/>
    <n v="3087.5"/>
    <n v="1543.75"/>
    <n v="0.5"/>
  </r>
  <r>
    <x v="0"/>
    <n v="1185732"/>
    <x v="54"/>
    <x v="0"/>
    <x v="4"/>
    <x v="6"/>
    <x v="1"/>
    <n v="0.5"/>
    <n v="2750"/>
    <n v="1375"/>
    <n v="412.5"/>
    <n v="0.3"/>
  </r>
  <r>
    <x v="0"/>
    <n v="1185732"/>
    <x v="54"/>
    <x v="0"/>
    <x v="4"/>
    <x v="6"/>
    <x v="2"/>
    <n v="0.45"/>
    <n v="2000"/>
    <n v="900"/>
    <n v="315"/>
    <n v="0.35"/>
  </r>
  <r>
    <x v="0"/>
    <n v="1185732"/>
    <x v="54"/>
    <x v="0"/>
    <x v="4"/>
    <x v="6"/>
    <x v="3"/>
    <n v="0.45"/>
    <n v="1750"/>
    <n v="787.5"/>
    <n v="275.625"/>
    <n v="0.35"/>
  </r>
  <r>
    <x v="0"/>
    <n v="1185732"/>
    <x v="54"/>
    <x v="0"/>
    <x v="4"/>
    <x v="6"/>
    <x v="4"/>
    <n v="0.54999999999999993"/>
    <n v="1250"/>
    <n v="687.49999999999989"/>
    <n v="206.24999999999997"/>
    <n v="0.3"/>
  </r>
  <r>
    <x v="0"/>
    <n v="1185732"/>
    <x v="54"/>
    <x v="0"/>
    <x v="4"/>
    <x v="6"/>
    <x v="5"/>
    <n v="0.6"/>
    <n v="2250"/>
    <n v="1350"/>
    <n v="337.5"/>
    <n v="0.25"/>
  </r>
  <r>
    <x v="0"/>
    <n v="1185732"/>
    <x v="55"/>
    <x v="0"/>
    <x v="4"/>
    <x v="6"/>
    <x v="0"/>
    <n v="0.6"/>
    <n v="4000"/>
    <n v="2400"/>
    <n v="1200"/>
    <n v="0.5"/>
  </r>
  <r>
    <x v="0"/>
    <n v="1185732"/>
    <x v="55"/>
    <x v="0"/>
    <x v="4"/>
    <x v="6"/>
    <x v="1"/>
    <n v="0.5"/>
    <n v="2250"/>
    <n v="1125"/>
    <n v="337.5"/>
    <n v="0.3"/>
  </r>
  <r>
    <x v="0"/>
    <n v="1185732"/>
    <x v="55"/>
    <x v="0"/>
    <x v="4"/>
    <x v="6"/>
    <x v="2"/>
    <n v="0.5"/>
    <n v="1250"/>
    <n v="625"/>
    <n v="218.75"/>
    <n v="0.35"/>
  </r>
  <r>
    <x v="0"/>
    <n v="1185732"/>
    <x v="55"/>
    <x v="0"/>
    <x v="4"/>
    <x v="6"/>
    <x v="3"/>
    <n v="0.5"/>
    <n v="1000"/>
    <n v="500"/>
    <n v="175"/>
    <n v="0.35"/>
  </r>
  <r>
    <x v="0"/>
    <n v="1185732"/>
    <x v="55"/>
    <x v="0"/>
    <x v="4"/>
    <x v="6"/>
    <x v="4"/>
    <n v="0.6"/>
    <n v="1000"/>
    <n v="600"/>
    <n v="180"/>
    <n v="0.3"/>
  </r>
  <r>
    <x v="0"/>
    <n v="1185732"/>
    <x v="55"/>
    <x v="0"/>
    <x v="4"/>
    <x v="6"/>
    <x v="5"/>
    <n v="0.64999999999999991"/>
    <n v="2250"/>
    <n v="1462.4999999999998"/>
    <n v="365.62499999999994"/>
    <n v="0.25"/>
  </r>
  <r>
    <x v="0"/>
    <n v="1185732"/>
    <x v="56"/>
    <x v="0"/>
    <x v="4"/>
    <x v="6"/>
    <x v="0"/>
    <n v="0.70000000000000007"/>
    <n v="3750"/>
    <n v="2625.0000000000005"/>
    <n v="1443.7500000000005"/>
    <n v="0.55000000000000004"/>
  </r>
  <r>
    <x v="0"/>
    <n v="1185732"/>
    <x v="56"/>
    <x v="0"/>
    <x v="4"/>
    <x v="6"/>
    <x v="1"/>
    <n v="0.60000000000000009"/>
    <n v="2000"/>
    <n v="1200.0000000000002"/>
    <n v="420.00000000000006"/>
    <n v="0.35"/>
  </r>
  <r>
    <x v="0"/>
    <n v="1185732"/>
    <x v="56"/>
    <x v="0"/>
    <x v="4"/>
    <x v="6"/>
    <x v="2"/>
    <n v="0.60000000000000009"/>
    <n v="1950"/>
    <n v="1170.0000000000002"/>
    <n v="468.00000000000006"/>
    <n v="0.39999999999999997"/>
  </r>
  <r>
    <x v="0"/>
    <n v="1185732"/>
    <x v="56"/>
    <x v="0"/>
    <x v="4"/>
    <x v="6"/>
    <x v="3"/>
    <n v="0.60000000000000009"/>
    <n v="1750"/>
    <n v="1050.0000000000002"/>
    <n v="420.00000000000006"/>
    <n v="0.39999999999999997"/>
  </r>
  <r>
    <x v="0"/>
    <n v="1185732"/>
    <x v="56"/>
    <x v="0"/>
    <x v="4"/>
    <x v="6"/>
    <x v="4"/>
    <n v="0.70000000000000007"/>
    <n v="1500"/>
    <n v="1050"/>
    <n v="367.5"/>
    <n v="0.35"/>
  </r>
  <r>
    <x v="0"/>
    <n v="1185732"/>
    <x v="56"/>
    <x v="0"/>
    <x v="4"/>
    <x v="6"/>
    <x v="5"/>
    <n v="0.75"/>
    <n v="2500"/>
    <n v="1875"/>
    <n v="562.5"/>
    <n v="0.3"/>
  </r>
  <r>
    <x v="0"/>
    <n v="1185732"/>
    <x v="57"/>
    <x v="0"/>
    <x v="4"/>
    <x v="6"/>
    <x v="0"/>
    <n v="0.70000000000000007"/>
    <n v="4750"/>
    <n v="3325.0000000000005"/>
    <n v="1828.7500000000005"/>
    <n v="0.55000000000000004"/>
  </r>
  <r>
    <x v="0"/>
    <n v="1185732"/>
    <x v="57"/>
    <x v="0"/>
    <x v="4"/>
    <x v="6"/>
    <x v="1"/>
    <n v="0.60000000000000009"/>
    <n v="2750"/>
    <n v="1650.0000000000002"/>
    <n v="577.5"/>
    <n v="0.35"/>
  </r>
  <r>
    <x v="0"/>
    <n v="1185732"/>
    <x v="57"/>
    <x v="0"/>
    <x v="4"/>
    <x v="6"/>
    <x v="2"/>
    <n v="0.60000000000000009"/>
    <n v="2250"/>
    <n v="1350.0000000000002"/>
    <n v="540"/>
    <n v="0.39999999999999997"/>
  </r>
  <r>
    <x v="0"/>
    <n v="1185732"/>
    <x v="57"/>
    <x v="0"/>
    <x v="4"/>
    <x v="6"/>
    <x v="3"/>
    <n v="0.60000000000000009"/>
    <n v="1750"/>
    <n v="1050.0000000000002"/>
    <n v="420.00000000000006"/>
    <n v="0.39999999999999997"/>
  </r>
  <r>
    <x v="0"/>
    <n v="1185732"/>
    <x v="57"/>
    <x v="0"/>
    <x v="4"/>
    <x v="6"/>
    <x v="4"/>
    <n v="0.70000000000000007"/>
    <n v="1750"/>
    <n v="1225.0000000000002"/>
    <n v="428.75000000000006"/>
    <n v="0.35"/>
  </r>
  <r>
    <x v="0"/>
    <n v="1185732"/>
    <x v="57"/>
    <x v="0"/>
    <x v="4"/>
    <x v="6"/>
    <x v="5"/>
    <n v="0.75"/>
    <n v="2750"/>
    <n v="2062.5"/>
    <n v="618.75"/>
    <n v="0.3"/>
  </r>
  <r>
    <x v="2"/>
    <n v="1128299"/>
    <x v="36"/>
    <x v="2"/>
    <x v="5"/>
    <x v="7"/>
    <x v="0"/>
    <n v="0.35"/>
    <n v="4500"/>
    <n v="1575"/>
    <n v="630"/>
    <n v="0.4"/>
  </r>
  <r>
    <x v="2"/>
    <n v="1128299"/>
    <x v="36"/>
    <x v="2"/>
    <x v="5"/>
    <x v="7"/>
    <x v="1"/>
    <n v="0.45"/>
    <n v="4500"/>
    <n v="2025"/>
    <n v="506.25"/>
    <n v="0.25"/>
  </r>
  <r>
    <x v="2"/>
    <n v="1128299"/>
    <x v="36"/>
    <x v="2"/>
    <x v="5"/>
    <x v="7"/>
    <x v="2"/>
    <n v="0.45"/>
    <n v="4500"/>
    <n v="2025"/>
    <n v="810"/>
    <n v="0.4"/>
  </r>
  <r>
    <x v="2"/>
    <n v="1128299"/>
    <x v="36"/>
    <x v="2"/>
    <x v="5"/>
    <x v="7"/>
    <x v="3"/>
    <n v="0.45"/>
    <n v="3000"/>
    <n v="1350"/>
    <n v="472.49999999999994"/>
    <n v="0.35"/>
  </r>
  <r>
    <x v="2"/>
    <n v="1128299"/>
    <x v="36"/>
    <x v="2"/>
    <x v="5"/>
    <x v="7"/>
    <x v="4"/>
    <n v="0.5"/>
    <n v="2500"/>
    <n v="1250"/>
    <n v="687.5"/>
    <n v="0.55000000000000004"/>
  </r>
  <r>
    <x v="2"/>
    <n v="1128299"/>
    <x v="36"/>
    <x v="2"/>
    <x v="5"/>
    <x v="7"/>
    <x v="5"/>
    <n v="0.45"/>
    <n v="4750"/>
    <n v="2137.5"/>
    <n v="427.5"/>
    <n v="0.2"/>
  </r>
  <r>
    <x v="2"/>
    <n v="1128299"/>
    <x v="37"/>
    <x v="2"/>
    <x v="5"/>
    <x v="7"/>
    <x v="0"/>
    <n v="0.35"/>
    <n v="5250"/>
    <n v="1837.4999999999998"/>
    <n v="735"/>
    <n v="0.4"/>
  </r>
  <r>
    <x v="2"/>
    <n v="1128299"/>
    <x v="37"/>
    <x v="2"/>
    <x v="5"/>
    <x v="7"/>
    <x v="1"/>
    <n v="0.45"/>
    <n v="4250"/>
    <n v="1912.5"/>
    <n v="478.125"/>
    <n v="0.25"/>
  </r>
  <r>
    <x v="2"/>
    <n v="1128299"/>
    <x v="37"/>
    <x v="2"/>
    <x v="5"/>
    <x v="7"/>
    <x v="2"/>
    <n v="0.45"/>
    <n v="4250"/>
    <n v="1912.5"/>
    <n v="765"/>
    <n v="0.4"/>
  </r>
  <r>
    <x v="2"/>
    <n v="1128299"/>
    <x v="37"/>
    <x v="2"/>
    <x v="5"/>
    <x v="7"/>
    <x v="3"/>
    <n v="0.45"/>
    <n v="2750"/>
    <n v="1237.5"/>
    <n v="433.125"/>
    <n v="0.35"/>
  </r>
  <r>
    <x v="2"/>
    <n v="1128299"/>
    <x v="37"/>
    <x v="2"/>
    <x v="5"/>
    <x v="7"/>
    <x v="4"/>
    <n v="0.5"/>
    <n v="2000"/>
    <n v="1000"/>
    <n v="550"/>
    <n v="0.55000000000000004"/>
  </r>
  <r>
    <x v="2"/>
    <n v="1128299"/>
    <x v="37"/>
    <x v="2"/>
    <x v="5"/>
    <x v="7"/>
    <x v="5"/>
    <n v="0.45"/>
    <n v="4000"/>
    <n v="1800"/>
    <n v="360"/>
    <n v="0.2"/>
  </r>
  <r>
    <x v="2"/>
    <n v="1128299"/>
    <x v="38"/>
    <x v="2"/>
    <x v="5"/>
    <x v="7"/>
    <x v="0"/>
    <n v="0.45"/>
    <n v="5500"/>
    <n v="2475"/>
    <n v="990"/>
    <n v="0.4"/>
  </r>
  <r>
    <x v="2"/>
    <n v="1128299"/>
    <x v="38"/>
    <x v="2"/>
    <x v="5"/>
    <x v="7"/>
    <x v="1"/>
    <n v="0.54999999999999993"/>
    <n v="4000"/>
    <n v="2199.9999999999995"/>
    <n v="549.99999999999989"/>
    <n v="0.25"/>
  </r>
  <r>
    <x v="2"/>
    <n v="1128299"/>
    <x v="38"/>
    <x v="2"/>
    <x v="5"/>
    <x v="7"/>
    <x v="2"/>
    <n v="0.54999999999999993"/>
    <n v="4000"/>
    <n v="2199.9999999999995"/>
    <n v="879.99999999999989"/>
    <n v="0.4"/>
  </r>
  <r>
    <x v="2"/>
    <n v="1128299"/>
    <x v="38"/>
    <x v="2"/>
    <x v="5"/>
    <x v="7"/>
    <x v="3"/>
    <n v="0.54999999999999993"/>
    <n v="3000"/>
    <n v="1649.9999999999998"/>
    <n v="577.49999999999989"/>
    <n v="0.35"/>
  </r>
  <r>
    <x v="2"/>
    <n v="1128299"/>
    <x v="38"/>
    <x v="2"/>
    <x v="5"/>
    <x v="7"/>
    <x v="4"/>
    <n v="0.6"/>
    <n v="1750"/>
    <n v="1050"/>
    <n v="577.5"/>
    <n v="0.55000000000000004"/>
  </r>
  <r>
    <x v="2"/>
    <n v="1128299"/>
    <x v="38"/>
    <x v="2"/>
    <x v="5"/>
    <x v="7"/>
    <x v="5"/>
    <n v="0.54999999999999993"/>
    <n v="3750"/>
    <n v="2062.4999999999995"/>
    <n v="412.49999999999994"/>
    <n v="0.2"/>
  </r>
  <r>
    <x v="2"/>
    <n v="1128299"/>
    <x v="39"/>
    <x v="2"/>
    <x v="5"/>
    <x v="7"/>
    <x v="0"/>
    <n v="0.6"/>
    <n v="5500"/>
    <n v="3300"/>
    <n v="1320"/>
    <n v="0.4"/>
  </r>
  <r>
    <x v="2"/>
    <n v="1128299"/>
    <x v="39"/>
    <x v="2"/>
    <x v="5"/>
    <x v="7"/>
    <x v="1"/>
    <n v="0.65"/>
    <n v="3500"/>
    <n v="2275"/>
    <n v="568.75"/>
    <n v="0.25"/>
  </r>
  <r>
    <x v="2"/>
    <n v="1128299"/>
    <x v="39"/>
    <x v="2"/>
    <x v="5"/>
    <x v="7"/>
    <x v="2"/>
    <n v="0.65"/>
    <n v="4000"/>
    <n v="2600"/>
    <n v="1040"/>
    <n v="0.4"/>
  </r>
  <r>
    <x v="2"/>
    <n v="1128299"/>
    <x v="39"/>
    <x v="2"/>
    <x v="5"/>
    <x v="7"/>
    <x v="3"/>
    <n v="0.6"/>
    <n v="3000"/>
    <n v="1800"/>
    <n v="630"/>
    <n v="0.35"/>
  </r>
  <r>
    <x v="2"/>
    <n v="1128299"/>
    <x v="39"/>
    <x v="2"/>
    <x v="5"/>
    <x v="7"/>
    <x v="4"/>
    <n v="0.65"/>
    <n v="2000"/>
    <n v="1300"/>
    <n v="715.00000000000011"/>
    <n v="0.55000000000000004"/>
  </r>
  <r>
    <x v="2"/>
    <n v="1128299"/>
    <x v="39"/>
    <x v="2"/>
    <x v="5"/>
    <x v="7"/>
    <x v="5"/>
    <n v="0.8"/>
    <n v="3500"/>
    <n v="2800"/>
    <n v="560"/>
    <n v="0.2"/>
  </r>
  <r>
    <x v="2"/>
    <n v="1128299"/>
    <x v="40"/>
    <x v="2"/>
    <x v="5"/>
    <x v="7"/>
    <x v="0"/>
    <n v="0.6"/>
    <n v="5500"/>
    <n v="3300"/>
    <n v="1485"/>
    <n v="0.45"/>
  </r>
  <r>
    <x v="2"/>
    <n v="1128299"/>
    <x v="40"/>
    <x v="2"/>
    <x v="5"/>
    <x v="7"/>
    <x v="1"/>
    <n v="0.65"/>
    <n v="4000"/>
    <n v="2600"/>
    <n v="780"/>
    <n v="0.3"/>
  </r>
  <r>
    <x v="2"/>
    <n v="1128299"/>
    <x v="40"/>
    <x v="2"/>
    <x v="5"/>
    <x v="7"/>
    <x v="2"/>
    <n v="0.65"/>
    <n v="4000"/>
    <n v="2600"/>
    <n v="1170"/>
    <n v="0.45"/>
  </r>
  <r>
    <x v="2"/>
    <n v="1128299"/>
    <x v="40"/>
    <x v="2"/>
    <x v="5"/>
    <x v="7"/>
    <x v="3"/>
    <n v="0.6"/>
    <n v="3000"/>
    <n v="1800"/>
    <n v="719.99999999999989"/>
    <n v="0.39999999999999997"/>
  </r>
  <r>
    <x v="2"/>
    <n v="1128299"/>
    <x v="40"/>
    <x v="2"/>
    <x v="5"/>
    <x v="7"/>
    <x v="4"/>
    <n v="0.65"/>
    <n v="2000"/>
    <n v="1300"/>
    <n v="780.00000000000011"/>
    <n v="0.60000000000000009"/>
  </r>
  <r>
    <x v="2"/>
    <n v="1128299"/>
    <x v="40"/>
    <x v="2"/>
    <x v="5"/>
    <x v="7"/>
    <x v="5"/>
    <n v="0.8"/>
    <n v="4500"/>
    <n v="3600"/>
    <n v="900"/>
    <n v="0.25"/>
  </r>
  <r>
    <x v="2"/>
    <n v="1128299"/>
    <x v="41"/>
    <x v="2"/>
    <x v="5"/>
    <x v="7"/>
    <x v="0"/>
    <n v="0.6"/>
    <n v="7000"/>
    <n v="4200"/>
    <n v="1890"/>
    <n v="0.45"/>
  </r>
  <r>
    <x v="2"/>
    <n v="1128299"/>
    <x v="41"/>
    <x v="2"/>
    <x v="5"/>
    <x v="7"/>
    <x v="1"/>
    <n v="0.65"/>
    <n v="5500"/>
    <n v="3575"/>
    <n v="1072.5"/>
    <n v="0.3"/>
  </r>
  <r>
    <x v="2"/>
    <n v="1128299"/>
    <x v="41"/>
    <x v="2"/>
    <x v="5"/>
    <x v="7"/>
    <x v="2"/>
    <n v="0.65"/>
    <n v="5500"/>
    <n v="3575"/>
    <n v="1608.75"/>
    <n v="0.45"/>
  </r>
  <r>
    <x v="2"/>
    <n v="1128299"/>
    <x v="41"/>
    <x v="2"/>
    <x v="5"/>
    <x v="7"/>
    <x v="3"/>
    <n v="0.6"/>
    <n v="4250"/>
    <n v="2550"/>
    <n v="1019.9999999999999"/>
    <n v="0.39999999999999997"/>
  </r>
  <r>
    <x v="2"/>
    <n v="1128299"/>
    <x v="41"/>
    <x v="2"/>
    <x v="5"/>
    <x v="7"/>
    <x v="4"/>
    <n v="0.65"/>
    <n v="3000"/>
    <n v="1950"/>
    <n v="1170.0000000000002"/>
    <n v="0.60000000000000009"/>
  </r>
  <r>
    <x v="2"/>
    <n v="1128299"/>
    <x v="41"/>
    <x v="2"/>
    <x v="5"/>
    <x v="7"/>
    <x v="5"/>
    <n v="0.8"/>
    <n v="6000"/>
    <n v="4800"/>
    <n v="1200"/>
    <n v="0.25"/>
  </r>
  <r>
    <x v="2"/>
    <n v="1128299"/>
    <x v="42"/>
    <x v="2"/>
    <x v="5"/>
    <x v="7"/>
    <x v="0"/>
    <n v="0.6"/>
    <n v="7500"/>
    <n v="4500"/>
    <n v="1800"/>
    <n v="0.4"/>
  </r>
  <r>
    <x v="2"/>
    <n v="1128299"/>
    <x v="42"/>
    <x v="2"/>
    <x v="5"/>
    <x v="7"/>
    <x v="1"/>
    <n v="0.65"/>
    <n v="6000"/>
    <n v="3900"/>
    <n v="975"/>
    <n v="0.25"/>
  </r>
  <r>
    <x v="2"/>
    <n v="1128299"/>
    <x v="42"/>
    <x v="2"/>
    <x v="5"/>
    <x v="7"/>
    <x v="2"/>
    <n v="0.65"/>
    <n v="5500"/>
    <n v="3575"/>
    <n v="1430"/>
    <n v="0.4"/>
  </r>
  <r>
    <x v="2"/>
    <n v="1128299"/>
    <x v="42"/>
    <x v="2"/>
    <x v="5"/>
    <x v="7"/>
    <x v="3"/>
    <n v="0.6"/>
    <n v="4500"/>
    <n v="2700"/>
    <n v="944.99999999999989"/>
    <n v="0.35"/>
  </r>
  <r>
    <x v="2"/>
    <n v="1128299"/>
    <x v="42"/>
    <x v="2"/>
    <x v="5"/>
    <x v="7"/>
    <x v="4"/>
    <n v="0.65"/>
    <n v="5000"/>
    <n v="3250"/>
    <n v="1787.5000000000002"/>
    <n v="0.55000000000000004"/>
  </r>
  <r>
    <x v="2"/>
    <n v="1128299"/>
    <x v="42"/>
    <x v="2"/>
    <x v="5"/>
    <x v="7"/>
    <x v="5"/>
    <n v="0.8"/>
    <n v="5000"/>
    <n v="4000"/>
    <n v="800"/>
    <n v="0.2"/>
  </r>
  <r>
    <x v="2"/>
    <n v="1128299"/>
    <x v="43"/>
    <x v="2"/>
    <x v="5"/>
    <x v="7"/>
    <x v="0"/>
    <n v="0.65"/>
    <n v="7000"/>
    <n v="4550"/>
    <n v="1820"/>
    <n v="0.4"/>
  </r>
  <r>
    <x v="2"/>
    <n v="1128299"/>
    <x v="43"/>
    <x v="2"/>
    <x v="5"/>
    <x v="7"/>
    <x v="1"/>
    <n v="0.70000000000000007"/>
    <n v="6500"/>
    <n v="4550"/>
    <n v="1137.5"/>
    <n v="0.25"/>
  </r>
  <r>
    <x v="2"/>
    <n v="1128299"/>
    <x v="43"/>
    <x v="2"/>
    <x v="5"/>
    <x v="7"/>
    <x v="2"/>
    <n v="0.65"/>
    <n v="5250"/>
    <n v="3412.5"/>
    <n v="1365"/>
    <n v="0.4"/>
  </r>
  <r>
    <x v="2"/>
    <n v="1128299"/>
    <x v="43"/>
    <x v="2"/>
    <x v="5"/>
    <x v="7"/>
    <x v="3"/>
    <n v="0.65"/>
    <n v="4750"/>
    <n v="3087.5"/>
    <n v="1080.625"/>
    <n v="0.35"/>
  </r>
  <r>
    <x v="2"/>
    <n v="1128299"/>
    <x v="43"/>
    <x v="2"/>
    <x v="5"/>
    <x v="7"/>
    <x v="4"/>
    <n v="0.75"/>
    <n v="4750"/>
    <n v="3562.5"/>
    <n v="1959.3750000000002"/>
    <n v="0.55000000000000004"/>
  </r>
  <r>
    <x v="2"/>
    <n v="1128299"/>
    <x v="43"/>
    <x v="2"/>
    <x v="5"/>
    <x v="7"/>
    <x v="5"/>
    <n v="0.8"/>
    <n v="4000"/>
    <n v="3200"/>
    <n v="640"/>
    <n v="0.2"/>
  </r>
  <r>
    <x v="2"/>
    <n v="1128299"/>
    <x v="44"/>
    <x v="2"/>
    <x v="5"/>
    <x v="7"/>
    <x v="0"/>
    <n v="0.60000000000000009"/>
    <n v="6000"/>
    <n v="3600.0000000000005"/>
    <n v="1260.0000000000002"/>
    <n v="0.35000000000000003"/>
  </r>
  <r>
    <x v="2"/>
    <n v="1128299"/>
    <x v="44"/>
    <x v="2"/>
    <x v="5"/>
    <x v="7"/>
    <x v="1"/>
    <n v="0.65000000000000013"/>
    <n v="6000"/>
    <n v="3900.0000000000009"/>
    <n v="780.00000000000023"/>
    <n v="0.2"/>
  </r>
  <r>
    <x v="2"/>
    <n v="1128299"/>
    <x v="44"/>
    <x v="2"/>
    <x v="5"/>
    <x v="7"/>
    <x v="2"/>
    <n v="0.60000000000000009"/>
    <n v="4500"/>
    <n v="2700.0000000000005"/>
    <n v="945.00000000000023"/>
    <n v="0.35000000000000003"/>
  </r>
  <r>
    <x v="2"/>
    <n v="1128299"/>
    <x v="44"/>
    <x v="2"/>
    <x v="5"/>
    <x v="7"/>
    <x v="3"/>
    <n v="0.60000000000000009"/>
    <n v="4000"/>
    <n v="2400.0000000000005"/>
    <n v="720.00000000000011"/>
    <n v="0.3"/>
  </r>
  <r>
    <x v="2"/>
    <n v="1128299"/>
    <x v="44"/>
    <x v="2"/>
    <x v="5"/>
    <x v="7"/>
    <x v="4"/>
    <n v="0.70000000000000007"/>
    <n v="4000"/>
    <n v="2800.0000000000005"/>
    <n v="1400.0000000000005"/>
    <n v="0.50000000000000011"/>
  </r>
  <r>
    <x v="2"/>
    <n v="1128299"/>
    <x v="44"/>
    <x v="2"/>
    <x v="5"/>
    <x v="7"/>
    <x v="5"/>
    <n v="0.75000000000000011"/>
    <n v="4500"/>
    <n v="3375.0000000000005"/>
    <n v="506.25000000000017"/>
    <n v="0.15000000000000002"/>
  </r>
  <r>
    <x v="2"/>
    <n v="1128299"/>
    <x v="45"/>
    <x v="2"/>
    <x v="5"/>
    <x v="7"/>
    <x v="0"/>
    <n v="0.60000000000000009"/>
    <n v="5500"/>
    <n v="3300.0000000000005"/>
    <n v="1155.0000000000002"/>
    <n v="0.35000000000000003"/>
  </r>
  <r>
    <x v="2"/>
    <n v="1128299"/>
    <x v="45"/>
    <x v="2"/>
    <x v="5"/>
    <x v="7"/>
    <x v="1"/>
    <n v="0.65000000000000013"/>
    <n v="5500"/>
    <n v="3575.0000000000009"/>
    <n v="715.00000000000023"/>
    <n v="0.2"/>
  </r>
  <r>
    <x v="2"/>
    <n v="1128299"/>
    <x v="45"/>
    <x v="2"/>
    <x v="5"/>
    <x v="7"/>
    <x v="2"/>
    <n v="0.60000000000000009"/>
    <n v="3750"/>
    <n v="2250.0000000000005"/>
    <n v="787.50000000000023"/>
    <n v="0.35000000000000003"/>
  </r>
  <r>
    <x v="2"/>
    <n v="1128299"/>
    <x v="45"/>
    <x v="2"/>
    <x v="5"/>
    <x v="7"/>
    <x v="3"/>
    <n v="0.60000000000000009"/>
    <n v="3500"/>
    <n v="2100.0000000000005"/>
    <n v="630.00000000000011"/>
    <n v="0.3"/>
  </r>
  <r>
    <x v="2"/>
    <n v="1128299"/>
    <x v="45"/>
    <x v="2"/>
    <x v="5"/>
    <x v="7"/>
    <x v="4"/>
    <n v="0.70000000000000007"/>
    <n v="3250"/>
    <n v="2275"/>
    <n v="1137.5000000000002"/>
    <n v="0.50000000000000011"/>
  </r>
  <r>
    <x v="2"/>
    <n v="1128299"/>
    <x v="45"/>
    <x v="2"/>
    <x v="5"/>
    <x v="7"/>
    <x v="5"/>
    <n v="0.75000000000000011"/>
    <n v="3750"/>
    <n v="2812.5000000000005"/>
    <n v="421.87500000000011"/>
    <n v="0.15000000000000002"/>
  </r>
  <r>
    <x v="2"/>
    <n v="1128299"/>
    <x v="46"/>
    <x v="2"/>
    <x v="5"/>
    <x v="7"/>
    <x v="0"/>
    <n v="0.60000000000000009"/>
    <n v="5750"/>
    <n v="3450.0000000000005"/>
    <n v="1207.5000000000002"/>
    <n v="0.35000000000000003"/>
  </r>
  <r>
    <x v="2"/>
    <n v="1128299"/>
    <x v="46"/>
    <x v="2"/>
    <x v="5"/>
    <x v="7"/>
    <x v="1"/>
    <n v="0.65000000000000013"/>
    <n v="5750"/>
    <n v="3737.5000000000009"/>
    <n v="747.50000000000023"/>
    <n v="0.2"/>
  </r>
  <r>
    <x v="2"/>
    <n v="1128299"/>
    <x v="46"/>
    <x v="2"/>
    <x v="5"/>
    <x v="7"/>
    <x v="2"/>
    <n v="0.60000000000000009"/>
    <n v="4250"/>
    <n v="2550.0000000000005"/>
    <n v="892.50000000000023"/>
    <n v="0.35000000000000003"/>
  </r>
  <r>
    <x v="2"/>
    <n v="1128299"/>
    <x v="46"/>
    <x v="2"/>
    <x v="5"/>
    <x v="7"/>
    <x v="3"/>
    <n v="0.60000000000000009"/>
    <n v="4000"/>
    <n v="2400.0000000000005"/>
    <n v="720.00000000000011"/>
    <n v="0.3"/>
  </r>
  <r>
    <x v="2"/>
    <n v="1128299"/>
    <x v="46"/>
    <x v="2"/>
    <x v="5"/>
    <x v="7"/>
    <x v="4"/>
    <n v="0.70000000000000007"/>
    <n v="3500"/>
    <n v="2450.0000000000005"/>
    <n v="1225.0000000000005"/>
    <n v="0.50000000000000011"/>
  </r>
  <r>
    <x v="2"/>
    <n v="1128299"/>
    <x v="46"/>
    <x v="2"/>
    <x v="5"/>
    <x v="7"/>
    <x v="5"/>
    <n v="0.75000000000000011"/>
    <n v="4750"/>
    <n v="3562.5000000000005"/>
    <n v="534.37500000000011"/>
    <n v="0.15000000000000002"/>
  </r>
  <r>
    <x v="2"/>
    <n v="1128299"/>
    <x v="47"/>
    <x v="2"/>
    <x v="5"/>
    <x v="7"/>
    <x v="0"/>
    <n v="0.60000000000000009"/>
    <n v="6750"/>
    <n v="4050.0000000000005"/>
    <n v="1417.5000000000002"/>
    <n v="0.35000000000000003"/>
  </r>
  <r>
    <x v="2"/>
    <n v="1128299"/>
    <x v="47"/>
    <x v="2"/>
    <x v="5"/>
    <x v="7"/>
    <x v="1"/>
    <n v="0.65000000000000013"/>
    <n v="6750"/>
    <n v="4387.5000000000009"/>
    <n v="877.50000000000023"/>
    <n v="0.2"/>
  </r>
  <r>
    <x v="2"/>
    <n v="1128299"/>
    <x v="47"/>
    <x v="2"/>
    <x v="5"/>
    <x v="7"/>
    <x v="2"/>
    <n v="0.60000000000000009"/>
    <n v="4750"/>
    <n v="2850.0000000000005"/>
    <n v="997.50000000000023"/>
    <n v="0.35000000000000003"/>
  </r>
  <r>
    <x v="2"/>
    <n v="1128299"/>
    <x v="47"/>
    <x v="2"/>
    <x v="5"/>
    <x v="7"/>
    <x v="3"/>
    <n v="0.60000000000000009"/>
    <n v="4750"/>
    <n v="2850.0000000000005"/>
    <n v="855.00000000000011"/>
    <n v="0.3"/>
  </r>
  <r>
    <x v="2"/>
    <n v="1128299"/>
    <x v="47"/>
    <x v="2"/>
    <x v="5"/>
    <x v="7"/>
    <x v="4"/>
    <n v="0.70000000000000007"/>
    <n v="4000"/>
    <n v="2800.0000000000005"/>
    <n v="1400.0000000000005"/>
    <n v="0.50000000000000011"/>
  </r>
  <r>
    <x v="2"/>
    <n v="1128299"/>
    <x v="47"/>
    <x v="2"/>
    <x v="5"/>
    <x v="7"/>
    <x v="5"/>
    <n v="0.75000000000000011"/>
    <n v="5000"/>
    <n v="3750.0000000000005"/>
    <n v="562.50000000000011"/>
    <n v="0.15000000000000002"/>
  </r>
  <r>
    <x v="2"/>
    <n v="1128299"/>
    <x v="58"/>
    <x v="2"/>
    <x v="6"/>
    <x v="8"/>
    <x v="0"/>
    <n v="0.3"/>
    <n v="4250"/>
    <n v="1275"/>
    <n v="446.25000000000006"/>
    <n v="0.35000000000000003"/>
  </r>
  <r>
    <x v="2"/>
    <n v="1128299"/>
    <x v="58"/>
    <x v="2"/>
    <x v="6"/>
    <x v="8"/>
    <x v="1"/>
    <n v="0.4"/>
    <n v="4250"/>
    <n v="1700"/>
    <n v="340"/>
    <n v="0.2"/>
  </r>
  <r>
    <x v="2"/>
    <n v="1128299"/>
    <x v="58"/>
    <x v="2"/>
    <x v="6"/>
    <x v="8"/>
    <x v="2"/>
    <n v="0.4"/>
    <n v="4250"/>
    <n v="1700"/>
    <n v="595"/>
    <n v="0.35000000000000003"/>
  </r>
  <r>
    <x v="2"/>
    <n v="1128299"/>
    <x v="58"/>
    <x v="2"/>
    <x v="6"/>
    <x v="8"/>
    <x v="3"/>
    <n v="0.4"/>
    <n v="2750"/>
    <n v="1100"/>
    <n v="330"/>
    <n v="0.3"/>
  </r>
  <r>
    <x v="2"/>
    <n v="1128299"/>
    <x v="58"/>
    <x v="2"/>
    <x v="6"/>
    <x v="8"/>
    <x v="4"/>
    <n v="0.45"/>
    <n v="2250"/>
    <n v="1012.5"/>
    <n v="506.25"/>
    <n v="0.5"/>
  </r>
  <r>
    <x v="2"/>
    <n v="1128299"/>
    <x v="58"/>
    <x v="2"/>
    <x v="6"/>
    <x v="8"/>
    <x v="5"/>
    <n v="0.4"/>
    <n v="4750"/>
    <n v="1900"/>
    <n v="285.00000000000006"/>
    <n v="0.15000000000000002"/>
  </r>
  <r>
    <x v="2"/>
    <n v="1128299"/>
    <x v="49"/>
    <x v="2"/>
    <x v="6"/>
    <x v="8"/>
    <x v="0"/>
    <n v="0.3"/>
    <n v="5250"/>
    <n v="1575"/>
    <n v="551.25"/>
    <n v="0.35000000000000003"/>
  </r>
  <r>
    <x v="2"/>
    <n v="1128299"/>
    <x v="49"/>
    <x v="2"/>
    <x v="6"/>
    <x v="8"/>
    <x v="1"/>
    <n v="0.4"/>
    <n v="4250"/>
    <n v="1700"/>
    <n v="340"/>
    <n v="0.2"/>
  </r>
  <r>
    <x v="2"/>
    <n v="1128299"/>
    <x v="49"/>
    <x v="2"/>
    <x v="6"/>
    <x v="8"/>
    <x v="2"/>
    <n v="0.4"/>
    <n v="4250"/>
    <n v="1700"/>
    <n v="595"/>
    <n v="0.35000000000000003"/>
  </r>
  <r>
    <x v="2"/>
    <n v="1128299"/>
    <x v="49"/>
    <x v="2"/>
    <x v="6"/>
    <x v="8"/>
    <x v="3"/>
    <n v="0.4"/>
    <n v="2750"/>
    <n v="1100"/>
    <n v="330"/>
    <n v="0.3"/>
  </r>
  <r>
    <x v="2"/>
    <n v="1128299"/>
    <x v="49"/>
    <x v="2"/>
    <x v="6"/>
    <x v="8"/>
    <x v="4"/>
    <n v="0.45"/>
    <n v="2000"/>
    <n v="900"/>
    <n v="450"/>
    <n v="0.5"/>
  </r>
  <r>
    <x v="2"/>
    <n v="1128299"/>
    <x v="49"/>
    <x v="2"/>
    <x v="6"/>
    <x v="8"/>
    <x v="5"/>
    <n v="0.4"/>
    <n v="4000"/>
    <n v="1600"/>
    <n v="240.00000000000003"/>
    <n v="0.15000000000000002"/>
  </r>
  <r>
    <x v="2"/>
    <n v="1128299"/>
    <x v="59"/>
    <x v="2"/>
    <x v="6"/>
    <x v="8"/>
    <x v="0"/>
    <n v="0.4"/>
    <n v="5500"/>
    <n v="2200"/>
    <n v="770.00000000000011"/>
    <n v="0.35000000000000003"/>
  </r>
  <r>
    <x v="2"/>
    <n v="1128299"/>
    <x v="59"/>
    <x v="2"/>
    <x v="6"/>
    <x v="8"/>
    <x v="1"/>
    <n v="0.49999999999999994"/>
    <n v="4000"/>
    <n v="1999.9999999999998"/>
    <n v="400"/>
    <n v="0.2"/>
  </r>
  <r>
    <x v="2"/>
    <n v="1128299"/>
    <x v="59"/>
    <x v="2"/>
    <x v="6"/>
    <x v="8"/>
    <x v="2"/>
    <n v="0.54999999999999993"/>
    <n v="4000"/>
    <n v="2199.9999999999995"/>
    <n v="769.99999999999989"/>
    <n v="0.35000000000000003"/>
  </r>
  <r>
    <x v="2"/>
    <n v="1128299"/>
    <x v="59"/>
    <x v="2"/>
    <x v="6"/>
    <x v="8"/>
    <x v="3"/>
    <n v="0.54999999999999993"/>
    <n v="3000"/>
    <n v="1649.9999999999998"/>
    <n v="494.99999999999989"/>
    <n v="0.3"/>
  </r>
  <r>
    <x v="2"/>
    <n v="1128299"/>
    <x v="59"/>
    <x v="2"/>
    <x v="6"/>
    <x v="8"/>
    <x v="4"/>
    <n v="0.6"/>
    <n v="1500"/>
    <n v="900"/>
    <n v="450"/>
    <n v="0.5"/>
  </r>
  <r>
    <x v="2"/>
    <n v="1128299"/>
    <x v="59"/>
    <x v="2"/>
    <x v="6"/>
    <x v="8"/>
    <x v="5"/>
    <n v="0.54999999999999993"/>
    <n v="3500"/>
    <n v="1924.9999999999998"/>
    <n v="288.75"/>
    <n v="0.15000000000000002"/>
  </r>
  <r>
    <x v="2"/>
    <n v="1128299"/>
    <x v="60"/>
    <x v="2"/>
    <x v="6"/>
    <x v="8"/>
    <x v="0"/>
    <n v="0.6"/>
    <n v="5250"/>
    <n v="3150"/>
    <n v="1102.5"/>
    <n v="0.35000000000000003"/>
  </r>
  <r>
    <x v="2"/>
    <n v="1128299"/>
    <x v="60"/>
    <x v="2"/>
    <x v="6"/>
    <x v="8"/>
    <x v="1"/>
    <n v="0.65"/>
    <n v="3250"/>
    <n v="2112.5"/>
    <n v="422.5"/>
    <n v="0.2"/>
  </r>
  <r>
    <x v="2"/>
    <n v="1128299"/>
    <x v="60"/>
    <x v="2"/>
    <x v="6"/>
    <x v="8"/>
    <x v="2"/>
    <n v="0.65"/>
    <n v="3750"/>
    <n v="2437.5"/>
    <n v="853.12500000000011"/>
    <n v="0.35000000000000003"/>
  </r>
  <r>
    <x v="2"/>
    <n v="1128299"/>
    <x v="60"/>
    <x v="2"/>
    <x v="6"/>
    <x v="8"/>
    <x v="3"/>
    <n v="0.6"/>
    <n v="2750"/>
    <n v="1650"/>
    <n v="495"/>
    <n v="0.3"/>
  </r>
  <r>
    <x v="2"/>
    <n v="1128299"/>
    <x v="60"/>
    <x v="2"/>
    <x v="6"/>
    <x v="8"/>
    <x v="4"/>
    <n v="0.65"/>
    <n v="1750"/>
    <n v="1137.5"/>
    <n v="568.75"/>
    <n v="0.5"/>
  </r>
  <r>
    <x v="2"/>
    <n v="1128299"/>
    <x v="60"/>
    <x v="2"/>
    <x v="6"/>
    <x v="8"/>
    <x v="5"/>
    <n v="0.8"/>
    <n v="3250"/>
    <n v="2600"/>
    <n v="390.00000000000006"/>
    <n v="0.15000000000000002"/>
  </r>
  <r>
    <x v="2"/>
    <n v="1128299"/>
    <x v="61"/>
    <x v="2"/>
    <x v="6"/>
    <x v="8"/>
    <x v="0"/>
    <n v="0.6"/>
    <n v="5250"/>
    <n v="3150"/>
    <n v="1575"/>
    <n v="0.5"/>
  </r>
  <r>
    <x v="2"/>
    <n v="1128299"/>
    <x v="61"/>
    <x v="2"/>
    <x v="6"/>
    <x v="8"/>
    <x v="1"/>
    <n v="0.65"/>
    <n v="3750"/>
    <n v="2437.5"/>
    <n v="853.125"/>
    <n v="0.35"/>
  </r>
  <r>
    <x v="2"/>
    <n v="1128299"/>
    <x v="61"/>
    <x v="2"/>
    <x v="6"/>
    <x v="8"/>
    <x v="2"/>
    <n v="0.65"/>
    <n v="3750"/>
    <n v="2437.5"/>
    <n v="1218.75"/>
    <n v="0.5"/>
  </r>
  <r>
    <x v="2"/>
    <n v="1128299"/>
    <x v="61"/>
    <x v="2"/>
    <x v="6"/>
    <x v="8"/>
    <x v="3"/>
    <n v="0.6"/>
    <n v="2750"/>
    <n v="1650"/>
    <n v="742.49999999999989"/>
    <n v="0.44999999999999996"/>
  </r>
  <r>
    <x v="2"/>
    <n v="1128299"/>
    <x v="61"/>
    <x v="2"/>
    <x v="6"/>
    <x v="8"/>
    <x v="4"/>
    <n v="0.65"/>
    <n v="1750"/>
    <n v="1137.5"/>
    <n v="739.37500000000011"/>
    <n v="0.65000000000000013"/>
  </r>
  <r>
    <x v="2"/>
    <n v="1128299"/>
    <x v="61"/>
    <x v="2"/>
    <x v="6"/>
    <x v="8"/>
    <x v="5"/>
    <n v="0.8"/>
    <n v="4750"/>
    <n v="3800"/>
    <n v="1140"/>
    <n v="0.3"/>
  </r>
  <r>
    <x v="2"/>
    <n v="1128299"/>
    <x v="52"/>
    <x v="2"/>
    <x v="6"/>
    <x v="8"/>
    <x v="0"/>
    <n v="0.6"/>
    <n v="7250"/>
    <n v="4350"/>
    <n v="2175"/>
    <n v="0.5"/>
  </r>
  <r>
    <x v="2"/>
    <n v="1128299"/>
    <x v="52"/>
    <x v="2"/>
    <x v="6"/>
    <x v="8"/>
    <x v="1"/>
    <n v="0.65"/>
    <n v="5750"/>
    <n v="3737.5"/>
    <n v="1308.125"/>
    <n v="0.35"/>
  </r>
  <r>
    <x v="2"/>
    <n v="1128299"/>
    <x v="52"/>
    <x v="2"/>
    <x v="6"/>
    <x v="8"/>
    <x v="2"/>
    <n v="0.65"/>
    <n v="5750"/>
    <n v="3737.5"/>
    <n v="1868.75"/>
    <n v="0.5"/>
  </r>
  <r>
    <x v="2"/>
    <n v="1128299"/>
    <x v="52"/>
    <x v="2"/>
    <x v="6"/>
    <x v="8"/>
    <x v="3"/>
    <n v="0.65"/>
    <n v="4500"/>
    <n v="2925"/>
    <n v="1316.2499999999998"/>
    <n v="0.44999999999999996"/>
  </r>
  <r>
    <x v="2"/>
    <n v="1128299"/>
    <x v="52"/>
    <x v="2"/>
    <x v="6"/>
    <x v="8"/>
    <x v="4"/>
    <n v="0.70000000000000007"/>
    <n v="3250"/>
    <n v="2275"/>
    <n v="1478.7500000000002"/>
    <n v="0.65000000000000013"/>
  </r>
  <r>
    <x v="2"/>
    <n v="1128299"/>
    <x v="52"/>
    <x v="2"/>
    <x v="6"/>
    <x v="8"/>
    <x v="5"/>
    <n v="0.85000000000000009"/>
    <n v="6250"/>
    <n v="5312.5000000000009"/>
    <n v="1593.7500000000002"/>
    <n v="0.3"/>
  </r>
  <r>
    <x v="2"/>
    <n v="1128299"/>
    <x v="62"/>
    <x v="2"/>
    <x v="6"/>
    <x v="8"/>
    <x v="0"/>
    <n v="0.65"/>
    <n v="7750"/>
    <n v="5037.5"/>
    <n v="2266.875"/>
    <n v="0.45"/>
  </r>
  <r>
    <x v="2"/>
    <n v="1128299"/>
    <x v="62"/>
    <x v="2"/>
    <x v="6"/>
    <x v="8"/>
    <x v="1"/>
    <n v="0.70000000000000007"/>
    <n v="6250"/>
    <n v="4375"/>
    <n v="1312.5"/>
    <n v="0.3"/>
  </r>
  <r>
    <x v="2"/>
    <n v="1128299"/>
    <x v="62"/>
    <x v="2"/>
    <x v="6"/>
    <x v="8"/>
    <x v="2"/>
    <n v="0.70000000000000007"/>
    <n v="5750"/>
    <n v="4025.0000000000005"/>
    <n v="1811.2500000000002"/>
    <n v="0.45"/>
  </r>
  <r>
    <x v="2"/>
    <n v="1128299"/>
    <x v="62"/>
    <x v="2"/>
    <x v="6"/>
    <x v="8"/>
    <x v="3"/>
    <n v="0.65"/>
    <n v="4750"/>
    <n v="3087.5"/>
    <n v="1235"/>
    <n v="0.39999999999999997"/>
  </r>
  <r>
    <x v="2"/>
    <n v="1128299"/>
    <x v="62"/>
    <x v="2"/>
    <x v="6"/>
    <x v="8"/>
    <x v="4"/>
    <n v="0.70000000000000007"/>
    <n v="5250"/>
    <n v="3675.0000000000005"/>
    <n v="2205.0000000000005"/>
    <n v="0.60000000000000009"/>
  </r>
  <r>
    <x v="2"/>
    <n v="1128299"/>
    <x v="62"/>
    <x v="2"/>
    <x v="6"/>
    <x v="8"/>
    <x v="5"/>
    <n v="0.85000000000000009"/>
    <n v="5250"/>
    <n v="4462.5000000000009"/>
    <n v="1115.6250000000002"/>
    <n v="0.25"/>
  </r>
  <r>
    <x v="2"/>
    <n v="1128299"/>
    <x v="19"/>
    <x v="2"/>
    <x v="6"/>
    <x v="8"/>
    <x v="0"/>
    <n v="0.70000000000000007"/>
    <n v="7250"/>
    <n v="5075.0000000000009"/>
    <n v="2283.7500000000005"/>
    <n v="0.45"/>
  </r>
  <r>
    <x v="2"/>
    <n v="1128299"/>
    <x v="19"/>
    <x v="2"/>
    <x v="6"/>
    <x v="8"/>
    <x v="1"/>
    <n v="0.75000000000000011"/>
    <n v="6750"/>
    <n v="5062.5000000000009"/>
    <n v="1518.7500000000002"/>
    <n v="0.3"/>
  </r>
  <r>
    <x v="2"/>
    <n v="1128299"/>
    <x v="19"/>
    <x v="2"/>
    <x v="6"/>
    <x v="8"/>
    <x v="2"/>
    <n v="0.70000000000000007"/>
    <n v="5500"/>
    <n v="3850.0000000000005"/>
    <n v="1732.5000000000002"/>
    <n v="0.45"/>
  </r>
  <r>
    <x v="2"/>
    <n v="1128299"/>
    <x v="19"/>
    <x v="2"/>
    <x v="6"/>
    <x v="8"/>
    <x v="3"/>
    <n v="0.70000000000000007"/>
    <n v="5000"/>
    <n v="3500.0000000000005"/>
    <n v="1400"/>
    <n v="0.39999999999999997"/>
  </r>
  <r>
    <x v="2"/>
    <n v="1128299"/>
    <x v="19"/>
    <x v="2"/>
    <x v="6"/>
    <x v="8"/>
    <x v="4"/>
    <n v="0.75"/>
    <n v="5000"/>
    <n v="3750"/>
    <n v="2250.0000000000005"/>
    <n v="0.60000000000000009"/>
  </r>
  <r>
    <x v="2"/>
    <n v="1128299"/>
    <x v="19"/>
    <x v="2"/>
    <x v="6"/>
    <x v="8"/>
    <x v="5"/>
    <n v="0.8"/>
    <n v="4000"/>
    <n v="3200"/>
    <n v="800"/>
    <n v="0.25"/>
  </r>
  <r>
    <x v="2"/>
    <n v="1128299"/>
    <x v="63"/>
    <x v="2"/>
    <x v="6"/>
    <x v="8"/>
    <x v="0"/>
    <n v="0.65000000000000013"/>
    <n v="6000"/>
    <n v="3900.0000000000009"/>
    <n v="1560.0000000000005"/>
    <n v="0.4"/>
  </r>
  <r>
    <x v="2"/>
    <n v="1128299"/>
    <x v="63"/>
    <x v="2"/>
    <x v="6"/>
    <x v="8"/>
    <x v="1"/>
    <n v="0.70000000000000018"/>
    <n v="6000"/>
    <n v="4200.0000000000009"/>
    <n v="1050.0000000000002"/>
    <n v="0.25"/>
  </r>
  <r>
    <x v="2"/>
    <n v="1128299"/>
    <x v="63"/>
    <x v="2"/>
    <x v="6"/>
    <x v="8"/>
    <x v="2"/>
    <n v="0.65000000000000013"/>
    <n v="4500"/>
    <n v="2925.0000000000005"/>
    <n v="1170.0000000000002"/>
    <n v="0.4"/>
  </r>
  <r>
    <x v="2"/>
    <n v="1128299"/>
    <x v="63"/>
    <x v="2"/>
    <x v="6"/>
    <x v="8"/>
    <x v="3"/>
    <n v="0.65000000000000013"/>
    <n v="4000"/>
    <n v="2600.0000000000005"/>
    <n v="910.00000000000011"/>
    <n v="0.35"/>
  </r>
  <r>
    <x v="2"/>
    <n v="1128299"/>
    <x v="63"/>
    <x v="2"/>
    <x v="6"/>
    <x v="8"/>
    <x v="4"/>
    <n v="0.75000000000000011"/>
    <n v="4000"/>
    <n v="3000.0000000000005"/>
    <n v="1650.0000000000007"/>
    <n v="0.55000000000000016"/>
  </r>
  <r>
    <x v="2"/>
    <n v="1128299"/>
    <x v="63"/>
    <x v="2"/>
    <x v="6"/>
    <x v="8"/>
    <x v="5"/>
    <n v="0.70000000000000007"/>
    <n v="4250"/>
    <n v="2975.0000000000005"/>
    <n v="595.00000000000011"/>
    <n v="0.2"/>
  </r>
  <r>
    <x v="2"/>
    <n v="1128299"/>
    <x v="55"/>
    <x v="2"/>
    <x v="6"/>
    <x v="8"/>
    <x v="0"/>
    <n v="0.55000000000000004"/>
    <n v="5250"/>
    <n v="2887.5000000000005"/>
    <n v="1155.0000000000002"/>
    <n v="0.4"/>
  </r>
  <r>
    <x v="2"/>
    <n v="1128299"/>
    <x v="55"/>
    <x v="2"/>
    <x v="6"/>
    <x v="8"/>
    <x v="1"/>
    <n v="0.60000000000000009"/>
    <n v="5250"/>
    <n v="3150.0000000000005"/>
    <n v="787.50000000000011"/>
    <n v="0.25"/>
  </r>
  <r>
    <x v="2"/>
    <n v="1128299"/>
    <x v="55"/>
    <x v="2"/>
    <x v="6"/>
    <x v="8"/>
    <x v="2"/>
    <n v="0.55000000000000004"/>
    <n v="3500"/>
    <n v="1925.0000000000002"/>
    <n v="770.00000000000011"/>
    <n v="0.4"/>
  </r>
  <r>
    <x v="2"/>
    <n v="1128299"/>
    <x v="55"/>
    <x v="2"/>
    <x v="6"/>
    <x v="8"/>
    <x v="3"/>
    <n v="0.55000000000000004"/>
    <n v="3250"/>
    <n v="1787.5000000000002"/>
    <n v="625.625"/>
    <n v="0.35"/>
  </r>
  <r>
    <x v="2"/>
    <n v="1128299"/>
    <x v="55"/>
    <x v="2"/>
    <x v="6"/>
    <x v="8"/>
    <x v="4"/>
    <n v="0.65"/>
    <n v="3000"/>
    <n v="1950"/>
    <n v="1072.5000000000002"/>
    <n v="0.55000000000000016"/>
  </r>
  <r>
    <x v="2"/>
    <n v="1128299"/>
    <x v="55"/>
    <x v="2"/>
    <x v="6"/>
    <x v="8"/>
    <x v="5"/>
    <n v="0.70000000000000007"/>
    <n v="3500"/>
    <n v="2450.0000000000005"/>
    <n v="490.00000000000011"/>
    <n v="0.2"/>
  </r>
  <r>
    <x v="2"/>
    <n v="1128299"/>
    <x v="64"/>
    <x v="2"/>
    <x v="6"/>
    <x v="8"/>
    <x v="0"/>
    <n v="0.55000000000000004"/>
    <n v="5750"/>
    <n v="3162.5000000000005"/>
    <n v="1265.0000000000002"/>
    <n v="0.4"/>
  </r>
  <r>
    <x v="2"/>
    <n v="1128299"/>
    <x v="64"/>
    <x v="2"/>
    <x v="6"/>
    <x v="8"/>
    <x v="1"/>
    <n v="0.60000000000000009"/>
    <n v="5750"/>
    <n v="3450.0000000000005"/>
    <n v="862.50000000000011"/>
    <n v="0.25"/>
  </r>
  <r>
    <x v="2"/>
    <n v="1128299"/>
    <x v="64"/>
    <x v="2"/>
    <x v="6"/>
    <x v="8"/>
    <x v="2"/>
    <n v="0.55000000000000004"/>
    <n v="4250"/>
    <n v="2337.5"/>
    <n v="935"/>
    <n v="0.4"/>
  </r>
  <r>
    <x v="2"/>
    <n v="1128299"/>
    <x v="64"/>
    <x v="2"/>
    <x v="6"/>
    <x v="8"/>
    <x v="3"/>
    <n v="0.65000000000000013"/>
    <n v="4000"/>
    <n v="2600.0000000000005"/>
    <n v="910.00000000000011"/>
    <n v="0.35"/>
  </r>
  <r>
    <x v="2"/>
    <n v="1128299"/>
    <x v="64"/>
    <x v="2"/>
    <x v="6"/>
    <x v="8"/>
    <x v="4"/>
    <n v="0.75000000000000011"/>
    <n v="3750"/>
    <n v="2812.5000000000005"/>
    <n v="1546.8750000000007"/>
    <n v="0.55000000000000016"/>
  </r>
  <r>
    <x v="2"/>
    <n v="1128299"/>
    <x v="64"/>
    <x v="2"/>
    <x v="6"/>
    <x v="8"/>
    <x v="5"/>
    <n v="0.80000000000000016"/>
    <n v="5000"/>
    <n v="4000.0000000000009"/>
    <n v="800.00000000000023"/>
    <n v="0.2"/>
  </r>
  <r>
    <x v="2"/>
    <n v="1128299"/>
    <x v="65"/>
    <x v="2"/>
    <x v="6"/>
    <x v="8"/>
    <x v="0"/>
    <n v="0.65000000000000013"/>
    <n v="7000"/>
    <n v="4550.0000000000009"/>
    <n v="1820.0000000000005"/>
    <n v="0.4"/>
  </r>
  <r>
    <x v="2"/>
    <n v="1128299"/>
    <x v="65"/>
    <x v="2"/>
    <x v="6"/>
    <x v="8"/>
    <x v="1"/>
    <n v="0.70000000000000018"/>
    <n v="7000"/>
    <n v="4900.0000000000009"/>
    <n v="1225.0000000000002"/>
    <n v="0.25"/>
  </r>
  <r>
    <x v="2"/>
    <n v="1128299"/>
    <x v="65"/>
    <x v="2"/>
    <x v="6"/>
    <x v="8"/>
    <x v="2"/>
    <n v="0.65000000000000013"/>
    <n v="5000"/>
    <n v="3250.0000000000005"/>
    <n v="1300.0000000000002"/>
    <n v="0.4"/>
  </r>
  <r>
    <x v="2"/>
    <n v="1128299"/>
    <x v="65"/>
    <x v="2"/>
    <x v="6"/>
    <x v="8"/>
    <x v="3"/>
    <n v="0.65000000000000013"/>
    <n v="5000"/>
    <n v="3250.0000000000005"/>
    <n v="1137.5"/>
    <n v="0.35"/>
  </r>
  <r>
    <x v="2"/>
    <n v="1128299"/>
    <x v="65"/>
    <x v="2"/>
    <x v="6"/>
    <x v="8"/>
    <x v="4"/>
    <n v="0.75000000000000011"/>
    <n v="4250"/>
    <n v="3187.5000000000005"/>
    <n v="1753.1250000000007"/>
    <n v="0.55000000000000016"/>
  </r>
  <r>
    <x v="2"/>
    <n v="1128299"/>
    <x v="65"/>
    <x v="2"/>
    <x v="6"/>
    <x v="8"/>
    <x v="5"/>
    <n v="0.80000000000000016"/>
    <n v="5250"/>
    <n v="4200.0000000000009"/>
    <n v="840.00000000000023"/>
    <n v="0.2"/>
  </r>
  <r>
    <x v="2"/>
    <n v="1128299"/>
    <x v="66"/>
    <x v="2"/>
    <x v="7"/>
    <x v="9"/>
    <x v="0"/>
    <n v="0.4"/>
    <n v="4500"/>
    <n v="1800"/>
    <n v="540"/>
    <n v="0.3"/>
  </r>
  <r>
    <x v="2"/>
    <n v="1128299"/>
    <x v="66"/>
    <x v="2"/>
    <x v="7"/>
    <x v="9"/>
    <x v="1"/>
    <n v="0.5"/>
    <n v="4500"/>
    <n v="2250"/>
    <n v="562.5"/>
    <n v="0.25"/>
  </r>
  <r>
    <x v="2"/>
    <n v="1128299"/>
    <x v="66"/>
    <x v="2"/>
    <x v="7"/>
    <x v="9"/>
    <x v="2"/>
    <n v="0.5"/>
    <n v="4500"/>
    <n v="2250"/>
    <n v="562.5"/>
    <n v="0.25"/>
  </r>
  <r>
    <x v="2"/>
    <n v="1128299"/>
    <x v="66"/>
    <x v="2"/>
    <x v="7"/>
    <x v="9"/>
    <x v="3"/>
    <n v="0.5"/>
    <n v="3000"/>
    <n v="1500"/>
    <n v="450"/>
    <n v="0.3"/>
  </r>
  <r>
    <x v="2"/>
    <n v="1128299"/>
    <x v="66"/>
    <x v="2"/>
    <x v="7"/>
    <x v="9"/>
    <x v="4"/>
    <n v="0.55000000000000004"/>
    <n v="2500"/>
    <n v="1375"/>
    <n v="343.75"/>
    <n v="0.25"/>
  </r>
  <r>
    <x v="2"/>
    <n v="1128299"/>
    <x v="66"/>
    <x v="2"/>
    <x v="7"/>
    <x v="9"/>
    <x v="5"/>
    <n v="0.5"/>
    <n v="5000"/>
    <n v="2500"/>
    <n v="500"/>
    <n v="0.2"/>
  </r>
  <r>
    <x v="2"/>
    <n v="1128299"/>
    <x v="67"/>
    <x v="2"/>
    <x v="7"/>
    <x v="9"/>
    <x v="0"/>
    <n v="0.4"/>
    <n v="5500"/>
    <n v="2200"/>
    <n v="660"/>
    <n v="0.3"/>
  </r>
  <r>
    <x v="2"/>
    <n v="1128299"/>
    <x v="67"/>
    <x v="2"/>
    <x v="7"/>
    <x v="9"/>
    <x v="1"/>
    <n v="0.5"/>
    <n v="4500"/>
    <n v="2250"/>
    <n v="562.5"/>
    <n v="0.25"/>
  </r>
  <r>
    <x v="2"/>
    <n v="1128299"/>
    <x v="67"/>
    <x v="2"/>
    <x v="7"/>
    <x v="9"/>
    <x v="2"/>
    <n v="0.5"/>
    <n v="4500"/>
    <n v="2250"/>
    <n v="562.5"/>
    <n v="0.25"/>
  </r>
  <r>
    <x v="2"/>
    <n v="1128299"/>
    <x v="67"/>
    <x v="2"/>
    <x v="7"/>
    <x v="9"/>
    <x v="3"/>
    <n v="0.5"/>
    <n v="3000"/>
    <n v="1500"/>
    <n v="450"/>
    <n v="0.3"/>
  </r>
  <r>
    <x v="2"/>
    <n v="1128299"/>
    <x v="67"/>
    <x v="2"/>
    <x v="7"/>
    <x v="9"/>
    <x v="4"/>
    <n v="0.55000000000000004"/>
    <n v="2250"/>
    <n v="1237.5"/>
    <n v="309.375"/>
    <n v="0.25"/>
  </r>
  <r>
    <x v="2"/>
    <n v="1128299"/>
    <x v="67"/>
    <x v="2"/>
    <x v="7"/>
    <x v="9"/>
    <x v="5"/>
    <n v="0.5"/>
    <n v="4250"/>
    <n v="2125"/>
    <n v="425"/>
    <n v="0.2"/>
  </r>
  <r>
    <x v="2"/>
    <n v="1128299"/>
    <x v="68"/>
    <x v="2"/>
    <x v="7"/>
    <x v="9"/>
    <x v="0"/>
    <n v="0.5"/>
    <n v="5750"/>
    <n v="2875"/>
    <n v="862.5"/>
    <n v="0.3"/>
  </r>
  <r>
    <x v="2"/>
    <n v="1128299"/>
    <x v="68"/>
    <x v="2"/>
    <x v="7"/>
    <x v="9"/>
    <x v="1"/>
    <n v="0.6"/>
    <n v="4250"/>
    <n v="2550"/>
    <n v="637.5"/>
    <n v="0.25"/>
  </r>
  <r>
    <x v="2"/>
    <n v="1128299"/>
    <x v="68"/>
    <x v="2"/>
    <x v="7"/>
    <x v="9"/>
    <x v="2"/>
    <n v="0.64999999999999991"/>
    <n v="4250"/>
    <n v="2762.4999999999995"/>
    <n v="690.62499999999989"/>
    <n v="0.25"/>
  </r>
  <r>
    <x v="2"/>
    <n v="1128299"/>
    <x v="68"/>
    <x v="2"/>
    <x v="7"/>
    <x v="9"/>
    <x v="3"/>
    <n v="0.64999999999999991"/>
    <n v="3250"/>
    <n v="2112.4999999999995"/>
    <n v="633.74999999999989"/>
    <n v="0.3"/>
  </r>
  <r>
    <x v="2"/>
    <n v="1128299"/>
    <x v="68"/>
    <x v="2"/>
    <x v="7"/>
    <x v="9"/>
    <x v="4"/>
    <n v="0.7"/>
    <n v="1750"/>
    <n v="1225"/>
    <n v="306.25"/>
    <n v="0.25"/>
  </r>
  <r>
    <x v="2"/>
    <n v="1128299"/>
    <x v="68"/>
    <x v="2"/>
    <x v="7"/>
    <x v="9"/>
    <x v="5"/>
    <n v="0.64999999999999991"/>
    <n v="3750"/>
    <n v="2437.4999999999995"/>
    <n v="487.49999999999994"/>
    <n v="0.2"/>
  </r>
  <r>
    <x v="2"/>
    <n v="1128299"/>
    <x v="69"/>
    <x v="2"/>
    <x v="7"/>
    <x v="9"/>
    <x v="0"/>
    <n v="0.7"/>
    <n v="5500"/>
    <n v="3849.9999999999995"/>
    <n v="1154.9999999999998"/>
    <n v="0.3"/>
  </r>
  <r>
    <x v="2"/>
    <n v="1128299"/>
    <x v="69"/>
    <x v="2"/>
    <x v="7"/>
    <x v="9"/>
    <x v="1"/>
    <n v="0.75"/>
    <n v="3500"/>
    <n v="2625"/>
    <n v="656.25"/>
    <n v="0.25"/>
  </r>
  <r>
    <x v="2"/>
    <n v="1128299"/>
    <x v="69"/>
    <x v="2"/>
    <x v="7"/>
    <x v="9"/>
    <x v="2"/>
    <n v="0.75"/>
    <n v="4000"/>
    <n v="3000"/>
    <n v="750"/>
    <n v="0.25"/>
  </r>
  <r>
    <x v="2"/>
    <n v="1128299"/>
    <x v="69"/>
    <x v="2"/>
    <x v="7"/>
    <x v="9"/>
    <x v="3"/>
    <n v="0.6"/>
    <n v="3000"/>
    <n v="1800"/>
    <n v="540"/>
    <n v="0.3"/>
  </r>
  <r>
    <x v="2"/>
    <n v="1128299"/>
    <x v="69"/>
    <x v="2"/>
    <x v="7"/>
    <x v="9"/>
    <x v="4"/>
    <n v="0.65"/>
    <n v="2000"/>
    <n v="1300"/>
    <n v="325"/>
    <n v="0.25"/>
  </r>
  <r>
    <x v="2"/>
    <n v="1128299"/>
    <x v="69"/>
    <x v="2"/>
    <x v="7"/>
    <x v="9"/>
    <x v="5"/>
    <n v="0.8"/>
    <n v="3500"/>
    <n v="2800"/>
    <n v="560"/>
    <n v="0.2"/>
  </r>
  <r>
    <x v="2"/>
    <n v="1128299"/>
    <x v="70"/>
    <x v="2"/>
    <x v="7"/>
    <x v="9"/>
    <x v="0"/>
    <n v="0.6"/>
    <n v="5500"/>
    <n v="3300"/>
    <n v="990"/>
    <n v="0.3"/>
  </r>
  <r>
    <x v="2"/>
    <n v="1128299"/>
    <x v="70"/>
    <x v="2"/>
    <x v="7"/>
    <x v="9"/>
    <x v="1"/>
    <n v="0.65"/>
    <n v="4000"/>
    <n v="2600"/>
    <n v="650"/>
    <n v="0.25"/>
  </r>
  <r>
    <x v="2"/>
    <n v="1128299"/>
    <x v="70"/>
    <x v="2"/>
    <x v="7"/>
    <x v="9"/>
    <x v="2"/>
    <n v="0.65"/>
    <n v="4000"/>
    <n v="2600"/>
    <n v="650"/>
    <n v="0.25"/>
  </r>
  <r>
    <x v="2"/>
    <n v="1128299"/>
    <x v="70"/>
    <x v="2"/>
    <x v="7"/>
    <x v="9"/>
    <x v="3"/>
    <n v="0.6"/>
    <n v="3000"/>
    <n v="1800"/>
    <n v="540"/>
    <n v="0.3"/>
  </r>
  <r>
    <x v="2"/>
    <n v="1128299"/>
    <x v="70"/>
    <x v="2"/>
    <x v="7"/>
    <x v="9"/>
    <x v="4"/>
    <n v="0.65"/>
    <n v="2000"/>
    <n v="1300"/>
    <n v="325"/>
    <n v="0.25"/>
  </r>
  <r>
    <x v="2"/>
    <n v="1128299"/>
    <x v="70"/>
    <x v="2"/>
    <x v="7"/>
    <x v="9"/>
    <x v="5"/>
    <n v="0.8"/>
    <n v="5000"/>
    <n v="4000"/>
    <n v="800"/>
    <n v="0.2"/>
  </r>
  <r>
    <x v="2"/>
    <n v="1128299"/>
    <x v="71"/>
    <x v="2"/>
    <x v="7"/>
    <x v="9"/>
    <x v="0"/>
    <n v="0.75"/>
    <n v="7500"/>
    <n v="5625"/>
    <n v="1687.5"/>
    <n v="0.3"/>
  </r>
  <r>
    <x v="2"/>
    <n v="1128299"/>
    <x v="71"/>
    <x v="2"/>
    <x v="7"/>
    <x v="9"/>
    <x v="1"/>
    <n v="0.8"/>
    <n v="6250"/>
    <n v="5000"/>
    <n v="1250"/>
    <n v="0.25"/>
  </r>
  <r>
    <x v="2"/>
    <n v="1128299"/>
    <x v="71"/>
    <x v="2"/>
    <x v="7"/>
    <x v="9"/>
    <x v="2"/>
    <n v="0.8"/>
    <n v="6250"/>
    <n v="5000"/>
    <n v="1250"/>
    <n v="0.25"/>
  </r>
  <r>
    <x v="2"/>
    <n v="1128299"/>
    <x v="71"/>
    <x v="2"/>
    <x v="7"/>
    <x v="9"/>
    <x v="3"/>
    <n v="0.8"/>
    <n v="5000"/>
    <n v="4000"/>
    <n v="1200"/>
    <n v="0.3"/>
  </r>
  <r>
    <x v="2"/>
    <n v="1128299"/>
    <x v="71"/>
    <x v="2"/>
    <x v="7"/>
    <x v="9"/>
    <x v="4"/>
    <n v="0.85000000000000009"/>
    <n v="3750"/>
    <n v="3187.5000000000005"/>
    <n v="796.87500000000011"/>
    <n v="0.25"/>
  </r>
  <r>
    <x v="2"/>
    <n v="1128299"/>
    <x v="71"/>
    <x v="2"/>
    <x v="7"/>
    <x v="9"/>
    <x v="5"/>
    <n v="1"/>
    <n v="6750"/>
    <n v="6750"/>
    <n v="1350"/>
    <n v="0.2"/>
  </r>
  <r>
    <x v="2"/>
    <n v="1128299"/>
    <x v="72"/>
    <x v="2"/>
    <x v="7"/>
    <x v="9"/>
    <x v="0"/>
    <n v="0.8"/>
    <n v="8250"/>
    <n v="6600"/>
    <n v="1980"/>
    <n v="0.3"/>
  </r>
  <r>
    <x v="2"/>
    <n v="1128299"/>
    <x v="72"/>
    <x v="2"/>
    <x v="7"/>
    <x v="9"/>
    <x v="1"/>
    <n v="0.85000000000000009"/>
    <n v="6750"/>
    <n v="5737.5000000000009"/>
    <n v="1434.3750000000002"/>
    <n v="0.25"/>
  </r>
  <r>
    <x v="2"/>
    <n v="1128299"/>
    <x v="72"/>
    <x v="2"/>
    <x v="7"/>
    <x v="9"/>
    <x v="2"/>
    <n v="0.85000000000000009"/>
    <n v="6250"/>
    <n v="5312.5000000000009"/>
    <n v="1328.1250000000002"/>
    <n v="0.25"/>
  </r>
  <r>
    <x v="2"/>
    <n v="1128299"/>
    <x v="72"/>
    <x v="2"/>
    <x v="7"/>
    <x v="9"/>
    <x v="3"/>
    <n v="0.8"/>
    <n v="5250"/>
    <n v="4200"/>
    <n v="1260"/>
    <n v="0.3"/>
  </r>
  <r>
    <x v="2"/>
    <n v="1128299"/>
    <x v="72"/>
    <x v="2"/>
    <x v="7"/>
    <x v="9"/>
    <x v="4"/>
    <n v="0.85000000000000009"/>
    <n v="5750"/>
    <n v="4887.5000000000009"/>
    <n v="1221.8750000000002"/>
    <n v="0.25"/>
  </r>
  <r>
    <x v="2"/>
    <n v="1128299"/>
    <x v="72"/>
    <x v="2"/>
    <x v="7"/>
    <x v="9"/>
    <x v="5"/>
    <n v="1"/>
    <n v="5750"/>
    <n v="5750"/>
    <n v="1150"/>
    <n v="0.2"/>
  </r>
  <r>
    <x v="2"/>
    <n v="1128299"/>
    <x v="73"/>
    <x v="2"/>
    <x v="7"/>
    <x v="9"/>
    <x v="0"/>
    <n v="0.85000000000000009"/>
    <n v="7750"/>
    <n v="6587.5000000000009"/>
    <n v="1976.2500000000002"/>
    <n v="0.3"/>
  </r>
  <r>
    <x v="2"/>
    <n v="1128299"/>
    <x v="73"/>
    <x v="2"/>
    <x v="7"/>
    <x v="9"/>
    <x v="1"/>
    <n v="0.80000000000000016"/>
    <n v="7500"/>
    <n v="6000.0000000000009"/>
    <n v="1500.0000000000002"/>
    <n v="0.25"/>
  </r>
  <r>
    <x v="2"/>
    <n v="1128299"/>
    <x v="73"/>
    <x v="2"/>
    <x v="7"/>
    <x v="9"/>
    <x v="2"/>
    <n v="0.75000000000000011"/>
    <n v="6250"/>
    <n v="4687.5000000000009"/>
    <n v="1171.8750000000002"/>
    <n v="0.25"/>
  </r>
  <r>
    <x v="2"/>
    <n v="1128299"/>
    <x v="73"/>
    <x v="2"/>
    <x v="7"/>
    <x v="9"/>
    <x v="3"/>
    <n v="0.75000000000000011"/>
    <n v="5750"/>
    <n v="4312.5000000000009"/>
    <n v="1293.7500000000002"/>
    <n v="0.3"/>
  </r>
  <r>
    <x v="2"/>
    <n v="1128299"/>
    <x v="73"/>
    <x v="2"/>
    <x v="7"/>
    <x v="9"/>
    <x v="4"/>
    <n v="0.75"/>
    <n v="5750"/>
    <n v="4312.5"/>
    <n v="1078.125"/>
    <n v="0.25"/>
  </r>
  <r>
    <x v="2"/>
    <n v="1128299"/>
    <x v="73"/>
    <x v="2"/>
    <x v="7"/>
    <x v="9"/>
    <x v="5"/>
    <n v="0.8"/>
    <n v="4000"/>
    <n v="3200"/>
    <n v="640"/>
    <n v="0.2"/>
  </r>
  <r>
    <x v="2"/>
    <n v="1128299"/>
    <x v="74"/>
    <x v="2"/>
    <x v="7"/>
    <x v="9"/>
    <x v="0"/>
    <n v="0.70000000000000018"/>
    <n v="6000"/>
    <n v="4200.0000000000009"/>
    <n v="1260.0000000000002"/>
    <n v="0.3"/>
  </r>
  <r>
    <x v="2"/>
    <n v="1128299"/>
    <x v="74"/>
    <x v="2"/>
    <x v="7"/>
    <x v="9"/>
    <x v="1"/>
    <n v="0.75000000000000022"/>
    <n v="6000"/>
    <n v="4500.0000000000009"/>
    <n v="1125.0000000000002"/>
    <n v="0.25"/>
  </r>
  <r>
    <x v="2"/>
    <n v="1128299"/>
    <x v="74"/>
    <x v="2"/>
    <x v="7"/>
    <x v="9"/>
    <x v="2"/>
    <n v="0.70000000000000018"/>
    <n v="4500"/>
    <n v="3150.0000000000009"/>
    <n v="787.50000000000023"/>
    <n v="0.25"/>
  </r>
  <r>
    <x v="2"/>
    <n v="1128299"/>
    <x v="74"/>
    <x v="2"/>
    <x v="7"/>
    <x v="9"/>
    <x v="3"/>
    <n v="0.70000000000000018"/>
    <n v="4000"/>
    <n v="2800.0000000000009"/>
    <n v="840.00000000000023"/>
    <n v="0.3"/>
  </r>
  <r>
    <x v="2"/>
    <n v="1128299"/>
    <x v="74"/>
    <x v="2"/>
    <x v="7"/>
    <x v="9"/>
    <x v="4"/>
    <n v="0.80000000000000016"/>
    <n v="4250"/>
    <n v="3400.0000000000005"/>
    <n v="850.00000000000011"/>
    <n v="0.25"/>
  </r>
  <r>
    <x v="2"/>
    <n v="1128299"/>
    <x v="74"/>
    <x v="2"/>
    <x v="7"/>
    <x v="9"/>
    <x v="5"/>
    <n v="0.65"/>
    <n v="4500"/>
    <n v="2925"/>
    <n v="585"/>
    <n v="0.2"/>
  </r>
  <r>
    <x v="2"/>
    <n v="1128299"/>
    <x v="75"/>
    <x v="2"/>
    <x v="7"/>
    <x v="9"/>
    <x v="0"/>
    <n v="0.60000000000000009"/>
    <n v="5500"/>
    <n v="3300.0000000000005"/>
    <n v="990.00000000000011"/>
    <n v="0.3"/>
  </r>
  <r>
    <x v="2"/>
    <n v="1128299"/>
    <x v="75"/>
    <x v="2"/>
    <x v="7"/>
    <x v="9"/>
    <x v="1"/>
    <n v="0.65000000000000013"/>
    <n v="5500"/>
    <n v="3575.0000000000009"/>
    <n v="893.75000000000023"/>
    <n v="0.25"/>
  </r>
  <r>
    <x v="2"/>
    <n v="1128299"/>
    <x v="75"/>
    <x v="2"/>
    <x v="7"/>
    <x v="9"/>
    <x v="2"/>
    <n v="0.60000000000000009"/>
    <n v="3750"/>
    <n v="2250.0000000000005"/>
    <n v="562.50000000000011"/>
    <n v="0.25"/>
  </r>
  <r>
    <x v="2"/>
    <n v="1128299"/>
    <x v="75"/>
    <x v="2"/>
    <x v="7"/>
    <x v="9"/>
    <x v="3"/>
    <n v="0.60000000000000009"/>
    <n v="3500"/>
    <n v="2100.0000000000005"/>
    <n v="630.00000000000011"/>
    <n v="0.3"/>
  </r>
  <r>
    <x v="2"/>
    <n v="1128299"/>
    <x v="75"/>
    <x v="2"/>
    <x v="7"/>
    <x v="9"/>
    <x v="4"/>
    <n v="0.70000000000000007"/>
    <n v="3250"/>
    <n v="2275"/>
    <n v="568.75"/>
    <n v="0.25"/>
  </r>
  <r>
    <x v="2"/>
    <n v="1128299"/>
    <x v="75"/>
    <x v="2"/>
    <x v="7"/>
    <x v="9"/>
    <x v="5"/>
    <n v="0.75000000000000011"/>
    <n v="3750"/>
    <n v="2812.5000000000005"/>
    <n v="562.50000000000011"/>
    <n v="0.2"/>
  </r>
  <r>
    <x v="2"/>
    <n v="1128299"/>
    <x v="76"/>
    <x v="2"/>
    <x v="7"/>
    <x v="9"/>
    <x v="0"/>
    <n v="0.60000000000000009"/>
    <n v="6000"/>
    <n v="3600.0000000000005"/>
    <n v="1080"/>
    <n v="0.3"/>
  </r>
  <r>
    <x v="2"/>
    <n v="1128299"/>
    <x v="76"/>
    <x v="2"/>
    <x v="7"/>
    <x v="9"/>
    <x v="1"/>
    <n v="0.65000000000000013"/>
    <n v="6250"/>
    <n v="4062.5000000000009"/>
    <n v="1015.6250000000002"/>
    <n v="0.25"/>
  </r>
  <r>
    <x v="2"/>
    <n v="1128299"/>
    <x v="76"/>
    <x v="2"/>
    <x v="7"/>
    <x v="9"/>
    <x v="2"/>
    <n v="0.60000000000000009"/>
    <n v="4750"/>
    <n v="2850.0000000000005"/>
    <n v="712.50000000000011"/>
    <n v="0.25"/>
  </r>
  <r>
    <x v="2"/>
    <n v="1128299"/>
    <x v="76"/>
    <x v="2"/>
    <x v="7"/>
    <x v="9"/>
    <x v="3"/>
    <n v="0.70000000000000018"/>
    <n v="4500"/>
    <n v="3150.0000000000009"/>
    <n v="945.00000000000023"/>
    <n v="0.3"/>
  </r>
  <r>
    <x v="2"/>
    <n v="1128299"/>
    <x v="76"/>
    <x v="2"/>
    <x v="7"/>
    <x v="9"/>
    <x v="4"/>
    <n v="0.90000000000000013"/>
    <n v="4250"/>
    <n v="3825.0000000000005"/>
    <n v="956.25000000000011"/>
    <n v="0.25"/>
  </r>
  <r>
    <x v="2"/>
    <n v="1128299"/>
    <x v="76"/>
    <x v="2"/>
    <x v="7"/>
    <x v="9"/>
    <x v="5"/>
    <n v="0.95000000000000018"/>
    <n v="5500"/>
    <n v="5225.0000000000009"/>
    <n v="1045.0000000000002"/>
    <n v="0.2"/>
  </r>
  <r>
    <x v="2"/>
    <n v="1128299"/>
    <x v="77"/>
    <x v="2"/>
    <x v="7"/>
    <x v="9"/>
    <x v="0"/>
    <n v="0.80000000000000016"/>
    <n v="7500"/>
    <n v="6000.0000000000009"/>
    <n v="1800.0000000000002"/>
    <n v="0.3"/>
  </r>
  <r>
    <x v="2"/>
    <n v="1128299"/>
    <x v="77"/>
    <x v="2"/>
    <x v="7"/>
    <x v="9"/>
    <x v="1"/>
    <n v="0.8500000000000002"/>
    <n v="7500"/>
    <n v="6375.0000000000018"/>
    <n v="1593.7500000000005"/>
    <n v="0.25"/>
  </r>
  <r>
    <x v="2"/>
    <n v="1128299"/>
    <x v="77"/>
    <x v="2"/>
    <x v="7"/>
    <x v="9"/>
    <x v="2"/>
    <n v="0.80000000000000016"/>
    <n v="5500"/>
    <n v="4400.0000000000009"/>
    <n v="1100.0000000000002"/>
    <n v="0.25"/>
  </r>
  <r>
    <x v="2"/>
    <n v="1128299"/>
    <x v="77"/>
    <x v="2"/>
    <x v="7"/>
    <x v="9"/>
    <x v="3"/>
    <n v="0.80000000000000016"/>
    <n v="5500"/>
    <n v="4400.0000000000009"/>
    <n v="1320.0000000000002"/>
    <n v="0.3"/>
  </r>
  <r>
    <x v="2"/>
    <n v="1128299"/>
    <x v="77"/>
    <x v="2"/>
    <x v="7"/>
    <x v="9"/>
    <x v="4"/>
    <n v="0.90000000000000013"/>
    <n v="4750"/>
    <n v="4275.0000000000009"/>
    <n v="1068.7500000000002"/>
    <n v="0.25"/>
  </r>
  <r>
    <x v="2"/>
    <n v="1128299"/>
    <x v="77"/>
    <x v="2"/>
    <x v="7"/>
    <x v="9"/>
    <x v="5"/>
    <n v="0.95000000000000018"/>
    <n v="5750"/>
    <n v="5462.5000000000009"/>
    <n v="1092.5000000000002"/>
    <n v="0.2"/>
  </r>
  <r>
    <x v="0"/>
    <n v="1185732"/>
    <x v="78"/>
    <x v="4"/>
    <x v="8"/>
    <x v="10"/>
    <x v="0"/>
    <n v="0.45"/>
    <n v="10500"/>
    <n v="4725"/>
    <n v="2126.25"/>
    <n v="0.45"/>
  </r>
  <r>
    <x v="0"/>
    <n v="1185732"/>
    <x v="78"/>
    <x v="4"/>
    <x v="8"/>
    <x v="10"/>
    <x v="1"/>
    <n v="0.45"/>
    <n v="8500"/>
    <n v="3825"/>
    <n v="1338.75"/>
    <n v="0.35"/>
  </r>
  <r>
    <x v="0"/>
    <n v="1185732"/>
    <x v="78"/>
    <x v="4"/>
    <x v="8"/>
    <x v="10"/>
    <x v="2"/>
    <n v="0.35000000000000003"/>
    <n v="8500"/>
    <n v="2975.0000000000005"/>
    <n v="743.75000000000011"/>
    <n v="0.25"/>
  </r>
  <r>
    <x v="0"/>
    <n v="1185732"/>
    <x v="78"/>
    <x v="4"/>
    <x v="8"/>
    <x v="10"/>
    <x v="3"/>
    <n v="0.39999999999999997"/>
    <n v="7000"/>
    <n v="2799.9999999999995"/>
    <n v="839.99999999999989"/>
    <n v="0.3"/>
  </r>
  <r>
    <x v="0"/>
    <n v="1185732"/>
    <x v="78"/>
    <x v="4"/>
    <x v="8"/>
    <x v="10"/>
    <x v="4"/>
    <n v="0.55000000000000004"/>
    <n v="7500"/>
    <n v="4125"/>
    <n v="1443.75"/>
    <n v="0.35"/>
  </r>
  <r>
    <x v="0"/>
    <n v="1185732"/>
    <x v="78"/>
    <x v="4"/>
    <x v="8"/>
    <x v="10"/>
    <x v="5"/>
    <n v="0.45"/>
    <n v="8500"/>
    <n v="3825"/>
    <n v="1912.5"/>
    <n v="0.5"/>
  </r>
  <r>
    <x v="0"/>
    <n v="1185732"/>
    <x v="79"/>
    <x v="4"/>
    <x v="8"/>
    <x v="10"/>
    <x v="0"/>
    <n v="0.45"/>
    <n v="11000"/>
    <n v="4950"/>
    <n v="2227.5"/>
    <n v="0.45"/>
  </r>
  <r>
    <x v="0"/>
    <n v="1185732"/>
    <x v="79"/>
    <x v="4"/>
    <x v="8"/>
    <x v="10"/>
    <x v="1"/>
    <n v="0.45"/>
    <n v="7500"/>
    <n v="3375"/>
    <n v="1181.25"/>
    <n v="0.35"/>
  </r>
  <r>
    <x v="0"/>
    <n v="1185732"/>
    <x v="79"/>
    <x v="4"/>
    <x v="8"/>
    <x v="10"/>
    <x v="2"/>
    <n v="0.35000000000000003"/>
    <n v="8000"/>
    <n v="2800.0000000000005"/>
    <n v="700.00000000000011"/>
    <n v="0.25"/>
  </r>
  <r>
    <x v="0"/>
    <n v="1185732"/>
    <x v="79"/>
    <x v="4"/>
    <x v="8"/>
    <x v="10"/>
    <x v="3"/>
    <n v="0.39999999999999997"/>
    <n v="6750"/>
    <n v="2700"/>
    <n v="810"/>
    <n v="0.3"/>
  </r>
  <r>
    <x v="0"/>
    <n v="1185732"/>
    <x v="79"/>
    <x v="4"/>
    <x v="8"/>
    <x v="10"/>
    <x v="4"/>
    <n v="0.55000000000000004"/>
    <n v="7500"/>
    <n v="4125"/>
    <n v="1443.75"/>
    <n v="0.35"/>
  </r>
  <r>
    <x v="0"/>
    <n v="1185732"/>
    <x v="79"/>
    <x v="4"/>
    <x v="8"/>
    <x v="10"/>
    <x v="5"/>
    <n v="0.45"/>
    <n v="8500"/>
    <n v="3825"/>
    <n v="1912.5"/>
    <n v="0.5"/>
  </r>
  <r>
    <x v="0"/>
    <n v="1185732"/>
    <x v="80"/>
    <x v="4"/>
    <x v="8"/>
    <x v="10"/>
    <x v="0"/>
    <n v="0.45"/>
    <n v="10700"/>
    <n v="4815"/>
    <n v="2166.75"/>
    <n v="0.45"/>
  </r>
  <r>
    <x v="0"/>
    <n v="1185732"/>
    <x v="80"/>
    <x v="4"/>
    <x v="8"/>
    <x v="10"/>
    <x v="1"/>
    <n v="0.45"/>
    <n v="7500"/>
    <n v="3375"/>
    <n v="1181.25"/>
    <n v="0.35"/>
  </r>
  <r>
    <x v="0"/>
    <n v="1185732"/>
    <x v="80"/>
    <x v="4"/>
    <x v="8"/>
    <x v="10"/>
    <x v="2"/>
    <n v="0.35000000000000003"/>
    <n v="7750"/>
    <n v="2712.5000000000005"/>
    <n v="678.12500000000011"/>
    <n v="0.25"/>
  </r>
  <r>
    <x v="0"/>
    <n v="1185732"/>
    <x v="80"/>
    <x v="4"/>
    <x v="8"/>
    <x v="10"/>
    <x v="3"/>
    <n v="0.39999999999999997"/>
    <n v="6250"/>
    <n v="2500"/>
    <n v="750"/>
    <n v="0.3"/>
  </r>
  <r>
    <x v="0"/>
    <n v="1185732"/>
    <x v="80"/>
    <x v="4"/>
    <x v="8"/>
    <x v="10"/>
    <x v="4"/>
    <n v="0.55000000000000004"/>
    <n v="6750"/>
    <n v="3712.5000000000005"/>
    <n v="1299.375"/>
    <n v="0.35"/>
  </r>
  <r>
    <x v="0"/>
    <n v="1185732"/>
    <x v="80"/>
    <x v="4"/>
    <x v="8"/>
    <x v="10"/>
    <x v="5"/>
    <n v="0.45"/>
    <n v="7750"/>
    <n v="3487.5"/>
    <n v="1743.75"/>
    <n v="0.5"/>
  </r>
  <r>
    <x v="0"/>
    <n v="1185732"/>
    <x v="81"/>
    <x v="4"/>
    <x v="8"/>
    <x v="10"/>
    <x v="0"/>
    <n v="0.45"/>
    <n v="10250"/>
    <n v="4612.5"/>
    <n v="2075.625"/>
    <n v="0.45"/>
  </r>
  <r>
    <x v="0"/>
    <n v="1185732"/>
    <x v="81"/>
    <x v="4"/>
    <x v="8"/>
    <x v="10"/>
    <x v="1"/>
    <n v="0.45"/>
    <n v="7250"/>
    <n v="3262.5"/>
    <n v="1141.875"/>
    <n v="0.35"/>
  </r>
  <r>
    <x v="0"/>
    <n v="1185732"/>
    <x v="81"/>
    <x v="4"/>
    <x v="8"/>
    <x v="10"/>
    <x v="2"/>
    <n v="0.35000000000000003"/>
    <n v="7250"/>
    <n v="2537.5000000000005"/>
    <n v="634.37500000000011"/>
    <n v="0.25"/>
  </r>
  <r>
    <x v="0"/>
    <n v="1185732"/>
    <x v="81"/>
    <x v="4"/>
    <x v="8"/>
    <x v="10"/>
    <x v="3"/>
    <n v="0.39999999999999997"/>
    <n v="6500"/>
    <n v="2600"/>
    <n v="780"/>
    <n v="0.3"/>
  </r>
  <r>
    <x v="0"/>
    <n v="1185732"/>
    <x v="81"/>
    <x v="4"/>
    <x v="8"/>
    <x v="10"/>
    <x v="4"/>
    <n v="0.55000000000000004"/>
    <n v="6750"/>
    <n v="3712.5000000000005"/>
    <n v="1299.375"/>
    <n v="0.35"/>
  </r>
  <r>
    <x v="0"/>
    <n v="1185732"/>
    <x v="81"/>
    <x v="4"/>
    <x v="8"/>
    <x v="10"/>
    <x v="5"/>
    <n v="0.45"/>
    <n v="8000"/>
    <n v="3600"/>
    <n v="1800"/>
    <n v="0.5"/>
  </r>
  <r>
    <x v="0"/>
    <n v="1185732"/>
    <x v="82"/>
    <x v="4"/>
    <x v="8"/>
    <x v="10"/>
    <x v="0"/>
    <n v="0.55000000000000004"/>
    <n v="10700"/>
    <n v="5885.0000000000009"/>
    <n v="2648.2500000000005"/>
    <n v="0.45"/>
  </r>
  <r>
    <x v="0"/>
    <n v="1185732"/>
    <x v="82"/>
    <x v="4"/>
    <x v="8"/>
    <x v="10"/>
    <x v="1"/>
    <n v="0.55000000000000004"/>
    <n v="7750"/>
    <n v="4262.5"/>
    <n v="1491.875"/>
    <n v="0.35"/>
  </r>
  <r>
    <x v="0"/>
    <n v="1185732"/>
    <x v="82"/>
    <x v="4"/>
    <x v="8"/>
    <x v="10"/>
    <x v="2"/>
    <n v="0.5"/>
    <n v="7500"/>
    <n v="3750"/>
    <n v="937.5"/>
    <n v="0.25"/>
  </r>
  <r>
    <x v="0"/>
    <n v="1185732"/>
    <x v="82"/>
    <x v="4"/>
    <x v="8"/>
    <x v="10"/>
    <x v="3"/>
    <n v="0.5"/>
    <n v="7000"/>
    <n v="3500"/>
    <n v="1050"/>
    <n v="0.3"/>
  </r>
  <r>
    <x v="0"/>
    <n v="1185732"/>
    <x v="82"/>
    <x v="4"/>
    <x v="8"/>
    <x v="10"/>
    <x v="4"/>
    <n v="0.6"/>
    <n v="7250"/>
    <n v="4350"/>
    <n v="1522.5"/>
    <n v="0.35"/>
  </r>
  <r>
    <x v="0"/>
    <n v="1185732"/>
    <x v="82"/>
    <x v="4"/>
    <x v="8"/>
    <x v="10"/>
    <x v="5"/>
    <n v="0.65"/>
    <n v="8250"/>
    <n v="5362.5"/>
    <n v="2681.25"/>
    <n v="0.5"/>
  </r>
  <r>
    <x v="0"/>
    <n v="1185732"/>
    <x v="83"/>
    <x v="4"/>
    <x v="8"/>
    <x v="10"/>
    <x v="0"/>
    <n v="0.6"/>
    <n v="10750"/>
    <n v="6450"/>
    <n v="2902.5"/>
    <n v="0.45"/>
  </r>
  <r>
    <x v="0"/>
    <n v="1185732"/>
    <x v="83"/>
    <x v="4"/>
    <x v="8"/>
    <x v="10"/>
    <x v="1"/>
    <n v="0.55000000000000004"/>
    <n v="8250"/>
    <n v="4537.5"/>
    <n v="1588.125"/>
    <n v="0.35"/>
  </r>
  <r>
    <x v="0"/>
    <n v="1185732"/>
    <x v="83"/>
    <x v="4"/>
    <x v="8"/>
    <x v="10"/>
    <x v="2"/>
    <n v="0.5"/>
    <n v="8000"/>
    <n v="4000"/>
    <n v="1000"/>
    <n v="0.25"/>
  </r>
  <r>
    <x v="0"/>
    <n v="1185732"/>
    <x v="83"/>
    <x v="4"/>
    <x v="8"/>
    <x v="10"/>
    <x v="3"/>
    <n v="0.5"/>
    <n v="7750"/>
    <n v="3875"/>
    <n v="1162.5"/>
    <n v="0.3"/>
  </r>
  <r>
    <x v="0"/>
    <n v="1185732"/>
    <x v="83"/>
    <x v="4"/>
    <x v="8"/>
    <x v="10"/>
    <x v="4"/>
    <n v="0.65"/>
    <n v="7750"/>
    <n v="5037.5"/>
    <n v="1763.125"/>
    <n v="0.35"/>
  </r>
  <r>
    <x v="0"/>
    <n v="1185732"/>
    <x v="83"/>
    <x v="4"/>
    <x v="8"/>
    <x v="10"/>
    <x v="5"/>
    <n v="0.70000000000000007"/>
    <n v="9250"/>
    <n v="6475.0000000000009"/>
    <n v="3237.5000000000005"/>
    <n v="0.5"/>
  </r>
  <r>
    <x v="0"/>
    <n v="1185732"/>
    <x v="84"/>
    <x v="4"/>
    <x v="8"/>
    <x v="10"/>
    <x v="0"/>
    <n v="0.65"/>
    <n v="11500"/>
    <n v="7475"/>
    <n v="3363.75"/>
    <n v="0.45"/>
  </r>
  <r>
    <x v="0"/>
    <n v="1185732"/>
    <x v="84"/>
    <x v="4"/>
    <x v="8"/>
    <x v="10"/>
    <x v="1"/>
    <n v="0.60000000000000009"/>
    <n v="9000"/>
    <n v="5400.0000000000009"/>
    <n v="1890.0000000000002"/>
    <n v="0.35"/>
  </r>
  <r>
    <x v="0"/>
    <n v="1185732"/>
    <x v="84"/>
    <x v="4"/>
    <x v="8"/>
    <x v="10"/>
    <x v="2"/>
    <n v="0.55000000000000004"/>
    <n v="8250"/>
    <n v="4537.5"/>
    <n v="1134.375"/>
    <n v="0.25"/>
  </r>
  <r>
    <x v="0"/>
    <n v="1185732"/>
    <x v="84"/>
    <x v="4"/>
    <x v="8"/>
    <x v="10"/>
    <x v="3"/>
    <n v="0.55000000000000004"/>
    <n v="7750"/>
    <n v="4262.5"/>
    <n v="1278.75"/>
    <n v="0.3"/>
  </r>
  <r>
    <x v="0"/>
    <n v="1185732"/>
    <x v="84"/>
    <x v="4"/>
    <x v="8"/>
    <x v="10"/>
    <x v="4"/>
    <n v="0.65"/>
    <n v="8000"/>
    <n v="5200"/>
    <n v="1819.9999999999998"/>
    <n v="0.35"/>
  </r>
  <r>
    <x v="0"/>
    <n v="1185732"/>
    <x v="84"/>
    <x v="4"/>
    <x v="8"/>
    <x v="10"/>
    <x v="5"/>
    <n v="0.70000000000000007"/>
    <n v="9750"/>
    <n v="6825.0000000000009"/>
    <n v="3412.5000000000005"/>
    <n v="0.5"/>
  </r>
  <r>
    <x v="0"/>
    <n v="1185732"/>
    <x v="85"/>
    <x v="4"/>
    <x v="8"/>
    <x v="10"/>
    <x v="0"/>
    <n v="0.65"/>
    <n v="11250"/>
    <n v="7312.5"/>
    <n v="3290.625"/>
    <n v="0.45"/>
  </r>
  <r>
    <x v="0"/>
    <n v="1185732"/>
    <x v="85"/>
    <x v="4"/>
    <x v="8"/>
    <x v="10"/>
    <x v="1"/>
    <n v="0.60000000000000009"/>
    <n v="9000"/>
    <n v="5400.0000000000009"/>
    <n v="1890.0000000000002"/>
    <n v="0.35"/>
  </r>
  <r>
    <x v="0"/>
    <n v="1185732"/>
    <x v="85"/>
    <x v="4"/>
    <x v="8"/>
    <x v="10"/>
    <x v="2"/>
    <n v="0.55000000000000004"/>
    <n v="8250"/>
    <n v="4537.5"/>
    <n v="1134.375"/>
    <n v="0.25"/>
  </r>
  <r>
    <x v="0"/>
    <n v="1185732"/>
    <x v="85"/>
    <x v="4"/>
    <x v="8"/>
    <x v="10"/>
    <x v="3"/>
    <n v="0.45"/>
    <n v="7750"/>
    <n v="3487.5"/>
    <n v="1046.25"/>
    <n v="0.3"/>
  </r>
  <r>
    <x v="0"/>
    <n v="1185732"/>
    <x v="85"/>
    <x v="4"/>
    <x v="8"/>
    <x v="10"/>
    <x v="4"/>
    <n v="0.55000000000000004"/>
    <n v="7500"/>
    <n v="4125"/>
    <n v="1443.75"/>
    <n v="0.35"/>
  </r>
  <r>
    <x v="0"/>
    <n v="1185732"/>
    <x v="85"/>
    <x v="4"/>
    <x v="8"/>
    <x v="10"/>
    <x v="5"/>
    <n v="0.60000000000000009"/>
    <n v="9250"/>
    <n v="5550.0000000000009"/>
    <n v="2775.0000000000005"/>
    <n v="0.5"/>
  </r>
  <r>
    <x v="0"/>
    <n v="1185732"/>
    <x v="86"/>
    <x v="4"/>
    <x v="8"/>
    <x v="10"/>
    <x v="0"/>
    <n v="0.55000000000000004"/>
    <n v="10500"/>
    <n v="5775.0000000000009"/>
    <n v="2598.7500000000005"/>
    <n v="0.45"/>
  </r>
  <r>
    <x v="0"/>
    <n v="1185732"/>
    <x v="86"/>
    <x v="4"/>
    <x v="8"/>
    <x v="10"/>
    <x v="1"/>
    <n v="0.50000000000000011"/>
    <n v="8500"/>
    <n v="4250.0000000000009"/>
    <n v="1487.5000000000002"/>
    <n v="0.35"/>
  </r>
  <r>
    <x v="0"/>
    <n v="1185732"/>
    <x v="86"/>
    <x v="4"/>
    <x v="8"/>
    <x v="10"/>
    <x v="2"/>
    <n v="0.45"/>
    <n v="7500"/>
    <n v="3375"/>
    <n v="843.75"/>
    <n v="0.25"/>
  </r>
  <r>
    <x v="0"/>
    <n v="1185732"/>
    <x v="86"/>
    <x v="4"/>
    <x v="8"/>
    <x v="10"/>
    <x v="3"/>
    <n v="0.45"/>
    <n v="7250"/>
    <n v="3262.5"/>
    <n v="978.75"/>
    <n v="0.3"/>
  </r>
  <r>
    <x v="0"/>
    <n v="1185732"/>
    <x v="86"/>
    <x v="4"/>
    <x v="8"/>
    <x v="10"/>
    <x v="4"/>
    <n v="0.55000000000000004"/>
    <n v="7250"/>
    <n v="3987.5000000000005"/>
    <n v="1395.625"/>
    <n v="0.35"/>
  </r>
  <r>
    <x v="0"/>
    <n v="1185732"/>
    <x v="86"/>
    <x v="4"/>
    <x v="8"/>
    <x v="10"/>
    <x v="5"/>
    <n v="0.60000000000000009"/>
    <n v="8250"/>
    <n v="4950.0000000000009"/>
    <n v="2475.0000000000005"/>
    <n v="0.5"/>
  </r>
  <r>
    <x v="0"/>
    <n v="1185732"/>
    <x v="87"/>
    <x v="4"/>
    <x v="8"/>
    <x v="10"/>
    <x v="0"/>
    <n v="0.60000000000000009"/>
    <n v="10000"/>
    <n v="6000.0000000000009"/>
    <n v="2700.0000000000005"/>
    <n v="0.45"/>
  </r>
  <r>
    <x v="0"/>
    <n v="1185732"/>
    <x v="87"/>
    <x v="4"/>
    <x v="8"/>
    <x v="10"/>
    <x v="1"/>
    <n v="0.50000000000000011"/>
    <n v="8250"/>
    <n v="4125.0000000000009"/>
    <n v="1443.7500000000002"/>
    <n v="0.35"/>
  </r>
  <r>
    <x v="0"/>
    <n v="1185732"/>
    <x v="87"/>
    <x v="4"/>
    <x v="8"/>
    <x v="10"/>
    <x v="2"/>
    <n v="0.50000000000000011"/>
    <n v="7250"/>
    <n v="3625.0000000000009"/>
    <n v="906.25000000000023"/>
    <n v="0.25"/>
  </r>
  <r>
    <x v="0"/>
    <n v="1185732"/>
    <x v="87"/>
    <x v="4"/>
    <x v="8"/>
    <x v="10"/>
    <x v="3"/>
    <n v="0.50000000000000011"/>
    <n v="7000"/>
    <n v="3500.0000000000009"/>
    <n v="1050.0000000000002"/>
    <n v="0.3"/>
  </r>
  <r>
    <x v="0"/>
    <n v="1185732"/>
    <x v="87"/>
    <x v="4"/>
    <x v="8"/>
    <x v="10"/>
    <x v="4"/>
    <n v="0.60000000000000009"/>
    <n v="7000"/>
    <n v="4200.0000000000009"/>
    <n v="1470.0000000000002"/>
    <n v="0.35"/>
  </r>
  <r>
    <x v="0"/>
    <n v="1185732"/>
    <x v="87"/>
    <x v="4"/>
    <x v="8"/>
    <x v="10"/>
    <x v="5"/>
    <n v="0.65"/>
    <n v="8250"/>
    <n v="5362.5"/>
    <n v="2681.25"/>
    <n v="0.5"/>
  </r>
  <r>
    <x v="0"/>
    <n v="1185732"/>
    <x v="88"/>
    <x v="4"/>
    <x v="8"/>
    <x v="10"/>
    <x v="0"/>
    <n v="0.60000000000000009"/>
    <n v="9750"/>
    <n v="5850.0000000000009"/>
    <n v="2632.5000000000005"/>
    <n v="0.45"/>
  </r>
  <r>
    <x v="0"/>
    <n v="1185732"/>
    <x v="88"/>
    <x v="4"/>
    <x v="8"/>
    <x v="10"/>
    <x v="1"/>
    <n v="0.50000000000000011"/>
    <n v="8000"/>
    <n v="4000.0000000000009"/>
    <n v="1400.0000000000002"/>
    <n v="0.35"/>
  </r>
  <r>
    <x v="0"/>
    <n v="1185732"/>
    <x v="88"/>
    <x v="4"/>
    <x v="8"/>
    <x v="10"/>
    <x v="2"/>
    <n v="0.50000000000000011"/>
    <n v="7450"/>
    <n v="3725.0000000000009"/>
    <n v="931.25000000000023"/>
    <n v="0.25"/>
  </r>
  <r>
    <x v="0"/>
    <n v="1185732"/>
    <x v="88"/>
    <x v="4"/>
    <x v="8"/>
    <x v="10"/>
    <x v="3"/>
    <n v="0.50000000000000011"/>
    <n v="7750"/>
    <n v="3875.0000000000009"/>
    <n v="1162.5000000000002"/>
    <n v="0.3"/>
  </r>
  <r>
    <x v="0"/>
    <n v="1185732"/>
    <x v="88"/>
    <x v="4"/>
    <x v="8"/>
    <x v="10"/>
    <x v="4"/>
    <n v="0.65"/>
    <n v="7500"/>
    <n v="4875"/>
    <n v="1706.25"/>
    <n v="0.35"/>
  </r>
  <r>
    <x v="0"/>
    <n v="1185732"/>
    <x v="88"/>
    <x v="4"/>
    <x v="8"/>
    <x v="10"/>
    <x v="5"/>
    <n v="0.7"/>
    <n v="8500"/>
    <n v="5950"/>
    <n v="2975"/>
    <n v="0.5"/>
  </r>
  <r>
    <x v="0"/>
    <n v="1185732"/>
    <x v="89"/>
    <x v="4"/>
    <x v="8"/>
    <x v="10"/>
    <x v="0"/>
    <n v="0.65"/>
    <n v="10750"/>
    <n v="6987.5"/>
    <n v="3144.375"/>
    <n v="0.45"/>
  </r>
  <r>
    <x v="0"/>
    <n v="1185732"/>
    <x v="89"/>
    <x v="4"/>
    <x v="8"/>
    <x v="10"/>
    <x v="1"/>
    <n v="0.55000000000000004"/>
    <n v="8750"/>
    <n v="4812.5"/>
    <n v="1684.375"/>
    <n v="0.35"/>
  </r>
  <r>
    <x v="0"/>
    <n v="1185732"/>
    <x v="89"/>
    <x v="4"/>
    <x v="8"/>
    <x v="10"/>
    <x v="2"/>
    <n v="0.55000000000000004"/>
    <n v="8250"/>
    <n v="4537.5"/>
    <n v="1134.375"/>
    <n v="0.25"/>
  </r>
  <r>
    <x v="0"/>
    <n v="1185732"/>
    <x v="89"/>
    <x v="4"/>
    <x v="8"/>
    <x v="10"/>
    <x v="3"/>
    <n v="0.55000000000000004"/>
    <n v="7750"/>
    <n v="4262.5"/>
    <n v="1278.75"/>
    <n v="0.3"/>
  </r>
  <r>
    <x v="0"/>
    <n v="1185732"/>
    <x v="89"/>
    <x v="4"/>
    <x v="8"/>
    <x v="10"/>
    <x v="4"/>
    <n v="0.65"/>
    <n v="7750"/>
    <n v="5037.5"/>
    <n v="1763.125"/>
    <n v="0.35"/>
  </r>
  <r>
    <x v="0"/>
    <n v="1185732"/>
    <x v="89"/>
    <x v="4"/>
    <x v="8"/>
    <x v="10"/>
    <x v="5"/>
    <n v="0.7"/>
    <n v="8750"/>
    <n v="6125"/>
    <n v="3062.5"/>
    <n v="0.5"/>
  </r>
  <r>
    <x v="0"/>
    <n v="1185732"/>
    <x v="90"/>
    <x v="3"/>
    <x v="9"/>
    <x v="11"/>
    <x v="0"/>
    <n v="0.35"/>
    <n v="4500"/>
    <n v="1575"/>
    <n v="551.25"/>
    <n v="0.35000000000000003"/>
  </r>
  <r>
    <x v="0"/>
    <n v="1185732"/>
    <x v="90"/>
    <x v="3"/>
    <x v="9"/>
    <x v="11"/>
    <x v="1"/>
    <n v="0.35"/>
    <n v="2500"/>
    <n v="875"/>
    <n v="262.5"/>
    <n v="0.3"/>
  </r>
  <r>
    <x v="0"/>
    <n v="1185732"/>
    <x v="90"/>
    <x v="3"/>
    <x v="9"/>
    <x v="11"/>
    <x v="2"/>
    <n v="0.25"/>
    <n v="2500"/>
    <n v="625"/>
    <n v="187.5"/>
    <n v="0.3"/>
  </r>
  <r>
    <x v="0"/>
    <n v="1185732"/>
    <x v="90"/>
    <x v="3"/>
    <x v="9"/>
    <x v="11"/>
    <x v="3"/>
    <n v="0.30000000000000004"/>
    <n v="1000"/>
    <n v="300.00000000000006"/>
    <n v="105.00000000000003"/>
    <n v="0.35000000000000003"/>
  </r>
  <r>
    <x v="0"/>
    <n v="1185732"/>
    <x v="90"/>
    <x v="3"/>
    <x v="9"/>
    <x v="11"/>
    <x v="4"/>
    <n v="0.44999999999999996"/>
    <n v="1500"/>
    <n v="674.99999999999989"/>
    <n v="202.49999999999997"/>
    <n v="0.3"/>
  </r>
  <r>
    <x v="0"/>
    <n v="1185732"/>
    <x v="90"/>
    <x v="3"/>
    <x v="9"/>
    <x v="11"/>
    <x v="5"/>
    <n v="0.35"/>
    <n v="2500"/>
    <n v="875"/>
    <n v="393.75"/>
    <n v="0.45"/>
  </r>
  <r>
    <x v="0"/>
    <n v="1185732"/>
    <x v="91"/>
    <x v="3"/>
    <x v="9"/>
    <x v="11"/>
    <x v="0"/>
    <n v="0.35"/>
    <n v="5000"/>
    <n v="1750"/>
    <n v="612.50000000000011"/>
    <n v="0.35000000000000003"/>
  </r>
  <r>
    <x v="0"/>
    <n v="1185732"/>
    <x v="91"/>
    <x v="3"/>
    <x v="9"/>
    <x v="11"/>
    <x v="1"/>
    <n v="0.35"/>
    <n v="1500"/>
    <n v="525"/>
    <n v="157.5"/>
    <n v="0.3"/>
  </r>
  <r>
    <x v="0"/>
    <n v="1185732"/>
    <x v="91"/>
    <x v="3"/>
    <x v="9"/>
    <x v="11"/>
    <x v="2"/>
    <n v="0.25"/>
    <n v="2000"/>
    <n v="500"/>
    <n v="150"/>
    <n v="0.3"/>
  </r>
  <r>
    <x v="0"/>
    <n v="1185732"/>
    <x v="91"/>
    <x v="3"/>
    <x v="9"/>
    <x v="11"/>
    <x v="3"/>
    <n v="0.30000000000000004"/>
    <n v="750"/>
    <n v="225.00000000000003"/>
    <n v="78.750000000000014"/>
    <n v="0.35000000000000003"/>
  </r>
  <r>
    <x v="0"/>
    <n v="1185732"/>
    <x v="91"/>
    <x v="3"/>
    <x v="9"/>
    <x v="11"/>
    <x v="4"/>
    <n v="0.44999999999999996"/>
    <n v="1500"/>
    <n v="674.99999999999989"/>
    <n v="202.49999999999997"/>
    <n v="0.3"/>
  </r>
  <r>
    <x v="0"/>
    <n v="1185732"/>
    <x v="91"/>
    <x v="3"/>
    <x v="9"/>
    <x v="11"/>
    <x v="5"/>
    <n v="0.35"/>
    <n v="2250"/>
    <n v="787.5"/>
    <n v="354.375"/>
    <n v="0.45"/>
  </r>
  <r>
    <x v="0"/>
    <n v="1185732"/>
    <x v="92"/>
    <x v="3"/>
    <x v="9"/>
    <x v="11"/>
    <x v="0"/>
    <n v="0.4"/>
    <n v="4450"/>
    <n v="1780"/>
    <n v="623.00000000000011"/>
    <n v="0.35000000000000003"/>
  </r>
  <r>
    <x v="0"/>
    <n v="1185732"/>
    <x v="92"/>
    <x v="3"/>
    <x v="9"/>
    <x v="11"/>
    <x v="1"/>
    <n v="0.4"/>
    <n v="1250"/>
    <n v="500"/>
    <n v="150"/>
    <n v="0.3"/>
  </r>
  <r>
    <x v="0"/>
    <n v="1185732"/>
    <x v="92"/>
    <x v="3"/>
    <x v="9"/>
    <x v="11"/>
    <x v="2"/>
    <n v="0.30000000000000004"/>
    <n v="1750"/>
    <n v="525.00000000000011"/>
    <n v="157.50000000000003"/>
    <n v="0.3"/>
  </r>
  <r>
    <x v="0"/>
    <n v="1185732"/>
    <x v="92"/>
    <x v="3"/>
    <x v="9"/>
    <x v="11"/>
    <x v="3"/>
    <n v="0.35"/>
    <n v="250"/>
    <n v="87.5"/>
    <n v="30.625000000000004"/>
    <n v="0.35000000000000003"/>
  </r>
  <r>
    <x v="0"/>
    <n v="1185732"/>
    <x v="92"/>
    <x v="3"/>
    <x v="9"/>
    <x v="11"/>
    <x v="4"/>
    <n v="0.5"/>
    <n v="750"/>
    <n v="375"/>
    <n v="112.5"/>
    <n v="0.3"/>
  </r>
  <r>
    <x v="0"/>
    <n v="1185732"/>
    <x v="92"/>
    <x v="3"/>
    <x v="9"/>
    <x v="11"/>
    <x v="5"/>
    <n v="0.4"/>
    <n v="1750"/>
    <n v="700"/>
    <n v="315"/>
    <n v="0.45"/>
  </r>
  <r>
    <x v="0"/>
    <n v="1185732"/>
    <x v="93"/>
    <x v="3"/>
    <x v="9"/>
    <x v="11"/>
    <x v="0"/>
    <n v="0.4"/>
    <n v="4000"/>
    <n v="1600"/>
    <n v="560"/>
    <n v="0.35000000000000003"/>
  </r>
  <r>
    <x v="0"/>
    <n v="1185732"/>
    <x v="93"/>
    <x v="3"/>
    <x v="9"/>
    <x v="11"/>
    <x v="1"/>
    <n v="0.4"/>
    <n v="1000"/>
    <n v="400"/>
    <n v="120"/>
    <n v="0.3"/>
  </r>
  <r>
    <x v="0"/>
    <n v="1185732"/>
    <x v="93"/>
    <x v="3"/>
    <x v="9"/>
    <x v="11"/>
    <x v="2"/>
    <n v="0.30000000000000004"/>
    <n v="1000"/>
    <n v="300.00000000000006"/>
    <n v="90.000000000000014"/>
    <n v="0.3"/>
  </r>
  <r>
    <x v="0"/>
    <n v="1185732"/>
    <x v="93"/>
    <x v="3"/>
    <x v="9"/>
    <x v="11"/>
    <x v="3"/>
    <n v="0.35"/>
    <n v="250"/>
    <n v="87.5"/>
    <n v="30.625000000000004"/>
    <n v="0.35000000000000003"/>
  </r>
  <r>
    <x v="0"/>
    <n v="1185732"/>
    <x v="93"/>
    <x v="3"/>
    <x v="9"/>
    <x v="11"/>
    <x v="4"/>
    <n v="0.5"/>
    <n v="500"/>
    <n v="250"/>
    <n v="75"/>
    <n v="0.3"/>
  </r>
  <r>
    <x v="0"/>
    <n v="1185732"/>
    <x v="93"/>
    <x v="3"/>
    <x v="9"/>
    <x v="11"/>
    <x v="5"/>
    <n v="0.4"/>
    <n v="1750"/>
    <n v="700"/>
    <n v="315"/>
    <n v="0.45"/>
  </r>
  <r>
    <x v="0"/>
    <n v="1185732"/>
    <x v="94"/>
    <x v="3"/>
    <x v="9"/>
    <x v="11"/>
    <x v="0"/>
    <n v="0.5"/>
    <n v="4450"/>
    <n v="2225"/>
    <n v="778.75000000000011"/>
    <n v="0.35000000000000003"/>
  </r>
  <r>
    <x v="0"/>
    <n v="1185732"/>
    <x v="94"/>
    <x v="3"/>
    <x v="9"/>
    <x v="11"/>
    <x v="1"/>
    <n v="0.45000000000000007"/>
    <n v="1500"/>
    <n v="675.00000000000011"/>
    <n v="202.50000000000003"/>
    <n v="0.3"/>
  </r>
  <r>
    <x v="0"/>
    <n v="1185732"/>
    <x v="94"/>
    <x v="3"/>
    <x v="9"/>
    <x v="11"/>
    <x v="2"/>
    <n v="0.4"/>
    <n v="1250"/>
    <n v="500"/>
    <n v="150"/>
    <n v="0.3"/>
  </r>
  <r>
    <x v="0"/>
    <n v="1185732"/>
    <x v="94"/>
    <x v="3"/>
    <x v="9"/>
    <x v="11"/>
    <x v="3"/>
    <n v="0.4"/>
    <n v="500"/>
    <n v="200"/>
    <n v="70"/>
    <n v="0.35000000000000003"/>
  </r>
  <r>
    <x v="0"/>
    <n v="1185732"/>
    <x v="94"/>
    <x v="3"/>
    <x v="9"/>
    <x v="11"/>
    <x v="4"/>
    <n v="0.54999999999999993"/>
    <n v="750"/>
    <n v="412.49999999999994"/>
    <n v="123.74999999999997"/>
    <n v="0.3"/>
  </r>
  <r>
    <x v="0"/>
    <n v="1185732"/>
    <x v="94"/>
    <x v="3"/>
    <x v="9"/>
    <x v="11"/>
    <x v="5"/>
    <n v="0.6"/>
    <n v="1750"/>
    <n v="1050"/>
    <n v="472.5"/>
    <n v="0.45"/>
  </r>
  <r>
    <x v="0"/>
    <n v="1185732"/>
    <x v="95"/>
    <x v="3"/>
    <x v="9"/>
    <x v="11"/>
    <x v="0"/>
    <n v="0.45"/>
    <n v="4250"/>
    <n v="1912.5"/>
    <n v="669.37500000000011"/>
    <n v="0.35000000000000003"/>
  </r>
  <r>
    <x v="0"/>
    <n v="1185732"/>
    <x v="95"/>
    <x v="3"/>
    <x v="9"/>
    <x v="11"/>
    <x v="1"/>
    <n v="0.40000000000000008"/>
    <n v="1750"/>
    <n v="700.00000000000011"/>
    <n v="210.00000000000003"/>
    <n v="0.3"/>
  </r>
  <r>
    <x v="0"/>
    <n v="1185732"/>
    <x v="95"/>
    <x v="3"/>
    <x v="9"/>
    <x v="11"/>
    <x v="2"/>
    <n v="0.35000000000000003"/>
    <n v="1750"/>
    <n v="612.50000000000011"/>
    <n v="183.75000000000003"/>
    <n v="0.3"/>
  </r>
  <r>
    <x v="0"/>
    <n v="1185732"/>
    <x v="95"/>
    <x v="3"/>
    <x v="9"/>
    <x v="11"/>
    <x v="3"/>
    <n v="0.35000000000000003"/>
    <n v="1500"/>
    <n v="525"/>
    <n v="183.75000000000003"/>
    <n v="0.35000000000000003"/>
  </r>
  <r>
    <x v="0"/>
    <n v="1185732"/>
    <x v="95"/>
    <x v="3"/>
    <x v="9"/>
    <x v="11"/>
    <x v="4"/>
    <n v="0.5"/>
    <n v="1500"/>
    <n v="750"/>
    <n v="225"/>
    <n v="0.3"/>
  </r>
  <r>
    <x v="0"/>
    <n v="1185732"/>
    <x v="95"/>
    <x v="3"/>
    <x v="9"/>
    <x v="11"/>
    <x v="5"/>
    <n v="0.55000000000000004"/>
    <n v="3250"/>
    <n v="1787.5000000000002"/>
    <n v="804.37500000000011"/>
    <n v="0.45"/>
  </r>
  <r>
    <x v="0"/>
    <n v="1185732"/>
    <x v="96"/>
    <x v="3"/>
    <x v="9"/>
    <x v="11"/>
    <x v="0"/>
    <n v="0.5"/>
    <n v="5500"/>
    <n v="2750"/>
    <n v="962.50000000000011"/>
    <n v="0.35000000000000003"/>
  </r>
  <r>
    <x v="0"/>
    <n v="1185732"/>
    <x v="96"/>
    <x v="3"/>
    <x v="9"/>
    <x v="11"/>
    <x v="1"/>
    <n v="0.45000000000000007"/>
    <n v="3000"/>
    <n v="1350.0000000000002"/>
    <n v="405.00000000000006"/>
    <n v="0.3"/>
  </r>
  <r>
    <x v="0"/>
    <n v="1185732"/>
    <x v="96"/>
    <x v="3"/>
    <x v="9"/>
    <x v="11"/>
    <x v="2"/>
    <n v="0.4"/>
    <n v="2250"/>
    <n v="900"/>
    <n v="270"/>
    <n v="0.3"/>
  </r>
  <r>
    <x v="0"/>
    <n v="1185732"/>
    <x v="96"/>
    <x v="3"/>
    <x v="9"/>
    <x v="11"/>
    <x v="3"/>
    <n v="0.4"/>
    <n v="1750"/>
    <n v="700"/>
    <n v="245.00000000000003"/>
    <n v="0.35000000000000003"/>
  </r>
  <r>
    <x v="0"/>
    <n v="1185732"/>
    <x v="96"/>
    <x v="3"/>
    <x v="9"/>
    <x v="11"/>
    <x v="4"/>
    <n v="0.5"/>
    <n v="2000"/>
    <n v="1000"/>
    <n v="300"/>
    <n v="0.3"/>
  </r>
  <r>
    <x v="0"/>
    <n v="1185732"/>
    <x v="96"/>
    <x v="3"/>
    <x v="9"/>
    <x v="11"/>
    <x v="5"/>
    <n v="0.55000000000000004"/>
    <n v="3750"/>
    <n v="2062.5"/>
    <n v="928.125"/>
    <n v="0.45"/>
  </r>
  <r>
    <x v="0"/>
    <n v="1185732"/>
    <x v="97"/>
    <x v="3"/>
    <x v="9"/>
    <x v="11"/>
    <x v="0"/>
    <n v="0.5"/>
    <n v="5250"/>
    <n v="2625"/>
    <n v="918.75000000000011"/>
    <n v="0.35000000000000003"/>
  </r>
  <r>
    <x v="0"/>
    <n v="1185732"/>
    <x v="97"/>
    <x v="3"/>
    <x v="9"/>
    <x v="11"/>
    <x v="1"/>
    <n v="0.45000000000000007"/>
    <n v="3000"/>
    <n v="1350.0000000000002"/>
    <n v="405.00000000000006"/>
    <n v="0.3"/>
  </r>
  <r>
    <x v="0"/>
    <n v="1185732"/>
    <x v="97"/>
    <x v="3"/>
    <x v="9"/>
    <x v="11"/>
    <x v="2"/>
    <n v="0.4"/>
    <n v="2250"/>
    <n v="900"/>
    <n v="270"/>
    <n v="0.3"/>
  </r>
  <r>
    <x v="0"/>
    <n v="1185732"/>
    <x v="97"/>
    <x v="3"/>
    <x v="9"/>
    <x v="11"/>
    <x v="3"/>
    <n v="0.35000000000000003"/>
    <n v="1750"/>
    <n v="612.50000000000011"/>
    <n v="214.37500000000006"/>
    <n v="0.35000000000000003"/>
  </r>
  <r>
    <x v="0"/>
    <n v="1185732"/>
    <x v="97"/>
    <x v="3"/>
    <x v="9"/>
    <x v="11"/>
    <x v="4"/>
    <n v="0.45"/>
    <n v="1500"/>
    <n v="675"/>
    <n v="202.5"/>
    <n v="0.3"/>
  </r>
  <r>
    <x v="0"/>
    <n v="1185732"/>
    <x v="97"/>
    <x v="3"/>
    <x v="9"/>
    <x v="11"/>
    <x v="5"/>
    <n v="0.5"/>
    <n v="3250"/>
    <n v="1625"/>
    <n v="731.25"/>
    <n v="0.45"/>
  </r>
  <r>
    <x v="0"/>
    <n v="1185732"/>
    <x v="98"/>
    <x v="3"/>
    <x v="9"/>
    <x v="11"/>
    <x v="0"/>
    <n v="0.45"/>
    <n v="4500"/>
    <n v="2025"/>
    <n v="708.75000000000011"/>
    <n v="0.35000000000000003"/>
  </r>
  <r>
    <x v="0"/>
    <n v="1185732"/>
    <x v="98"/>
    <x v="3"/>
    <x v="9"/>
    <x v="11"/>
    <x v="1"/>
    <n v="0.40000000000000008"/>
    <n v="2500"/>
    <n v="1000.0000000000002"/>
    <n v="300.00000000000006"/>
    <n v="0.3"/>
  </r>
  <r>
    <x v="0"/>
    <n v="1185732"/>
    <x v="98"/>
    <x v="3"/>
    <x v="9"/>
    <x v="11"/>
    <x v="2"/>
    <n v="0.25"/>
    <n v="1500"/>
    <n v="375"/>
    <n v="112.5"/>
    <n v="0.3"/>
  </r>
  <r>
    <x v="0"/>
    <n v="1185732"/>
    <x v="98"/>
    <x v="3"/>
    <x v="9"/>
    <x v="11"/>
    <x v="3"/>
    <n v="0.25"/>
    <n v="1250"/>
    <n v="312.5"/>
    <n v="109.37500000000001"/>
    <n v="0.35000000000000003"/>
  </r>
  <r>
    <x v="0"/>
    <n v="1185732"/>
    <x v="98"/>
    <x v="3"/>
    <x v="9"/>
    <x v="11"/>
    <x v="4"/>
    <n v="0.35"/>
    <n v="1250"/>
    <n v="437.5"/>
    <n v="131.25"/>
    <n v="0.3"/>
  </r>
  <r>
    <x v="0"/>
    <n v="1185732"/>
    <x v="98"/>
    <x v="3"/>
    <x v="9"/>
    <x v="11"/>
    <x v="5"/>
    <n v="0.4"/>
    <n v="2000"/>
    <n v="800"/>
    <n v="360"/>
    <n v="0.45"/>
  </r>
  <r>
    <x v="0"/>
    <n v="1185732"/>
    <x v="99"/>
    <x v="3"/>
    <x v="9"/>
    <x v="11"/>
    <x v="0"/>
    <n v="0.44999999999999996"/>
    <n v="3750"/>
    <n v="1687.4999999999998"/>
    <n v="590.625"/>
    <n v="0.35000000000000003"/>
  </r>
  <r>
    <x v="0"/>
    <n v="1185732"/>
    <x v="99"/>
    <x v="3"/>
    <x v="9"/>
    <x v="11"/>
    <x v="1"/>
    <n v="0.35"/>
    <n v="2000"/>
    <n v="700"/>
    <n v="210"/>
    <n v="0.3"/>
  </r>
  <r>
    <x v="0"/>
    <n v="1185732"/>
    <x v="99"/>
    <x v="3"/>
    <x v="9"/>
    <x v="11"/>
    <x v="2"/>
    <n v="0.35"/>
    <n v="1000"/>
    <n v="350"/>
    <n v="105"/>
    <n v="0.3"/>
  </r>
  <r>
    <x v="0"/>
    <n v="1185732"/>
    <x v="99"/>
    <x v="3"/>
    <x v="9"/>
    <x v="11"/>
    <x v="3"/>
    <n v="0.35"/>
    <n v="750"/>
    <n v="262.5"/>
    <n v="91.875000000000014"/>
    <n v="0.35000000000000003"/>
  </r>
  <r>
    <x v="0"/>
    <n v="1185732"/>
    <x v="99"/>
    <x v="3"/>
    <x v="9"/>
    <x v="11"/>
    <x v="4"/>
    <n v="0.44999999999999996"/>
    <n v="750"/>
    <n v="337.49999999999994"/>
    <n v="101.24999999999999"/>
    <n v="0.3"/>
  </r>
  <r>
    <x v="0"/>
    <n v="1185732"/>
    <x v="99"/>
    <x v="3"/>
    <x v="9"/>
    <x v="11"/>
    <x v="5"/>
    <n v="0.49999999999999989"/>
    <n v="2000"/>
    <n v="999.99999999999977"/>
    <n v="449.99999999999989"/>
    <n v="0.45"/>
  </r>
  <r>
    <x v="0"/>
    <n v="1185732"/>
    <x v="100"/>
    <x v="3"/>
    <x v="9"/>
    <x v="11"/>
    <x v="0"/>
    <n v="0.5"/>
    <n v="3500"/>
    <n v="1750"/>
    <n v="612.50000000000011"/>
    <n v="0.35000000000000003"/>
  </r>
  <r>
    <x v="0"/>
    <n v="1185732"/>
    <x v="100"/>
    <x v="3"/>
    <x v="9"/>
    <x v="11"/>
    <x v="1"/>
    <n v="0.4"/>
    <n v="2000"/>
    <n v="800"/>
    <n v="240"/>
    <n v="0.3"/>
  </r>
  <r>
    <x v="0"/>
    <n v="1185732"/>
    <x v="100"/>
    <x v="3"/>
    <x v="9"/>
    <x v="11"/>
    <x v="2"/>
    <n v="0.4"/>
    <n v="1450"/>
    <n v="580"/>
    <n v="174"/>
    <n v="0.3"/>
  </r>
  <r>
    <x v="0"/>
    <n v="1185732"/>
    <x v="100"/>
    <x v="3"/>
    <x v="9"/>
    <x v="11"/>
    <x v="3"/>
    <n v="0.4"/>
    <n v="1500"/>
    <n v="600"/>
    <n v="210.00000000000003"/>
    <n v="0.35000000000000003"/>
  </r>
  <r>
    <x v="0"/>
    <n v="1185732"/>
    <x v="100"/>
    <x v="3"/>
    <x v="9"/>
    <x v="11"/>
    <x v="4"/>
    <n v="0.54999999999999993"/>
    <n v="1250"/>
    <n v="687.49999999999989"/>
    <n v="206.24999999999997"/>
    <n v="0.3"/>
  </r>
  <r>
    <x v="0"/>
    <n v="1185732"/>
    <x v="100"/>
    <x v="3"/>
    <x v="9"/>
    <x v="11"/>
    <x v="5"/>
    <n v="0.59999999999999987"/>
    <n v="2250"/>
    <n v="1349.9999999999998"/>
    <n v="607.49999999999989"/>
    <n v="0.45"/>
  </r>
  <r>
    <x v="0"/>
    <n v="1185732"/>
    <x v="101"/>
    <x v="3"/>
    <x v="9"/>
    <x v="11"/>
    <x v="0"/>
    <n v="0.54999999999999993"/>
    <n v="4750"/>
    <n v="2612.4999999999995"/>
    <n v="914.37499999999989"/>
    <n v="0.35000000000000003"/>
  </r>
  <r>
    <x v="0"/>
    <n v="1185732"/>
    <x v="101"/>
    <x v="3"/>
    <x v="9"/>
    <x v="11"/>
    <x v="1"/>
    <n v="0.45"/>
    <n v="2750"/>
    <n v="1237.5"/>
    <n v="371.25"/>
    <n v="0.3"/>
  </r>
  <r>
    <x v="0"/>
    <n v="1185732"/>
    <x v="101"/>
    <x v="3"/>
    <x v="9"/>
    <x v="11"/>
    <x v="2"/>
    <n v="0.45"/>
    <n v="2250"/>
    <n v="1012.5"/>
    <n v="303.75"/>
    <n v="0.3"/>
  </r>
  <r>
    <x v="0"/>
    <n v="1185732"/>
    <x v="101"/>
    <x v="3"/>
    <x v="9"/>
    <x v="11"/>
    <x v="3"/>
    <n v="0.45"/>
    <n v="1750"/>
    <n v="787.5"/>
    <n v="275.625"/>
    <n v="0.35000000000000003"/>
  </r>
  <r>
    <x v="0"/>
    <n v="1185732"/>
    <x v="101"/>
    <x v="3"/>
    <x v="9"/>
    <x v="11"/>
    <x v="4"/>
    <n v="0.54999999999999993"/>
    <n v="1750"/>
    <n v="962.49999999999989"/>
    <n v="288.74999999999994"/>
    <n v="0.3"/>
  </r>
  <r>
    <x v="0"/>
    <n v="1185732"/>
    <x v="101"/>
    <x v="3"/>
    <x v="9"/>
    <x v="11"/>
    <x v="5"/>
    <n v="0.59999999999999987"/>
    <n v="2750"/>
    <n v="1649.9999999999995"/>
    <n v="742.49999999999977"/>
    <n v="0.45"/>
  </r>
  <r>
    <x v="3"/>
    <n v="1189833"/>
    <x v="102"/>
    <x v="3"/>
    <x v="10"/>
    <x v="12"/>
    <x v="0"/>
    <n v="0.35"/>
    <n v="4750"/>
    <n v="1662.5"/>
    <n v="748.125"/>
    <n v="0.45"/>
  </r>
  <r>
    <x v="3"/>
    <n v="1189833"/>
    <x v="102"/>
    <x v="3"/>
    <x v="10"/>
    <x v="12"/>
    <x v="1"/>
    <n v="0.45"/>
    <n v="4750"/>
    <n v="2137.5"/>
    <n v="641.25"/>
    <n v="0.3"/>
  </r>
  <r>
    <x v="3"/>
    <n v="1189833"/>
    <x v="102"/>
    <x v="3"/>
    <x v="10"/>
    <x v="12"/>
    <x v="2"/>
    <n v="0.45"/>
    <n v="4750"/>
    <n v="2137.5"/>
    <n v="961.875"/>
    <n v="0.45"/>
  </r>
  <r>
    <x v="3"/>
    <n v="1189833"/>
    <x v="102"/>
    <x v="3"/>
    <x v="10"/>
    <x v="12"/>
    <x v="3"/>
    <n v="0.45"/>
    <n v="3250"/>
    <n v="1462.5"/>
    <n v="585"/>
    <n v="0.39999999999999997"/>
  </r>
  <r>
    <x v="3"/>
    <n v="1189833"/>
    <x v="102"/>
    <x v="3"/>
    <x v="10"/>
    <x v="12"/>
    <x v="4"/>
    <n v="0.5"/>
    <n v="2750"/>
    <n v="1375"/>
    <n v="825.00000000000011"/>
    <n v="0.60000000000000009"/>
  </r>
  <r>
    <x v="3"/>
    <n v="1189833"/>
    <x v="102"/>
    <x v="3"/>
    <x v="10"/>
    <x v="12"/>
    <x v="5"/>
    <n v="0.45"/>
    <n v="4750"/>
    <n v="2137.5"/>
    <n v="534.375"/>
    <n v="0.25"/>
  </r>
  <r>
    <x v="3"/>
    <n v="1189833"/>
    <x v="103"/>
    <x v="3"/>
    <x v="10"/>
    <x v="12"/>
    <x v="0"/>
    <n v="0.35"/>
    <n v="5250"/>
    <n v="1837.4999999999998"/>
    <n v="826.87499999999989"/>
    <n v="0.45"/>
  </r>
  <r>
    <x v="3"/>
    <n v="1189833"/>
    <x v="103"/>
    <x v="3"/>
    <x v="10"/>
    <x v="12"/>
    <x v="1"/>
    <n v="0.45"/>
    <n v="4250"/>
    <n v="1912.5"/>
    <n v="573.75"/>
    <n v="0.3"/>
  </r>
  <r>
    <x v="3"/>
    <n v="1189833"/>
    <x v="103"/>
    <x v="3"/>
    <x v="10"/>
    <x v="12"/>
    <x v="2"/>
    <n v="0.45"/>
    <n v="4500"/>
    <n v="2025"/>
    <n v="911.25"/>
    <n v="0.45"/>
  </r>
  <r>
    <x v="3"/>
    <n v="1189833"/>
    <x v="103"/>
    <x v="3"/>
    <x v="10"/>
    <x v="12"/>
    <x v="3"/>
    <n v="0.45"/>
    <n v="3000"/>
    <n v="1350"/>
    <n v="540"/>
    <n v="0.39999999999999997"/>
  </r>
  <r>
    <x v="3"/>
    <n v="1189833"/>
    <x v="103"/>
    <x v="3"/>
    <x v="10"/>
    <x v="12"/>
    <x v="4"/>
    <n v="0.5"/>
    <n v="2250"/>
    <n v="1125"/>
    <n v="675.00000000000011"/>
    <n v="0.60000000000000009"/>
  </r>
  <r>
    <x v="3"/>
    <n v="1189833"/>
    <x v="103"/>
    <x v="3"/>
    <x v="10"/>
    <x v="12"/>
    <x v="5"/>
    <n v="0.45"/>
    <n v="4250"/>
    <n v="1912.5"/>
    <n v="478.125"/>
    <n v="0.25"/>
  </r>
  <r>
    <x v="3"/>
    <n v="1189833"/>
    <x v="104"/>
    <x v="3"/>
    <x v="10"/>
    <x v="12"/>
    <x v="0"/>
    <n v="0.35"/>
    <n v="5750"/>
    <n v="2012.4999999999998"/>
    <n v="905.62499999999989"/>
    <n v="0.45"/>
  </r>
  <r>
    <x v="3"/>
    <n v="1189833"/>
    <x v="104"/>
    <x v="3"/>
    <x v="10"/>
    <x v="12"/>
    <x v="1"/>
    <n v="0.45"/>
    <n v="4250"/>
    <n v="1912.5"/>
    <n v="573.75"/>
    <n v="0.3"/>
  </r>
  <r>
    <x v="3"/>
    <n v="1189833"/>
    <x v="104"/>
    <x v="3"/>
    <x v="10"/>
    <x v="12"/>
    <x v="2"/>
    <n v="0.45"/>
    <n v="4250"/>
    <n v="1912.5"/>
    <n v="860.625"/>
    <n v="0.45"/>
  </r>
  <r>
    <x v="3"/>
    <n v="1189833"/>
    <x v="104"/>
    <x v="3"/>
    <x v="10"/>
    <x v="12"/>
    <x v="3"/>
    <n v="0.45"/>
    <n v="3250"/>
    <n v="1462.5"/>
    <n v="585"/>
    <n v="0.39999999999999997"/>
  </r>
  <r>
    <x v="3"/>
    <n v="1189833"/>
    <x v="104"/>
    <x v="3"/>
    <x v="10"/>
    <x v="12"/>
    <x v="4"/>
    <n v="0.5"/>
    <n v="2000"/>
    <n v="1000"/>
    <n v="600.00000000000011"/>
    <n v="0.60000000000000009"/>
  </r>
  <r>
    <x v="3"/>
    <n v="1189833"/>
    <x v="104"/>
    <x v="3"/>
    <x v="10"/>
    <x v="12"/>
    <x v="5"/>
    <n v="0.45"/>
    <n v="4000"/>
    <n v="1800"/>
    <n v="450"/>
    <n v="0.25"/>
  </r>
  <r>
    <x v="3"/>
    <n v="1189833"/>
    <x v="105"/>
    <x v="3"/>
    <x v="10"/>
    <x v="12"/>
    <x v="0"/>
    <n v="0.45"/>
    <n v="5750"/>
    <n v="2587.5"/>
    <n v="1164.375"/>
    <n v="0.45"/>
  </r>
  <r>
    <x v="3"/>
    <n v="1189833"/>
    <x v="105"/>
    <x v="3"/>
    <x v="10"/>
    <x v="12"/>
    <x v="1"/>
    <n v="0.45"/>
    <n v="3750"/>
    <n v="1687.5"/>
    <n v="506.25"/>
    <n v="0.3"/>
  </r>
  <r>
    <x v="3"/>
    <n v="1189833"/>
    <x v="105"/>
    <x v="3"/>
    <x v="10"/>
    <x v="12"/>
    <x v="2"/>
    <n v="0.45"/>
    <n v="4000"/>
    <n v="1800"/>
    <n v="810"/>
    <n v="0.45"/>
  </r>
  <r>
    <x v="3"/>
    <n v="1189833"/>
    <x v="105"/>
    <x v="3"/>
    <x v="10"/>
    <x v="12"/>
    <x v="3"/>
    <n v="0.4"/>
    <n v="3000"/>
    <n v="1200"/>
    <n v="479.99999999999994"/>
    <n v="0.39999999999999997"/>
  </r>
  <r>
    <x v="3"/>
    <n v="1189833"/>
    <x v="105"/>
    <x v="3"/>
    <x v="10"/>
    <x v="12"/>
    <x v="4"/>
    <n v="0.45"/>
    <n v="2000"/>
    <n v="900"/>
    <n v="540.00000000000011"/>
    <n v="0.60000000000000009"/>
  </r>
  <r>
    <x v="3"/>
    <n v="1189833"/>
    <x v="105"/>
    <x v="3"/>
    <x v="10"/>
    <x v="12"/>
    <x v="5"/>
    <n v="0.6"/>
    <n v="3750"/>
    <n v="2250"/>
    <n v="562.5"/>
    <n v="0.25"/>
  </r>
  <r>
    <x v="3"/>
    <n v="1189833"/>
    <x v="106"/>
    <x v="3"/>
    <x v="10"/>
    <x v="12"/>
    <x v="0"/>
    <n v="0.4"/>
    <n v="5750"/>
    <n v="2300"/>
    <n v="1035"/>
    <n v="0.45"/>
  </r>
  <r>
    <x v="3"/>
    <n v="1189833"/>
    <x v="106"/>
    <x v="3"/>
    <x v="10"/>
    <x v="12"/>
    <x v="1"/>
    <n v="0.45"/>
    <n v="4250"/>
    <n v="1912.5"/>
    <n v="573.75"/>
    <n v="0.3"/>
  </r>
  <r>
    <x v="3"/>
    <n v="1189833"/>
    <x v="106"/>
    <x v="3"/>
    <x v="10"/>
    <x v="12"/>
    <x v="2"/>
    <n v="0.45"/>
    <n v="4250"/>
    <n v="1912.5"/>
    <n v="860.625"/>
    <n v="0.45"/>
  </r>
  <r>
    <x v="3"/>
    <n v="1189833"/>
    <x v="106"/>
    <x v="3"/>
    <x v="10"/>
    <x v="12"/>
    <x v="3"/>
    <n v="0.4"/>
    <n v="3250"/>
    <n v="1300"/>
    <n v="520"/>
    <n v="0.39999999999999997"/>
  </r>
  <r>
    <x v="3"/>
    <n v="1189833"/>
    <x v="106"/>
    <x v="3"/>
    <x v="10"/>
    <x v="12"/>
    <x v="4"/>
    <n v="0.45"/>
    <n v="2250"/>
    <n v="1012.5"/>
    <n v="607.50000000000011"/>
    <n v="0.60000000000000009"/>
  </r>
  <r>
    <x v="3"/>
    <n v="1189833"/>
    <x v="106"/>
    <x v="3"/>
    <x v="10"/>
    <x v="12"/>
    <x v="5"/>
    <n v="0.6"/>
    <n v="4000"/>
    <n v="2400"/>
    <n v="600"/>
    <n v="0.25"/>
  </r>
  <r>
    <x v="3"/>
    <n v="1189833"/>
    <x v="107"/>
    <x v="3"/>
    <x v="10"/>
    <x v="12"/>
    <x v="0"/>
    <n v="0.4"/>
    <n v="6750"/>
    <n v="2700"/>
    <n v="1215"/>
    <n v="0.45"/>
  </r>
  <r>
    <x v="3"/>
    <n v="1189833"/>
    <x v="107"/>
    <x v="3"/>
    <x v="10"/>
    <x v="12"/>
    <x v="1"/>
    <n v="0.45"/>
    <n v="5250"/>
    <n v="2362.5"/>
    <n v="708.75"/>
    <n v="0.3"/>
  </r>
  <r>
    <x v="3"/>
    <n v="1189833"/>
    <x v="107"/>
    <x v="3"/>
    <x v="10"/>
    <x v="12"/>
    <x v="2"/>
    <n v="0.45"/>
    <n v="5500"/>
    <n v="2475"/>
    <n v="1113.75"/>
    <n v="0.45"/>
  </r>
  <r>
    <x v="3"/>
    <n v="1189833"/>
    <x v="107"/>
    <x v="3"/>
    <x v="10"/>
    <x v="12"/>
    <x v="3"/>
    <n v="0.4"/>
    <n v="4250"/>
    <n v="1700"/>
    <n v="680"/>
    <n v="0.39999999999999997"/>
  </r>
  <r>
    <x v="3"/>
    <n v="1189833"/>
    <x v="107"/>
    <x v="3"/>
    <x v="10"/>
    <x v="12"/>
    <x v="4"/>
    <n v="0.45"/>
    <n v="3000"/>
    <n v="1350"/>
    <n v="810.00000000000011"/>
    <n v="0.60000000000000009"/>
  </r>
  <r>
    <x v="3"/>
    <n v="1189833"/>
    <x v="107"/>
    <x v="3"/>
    <x v="10"/>
    <x v="12"/>
    <x v="5"/>
    <n v="0.6"/>
    <n v="6000"/>
    <n v="3600"/>
    <n v="900"/>
    <n v="0.25"/>
  </r>
  <r>
    <x v="3"/>
    <n v="1189833"/>
    <x v="108"/>
    <x v="3"/>
    <x v="10"/>
    <x v="12"/>
    <x v="0"/>
    <n v="0.4"/>
    <n v="7500"/>
    <n v="3000"/>
    <n v="1350"/>
    <n v="0.45"/>
  </r>
  <r>
    <x v="3"/>
    <n v="1189833"/>
    <x v="108"/>
    <x v="3"/>
    <x v="10"/>
    <x v="12"/>
    <x v="1"/>
    <n v="0.45"/>
    <n v="6000"/>
    <n v="2700"/>
    <n v="810"/>
    <n v="0.3"/>
  </r>
  <r>
    <x v="3"/>
    <n v="1189833"/>
    <x v="108"/>
    <x v="3"/>
    <x v="10"/>
    <x v="12"/>
    <x v="2"/>
    <n v="0.45"/>
    <n v="5500"/>
    <n v="2475"/>
    <n v="1113.75"/>
    <n v="0.45"/>
  </r>
  <r>
    <x v="3"/>
    <n v="1189833"/>
    <x v="108"/>
    <x v="3"/>
    <x v="10"/>
    <x v="12"/>
    <x v="3"/>
    <n v="0.4"/>
    <n v="4500"/>
    <n v="1800"/>
    <n v="719.99999999999989"/>
    <n v="0.39999999999999997"/>
  </r>
  <r>
    <x v="3"/>
    <n v="1189833"/>
    <x v="108"/>
    <x v="3"/>
    <x v="10"/>
    <x v="12"/>
    <x v="4"/>
    <n v="0.45"/>
    <n v="4750"/>
    <n v="2137.5"/>
    <n v="1282.5000000000002"/>
    <n v="0.60000000000000009"/>
  </r>
  <r>
    <x v="3"/>
    <n v="1189833"/>
    <x v="108"/>
    <x v="3"/>
    <x v="10"/>
    <x v="12"/>
    <x v="5"/>
    <n v="0.6"/>
    <n v="4750"/>
    <n v="2850"/>
    <n v="712.5"/>
    <n v="0.25"/>
  </r>
  <r>
    <x v="3"/>
    <n v="1189833"/>
    <x v="109"/>
    <x v="3"/>
    <x v="10"/>
    <x v="12"/>
    <x v="0"/>
    <n v="0.45"/>
    <n v="6750"/>
    <n v="3037.5"/>
    <n v="1366.875"/>
    <n v="0.45"/>
  </r>
  <r>
    <x v="3"/>
    <n v="1189833"/>
    <x v="109"/>
    <x v="3"/>
    <x v="10"/>
    <x v="12"/>
    <x v="1"/>
    <n v="0.55000000000000004"/>
    <n v="6250"/>
    <n v="3437.5000000000005"/>
    <n v="1031.25"/>
    <n v="0.3"/>
  </r>
  <r>
    <x v="3"/>
    <n v="1189833"/>
    <x v="109"/>
    <x v="3"/>
    <x v="10"/>
    <x v="12"/>
    <x v="2"/>
    <n v="0.5"/>
    <n v="5000"/>
    <n v="2500"/>
    <n v="1125"/>
    <n v="0.45"/>
  </r>
  <r>
    <x v="3"/>
    <n v="1189833"/>
    <x v="109"/>
    <x v="3"/>
    <x v="10"/>
    <x v="12"/>
    <x v="3"/>
    <n v="0.45"/>
    <n v="4250"/>
    <n v="1912.5"/>
    <n v="764.99999999999989"/>
    <n v="0.39999999999999997"/>
  </r>
  <r>
    <x v="3"/>
    <n v="1189833"/>
    <x v="109"/>
    <x v="3"/>
    <x v="10"/>
    <x v="12"/>
    <x v="4"/>
    <n v="0.54999999999999993"/>
    <n v="4250"/>
    <n v="2337.4999999999995"/>
    <n v="1402.5"/>
    <n v="0.60000000000000009"/>
  </r>
  <r>
    <x v="3"/>
    <n v="1189833"/>
    <x v="109"/>
    <x v="3"/>
    <x v="10"/>
    <x v="12"/>
    <x v="5"/>
    <n v="0.6"/>
    <n v="4000"/>
    <n v="2400"/>
    <n v="600"/>
    <n v="0.25"/>
  </r>
  <r>
    <x v="3"/>
    <n v="1189833"/>
    <x v="110"/>
    <x v="3"/>
    <x v="10"/>
    <x v="12"/>
    <x v="0"/>
    <n v="0.45"/>
    <n v="6000"/>
    <n v="2700"/>
    <n v="1215"/>
    <n v="0.45"/>
  </r>
  <r>
    <x v="3"/>
    <n v="1189833"/>
    <x v="110"/>
    <x v="3"/>
    <x v="10"/>
    <x v="12"/>
    <x v="1"/>
    <n v="0.5"/>
    <n v="6000"/>
    <n v="3000"/>
    <n v="900"/>
    <n v="0.3"/>
  </r>
  <r>
    <x v="3"/>
    <n v="1189833"/>
    <x v="110"/>
    <x v="3"/>
    <x v="10"/>
    <x v="12"/>
    <x v="2"/>
    <n v="0.45"/>
    <n v="4500"/>
    <n v="2025"/>
    <n v="911.25"/>
    <n v="0.45"/>
  </r>
  <r>
    <x v="3"/>
    <n v="1189833"/>
    <x v="110"/>
    <x v="3"/>
    <x v="10"/>
    <x v="12"/>
    <x v="3"/>
    <n v="0.45"/>
    <n v="4000"/>
    <n v="1800"/>
    <n v="719.99999999999989"/>
    <n v="0.39999999999999997"/>
  </r>
  <r>
    <x v="3"/>
    <n v="1189833"/>
    <x v="110"/>
    <x v="3"/>
    <x v="10"/>
    <x v="12"/>
    <x v="4"/>
    <n v="0.54999999999999993"/>
    <n v="4000"/>
    <n v="2199.9999999999995"/>
    <n v="1320"/>
    <n v="0.60000000000000009"/>
  </r>
  <r>
    <x v="3"/>
    <n v="1189833"/>
    <x v="110"/>
    <x v="3"/>
    <x v="10"/>
    <x v="12"/>
    <x v="5"/>
    <n v="0.6"/>
    <n v="4500"/>
    <n v="2700"/>
    <n v="675"/>
    <n v="0.25"/>
  </r>
  <r>
    <x v="3"/>
    <n v="1189833"/>
    <x v="111"/>
    <x v="3"/>
    <x v="10"/>
    <x v="12"/>
    <x v="0"/>
    <n v="0.45"/>
    <n v="5500"/>
    <n v="2475"/>
    <n v="1113.75"/>
    <n v="0.45"/>
  </r>
  <r>
    <x v="3"/>
    <n v="1189833"/>
    <x v="111"/>
    <x v="3"/>
    <x v="10"/>
    <x v="12"/>
    <x v="1"/>
    <n v="0.5"/>
    <n v="5500"/>
    <n v="2750"/>
    <n v="825"/>
    <n v="0.3"/>
  </r>
  <r>
    <x v="3"/>
    <n v="1189833"/>
    <x v="111"/>
    <x v="3"/>
    <x v="10"/>
    <x v="12"/>
    <x v="2"/>
    <n v="0.45"/>
    <n v="4000"/>
    <n v="1800"/>
    <n v="810"/>
    <n v="0.45"/>
  </r>
  <r>
    <x v="3"/>
    <n v="1189833"/>
    <x v="111"/>
    <x v="3"/>
    <x v="10"/>
    <x v="12"/>
    <x v="3"/>
    <n v="0.45"/>
    <n v="3750"/>
    <n v="1687.5"/>
    <n v="675"/>
    <n v="0.39999999999999997"/>
  </r>
  <r>
    <x v="3"/>
    <n v="1189833"/>
    <x v="111"/>
    <x v="3"/>
    <x v="10"/>
    <x v="12"/>
    <x v="4"/>
    <n v="0.54999999999999993"/>
    <n v="3500"/>
    <n v="1924.9999999999998"/>
    <n v="1155"/>
    <n v="0.60000000000000009"/>
  </r>
  <r>
    <x v="3"/>
    <n v="1189833"/>
    <x v="111"/>
    <x v="3"/>
    <x v="10"/>
    <x v="12"/>
    <x v="5"/>
    <n v="0.6"/>
    <n v="4000"/>
    <n v="2400"/>
    <n v="600"/>
    <n v="0.25"/>
  </r>
  <r>
    <x v="3"/>
    <n v="1189833"/>
    <x v="112"/>
    <x v="3"/>
    <x v="10"/>
    <x v="12"/>
    <x v="0"/>
    <n v="0.4"/>
    <n v="5750"/>
    <n v="2300"/>
    <n v="1035"/>
    <n v="0.45"/>
  </r>
  <r>
    <x v="3"/>
    <n v="1189833"/>
    <x v="112"/>
    <x v="3"/>
    <x v="10"/>
    <x v="12"/>
    <x v="1"/>
    <n v="0.45000000000000007"/>
    <n v="5750"/>
    <n v="2587.5000000000005"/>
    <n v="776.25000000000011"/>
    <n v="0.3"/>
  </r>
  <r>
    <x v="3"/>
    <n v="1189833"/>
    <x v="112"/>
    <x v="3"/>
    <x v="10"/>
    <x v="12"/>
    <x v="2"/>
    <n v="0.4"/>
    <n v="4250"/>
    <n v="1700"/>
    <n v="765"/>
    <n v="0.45"/>
  </r>
  <r>
    <x v="3"/>
    <n v="1189833"/>
    <x v="112"/>
    <x v="3"/>
    <x v="10"/>
    <x v="12"/>
    <x v="3"/>
    <n v="0.4"/>
    <n v="4250"/>
    <n v="1700"/>
    <n v="680"/>
    <n v="0.39999999999999997"/>
  </r>
  <r>
    <x v="3"/>
    <n v="1189833"/>
    <x v="112"/>
    <x v="3"/>
    <x v="10"/>
    <x v="12"/>
    <x v="4"/>
    <n v="0.54999999999999993"/>
    <n v="3750"/>
    <n v="2062.4999999999995"/>
    <n v="1237.5"/>
    <n v="0.60000000000000009"/>
  </r>
  <r>
    <x v="3"/>
    <n v="1189833"/>
    <x v="112"/>
    <x v="3"/>
    <x v="10"/>
    <x v="12"/>
    <x v="5"/>
    <n v="0.6"/>
    <n v="4750"/>
    <n v="2850"/>
    <n v="712.5"/>
    <n v="0.25"/>
  </r>
  <r>
    <x v="3"/>
    <n v="1189833"/>
    <x v="113"/>
    <x v="3"/>
    <x v="10"/>
    <x v="12"/>
    <x v="0"/>
    <n v="0.45"/>
    <n v="6750"/>
    <n v="3037.5"/>
    <n v="1366.875"/>
    <n v="0.45"/>
  </r>
  <r>
    <x v="3"/>
    <n v="1189833"/>
    <x v="113"/>
    <x v="3"/>
    <x v="10"/>
    <x v="12"/>
    <x v="1"/>
    <n v="0.5"/>
    <n v="6750"/>
    <n v="3375"/>
    <n v="1012.5"/>
    <n v="0.3"/>
  </r>
  <r>
    <x v="3"/>
    <n v="1189833"/>
    <x v="113"/>
    <x v="3"/>
    <x v="10"/>
    <x v="12"/>
    <x v="2"/>
    <n v="0.45"/>
    <n v="4750"/>
    <n v="2137.5"/>
    <n v="961.875"/>
    <n v="0.45"/>
  </r>
  <r>
    <x v="3"/>
    <n v="1189833"/>
    <x v="113"/>
    <x v="3"/>
    <x v="10"/>
    <x v="12"/>
    <x v="3"/>
    <n v="0.45"/>
    <n v="4750"/>
    <n v="2137.5"/>
    <n v="854.99999999999989"/>
    <n v="0.39999999999999997"/>
  </r>
  <r>
    <x v="3"/>
    <n v="1189833"/>
    <x v="113"/>
    <x v="3"/>
    <x v="10"/>
    <x v="12"/>
    <x v="4"/>
    <n v="0.54999999999999993"/>
    <n v="4000"/>
    <n v="2199.9999999999995"/>
    <n v="1320"/>
    <n v="0.60000000000000009"/>
  </r>
  <r>
    <x v="3"/>
    <n v="1189833"/>
    <x v="113"/>
    <x v="3"/>
    <x v="10"/>
    <x v="12"/>
    <x v="5"/>
    <n v="0.6"/>
    <n v="5000"/>
    <n v="3000"/>
    <n v="750"/>
    <n v="0.25"/>
  </r>
  <r>
    <x v="1"/>
    <n v="1197831"/>
    <x v="114"/>
    <x v="1"/>
    <x v="11"/>
    <x v="13"/>
    <x v="0"/>
    <n v="0.2"/>
    <n v="7000"/>
    <n v="1400"/>
    <n v="489.99999999999994"/>
    <n v="0.35"/>
  </r>
  <r>
    <x v="1"/>
    <n v="1197831"/>
    <x v="114"/>
    <x v="1"/>
    <x v="11"/>
    <x v="13"/>
    <x v="1"/>
    <n v="0.3"/>
    <n v="7000"/>
    <n v="2100"/>
    <n v="735"/>
    <n v="0.35"/>
  </r>
  <r>
    <x v="1"/>
    <n v="1197831"/>
    <x v="114"/>
    <x v="1"/>
    <x v="11"/>
    <x v="13"/>
    <x v="2"/>
    <n v="0.3"/>
    <n v="5000"/>
    <n v="1500"/>
    <n v="525"/>
    <n v="0.35"/>
  </r>
  <r>
    <x v="1"/>
    <n v="1197831"/>
    <x v="114"/>
    <x v="1"/>
    <x v="11"/>
    <x v="13"/>
    <x v="3"/>
    <n v="0.35"/>
    <n v="5000"/>
    <n v="1750"/>
    <n v="787.5"/>
    <n v="0.45"/>
  </r>
  <r>
    <x v="1"/>
    <n v="1197831"/>
    <x v="114"/>
    <x v="1"/>
    <x v="11"/>
    <x v="13"/>
    <x v="4"/>
    <n v="0.4"/>
    <n v="3500"/>
    <n v="1400"/>
    <n v="420"/>
    <n v="0.3"/>
  </r>
  <r>
    <x v="1"/>
    <n v="1197831"/>
    <x v="114"/>
    <x v="1"/>
    <x v="11"/>
    <x v="13"/>
    <x v="5"/>
    <n v="0.35"/>
    <n v="5000"/>
    <n v="1750"/>
    <n v="875"/>
    <n v="0.5"/>
  </r>
  <r>
    <x v="1"/>
    <n v="1197831"/>
    <x v="67"/>
    <x v="1"/>
    <x v="11"/>
    <x v="13"/>
    <x v="0"/>
    <n v="0.25"/>
    <n v="6500"/>
    <n v="1625"/>
    <n v="568.75"/>
    <n v="0.35"/>
  </r>
  <r>
    <x v="1"/>
    <n v="1197831"/>
    <x v="67"/>
    <x v="1"/>
    <x v="11"/>
    <x v="13"/>
    <x v="1"/>
    <n v="0.35"/>
    <n v="6250"/>
    <n v="2187.5"/>
    <n v="765.625"/>
    <n v="0.35"/>
  </r>
  <r>
    <x v="1"/>
    <n v="1197831"/>
    <x v="67"/>
    <x v="1"/>
    <x v="11"/>
    <x v="13"/>
    <x v="2"/>
    <n v="0.35"/>
    <n v="4500"/>
    <n v="1575"/>
    <n v="551.25"/>
    <n v="0.35"/>
  </r>
  <r>
    <x v="1"/>
    <n v="1197831"/>
    <x v="67"/>
    <x v="1"/>
    <x v="11"/>
    <x v="13"/>
    <x v="3"/>
    <n v="0.35"/>
    <n v="4000"/>
    <n v="1400"/>
    <n v="630"/>
    <n v="0.45"/>
  </r>
  <r>
    <x v="1"/>
    <n v="1197831"/>
    <x v="67"/>
    <x v="1"/>
    <x v="11"/>
    <x v="13"/>
    <x v="4"/>
    <n v="0.4"/>
    <n v="2750"/>
    <n v="1100"/>
    <n v="330"/>
    <n v="0.3"/>
  </r>
  <r>
    <x v="1"/>
    <n v="1197831"/>
    <x v="67"/>
    <x v="1"/>
    <x v="11"/>
    <x v="13"/>
    <x v="5"/>
    <n v="0.35"/>
    <n v="4750"/>
    <n v="1662.5"/>
    <n v="831.25"/>
    <n v="0.5"/>
  </r>
  <r>
    <x v="1"/>
    <n v="1197831"/>
    <x v="115"/>
    <x v="1"/>
    <x v="11"/>
    <x v="13"/>
    <x v="0"/>
    <n v="0.3"/>
    <n v="6500"/>
    <n v="1950"/>
    <n v="779.99999999999989"/>
    <n v="0.39999999999999997"/>
  </r>
  <r>
    <x v="1"/>
    <n v="1197831"/>
    <x v="115"/>
    <x v="1"/>
    <x v="11"/>
    <x v="13"/>
    <x v="1"/>
    <n v="0.4"/>
    <n v="6500"/>
    <n v="2600"/>
    <n v="1040"/>
    <n v="0.39999999999999997"/>
  </r>
  <r>
    <x v="1"/>
    <n v="1197831"/>
    <x v="115"/>
    <x v="1"/>
    <x v="11"/>
    <x v="13"/>
    <x v="2"/>
    <n v="0.3"/>
    <n v="4750"/>
    <n v="1425"/>
    <n v="570"/>
    <n v="0.39999999999999997"/>
  </r>
  <r>
    <x v="1"/>
    <n v="1197831"/>
    <x v="115"/>
    <x v="1"/>
    <x v="11"/>
    <x v="13"/>
    <x v="3"/>
    <n v="0.35000000000000003"/>
    <n v="3750"/>
    <n v="1312.5000000000002"/>
    <n v="656.25000000000011"/>
    <n v="0.5"/>
  </r>
  <r>
    <x v="1"/>
    <n v="1197831"/>
    <x v="115"/>
    <x v="1"/>
    <x v="11"/>
    <x v="13"/>
    <x v="4"/>
    <n v="0.4"/>
    <n v="2750"/>
    <n v="1100"/>
    <n v="385"/>
    <n v="0.35"/>
  </r>
  <r>
    <x v="1"/>
    <n v="1197831"/>
    <x v="115"/>
    <x v="1"/>
    <x v="11"/>
    <x v="13"/>
    <x v="5"/>
    <n v="0.35000000000000003"/>
    <n v="4250"/>
    <n v="1487.5000000000002"/>
    <n v="818.12500000000023"/>
    <n v="0.55000000000000004"/>
  </r>
  <r>
    <x v="1"/>
    <n v="1197831"/>
    <x v="50"/>
    <x v="1"/>
    <x v="11"/>
    <x v="13"/>
    <x v="0"/>
    <n v="0.19999999999999998"/>
    <n v="6750"/>
    <n v="1350"/>
    <n v="540"/>
    <n v="0.39999999999999997"/>
  </r>
  <r>
    <x v="1"/>
    <n v="1197831"/>
    <x v="50"/>
    <x v="1"/>
    <x v="11"/>
    <x v="13"/>
    <x v="1"/>
    <n v="0.25000000000000006"/>
    <n v="6750"/>
    <n v="1687.5000000000005"/>
    <n v="675.00000000000011"/>
    <n v="0.39999999999999997"/>
  </r>
  <r>
    <x v="1"/>
    <n v="1197831"/>
    <x v="50"/>
    <x v="1"/>
    <x v="11"/>
    <x v="13"/>
    <x v="2"/>
    <n v="0.19999999999999996"/>
    <n v="5000"/>
    <n v="999.99999999999977"/>
    <n v="399.99999999999989"/>
    <n v="0.39999999999999997"/>
  </r>
  <r>
    <x v="1"/>
    <n v="1197831"/>
    <x v="50"/>
    <x v="1"/>
    <x v="11"/>
    <x v="13"/>
    <x v="3"/>
    <n v="0.25000000000000006"/>
    <n v="4000"/>
    <n v="1000.0000000000002"/>
    <n v="500.00000000000011"/>
    <n v="0.5"/>
  </r>
  <r>
    <x v="1"/>
    <n v="1197831"/>
    <x v="50"/>
    <x v="1"/>
    <x v="11"/>
    <x v="13"/>
    <x v="4"/>
    <n v="0.3"/>
    <n v="3000"/>
    <n v="900"/>
    <n v="315"/>
    <n v="0.35"/>
  </r>
  <r>
    <x v="1"/>
    <n v="1197831"/>
    <x v="50"/>
    <x v="1"/>
    <x v="11"/>
    <x v="13"/>
    <x v="5"/>
    <n v="0.25000000000000006"/>
    <n v="5750"/>
    <n v="1437.5000000000002"/>
    <n v="790.62500000000023"/>
    <n v="0.55000000000000004"/>
  </r>
  <r>
    <x v="1"/>
    <n v="1197831"/>
    <x v="70"/>
    <x v="1"/>
    <x v="11"/>
    <x v="13"/>
    <x v="0"/>
    <n v="0.14999999999999997"/>
    <n v="7250"/>
    <n v="1087.4999999999998"/>
    <n v="434.99999999999989"/>
    <n v="0.39999999999999997"/>
  </r>
  <r>
    <x v="1"/>
    <n v="1197831"/>
    <x v="70"/>
    <x v="1"/>
    <x v="11"/>
    <x v="13"/>
    <x v="1"/>
    <n v="0.25000000000000006"/>
    <n v="7500"/>
    <n v="1875.0000000000005"/>
    <n v="750.00000000000011"/>
    <n v="0.39999999999999997"/>
  </r>
  <r>
    <x v="1"/>
    <n v="1197831"/>
    <x v="70"/>
    <x v="1"/>
    <x v="11"/>
    <x v="13"/>
    <x v="2"/>
    <n v="0.19999999999999996"/>
    <n v="6000"/>
    <n v="1199.9999999999998"/>
    <n v="479.99999999999989"/>
    <n v="0.39999999999999997"/>
  </r>
  <r>
    <x v="1"/>
    <n v="1197831"/>
    <x v="70"/>
    <x v="1"/>
    <x v="11"/>
    <x v="13"/>
    <x v="3"/>
    <n v="0.30000000000000004"/>
    <n v="5250"/>
    <n v="1575.0000000000002"/>
    <n v="787.50000000000011"/>
    <n v="0.5"/>
  </r>
  <r>
    <x v="1"/>
    <n v="1197831"/>
    <x v="70"/>
    <x v="1"/>
    <x v="11"/>
    <x v="13"/>
    <x v="4"/>
    <n v="0.45"/>
    <n v="4250"/>
    <n v="1912.5"/>
    <n v="669.375"/>
    <n v="0.35"/>
  </r>
  <r>
    <x v="1"/>
    <n v="1197831"/>
    <x v="70"/>
    <x v="1"/>
    <x v="11"/>
    <x v="13"/>
    <x v="5"/>
    <n v="0.4"/>
    <n v="7750"/>
    <n v="3100"/>
    <n v="1705.0000000000002"/>
    <n v="0.55000000000000004"/>
  </r>
  <r>
    <x v="1"/>
    <n v="1197831"/>
    <x v="71"/>
    <x v="1"/>
    <x v="11"/>
    <x v="13"/>
    <x v="0"/>
    <n v="0.4"/>
    <n v="7750"/>
    <n v="3100"/>
    <n v="1240"/>
    <n v="0.39999999999999997"/>
  </r>
  <r>
    <x v="1"/>
    <n v="1197831"/>
    <x v="71"/>
    <x v="1"/>
    <x v="11"/>
    <x v="13"/>
    <x v="1"/>
    <n v="0.45"/>
    <n v="7750"/>
    <n v="3487.5"/>
    <n v="1394.9999999999998"/>
    <n v="0.39999999999999997"/>
  </r>
  <r>
    <x v="1"/>
    <n v="1197831"/>
    <x v="71"/>
    <x v="1"/>
    <x v="11"/>
    <x v="13"/>
    <x v="2"/>
    <n v="0.4"/>
    <n v="6500"/>
    <n v="2600"/>
    <n v="1040"/>
    <n v="0.39999999999999997"/>
  </r>
  <r>
    <x v="1"/>
    <n v="1197831"/>
    <x v="71"/>
    <x v="1"/>
    <x v="11"/>
    <x v="13"/>
    <x v="3"/>
    <n v="0.4"/>
    <n v="6000"/>
    <n v="2400"/>
    <n v="1200"/>
    <n v="0.5"/>
  </r>
  <r>
    <x v="1"/>
    <n v="1197831"/>
    <x v="71"/>
    <x v="1"/>
    <x v="11"/>
    <x v="13"/>
    <x v="4"/>
    <n v="0.45"/>
    <n v="5000"/>
    <n v="2250"/>
    <n v="787.5"/>
    <n v="0.35"/>
  </r>
  <r>
    <x v="1"/>
    <n v="1197831"/>
    <x v="71"/>
    <x v="1"/>
    <x v="11"/>
    <x v="13"/>
    <x v="5"/>
    <n v="0.5"/>
    <n v="8750"/>
    <n v="4375"/>
    <n v="2406.25"/>
    <n v="0.55000000000000004"/>
  </r>
  <r>
    <x v="1"/>
    <n v="1197831"/>
    <x v="116"/>
    <x v="1"/>
    <x v="11"/>
    <x v="13"/>
    <x v="0"/>
    <n v="0.4"/>
    <n v="8250"/>
    <n v="3300"/>
    <n v="1484.9999999999998"/>
    <n v="0.44999999999999996"/>
  </r>
  <r>
    <x v="1"/>
    <n v="1197831"/>
    <x v="116"/>
    <x v="1"/>
    <x v="11"/>
    <x v="13"/>
    <x v="1"/>
    <n v="0.45"/>
    <n v="8250"/>
    <n v="3712.5"/>
    <n v="1670.6249999999998"/>
    <n v="0.44999999999999996"/>
  </r>
  <r>
    <x v="1"/>
    <n v="1197831"/>
    <x v="116"/>
    <x v="1"/>
    <x v="11"/>
    <x v="13"/>
    <x v="2"/>
    <n v="0.4"/>
    <n v="9750"/>
    <n v="3900"/>
    <n v="1754.9999999999998"/>
    <n v="0.44999999999999996"/>
  </r>
  <r>
    <x v="1"/>
    <n v="1197831"/>
    <x v="116"/>
    <x v="1"/>
    <x v="11"/>
    <x v="13"/>
    <x v="3"/>
    <n v="0.4"/>
    <n v="5750"/>
    <n v="2300"/>
    <n v="1265"/>
    <n v="0.55000000000000004"/>
  </r>
  <r>
    <x v="1"/>
    <n v="1197831"/>
    <x v="116"/>
    <x v="1"/>
    <x v="11"/>
    <x v="13"/>
    <x v="4"/>
    <n v="0.45"/>
    <n v="5500"/>
    <n v="2475"/>
    <n v="989.99999999999989"/>
    <n v="0.39999999999999997"/>
  </r>
  <r>
    <x v="1"/>
    <n v="1197831"/>
    <x v="116"/>
    <x v="1"/>
    <x v="11"/>
    <x v="13"/>
    <x v="5"/>
    <n v="0.54999999999999993"/>
    <n v="8250"/>
    <n v="4537.4999999999991"/>
    <n v="2722.5"/>
    <n v="0.60000000000000009"/>
  </r>
  <r>
    <x v="1"/>
    <n v="1197831"/>
    <x v="117"/>
    <x v="1"/>
    <x v="11"/>
    <x v="13"/>
    <x v="0"/>
    <n v="0.45"/>
    <n v="7750"/>
    <n v="3487.5"/>
    <n v="1569.3749999999998"/>
    <n v="0.44999999999999996"/>
  </r>
  <r>
    <x v="1"/>
    <n v="1197831"/>
    <x v="117"/>
    <x v="1"/>
    <x v="11"/>
    <x v="13"/>
    <x v="1"/>
    <n v="0.55000000000000004"/>
    <n v="7750"/>
    <n v="4262.5"/>
    <n v="1918.1249999999998"/>
    <n v="0.44999999999999996"/>
  </r>
  <r>
    <x v="1"/>
    <n v="1197831"/>
    <x v="117"/>
    <x v="1"/>
    <x v="11"/>
    <x v="13"/>
    <x v="2"/>
    <n v="0.5"/>
    <n v="9500"/>
    <n v="4750"/>
    <n v="2137.5"/>
    <n v="0.44999999999999996"/>
  </r>
  <r>
    <x v="1"/>
    <n v="1197831"/>
    <x v="117"/>
    <x v="1"/>
    <x v="11"/>
    <x v="13"/>
    <x v="3"/>
    <n v="0.45"/>
    <n v="4750"/>
    <n v="2137.5"/>
    <n v="1175.625"/>
    <n v="0.55000000000000004"/>
  </r>
  <r>
    <x v="1"/>
    <n v="1197831"/>
    <x v="117"/>
    <x v="1"/>
    <x v="11"/>
    <x v="13"/>
    <x v="4"/>
    <n v="0.5"/>
    <n v="4750"/>
    <n v="2375"/>
    <n v="949.99999999999989"/>
    <n v="0.39999999999999997"/>
  </r>
  <r>
    <x v="1"/>
    <n v="1197831"/>
    <x v="117"/>
    <x v="1"/>
    <x v="11"/>
    <x v="13"/>
    <x v="5"/>
    <n v="0.54999999999999993"/>
    <n v="7250"/>
    <n v="3987.4999999999995"/>
    <n v="2392.5"/>
    <n v="0.60000000000000009"/>
  </r>
  <r>
    <x v="1"/>
    <n v="1197831"/>
    <x v="74"/>
    <x v="1"/>
    <x v="11"/>
    <x v="13"/>
    <x v="0"/>
    <n v="0.5"/>
    <n v="6750"/>
    <n v="3375"/>
    <n v="1518.7499999999998"/>
    <n v="0.44999999999999996"/>
  </r>
  <r>
    <x v="1"/>
    <n v="1197831"/>
    <x v="74"/>
    <x v="1"/>
    <x v="11"/>
    <x v="13"/>
    <x v="1"/>
    <n v="0.5"/>
    <n v="6250"/>
    <n v="3125"/>
    <n v="1406.2499999999998"/>
    <n v="0.44999999999999996"/>
  </r>
  <r>
    <x v="1"/>
    <n v="1197831"/>
    <x v="74"/>
    <x v="1"/>
    <x v="11"/>
    <x v="13"/>
    <x v="2"/>
    <n v="0.54999999999999993"/>
    <n v="6750"/>
    <n v="3712.4999999999995"/>
    <n v="1670.6249999999995"/>
    <n v="0.44999999999999996"/>
  </r>
  <r>
    <x v="1"/>
    <n v="1197831"/>
    <x v="74"/>
    <x v="1"/>
    <x v="11"/>
    <x v="13"/>
    <x v="3"/>
    <n v="0.54999999999999993"/>
    <n v="4000"/>
    <n v="2199.9999999999995"/>
    <n v="1209.9999999999998"/>
    <n v="0.55000000000000004"/>
  </r>
  <r>
    <x v="1"/>
    <n v="1197831"/>
    <x v="74"/>
    <x v="1"/>
    <x v="11"/>
    <x v="13"/>
    <x v="4"/>
    <n v="0.5"/>
    <n v="4000"/>
    <n v="2000"/>
    <n v="799.99999999999989"/>
    <n v="0.39999999999999997"/>
  </r>
  <r>
    <x v="1"/>
    <n v="1197831"/>
    <x v="74"/>
    <x v="1"/>
    <x v="11"/>
    <x v="13"/>
    <x v="5"/>
    <n v="0.45"/>
    <n v="6250"/>
    <n v="2812.5"/>
    <n v="1687.5000000000002"/>
    <n v="0.60000000000000009"/>
  </r>
  <r>
    <x v="1"/>
    <n v="1197831"/>
    <x v="75"/>
    <x v="1"/>
    <x v="11"/>
    <x v="13"/>
    <x v="0"/>
    <n v="0.35000000000000003"/>
    <n v="5750"/>
    <n v="2012.5000000000002"/>
    <n v="905.625"/>
    <n v="0.44999999999999996"/>
  </r>
  <r>
    <x v="1"/>
    <n v="1197831"/>
    <x v="75"/>
    <x v="1"/>
    <x v="11"/>
    <x v="13"/>
    <x v="1"/>
    <n v="0.35000000000000003"/>
    <n v="5750"/>
    <n v="2012.5000000000002"/>
    <n v="905.625"/>
    <n v="0.44999999999999996"/>
  </r>
  <r>
    <x v="1"/>
    <n v="1197831"/>
    <x v="75"/>
    <x v="1"/>
    <x v="11"/>
    <x v="13"/>
    <x v="2"/>
    <n v="0.4"/>
    <n v="5250"/>
    <n v="2100"/>
    <n v="944.99999999999989"/>
    <n v="0.44999999999999996"/>
  </r>
  <r>
    <x v="1"/>
    <n v="1197831"/>
    <x v="75"/>
    <x v="1"/>
    <x v="11"/>
    <x v="13"/>
    <x v="3"/>
    <n v="0.4"/>
    <n v="3750"/>
    <n v="1500"/>
    <n v="825.00000000000011"/>
    <n v="0.55000000000000004"/>
  </r>
  <r>
    <x v="1"/>
    <n v="1197831"/>
    <x v="75"/>
    <x v="1"/>
    <x v="11"/>
    <x v="13"/>
    <x v="4"/>
    <n v="0.35000000000000003"/>
    <n v="3500"/>
    <n v="1225.0000000000002"/>
    <n v="490.00000000000006"/>
    <n v="0.39999999999999997"/>
  </r>
  <r>
    <x v="1"/>
    <n v="1197831"/>
    <x v="75"/>
    <x v="1"/>
    <x v="11"/>
    <x v="13"/>
    <x v="5"/>
    <n v="0.45"/>
    <n v="5250"/>
    <n v="2362.5"/>
    <n v="1417.5000000000002"/>
    <n v="0.60000000000000009"/>
  </r>
  <r>
    <x v="1"/>
    <n v="1197831"/>
    <x v="56"/>
    <x v="1"/>
    <x v="11"/>
    <x v="13"/>
    <x v="0"/>
    <n v="0.30000000000000004"/>
    <n v="6750"/>
    <n v="2025.0000000000002"/>
    <n v="911.25"/>
    <n v="0.44999999999999996"/>
  </r>
  <r>
    <x v="1"/>
    <n v="1197831"/>
    <x v="56"/>
    <x v="1"/>
    <x v="11"/>
    <x v="13"/>
    <x v="1"/>
    <n v="0.30000000000000004"/>
    <n v="6750"/>
    <n v="2025.0000000000002"/>
    <n v="911.25"/>
    <n v="0.44999999999999996"/>
  </r>
  <r>
    <x v="1"/>
    <n v="1197831"/>
    <x v="56"/>
    <x v="1"/>
    <x v="11"/>
    <x v="13"/>
    <x v="2"/>
    <n v="0.55000000000000004"/>
    <n v="6000"/>
    <n v="3300.0000000000005"/>
    <n v="1485"/>
    <n v="0.44999999999999996"/>
  </r>
  <r>
    <x v="1"/>
    <n v="1197831"/>
    <x v="56"/>
    <x v="1"/>
    <x v="11"/>
    <x v="13"/>
    <x v="3"/>
    <n v="0.55000000000000004"/>
    <n v="4750"/>
    <n v="2612.5"/>
    <n v="1436.8750000000002"/>
    <n v="0.55000000000000004"/>
  </r>
  <r>
    <x v="1"/>
    <n v="1197831"/>
    <x v="56"/>
    <x v="1"/>
    <x v="11"/>
    <x v="13"/>
    <x v="4"/>
    <n v="0.54999999999999993"/>
    <n v="4500"/>
    <n v="2474.9999999999995"/>
    <n v="989.99999999999977"/>
    <n v="0.39999999999999997"/>
  </r>
  <r>
    <x v="1"/>
    <n v="1197831"/>
    <x v="56"/>
    <x v="1"/>
    <x v="11"/>
    <x v="13"/>
    <x v="5"/>
    <n v="0.65"/>
    <n v="6500"/>
    <n v="4225"/>
    <n v="2535.0000000000005"/>
    <n v="0.60000000000000009"/>
  </r>
  <r>
    <x v="1"/>
    <n v="1197831"/>
    <x v="57"/>
    <x v="1"/>
    <x v="11"/>
    <x v="13"/>
    <x v="0"/>
    <n v="0.54999999999999993"/>
    <n v="8000"/>
    <n v="4399.9999999999991"/>
    <n v="1979.9999999999993"/>
    <n v="0.44999999999999996"/>
  </r>
  <r>
    <x v="1"/>
    <n v="1197831"/>
    <x v="57"/>
    <x v="1"/>
    <x v="11"/>
    <x v="13"/>
    <x v="1"/>
    <n v="0.54999999999999993"/>
    <n v="8000"/>
    <n v="4399.9999999999991"/>
    <n v="1979.9999999999993"/>
    <n v="0.44999999999999996"/>
  </r>
  <r>
    <x v="1"/>
    <n v="1197831"/>
    <x v="57"/>
    <x v="1"/>
    <x v="11"/>
    <x v="13"/>
    <x v="2"/>
    <n v="0.6"/>
    <n v="7000"/>
    <n v="4200"/>
    <n v="1889.9999999999998"/>
    <n v="0.44999999999999996"/>
  </r>
  <r>
    <x v="1"/>
    <n v="1197831"/>
    <x v="57"/>
    <x v="1"/>
    <x v="11"/>
    <x v="13"/>
    <x v="3"/>
    <n v="0.6"/>
    <n v="5500"/>
    <n v="3300"/>
    <n v="1815.0000000000002"/>
    <n v="0.55000000000000004"/>
  </r>
  <r>
    <x v="1"/>
    <n v="1197831"/>
    <x v="57"/>
    <x v="1"/>
    <x v="11"/>
    <x v="13"/>
    <x v="4"/>
    <n v="0.54999999999999993"/>
    <n v="5000"/>
    <n v="2749.9999999999995"/>
    <n v="1099.9999999999998"/>
    <n v="0.39999999999999997"/>
  </r>
  <r>
    <x v="1"/>
    <n v="1197831"/>
    <x v="57"/>
    <x v="1"/>
    <x v="11"/>
    <x v="13"/>
    <x v="5"/>
    <n v="0.65"/>
    <n v="7500"/>
    <n v="4875"/>
    <n v="2925.0000000000005"/>
    <n v="0.60000000000000009"/>
  </r>
  <r>
    <x v="0"/>
    <n v="1185732"/>
    <x v="118"/>
    <x v="3"/>
    <x v="12"/>
    <x v="14"/>
    <x v="0"/>
    <n v="0.35"/>
    <n v="4250"/>
    <n v="1487.5"/>
    <n v="595"/>
    <n v="0.4"/>
  </r>
  <r>
    <x v="0"/>
    <n v="1185732"/>
    <x v="118"/>
    <x v="3"/>
    <x v="12"/>
    <x v="14"/>
    <x v="1"/>
    <n v="0.35"/>
    <n v="2250"/>
    <n v="787.5"/>
    <n v="275.625"/>
    <n v="0.35"/>
  </r>
  <r>
    <x v="0"/>
    <n v="1185732"/>
    <x v="118"/>
    <x v="3"/>
    <x v="12"/>
    <x v="14"/>
    <x v="2"/>
    <n v="0.25"/>
    <n v="2250"/>
    <n v="562.5"/>
    <n v="196.875"/>
    <n v="0.35"/>
  </r>
  <r>
    <x v="0"/>
    <n v="1185732"/>
    <x v="118"/>
    <x v="3"/>
    <x v="12"/>
    <x v="14"/>
    <x v="3"/>
    <n v="0.30000000000000004"/>
    <n v="750"/>
    <n v="225.00000000000003"/>
    <n v="90.000000000000014"/>
    <n v="0.4"/>
  </r>
  <r>
    <x v="0"/>
    <n v="1185732"/>
    <x v="118"/>
    <x v="3"/>
    <x v="12"/>
    <x v="14"/>
    <x v="4"/>
    <n v="0.44999999999999996"/>
    <n v="1250"/>
    <n v="562.5"/>
    <n v="196.875"/>
    <n v="0.35"/>
  </r>
  <r>
    <x v="0"/>
    <n v="1185732"/>
    <x v="118"/>
    <x v="3"/>
    <x v="12"/>
    <x v="14"/>
    <x v="5"/>
    <n v="0.35"/>
    <n v="2250"/>
    <n v="787.5"/>
    <n v="393.75"/>
    <n v="0.5"/>
  </r>
  <r>
    <x v="0"/>
    <n v="1185732"/>
    <x v="119"/>
    <x v="3"/>
    <x v="12"/>
    <x v="14"/>
    <x v="0"/>
    <n v="0.35"/>
    <n v="4750"/>
    <n v="1662.5"/>
    <n v="665"/>
    <n v="0.4"/>
  </r>
  <r>
    <x v="0"/>
    <n v="1185732"/>
    <x v="119"/>
    <x v="3"/>
    <x v="12"/>
    <x v="14"/>
    <x v="1"/>
    <n v="0.35"/>
    <n v="1250"/>
    <n v="437.5"/>
    <n v="153.125"/>
    <n v="0.35"/>
  </r>
  <r>
    <x v="0"/>
    <n v="1185732"/>
    <x v="119"/>
    <x v="3"/>
    <x v="12"/>
    <x v="14"/>
    <x v="2"/>
    <n v="0.25"/>
    <n v="1750"/>
    <n v="437.5"/>
    <n v="153.125"/>
    <n v="0.35"/>
  </r>
  <r>
    <x v="0"/>
    <n v="1185732"/>
    <x v="119"/>
    <x v="3"/>
    <x v="12"/>
    <x v="14"/>
    <x v="3"/>
    <n v="0.30000000000000004"/>
    <n v="500"/>
    <n v="150.00000000000003"/>
    <n v="60.000000000000014"/>
    <n v="0.4"/>
  </r>
  <r>
    <x v="0"/>
    <n v="1185732"/>
    <x v="119"/>
    <x v="3"/>
    <x v="12"/>
    <x v="14"/>
    <x v="4"/>
    <n v="0.44999999999999996"/>
    <n v="1250"/>
    <n v="562.5"/>
    <n v="196.875"/>
    <n v="0.35"/>
  </r>
  <r>
    <x v="0"/>
    <n v="1185732"/>
    <x v="119"/>
    <x v="3"/>
    <x v="12"/>
    <x v="14"/>
    <x v="5"/>
    <n v="0.35"/>
    <n v="2000"/>
    <n v="700"/>
    <n v="350"/>
    <n v="0.5"/>
  </r>
  <r>
    <x v="0"/>
    <n v="1185732"/>
    <x v="2"/>
    <x v="3"/>
    <x v="12"/>
    <x v="14"/>
    <x v="0"/>
    <n v="0.4"/>
    <n v="4200"/>
    <n v="1680"/>
    <n v="672"/>
    <n v="0.4"/>
  </r>
  <r>
    <x v="0"/>
    <n v="1185732"/>
    <x v="2"/>
    <x v="3"/>
    <x v="12"/>
    <x v="14"/>
    <x v="1"/>
    <n v="0.4"/>
    <n v="1000"/>
    <n v="400"/>
    <n v="140"/>
    <n v="0.35"/>
  </r>
  <r>
    <x v="0"/>
    <n v="1185732"/>
    <x v="2"/>
    <x v="3"/>
    <x v="12"/>
    <x v="14"/>
    <x v="2"/>
    <n v="0.30000000000000004"/>
    <n v="1500"/>
    <n v="450.00000000000006"/>
    <n v="157.5"/>
    <n v="0.35"/>
  </r>
  <r>
    <x v="0"/>
    <n v="1185732"/>
    <x v="2"/>
    <x v="3"/>
    <x v="12"/>
    <x v="14"/>
    <x v="3"/>
    <n v="0.35"/>
    <n v="0"/>
    <n v="0"/>
    <n v="0"/>
    <n v="0.4"/>
  </r>
  <r>
    <x v="0"/>
    <n v="1185732"/>
    <x v="2"/>
    <x v="3"/>
    <x v="12"/>
    <x v="14"/>
    <x v="4"/>
    <n v="0.5"/>
    <n v="500"/>
    <n v="250"/>
    <n v="87.5"/>
    <n v="0.35"/>
  </r>
  <r>
    <x v="0"/>
    <n v="1185732"/>
    <x v="2"/>
    <x v="3"/>
    <x v="12"/>
    <x v="14"/>
    <x v="5"/>
    <n v="0.4"/>
    <n v="1500"/>
    <n v="600"/>
    <n v="300"/>
    <n v="0.5"/>
  </r>
  <r>
    <x v="0"/>
    <n v="1185732"/>
    <x v="3"/>
    <x v="3"/>
    <x v="12"/>
    <x v="14"/>
    <x v="0"/>
    <n v="0.4"/>
    <n v="3750"/>
    <n v="1500"/>
    <n v="600"/>
    <n v="0.4"/>
  </r>
  <r>
    <x v="0"/>
    <n v="1185732"/>
    <x v="3"/>
    <x v="3"/>
    <x v="12"/>
    <x v="14"/>
    <x v="1"/>
    <n v="0.35000000000000003"/>
    <n v="750"/>
    <n v="262.5"/>
    <n v="91.875"/>
    <n v="0.35"/>
  </r>
  <r>
    <x v="0"/>
    <n v="1185732"/>
    <x v="3"/>
    <x v="3"/>
    <x v="12"/>
    <x v="14"/>
    <x v="2"/>
    <n v="0.25000000000000006"/>
    <n v="750"/>
    <n v="187.50000000000003"/>
    <n v="65.625"/>
    <n v="0.35"/>
  </r>
  <r>
    <x v="0"/>
    <n v="1185732"/>
    <x v="3"/>
    <x v="3"/>
    <x v="12"/>
    <x v="14"/>
    <x v="3"/>
    <n v="0.3"/>
    <n v="0"/>
    <n v="0"/>
    <n v="0"/>
    <n v="0.4"/>
  </r>
  <r>
    <x v="0"/>
    <n v="1185732"/>
    <x v="3"/>
    <x v="3"/>
    <x v="12"/>
    <x v="14"/>
    <x v="4"/>
    <n v="0.45"/>
    <n v="250"/>
    <n v="112.5"/>
    <n v="39.375"/>
    <n v="0.35"/>
  </r>
  <r>
    <x v="0"/>
    <n v="1185732"/>
    <x v="3"/>
    <x v="3"/>
    <x v="12"/>
    <x v="14"/>
    <x v="5"/>
    <n v="0.35000000000000003"/>
    <n v="1500"/>
    <n v="525"/>
    <n v="262.5"/>
    <n v="0.5"/>
  </r>
  <r>
    <x v="0"/>
    <n v="1185732"/>
    <x v="120"/>
    <x v="3"/>
    <x v="12"/>
    <x v="14"/>
    <x v="0"/>
    <n v="0.45"/>
    <n v="4200"/>
    <n v="1890"/>
    <n v="756"/>
    <n v="0.4"/>
  </r>
  <r>
    <x v="0"/>
    <n v="1185732"/>
    <x v="120"/>
    <x v="3"/>
    <x v="12"/>
    <x v="14"/>
    <x v="1"/>
    <n v="0.40000000000000008"/>
    <n v="1250"/>
    <n v="500.00000000000011"/>
    <n v="175.00000000000003"/>
    <n v="0.35"/>
  </r>
  <r>
    <x v="0"/>
    <n v="1185732"/>
    <x v="120"/>
    <x v="3"/>
    <x v="12"/>
    <x v="14"/>
    <x v="2"/>
    <n v="0.35000000000000003"/>
    <n v="1000"/>
    <n v="350.00000000000006"/>
    <n v="122.50000000000001"/>
    <n v="0.35"/>
  </r>
  <r>
    <x v="0"/>
    <n v="1185732"/>
    <x v="120"/>
    <x v="3"/>
    <x v="12"/>
    <x v="14"/>
    <x v="3"/>
    <n v="0.35000000000000003"/>
    <n v="250"/>
    <n v="87.500000000000014"/>
    <n v="35.000000000000007"/>
    <n v="0.4"/>
  </r>
  <r>
    <x v="0"/>
    <n v="1185732"/>
    <x v="120"/>
    <x v="3"/>
    <x v="12"/>
    <x v="14"/>
    <x v="4"/>
    <n v="0.49999999999999994"/>
    <n v="500"/>
    <n v="249.99999999999997"/>
    <n v="87.499999999999986"/>
    <n v="0.35"/>
  </r>
  <r>
    <x v="0"/>
    <n v="1185732"/>
    <x v="120"/>
    <x v="3"/>
    <x v="12"/>
    <x v="14"/>
    <x v="5"/>
    <n v="0.54999999999999993"/>
    <n v="1500"/>
    <n v="824.99999999999989"/>
    <n v="412.49999999999994"/>
    <n v="0.5"/>
  </r>
  <r>
    <x v="0"/>
    <n v="1185732"/>
    <x v="121"/>
    <x v="3"/>
    <x v="12"/>
    <x v="14"/>
    <x v="0"/>
    <n v="0.4"/>
    <n v="4000"/>
    <n v="1600"/>
    <n v="640"/>
    <n v="0.4"/>
  </r>
  <r>
    <x v="0"/>
    <n v="1185732"/>
    <x v="121"/>
    <x v="3"/>
    <x v="12"/>
    <x v="14"/>
    <x v="1"/>
    <n v="0.35000000000000009"/>
    <n v="1500"/>
    <n v="525.00000000000011"/>
    <n v="183.75000000000003"/>
    <n v="0.35"/>
  </r>
  <r>
    <x v="0"/>
    <n v="1185732"/>
    <x v="121"/>
    <x v="3"/>
    <x v="12"/>
    <x v="14"/>
    <x v="2"/>
    <n v="0.30000000000000004"/>
    <n v="1750"/>
    <n v="525.00000000000011"/>
    <n v="183.75000000000003"/>
    <n v="0.35"/>
  </r>
  <r>
    <x v="0"/>
    <n v="1185732"/>
    <x v="121"/>
    <x v="3"/>
    <x v="12"/>
    <x v="14"/>
    <x v="3"/>
    <n v="0.30000000000000004"/>
    <n v="1500"/>
    <n v="450.00000000000006"/>
    <n v="180.00000000000003"/>
    <n v="0.4"/>
  </r>
  <r>
    <x v="0"/>
    <n v="1185732"/>
    <x v="121"/>
    <x v="3"/>
    <x v="12"/>
    <x v="14"/>
    <x v="4"/>
    <n v="0.45"/>
    <n v="1500"/>
    <n v="675"/>
    <n v="236.24999999999997"/>
    <n v="0.35"/>
  </r>
  <r>
    <x v="0"/>
    <n v="1185732"/>
    <x v="121"/>
    <x v="3"/>
    <x v="12"/>
    <x v="14"/>
    <x v="5"/>
    <n v="0.5"/>
    <n v="3250"/>
    <n v="1625"/>
    <n v="812.5"/>
    <n v="0.5"/>
  </r>
  <r>
    <x v="0"/>
    <n v="1185732"/>
    <x v="6"/>
    <x v="3"/>
    <x v="12"/>
    <x v="14"/>
    <x v="0"/>
    <n v="0.45"/>
    <n v="5500"/>
    <n v="2475"/>
    <n v="990"/>
    <n v="0.4"/>
  </r>
  <r>
    <x v="0"/>
    <n v="1185732"/>
    <x v="6"/>
    <x v="3"/>
    <x v="12"/>
    <x v="14"/>
    <x v="1"/>
    <n v="0.40000000000000008"/>
    <n v="3000"/>
    <n v="1200.0000000000002"/>
    <n v="420.00000000000006"/>
    <n v="0.35"/>
  </r>
  <r>
    <x v="0"/>
    <n v="1185732"/>
    <x v="6"/>
    <x v="3"/>
    <x v="12"/>
    <x v="14"/>
    <x v="2"/>
    <n v="0.35000000000000003"/>
    <n v="2250"/>
    <n v="787.50000000000011"/>
    <n v="275.625"/>
    <n v="0.35"/>
  </r>
  <r>
    <x v="0"/>
    <n v="1185732"/>
    <x v="6"/>
    <x v="3"/>
    <x v="12"/>
    <x v="14"/>
    <x v="3"/>
    <n v="0.35000000000000003"/>
    <n v="1750"/>
    <n v="612.50000000000011"/>
    <n v="245.00000000000006"/>
    <n v="0.4"/>
  </r>
  <r>
    <x v="0"/>
    <n v="1185732"/>
    <x v="6"/>
    <x v="3"/>
    <x v="12"/>
    <x v="14"/>
    <x v="4"/>
    <n v="0.45"/>
    <n v="1750"/>
    <n v="787.5"/>
    <n v="275.625"/>
    <n v="0.35"/>
  </r>
  <r>
    <x v="0"/>
    <n v="1185732"/>
    <x v="6"/>
    <x v="3"/>
    <x v="12"/>
    <x v="14"/>
    <x v="5"/>
    <n v="0.5"/>
    <n v="3500"/>
    <n v="1750"/>
    <n v="875"/>
    <n v="0.5"/>
  </r>
  <r>
    <x v="0"/>
    <n v="1185732"/>
    <x v="7"/>
    <x v="3"/>
    <x v="12"/>
    <x v="14"/>
    <x v="0"/>
    <n v="0.45"/>
    <n v="5000"/>
    <n v="2250"/>
    <n v="900"/>
    <n v="0.4"/>
  </r>
  <r>
    <x v="0"/>
    <n v="1185732"/>
    <x v="7"/>
    <x v="3"/>
    <x v="12"/>
    <x v="14"/>
    <x v="1"/>
    <n v="0.45000000000000007"/>
    <n v="2750"/>
    <n v="1237.5000000000002"/>
    <n v="433.12500000000006"/>
    <n v="0.35"/>
  </r>
  <r>
    <x v="0"/>
    <n v="1185732"/>
    <x v="7"/>
    <x v="3"/>
    <x v="12"/>
    <x v="14"/>
    <x v="2"/>
    <n v="0.4"/>
    <n v="2000"/>
    <n v="800"/>
    <n v="280"/>
    <n v="0.35"/>
  </r>
  <r>
    <x v="0"/>
    <n v="1185732"/>
    <x v="7"/>
    <x v="3"/>
    <x v="12"/>
    <x v="14"/>
    <x v="3"/>
    <n v="0.30000000000000004"/>
    <n v="1250"/>
    <n v="375.00000000000006"/>
    <n v="150.00000000000003"/>
    <n v="0.4"/>
  </r>
  <r>
    <x v="0"/>
    <n v="1185732"/>
    <x v="7"/>
    <x v="3"/>
    <x v="12"/>
    <x v="14"/>
    <x v="4"/>
    <n v="0.4"/>
    <n v="1000"/>
    <n v="400"/>
    <n v="140"/>
    <n v="0.35"/>
  </r>
  <r>
    <x v="0"/>
    <n v="1185732"/>
    <x v="7"/>
    <x v="3"/>
    <x v="12"/>
    <x v="14"/>
    <x v="5"/>
    <n v="0.45"/>
    <n v="2750"/>
    <n v="1237.5"/>
    <n v="618.75"/>
    <n v="0.5"/>
  </r>
  <r>
    <x v="0"/>
    <n v="1185732"/>
    <x v="122"/>
    <x v="3"/>
    <x v="12"/>
    <x v="14"/>
    <x v="0"/>
    <n v="0.4"/>
    <n v="4000"/>
    <n v="1600"/>
    <n v="640"/>
    <n v="0.4"/>
  </r>
  <r>
    <x v="0"/>
    <n v="1185732"/>
    <x v="122"/>
    <x v="3"/>
    <x v="12"/>
    <x v="14"/>
    <x v="1"/>
    <n v="0.35000000000000009"/>
    <n v="2000"/>
    <n v="700.00000000000023"/>
    <n v="245.00000000000006"/>
    <n v="0.35"/>
  </r>
  <r>
    <x v="0"/>
    <n v="1185732"/>
    <x v="122"/>
    <x v="3"/>
    <x v="12"/>
    <x v="14"/>
    <x v="2"/>
    <n v="0.2"/>
    <n v="1000"/>
    <n v="200"/>
    <n v="70"/>
    <n v="0.35"/>
  </r>
  <r>
    <x v="0"/>
    <n v="1185732"/>
    <x v="122"/>
    <x v="3"/>
    <x v="12"/>
    <x v="14"/>
    <x v="3"/>
    <n v="0.2"/>
    <n v="750"/>
    <n v="150"/>
    <n v="60"/>
    <n v="0.4"/>
  </r>
  <r>
    <x v="0"/>
    <n v="1185732"/>
    <x v="122"/>
    <x v="3"/>
    <x v="12"/>
    <x v="14"/>
    <x v="4"/>
    <n v="0.3"/>
    <n v="750"/>
    <n v="225"/>
    <n v="78.75"/>
    <n v="0.35"/>
  </r>
  <r>
    <x v="0"/>
    <n v="1185732"/>
    <x v="122"/>
    <x v="3"/>
    <x v="12"/>
    <x v="14"/>
    <x v="5"/>
    <n v="0.35000000000000003"/>
    <n v="1500"/>
    <n v="525"/>
    <n v="262.5"/>
    <n v="0.5"/>
  </r>
  <r>
    <x v="0"/>
    <n v="1185732"/>
    <x v="123"/>
    <x v="3"/>
    <x v="12"/>
    <x v="14"/>
    <x v="0"/>
    <n v="0.39999999999999997"/>
    <n v="3250"/>
    <n v="1300"/>
    <n v="520"/>
    <n v="0.4"/>
  </r>
  <r>
    <x v="0"/>
    <n v="1185732"/>
    <x v="123"/>
    <x v="3"/>
    <x v="12"/>
    <x v="14"/>
    <x v="1"/>
    <n v="0.3"/>
    <n v="1500"/>
    <n v="450"/>
    <n v="157.5"/>
    <n v="0.35"/>
  </r>
  <r>
    <x v="0"/>
    <n v="1185732"/>
    <x v="123"/>
    <x v="3"/>
    <x v="12"/>
    <x v="14"/>
    <x v="2"/>
    <n v="0.3"/>
    <n v="500"/>
    <n v="150"/>
    <n v="52.5"/>
    <n v="0.35"/>
  </r>
  <r>
    <x v="0"/>
    <n v="1185732"/>
    <x v="123"/>
    <x v="3"/>
    <x v="12"/>
    <x v="14"/>
    <x v="3"/>
    <n v="0.3"/>
    <n v="250"/>
    <n v="75"/>
    <n v="30"/>
    <n v="0.4"/>
  </r>
  <r>
    <x v="0"/>
    <n v="1185732"/>
    <x v="123"/>
    <x v="3"/>
    <x v="12"/>
    <x v="14"/>
    <x v="4"/>
    <n v="0.39999999999999997"/>
    <n v="250"/>
    <n v="99.999999999999986"/>
    <n v="34.999999999999993"/>
    <n v="0.35"/>
  </r>
  <r>
    <x v="0"/>
    <n v="1185732"/>
    <x v="123"/>
    <x v="3"/>
    <x v="12"/>
    <x v="14"/>
    <x v="5"/>
    <n v="0.4499999999999999"/>
    <n v="1500"/>
    <n v="674.99999999999989"/>
    <n v="337.49999999999994"/>
    <n v="0.5"/>
  </r>
  <r>
    <x v="0"/>
    <n v="1185732"/>
    <x v="10"/>
    <x v="3"/>
    <x v="12"/>
    <x v="14"/>
    <x v="0"/>
    <n v="0.4"/>
    <n v="3000"/>
    <n v="1200"/>
    <n v="480"/>
    <n v="0.4"/>
  </r>
  <r>
    <x v="0"/>
    <n v="1185732"/>
    <x v="10"/>
    <x v="3"/>
    <x v="12"/>
    <x v="14"/>
    <x v="1"/>
    <n v="0.30000000000000004"/>
    <n v="1500"/>
    <n v="450.00000000000006"/>
    <n v="157.5"/>
    <n v="0.35"/>
  </r>
  <r>
    <x v="0"/>
    <n v="1185732"/>
    <x v="10"/>
    <x v="3"/>
    <x v="12"/>
    <x v="14"/>
    <x v="2"/>
    <n v="0.30000000000000004"/>
    <n v="950"/>
    <n v="285.00000000000006"/>
    <n v="99.750000000000014"/>
    <n v="0.35"/>
  </r>
  <r>
    <x v="0"/>
    <n v="1185732"/>
    <x v="10"/>
    <x v="3"/>
    <x v="12"/>
    <x v="14"/>
    <x v="3"/>
    <n v="0.30000000000000004"/>
    <n v="1250"/>
    <n v="375.00000000000006"/>
    <n v="150.00000000000003"/>
    <n v="0.4"/>
  </r>
  <r>
    <x v="0"/>
    <n v="1185732"/>
    <x v="10"/>
    <x v="3"/>
    <x v="12"/>
    <x v="14"/>
    <x v="4"/>
    <n v="0.49999999999999994"/>
    <n v="1000"/>
    <n v="499.99999999999994"/>
    <n v="174.99999999999997"/>
    <n v="0.35"/>
  </r>
  <r>
    <x v="0"/>
    <n v="1185732"/>
    <x v="10"/>
    <x v="3"/>
    <x v="12"/>
    <x v="14"/>
    <x v="5"/>
    <n v="0.54999999999999982"/>
    <n v="2000"/>
    <n v="1099.9999999999995"/>
    <n v="549.99999999999977"/>
    <n v="0.5"/>
  </r>
  <r>
    <x v="0"/>
    <n v="1185732"/>
    <x v="11"/>
    <x v="3"/>
    <x v="12"/>
    <x v="14"/>
    <x v="0"/>
    <n v="0.49999999999999994"/>
    <n v="4500"/>
    <n v="2249.9999999999995"/>
    <n v="899.99999999999989"/>
    <n v="0.4"/>
  </r>
  <r>
    <x v="0"/>
    <n v="1185732"/>
    <x v="11"/>
    <x v="3"/>
    <x v="12"/>
    <x v="14"/>
    <x v="1"/>
    <n v="0.4"/>
    <n v="2500"/>
    <n v="1000"/>
    <n v="350"/>
    <n v="0.35"/>
  </r>
  <r>
    <x v="0"/>
    <n v="1185732"/>
    <x v="11"/>
    <x v="3"/>
    <x v="12"/>
    <x v="14"/>
    <x v="2"/>
    <n v="0.4"/>
    <n v="2000"/>
    <n v="800"/>
    <n v="280"/>
    <n v="0.35"/>
  </r>
  <r>
    <x v="0"/>
    <n v="1185732"/>
    <x v="11"/>
    <x v="3"/>
    <x v="12"/>
    <x v="14"/>
    <x v="3"/>
    <n v="0.4"/>
    <n v="1500"/>
    <n v="600"/>
    <n v="240"/>
    <n v="0.4"/>
  </r>
  <r>
    <x v="0"/>
    <n v="1185732"/>
    <x v="11"/>
    <x v="3"/>
    <x v="12"/>
    <x v="14"/>
    <x v="4"/>
    <n v="0.49999999999999994"/>
    <n v="1500"/>
    <n v="749.99999999999989"/>
    <n v="262.49999999999994"/>
    <n v="0.35"/>
  </r>
  <r>
    <x v="0"/>
    <n v="1185732"/>
    <x v="11"/>
    <x v="3"/>
    <x v="12"/>
    <x v="14"/>
    <x v="5"/>
    <n v="0.54999999999999982"/>
    <n v="2500"/>
    <n v="1374.9999999999995"/>
    <n v="687.49999999999977"/>
    <n v="0.5"/>
  </r>
  <r>
    <x v="1"/>
    <n v="1197831"/>
    <x v="12"/>
    <x v="1"/>
    <x v="13"/>
    <x v="15"/>
    <x v="0"/>
    <n v="0.2"/>
    <n v="6750"/>
    <n v="1350"/>
    <n v="540"/>
    <n v="0.39999999999999997"/>
  </r>
  <r>
    <x v="1"/>
    <n v="1197831"/>
    <x v="12"/>
    <x v="1"/>
    <x v="13"/>
    <x v="15"/>
    <x v="1"/>
    <n v="0.3"/>
    <n v="6750"/>
    <n v="2025"/>
    <n v="809.99999999999989"/>
    <n v="0.39999999999999997"/>
  </r>
  <r>
    <x v="1"/>
    <n v="1197831"/>
    <x v="12"/>
    <x v="1"/>
    <x v="13"/>
    <x v="15"/>
    <x v="2"/>
    <n v="0.3"/>
    <n v="4750"/>
    <n v="1425"/>
    <n v="570"/>
    <n v="0.39999999999999997"/>
  </r>
  <r>
    <x v="1"/>
    <n v="1197831"/>
    <x v="12"/>
    <x v="1"/>
    <x v="13"/>
    <x v="15"/>
    <x v="3"/>
    <n v="0.35"/>
    <n v="4750"/>
    <n v="1662.5"/>
    <n v="831.25"/>
    <n v="0.5"/>
  </r>
  <r>
    <x v="1"/>
    <n v="1197831"/>
    <x v="12"/>
    <x v="1"/>
    <x v="13"/>
    <x v="15"/>
    <x v="4"/>
    <n v="0.4"/>
    <n v="3250"/>
    <n v="1300"/>
    <n v="454.99999999999994"/>
    <n v="0.35"/>
  </r>
  <r>
    <x v="1"/>
    <n v="1197831"/>
    <x v="12"/>
    <x v="1"/>
    <x v="13"/>
    <x v="15"/>
    <x v="5"/>
    <n v="0.35"/>
    <n v="4750"/>
    <n v="1662.5"/>
    <n v="914.37500000000011"/>
    <n v="0.55000000000000004"/>
  </r>
  <r>
    <x v="1"/>
    <n v="1197831"/>
    <x v="13"/>
    <x v="1"/>
    <x v="13"/>
    <x v="15"/>
    <x v="0"/>
    <n v="0.25"/>
    <n v="6250"/>
    <n v="1562.5"/>
    <n v="625"/>
    <n v="0.39999999999999997"/>
  </r>
  <r>
    <x v="1"/>
    <n v="1197831"/>
    <x v="13"/>
    <x v="1"/>
    <x v="13"/>
    <x v="15"/>
    <x v="1"/>
    <n v="0.35"/>
    <n v="6000"/>
    <n v="2100"/>
    <n v="839.99999999999989"/>
    <n v="0.39999999999999997"/>
  </r>
  <r>
    <x v="1"/>
    <n v="1197831"/>
    <x v="13"/>
    <x v="1"/>
    <x v="13"/>
    <x v="15"/>
    <x v="2"/>
    <n v="0.35"/>
    <n v="4250"/>
    <n v="1487.5"/>
    <n v="595"/>
    <n v="0.39999999999999997"/>
  </r>
  <r>
    <x v="1"/>
    <n v="1197831"/>
    <x v="13"/>
    <x v="1"/>
    <x v="13"/>
    <x v="15"/>
    <x v="3"/>
    <n v="0.35"/>
    <n v="3750"/>
    <n v="1312.5"/>
    <n v="656.25"/>
    <n v="0.5"/>
  </r>
  <r>
    <x v="1"/>
    <n v="1197831"/>
    <x v="13"/>
    <x v="1"/>
    <x v="13"/>
    <x v="15"/>
    <x v="4"/>
    <n v="0.4"/>
    <n v="2500"/>
    <n v="1000"/>
    <n v="350"/>
    <n v="0.35"/>
  </r>
  <r>
    <x v="1"/>
    <n v="1197831"/>
    <x v="13"/>
    <x v="1"/>
    <x v="13"/>
    <x v="15"/>
    <x v="5"/>
    <n v="0.35"/>
    <n v="4500"/>
    <n v="1575"/>
    <n v="866.25000000000011"/>
    <n v="0.55000000000000004"/>
  </r>
  <r>
    <x v="1"/>
    <n v="1197831"/>
    <x v="14"/>
    <x v="1"/>
    <x v="13"/>
    <x v="15"/>
    <x v="0"/>
    <n v="0.3"/>
    <n v="6250"/>
    <n v="1875"/>
    <n v="843.74999999999989"/>
    <n v="0.44999999999999996"/>
  </r>
  <r>
    <x v="1"/>
    <n v="1197831"/>
    <x v="14"/>
    <x v="1"/>
    <x v="13"/>
    <x v="15"/>
    <x v="1"/>
    <n v="0.4"/>
    <n v="6250"/>
    <n v="2500"/>
    <n v="1125"/>
    <n v="0.44999999999999996"/>
  </r>
  <r>
    <x v="1"/>
    <n v="1197831"/>
    <x v="14"/>
    <x v="1"/>
    <x v="13"/>
    <x v="15"/>
    <x v="2"/>
    <n v="0.3"/>
    <n v="4500"/>
    <n v="1350"/>
    <n v="607.49999999999989"/>
    <n v="0.44999999999999996"/>
  </r>
  <r>
    <x v="1"/>
    <n v="1197831"/>
    <x v="14"/>
    <x v="1"/>
    <x v="13"/>
    <x v="15"/>
    <x v="3"/>
    <n v="0.35000000000000003"/>
    <n v="3500"/>
    <n v="1225.0000000000002"/>
    <n v="673.75000000000023"/>
    <n v="0.55000000000000004"/>
  </r>
  <r>
    <x v="1"/>
    <n v="1197831"/>
    <x v="14"/>
    <x v="1"/>
    <x v="13"/>
    <x v="15"/>
    <x v="4"/>
    <n v="0.4"/>
    <n v="2500"/>
    <n v="1000"/>
    <n v="399.99999999999994"/>
    <n v="0.39999999999999997"/>
  </r>
  <r>
    <x v="1"/>
    <n v="1197831"/>
    <x v="14"/>
    <x v="1"/>
    <x v="13"/>
    <x v="15"/>
    <x v="5"/>
    <n v="0.35000000000000003"/>
    <n v="4000"/>
    <n v="1400.0000000000002"/>
    <n v="840.00000000000023"/>
    <n v="0.60000000000000009"/>
  </r>
  <r>
    <x v="1"/>
    <n v="1197831"/>
    <x v="15"/>
    <x v="1"/>
    <x v="13"/>
    <x v="15"/>
    <x v="0"/>
    <n v="0.19999999999999998"/>
    <n v="6500"/>
    <n v="1300"/>
    <n v="584.99999999999989"/>
    <n v="0.44999999999999996"/>
  </r>
  <r>
    <x v="1"/>
    <n v="1197831"/>
    <x v="15"/>
    <x v="1"/>
    <x v="13"/>
    <x v="15"/>
    <x v="1"/>
    <n v="0.20000000000000007"/>
    <n v="6500"/>
    <n v="1300.0000000000005"/>
    <n v="585.00000000000011"/>
    <n v="0.44999999999999996"/>
  </r>
  <r>
    <x v="1"/>
    <n v="1197831"/>
    <x v="15"/>
    <x v="1"/>
    <x v="13"/>
    <x v="15"/>
    <x v="2"/>
    <n v="0.14999999999999997"/>
    <n v="4750"/>
    <n v="712.49999999999989"/>
    <n v="320.62499999999994"/>
    <n v="0.44999999999999996"/>
  </r>
  <r>
    <x v="1"/>
    <n v="1197831"/>
    <x v="15"/>
    <x v="1"/>
    <x v="13"/>
    <x v="15"/>
    <x v="3"/>
    <n v="0.20000000000000007"/>
    <n v="3750"/>
    <n v="750.00000000000023"/>
    <n v="412.50000000000017"/>
    <n v="0.55000000000000004"/>
  </r>
  <r>
    <x v="1"/>
    <n v="1197831"/>
    <x v="15"/>
    <x v="1"/>
    <x v="13"/>
    <x v="15"/>
    <x v="4"/>
    <n v="0.25"/>
    <n v="2750"/>
    <n v="687.5"/>
    <n v="275"/>
    <n v="0.39999999999999997"/>
  </r>
  <r>
    <x v="1"/>
    <n v="1197831"/>
    <x v="15"/>
    <x v="1"/>
    <x v="13"/>
    <x v="15"/>
    <x v="5"/>
    <n v="0.20000000000000007"/>
    <n v="5500"/>
    <n v="1100.0000000000005"/>
    <n v="660.00000000000034"/>
    <n v="0.60000000000000009"/>
  </r>
  <r>
    <x v="1"/>
    <n v="1197831"/>
    <x v="16"/>
    <x v="1"/>
    <x v="13"/>
    <x v="15"/>
    <x v="0"/>
    <n v="9.9999999999999964E-2"/>
    <n v="7000"/>
    <n v="699.99999999999977"/>
    <n v="314.99999999999989"/>
    <n v="0.44999999999999996"/>
  </r>
  <r>
    <x v="1"/>
    <n v="1197831"/>
    <x v="16"/>
    <x v="1"/>
    <x v="13"/>
    <x v="15"/>
    <x v="1"/>
    <n v="0.20000000000000007"/>
    <n v="7250"/>
    <n v="1450.0000000000005"/>
    <n v="652.50000000000011"/>
    <n v="0.44999999999999996"/>
  </r>
  <r>
    <x v="1"/>
    <n v="1197831"/>
    <x v="16"/>
    <x v="1"/>
    <x v="13"/>
    <x v="15"/>
    <x v="2"/>
    <n v="0.14999999999999997"/>
    <n v="5750"/>
    <n v="862.49999999999977"/>
    <n v="388.12499999999989"/>
    <n v="0.44999999999999996"/>
  </r>
  <r>
    <x v="1"/>
    <n v="1197831"/>
    <x v="16"/>
    <x v="1"/>
    <x v="13"/>
    <x v="15"/>
    <x v="3"/>
    <n v="0.35000000000000003"/>
    <n v="5000"/>
    <n v="1750.0000000000002"/>
    <n v="962.50000000000023"/>
    <n v="0.55000000000000004"/>
  </r>
  <r>
    <x v="1"/>
    <n v="1197831"/>
    <x v="16"/>
    <x v="1"/>
    <x v="13"/>
    <x v="15"/>
    <x v="4"/>
    <n v="0.5"/>
    <n v="4000"/>
    <n v="2000"/>
    <n v="799.99999999999989"/>
    <n v="0.39999999999999997"/>
  </r>
  <r>
    <x v="1"/>
    <n v="1197831"/>
    <x v="16"/>
    <x v="1"/>
    <x v="13"/>
    <x v="15"/>
    <x v="5"/>
    <n v="0.45"/>
    <n v="7500"/>
    <n v="3375"/>
    <n v="2025.0000000000002"/>
    <n v="0.60000000000000009"/>
  </r>
  <r>
    <x v="1"/>
    <n v="1197831"/>
    <x v="17"/>
    <x v="1"/>
    <x v="13"/>
    <x v="15"/>
    <x v="0"/>
    <n v="0.45"/>
    <n v="7500"/>
    <n v="3375"/>
    <n v="1518.7499999999998"/>
    <n v="0.44999999999999996"/>
  </r>
  <r>
    <x v="1"/>
    <n v="1197831"/>
    <x v="17"/>
    <x v="1"/>
    <x v="13"/>
    <x v="15"/>
    <x v="1"/>
    <n v="0.5"/>
    <n v="7500"/>
    <n v="3750"/>
    <n v="1687.4999999999998"/>
    <n v="0.44999999999999996"/>
  </r>
  <r>
    <x v="1"/>
    <n v="1197831"/>
    <x v="17"/>
    <x v="1"/>
    <x v="13"/>
    <x v="15"/>
    <x v="2"/>
    <n v="0.45"/>
    <n v="6500"/>
    <n v="2925"/>
    <n v="1316.2499999999998"/>
    <n v="0.44999999999999996"/>
  </r>
  <r>
    <x v="1"/>
    <n v="1197831"/>
    <x v="17"/>
    <x v="1"/>
    <x v="13"/>
    <x v="15"/>
    <x v="3"/>
    <n v="0.45"/>
    <n v="6000"/>
    <n v="2700"/>
    <n v="1485.0000000000002"/>
    <n v="0.55000000000000004"/>
  </r>
  <r>
    <x v="1"/>
    <n v="1197831"/>
    <x v="17"/>
    <x v="1"/>
    <x v="13"/>
    <x v="15"/>
    <x v="4"/>
    <n v="0.5"/>
    <n v="5000"/>
    <n v="2500"/>
    <n v="999.99999999999989"/>
    <n v="0.39999999999999997"/>
  </r>
  <r>
    <x v="1"/>
    <n v="1197831"/>
    <x v="17"/>
    <x v="1"/>
    <x v="13"/>
    <x v="15"/>
    <x v="5"/>
    <n v="0.55000000000000004"/>
    <n v="8750"/>
    <n v="4812.5"/>
    <n v="2887.5000000000005"/>
    <n v="0.60000000000000009"/>
  </r>
  <r>
    <x v="1"/>
    <n v="1197831"/>
    <x v="18"/>
    <x v="1"/>
    <x v="13"/>
    <x v="15"/>
    <x v="0"/>
    <n v="0.45"/>
    <n v="8250"/>
    <n v="3712.5"/>
    <n v="1856.2499999999998"/>
    <n v="0.49999999999999994"/>
  </r>
  <r>
    <x v="1"/>
    <n v="1197831"/>
    <x v="18"/>
    <x v="1"/>
    <x v="13"/>
    <x v="15"/>
    <x v="1"/>
    <n v="0.5"/>
    <n v="8250"/>
    <n v="4125"/>
    <n v="2062.4999999999995"/>
    <n v="0.49999999999999994"/>
  </r>
  <r>
    <x v="1"/>
    <n v="1197831"/>
    <x v="18"/>
    <x v="1"/>
    <x v="13"/>
    <x v="15"/>
    <x v="2"/>
    <n v="0.45"/>
    <n v="9750"/>
    <n v="4387.5"/>
    <n v="2193.7499999999995"/>
    <n v="0.49999999999999994"/>
  </r>
  <r>
    <x v="1"/>
    <n v="1197831"/>
    <x v="18"/>
    <x v="1"/>
    <x v="13"/>
    <x v="15"/>
    <x v="3"/>
    <n v="0.45"/>
    <n v="5750"/>
    <n v="2587.5"/>
    <n v="1552.5000000000002"/>
    <n v="0.60000000000000009"/>
  </r>
  <r>
    <x v="1"/>
    <n v="1197831"/>
    <x v="18"/>
    <x v="1"/>
    <x v="13"/>
    <x v="15"/>
    <x v="4"/>
    <n v="0.5"/>
    <n v="5250"/>
    <n v="2625"/>
    <n v="1181.2499999999998"/>
    <n v="0.44999999999999996"/>
  </r>
  <r>
    <x v="1"/>
    <n v="1197831"/>
    <x v="18"/>
    <x v="1"/>
    <x v="13"/>
    <x v="15"/>
    <x v="5"/>
    <n v="0.6"/>
    <n v="8000"/>
    <n v="4800"/>
    <n v="3120.0000000000005"/>
    <n v="0.65000000000000013"/>
  </r>
  <r>
    <x v="1"/>
    <n v="1197831"/>
    <x v="19"/>
    <x v="1"/>
    <x v="13"/>
    <x v="15"/>
    <x v="0"/>
    <n v="0.4"/>
    <n v="7500"/>
    <n v="3000"/>
    <n v="1499.9999999999998"/>
    <n v="0.49999999999999994"/>
  </r>
  <r>
    <x v="1"/>
    <n v="1197831"/>
    <x v="19"/>
    <x v="1"/>
    <x v="13"/>
    <x v="15"/>
    <x v="1"/>
    <n v="0.55000000000000004"/>
    <n v="7500"/>
    <n v="4125"/>
    <n v="2062.4999999999995"/>
    <n v="0.49999999999999994"/>
  </r>
  <r>
    <x v="1"/>
    <n v="1197831"/>
    <x v="19"/>
    <x v="1"/>
    <x v="13"/>
    <x v="15"/>
    <x v="2"/>
    <n v="0.55000000000000004"/>
    <n v="9250"/>
    <n v="5087.5"/>
    <n v="2543.7499999999995"/>
    <n v="0.49999999999999994"/>
  </r>
  <r>
    <x v="1"/>
    <n v="1197831"/>
    <x v="19"/>
    <x v="1"/>
    <x v="13"/>
    <x v="15"/>
    <x v="3"/>
    <n v="0.5"/>
    <n v="4250"/>
    <n v="2125"/>
    <n v="1275.0000000000002"/>
    <n v="0.60000000000000009"/>
  </r>
  <r>
    <x v="1"/>
    <n v="1197831"/>
    <x v="19"/>
    <x v="1"/>
    <x v="13"/>
    <x v="15"/>
    <x v="4"/>
    <n v="0.55000000000000004"/>
    <n v="4250"/>
    <n v="2337.5"/>
    <n v="1051.875"/>
    <n v="0.44999999999999996"/>
  </r>
  <r>
    <x v="1"/>
    <n v="1197831"/>
    <x v="19"/>
    <x v="1"/>
    <x v="13"/>
    <x v="15"/>
    <x v="5"/>
    <n v="0.6"/>
    <n v="6750"/>
    <n v="4050"/>
    <n v="2632.5000000000005"/>
    <n v="0.65000000000000013"/>
  </r>
  <r>
    <x v="1"/>
    <n v="1197831"/>
    <x v="20"/>
    <x v="1"/>
    <x v="13"/>
    <x v="15"/>
    <x v="0"/>
    <n v="0.55000000000000004"/>
    <n v="6250"/>
    <n v="3437.5000000000005"/>
    <n v="1718.75"/>
    <n v="0.49999999999999994"/>
  </r>
  <r>
    <x v="1"/>
    <n v="1197831"/>
    <x v="20"/>
    <x v="1"/>
    <x v="13"/>
    <x v="15"/>
    <x v="1"/>
    <n v="0.55000000000000004"/>
    <n v="5750"/>
    <n v="3162.5000000000005"/>
    <n v="1581.25"/>
    <n v="0.49999999999999994"/>
  </r>
  <r>
    <x v="1"/>
    <n v="1197831"/>
    <x v="20"/>
    <x v="1"/>
    <x v="13"/>
    <x v="15"/>
    <x v="2"/>
    <n v="0.6"/>
    <n v="6250"/>
    <n v="3750"/>
    <n v="1874.9999999999998"/>
    <n v="0.49999999999999994"/>
  </r>
  <r>
    <x v="1"/>
    <n v="1197831"/>
    <x v="20"/>
    <x v="1"/>
    <x v="13"/>
    <x v="15"/>
    <x v="3"/>
    <n v="0.6"/>
    <n v="3500"/>
    <n v="2100"/>
    <n v="1260.0000000000002"/>
    <n v="0.60000000000000009"/>
  </r>
  <r>
    <x v="1"/>
    <n v="1197831"/>
    <x v="20"/>
    <x v="1"/>
    <x v="13"/>
    <x v="15"/>
    <x v="4"/>
    <n v="0.45"/>
    <n v="3500"/>
    <n v="1575"/>
    <n v="708.74999999999989"/>
    <n v="0.44999999999999996"/>
  </r>
  <r>
    <x v="1"/>
    <n v="1197831"/>
    <x v="20"/>
    <x v="1"/>
    <x v="13"/>
    <x v="15"/>
    <x v="5"/>
    <n v="0.4"/>
    <n v="5750"/>
    <n v="2300"/>
    <n v="1495.0000000000002"/>
    <n v="0.65000000000000013"/>
  </r>
  <r>
    <x v="1"/>
    <n v="1197831"/>
    <x v="21"/>
    <x v="1"/>
    <x v="13"/>
    <x v="15"/>
    <x v="0"/>
    <n v="0.30000000000000004"/>
    <n v="5250"/>
    <n v="1575.0000000000002"/>
    <n v="787.5"/>
    <n v="0.49999999999999994"/>
  </r>
  <r>
    <x v="1"/>
    <n v="1197831"/>
    <x v="21"/>
    <x v="1"/>
    <x v="13"/>
    <x v="15"/>
    <x v="1"/>
    <n v="0.30000000000000004"/>
    <n v="5250"/>
    <n v="1575.0000000000002"/>
    <n v="787.5"/>
    <n v="0.49999999999999994"/>
  </r>
  <r>
    <x v="1"/>
    <n v="1197831"/>
    <x v="21"/>
    <x v="1"/>
    <x v="13"/>
    <x v="15"/>
    <x v="2"/>
    <n v="0.35000000000000003"/>
    <n v="4750"/>
    <n v="1662.5000000000002"/>
    <n v="831.25"/>
    <n v="0.49999999999999994"/>
  </r>
  <r>
    <x v="1"/>
    <n v="1197831"/>
    <x v="21"/>
    <x v="1"/>
    <x v="13"/>
    <x v="15"/>
    <x v="3"/>
    <n v="0.35000000000000003"/>
    <n v="3250"/>
    <n v="1137.5"/>
    <n v="682.50000000000011"/>
    <n v="0.60000000000000009"/>
  </r>
  <r>
    <x v="1"/>
    <n v="1197831"/>
    <x v="21"/>
    <x v="1"/>
    <x v="13"/>
    <x v="15"/>
    <x v="4"/>
    <n v="0.30000000000000004"/>
    <n v="3000"/>
    <n v="900.00000000000011"/>
    <n v="405"/>
    <n v="0.44999999999999996"/>
  </r>
  <r>
    <x v="1"/>
    <n v="1197831"/>
    <x v="21"/>
    <x v="1"/>
    <x v="13"/>
    <x v="15"/>
    <x v="5"/>
    <n v="0.4"/>
    <n v="4750"/>
    <n v="1900"/>
    <n v="1235.0000000000002"/>
    <n v="0.65000000000000013"/>
  </r>
  <r>
    <x v="1"/>
    <n v="1197831"/>
    <x v="22"/>
    <x v="1"/>
    <x v="13"/>
    <x v="15"/>
    <x v="0"/>
    <n v="0.20000000000000004"/>
    <n v="6250"/>
    <n v="1250.0000000000002"/>
    <n v="625"/>
    <n v="0.49999999999999994"/>
  </r>
  <r>
    <x v="1"/>
    <n v="1197831"/>
    <x v="22"/>
    <x v="1"/>
    <x v="13"/>
    <x v="15"/>
    <x v="1"/>
    <n v="0.20000000000000004"/>
    <n v="6250"/>
    <n v="1250.0000000000002"/>
    <n v="625"/>
    <n v="0.49999999999999994"/>
  </r>
  <r>
    <x v="1"/>
    <n v="1197831"/>
    <x v="22"/>
    <x v="1"/>
    <x v="13"/>
    <x v="15"/>
    <x v="2"/>
    <n v="0.45000000000000007"/>
    <n v="5750"/>
    <n v="2587.5000000000005"/>
    <n v="1293.75"/>
    <n v="0.49999999999999994"/>
  </r>
  <r>
    <x v="1"/>
    <n v="1197831"/>
    <x v="22"/>
    <x v="1"/>
    <x v="13"/>
    <x v="15"/>
    <x v="3"/>
    <n v="0.45000000000000007"/>
    <n v="4500"/>
    <n v="2025.0000000000002"/>
    <n v="1215.0000000000002"/>
    <n v="0.60000000000000009"/>
  </r>
  <r>
    <x v="1"/>
    <n v="1197831"/>
    <x v="22"/>
    <x v="1"/>
    <x v="13"/>
    <x v="15"/>
    <x v="4"/>
    <n v="0.49999999999999994"/>
    <n v="4250"/>
    <n v="2124.9999999999995"/>
    <n v="956.24999999999966"/>
    <n v="0.44999999999999996"/>
  </r>
  <r>
    <x v="1"/>
    <n v="1197831"/>
    <x v="22"/>
    <x v="1"/>
    <x v="13"/>
    <x v="15"/>
    <x v="5"/>
    <n v="0.6"/>
    <n v="6250"/>
    <n v="3750"/>
    <n v="2437.5000000000005"/>
    <n v="0.65000000000000013"/>
  </r>
  <r>
    <x v="1"/>
    <n v="1197831"/>
    <x v="23"/>
    <x v="1"/>
    <x v="13"/>
    <x v="15"/>
    <x v="0"/>
    <n v="0.6"/>
    <n v="7750"/>
    <n v="4650"/>
    <n v="2324.9999999999995"/>
    <n v="0.49999999999999994"/>
  </r>
  <r>
    <x v="1"/>
    <n v="1197831"/>
    <x v="23"/>
    <x v="1"/>
    <x v="13"/>
    <x v="15"/>
    <x v="1"/>
    <n v="0.6"/>
    <n v="7750"/>
    <n v="4650"/>
    <n v="2324.9999999999995"/>
    <n v="0.49999999999999994"/>
  </r>
  <r>
    <x v="1"/>
    <n v="1197831"/>
    <x v="23"/>
    <x v="1"/>
    <x v="13"/>
    <x v="15"/>
    <x v="2"/>
    <n v="0.65"/>
    <n v="7000"/>
    <n v="4550"/>
    <n v="2274.9999999999995"/>
    <n v="0.49999999999999994"/>
  </r>
  <r>
    <x v="1"/>
    <n v="1197831"/>
    <x v="23"/>
    <x v="1"/>
    <x v="13"/>
    <x v="15"/>
    <x v="3"/>
    <n v="0.65"/>
    <n v="5500"/>
    <n v="3575"/>
    <n v="2145.0000000000005"/>
    <n v="0.60000000000000009"/>
  </r>
  <r>
    <x v="1"/>
    <n v="1197831"/>
    <x v="23"/>
    <x v="1"/>
    <x v="13"/>
    <x v="15"/>
    <x v="4"/>
    <n v="0.6"/>
    <n v="5000"/>
    <n v="3000"/>
    <n v="1349.9999999999998"/>
    <n v="0.44999999999999996"/>
  </r>
  <r>
    <x v="1"/>
    <n v="1197831"/>
    <x v="23"/>
    <x v="1"/>
    <x v="13"/>
    <x v="15"/>
    <x v="5"/>
    <n v="0.70000000000000007"/>
    <n v="7500"/>
    <n v="5250.0000000000009"/>
    <n v="3412.5000000000014"/>
    <n v="0.65000000000000013"/>
  </r>
  <r>
    <x v="0"/>
    <n v="1185732"/>
    <x v="124"/>
    <x v="0"/>
    <x v="14"/>
    <x v="16"/>
    <x v="0"/>
    <n v="0.4"/>
    <n v="4500"/>
    <n v="1800"/>
    <n v="630"/>
    <n v="0.35"/>
  </r>
  <r>
    <x v="0"/>
    <n v="1185732"/>
    <x v="124"/>
    <x v="0"/>
    <x v="14"/>
    <x v="16"/>
    <x v="1"/>
    <n v="0.4"/>
    <n v="2500"/>
    <n v="1000"/>
    <n v="350"/>
    <n v="0.35"/>
  </r>
  <r>
    <x v="0"/>
    <n v="1185732"/>
    <x v="124"/>
    <x v="0"/>
    <x v="14"/>
    <x v="16"/>
    <x v="2"/>
    <n v="0.30000000000000004"/>
    <n v="2500"/>
    <n v="750.00000000000011"/>
    <n v="300"/>
    <n v="0.39999999999999997"/>
  </r>
  <r>
    <x v="0"/>
    <n v="1185732"/>
    <x v="124"/>
    <x v="0"/>
    <x v="14"/>
    <x v="16"/>
    <x v="3"/>
    <n v="0.35"/>
    <n v="1000"/>
    <n v="350"/>
    <n v="105"/>
    <n v="0.3"/>
  </r>
  <r>
    <x v="0"/>
    <n v="1185732"/>
    <x v="124"/>
    <x v="0"/>
    <x v="14"/>
    <x v="16"/>
    <x v="4"/>
    <n v="0.5"/>
    <n v="1500"/>
    <n v="750"/>
    <n v="187.5"/>
    <n v="0.25"/>
  </r>
  <r>
    <x v="0"/>
    <n v="1185732"/>
    <x v="124"/>
    <x v="0"/>
    <x v="14"/>
    <x v="16"/>
    <x v="5"/>
    <n v="0.4"/>
    <n v="2500"/>
    <n v="1000"/>
    <n v="400"/>
    <n v="0.4"/>
  </r>
  <r>
    <x v="0"/>
    <n v="1185732"/>
    <x v="125"/>
    <x v="0"/>
    <x v="14"/>
    <x v="16"/>
    <x v="0"/>
    <n v="0.4"/>
    <n v="5000"/>
    <n v="2000"/>
    <n v="700"/>
    <n v="0.35"/>
  </r>
  <r>
    <x v="0"/>
    <n v="1185732"/>
    <x v="125"/>
    <x v="0"/>
    <x v="14"/>
    <x v="16"/>
    <x v="1"/>
    <n v="0.4"/>
    <n v="1500"/>
    <n v="600"/>
    <n v="210"/>
    <n v="0.35"/>
  </r>
  <r>
    <x v="0"/>
    <n v="1185732"/>
    <x v="125"/>
    <x v="0"/>
    <x v="14"/>
    <x v="16"/>
    <x v="2"/>
    <n v="0.30000000000000004"/>
    <n v="2000"/>
    <n v="600.00000000000011"/>
    <n v="240.00000000000003"/>
    <n v="0.39999999999999997"/>
  </r>
  <r>
    <x v="0"/>
    <n v="1185732"/>
    <x v="125"/>
    <x v="0"/>
    <x v="14"/>
    <x v="16"/>
    <x v="3"/>
    <n v="0.35"/>
    <n v="750"/>
    <n v="262.5"/>
    <n v="78.75"/>
    <n v="0.3"/>
  </r>
  <r>
    <x v="0"/>
    <n v="1185732"/>
    <x v="125"/>
    <x v="0"/>
    <x v="14"/>
    <x v="16"/>
    <x v="4"/>
    <n v="0.5"/>
    <n v="1500"/>
    <n v="750"/>
    <n v="187.5"/>
    <n v="0.25"/>
  </r>
  <r>
    <x v="0"/>
    <n v="1185732"/>
    <x v="125"/>
    <x v="0"/>
    <x v="14"/>
    <x v="16"/>
    <x v="5"/>
    <n v="0.4"/>
    <n v="2500"/>
    <n v="1000"/>
    <n v="400"/>
    <n v="0.4"/>
  </r>
  <r>
    <x v="0"/>
    <n v="1185732"/>
    <x v="126"/>
    <x v="0"/>
    <x v="14"/>
    <x v="16"/>
    <x v="0"/>
    <n v="0.4"/>
    <n v="4700"/>
    <n v="1880"/>
    <n v="658"/>
    <n v="0.35"/>
  </r>
  <r>
    <x v="0"/>
    <n v="1185732"/>
    <x v="126"/>
    <x v="0"/>
    <x v="14"/>
    <x v="16"/>
    <x v="1"/>
    <n v="0.4"/>
    <n v="1750"/>
    <n v="700"/>
    <n v="244.99999999999997"/>
    <n v="0.35"/>
  </r>
  <r>
    <x v="0"/>
    <n v="1185732"/>
    <x v="126"/>
    <x v="0"/>
    <x v="14"/>
    <x v="16"/>
    <x v="2"/>
    <n v="0.30000000000000004"/>
    <n v="2000"/>
    <n v="600.00000000000011"/>
    <n v="240.00000000000003"/>
    <n v="0.39999999999999997"/>
  </r>
  <r>
    <x v="0"/>
    <n v="1185732"/>
    <x v="126"/>
    <x v="0"/>
    <x v="14"/>
    <x v="16"/>
    <x v="3"/>
    <n v="0.35"/>
    <n v="500"/>
    <n v="175"/>
    <n v="52.5"/>
    <n v="0.3"/>
  </r>
  <r>
    <x v="0"/>
    <n v="1185732"/>
    <x v="126"/>
    <x v="0"/>
    <x v="14"/>
    <x v="16"/>
    <x v="4"/>
    <n v="0.5"/>
    <n v="1000"/>
    <n v="500"/>
    <n v="125"/>
    <n v="0.25"/>
  </r>
  <r>
    <x v="0"/>
    <n v="1185732"/>
    <x v="126"/>
    <x v="0"/>
    <x v="14"/>
    <x v="16"/>
    <x v="5"/>
    <n v="0.4"/>
    <n v="2000"/>
    <n v="800"/>
    <n v="320"/>
    <n v="0.4"/>
  </r>
  <r>
    <x v="0"/>
    <n v="1185732"/>
    <x v="127"/>
    <x v="0"/>
    <x v="14"/>
    <x v="16"/>
    <x v="0"/>
    <n v="0.4"/>
    <n v="4500"/>
    <n v="1800"/>
    <n v="630"/>
    <n v="0.35"/>
  </r>
  <r>
    <x v="0"/>
    <n v="1185732"/>
    <x v="127"/>
    <x v="0"/>
    <x v="14"/>
    <x v="16"/>
    <x v="1"/>
    <n v="0.4"/>
    <n v="1500"/>
    <n v="600"/>
    <n v="210"/>
    <n v="0.35"/>
  </r>
  <r>
    <x v="0"/>
    <n v="1185732"/>
    <x v="127"/>
    <x v="0"/>
    <x v="14"/>
    <x v="16"/>
    <x v="2"/>
    <n v="0.30000000000000004"/>
    <n v="1500"/>
    <n v="450.00000000000006"/>
    <n v="180"/>
    <n v="0.39999999999999997"/>
  </r>
  <r>
    <x v="0"/>
    <n v="1185732"/>
    <x v="127"/>
    <x v="0"/>
    <x v="14"/>
    <x v="16"/>
    <x v="3"/>
    <n v="0.35"/>
    <n v="750"/>
    <n v="262.5"/>
    <n v="78.75"/>
    <n v="0.3"/>
  </r>
  <r>
    <x v="0"/>
    <n v="1185732"/>
    <x v="127"/>
    <x v="0"/>
    <x v="14"/>
    <x v="16"/>
    <x v="4"/>
    <n v="0.5"/>
    <n v="750"/>
    <n v="375"/>
    <n v="93.75"/>
    <n v="0.25"/>
  </r>
  <r>
    <x v="0"/>
    <n v="1185732"/>
    <x v="127"/>
    <x v="0"/>
    <x v="14"/>
    <x v="16"/>
    <x v="5"/>
    <n v="0.4"/>
    <n v="2250"/>
    <n v="900"/>
    <n v="360"/>
    <n v="0.4"/>
  </r>
  <r>
    <x v="0"/>
    <n v="1185732"/>
    <x v="128"/>
    <x v="0"/>
    <x v="14"/>
    <x v="16"/>
    <x v="0"/>
    <n v="0.54999999999999993"/>
    <n v="4950"/>
    <n v="2722.4999999999995"/>
    <n v="952.87499999999977"/>
    <n v="0.35"/>
  </r>
  <r>
    <x v="0"/>
    <n v="1185732"/>
    <x v="128"/>
    <x v="0"/>
    <x v="14"/>
    <x v="16"/>
    <x v="1"/>
    <n v="0.5"/>
    <n v="2000"/>
    <n v="1000"/>
    <n v="350"/>
    <n v="0.35"/>
  </r>
  <r>
    <x v="0"/>
    <n v="1185732"/>
    <x v="128"/>
    <x v="0"/>
    <x v="14"/>
    <x v="16"/>
    <x v="2"/>
    <n v="0.45"/>
    <n v="1750"/>
    <n v="787.5"/>
    <n v="315"/>
    <n v="0.39999999999999997"/>
  </r>
  <r>
    <x v="0"/>
    <n v="1185732"/>
    <x v="128"/>
    <x v="0"/>
    <x v="14"/>
    <x v="16"/>
    <x v="3"/>
    <n v="0.45"/>
    <n v="1250"/>
    <n v="562.5"/>
    <n v="168.75"/>
    <n v="0.3"/>
  </r>
  <r>
    <x v="0"/>
    <n v="1185732"/>
    <x v="128"/>
    <x v="0"/>
    <x v="14"/>
    <x v="16"/>
    <x v="4"/>
    <n v="0.54999999999999993"/>
    <n v="1500"/>
    <n v="824.99999999999989"/>
    <n v="206.24999999999997"/>
    <n v="0.25"/>
  </r>
  <r>
    <x v="0"/>
    <n v="1185732"/>
    <x v="128"/>
    <x v="0"/>
    <x v="14"/>
    <x v="16"/>
    <x v="5"/>
    <n v="0.6"/>
    <n v="2750"/>
    <n v="1650"/>
    <n v="660"/>
    <n v="0.4"/>
  </r>
  <r>
    <x v="0"/>
    <n v="1185732"/>
    <x v="129"/>
    <x v="0"/>
    <x v="14"/>
    <x v="16"/>
    <x v="0"/>
    <n v="0.54999999999999993"/>
    <n v="5250"/>
    <n v="2887.4999999999995"/>
    <n v="1010.6249999999998"/>
    <n v="0.35"/>
  </r>
  <r>
    <x v="0"/>
    <n v="1185732"/>
    <x v="129"/>
    <x v="0"/>
    <x v="14"/>
    <x v="16"/>
    <x v="1"/>
    <n v="0.5"/>
    <n v="2750"/>
    <n v="1375"/>
    <n v="481.24999999999994"/>
    <n v="0.35"/>
  </r>
  <r>
    <x v="0"/>
    <n v="1185732"/>
    <x v="129"/>
    <x v="0"/>
    <x v="14"/>
    <x v="16"/>
    <x v="2"/>
    <n v="0.45"/>
    <n v="2000"/>
    <n v="900"/>
    <n v="359.99999999999994"/>
    <n v="0.39999999999999997"/>
  </r>
  <r>
    <x v="0"/>
    <n v="1185732"/>
    <x v="129"/>
    <x v="0"/>
    <x v="14"/>
    <x v="16"/>
    <x v="3"/>
    <n v="0.45"/>
    <n v="1750"/>
    <n v="787.5"/>
    <n v="236.25"/>
    <n v="0.3"/>
  </r>
  <r>
    <x v="0"/>
    <n v="1185732"/>
    <x v="129"/>
    <x v="0"/>
    <x v="14"/>
    <x v="16"/>
    <x v="4"/>
    <n v="0.54999999999999993"/>
    <n v="1750"/>
    <n v="962.49999999999989"/>
    <n v="240.62499999999997"/>
    <n v="0.25"/>
  </r>
  <r>
    <x v="0"/>
    <n v="1185732"/>
    <x v="129"/>
    <x v="0"/>
    <x v="14"/>
    <x v="16"/>
    <x v="5"/>
    <n v="0.6"/>
    <n v="3250"/>
    <n v="1950"/>
    <n v="780"/>
    <n v="0.4"/>
  </r>
  <r>
    <x v="0"/>
    <n v="1185732"/>
    <x v="130"/>
    <x v="0"/>
    <x v="14"/>
    <x v="16"/>
    <x v="0"/>
    <n v="0.54999999999999993"/>
    <n v="5500"/>
    <n v="3024.9999999999995"/>
    <n v="1058.7499999999998"/>
    <n v="0.35"/>
  </r>
  <r>
    <x v="0"/>
    <n v="1185732"/>
    <x v="130"/>
    <x v="0"/>
    <x v="14"/>
    <x v="16"/>
    <x v="1"/>
    <n v="0.5"/>
    <n v="3000"/>
    <n v="1500"/>
    <n v="525"/>
    <n v="0.35"/>
  </r>
  <r>
    <x v="0"/>
    <n v="1185732"/>
    <x v="130"/>
    <x v="0"/>
    <x v="14"/>
    <x v="16"/>
    <x v="2"/>
    <n v="0.45"/>
    <n v="2250"/>
    <n v="1012.5"/>
    <n v="404.99999999999994"/>
    <n v="0.39999999999999997"/>
  </r>
  <r>
    <x v="0"/>
    <n v="1185732"/>
    <x v="130"/>
    <x v="0"/>
    <x v="14"/>
    <x v="16"/>
    <x v="3"/>
    <n v="0.45"/>
    <n v="1750"/>
    <n v="787.5"/>
    <n v="236.25"/>
    <n v="0.3"/>
  </r>
  <r>
    <x v="0"/>
    <n v="1185732"/>
    <x v="130"/>
    <x v="0"/>
    <x v="14"/>
    <x v="16"/>
    <x v="4"/>
    <n v="0.54999999999999993"/>
    <n v="2000"/>
    <n v="1099.9999999999998"/>
    <n v="274.99999999999994"/>
    <n v="0.25"/>
  </r>
  <r>
    <x v="0"/>
    <n v="1185732"/>
    <x v="130"/>
    <x v="0"/>
    <x v="14"/>
    <x v="16"/>
    <x v="5"/>
    <n v="0.6"/>
    <n v="3750"/>
    <n v="2250"/>
    <n v="900"/>
    <n v="0.4"/>
  </r>
  <r>
    <x v="0"/>
    <n v="1185732"/>
    <x v="131"/>
    <x v="0"/>
    <x v="14"/>
    <x v="16"/>
    <x v="0"/>
    <n v="0.54999999999999993"/>
    <n v="5250"/>
    <n v="2887.4999999999995"/>
    <n v="1010.6249999999998"/>
    <n v="0.35"/>
  </r>
  <r>
    <x v="0"/>
    <n v="1185732"/>
    <x v="131"/>
    <x v="0"/>
    <x v="14"/>
    <x v="16"/>
    <x v="1"/>
    <n v="0.5"/>
    <n v="3000"/>
    <n v="1500"/>
    <n v="525"/>
    <n v="0.35"/>
  </r>
  <r>
    <x v="0"/>
    <n v="1185732"/>
    <x v="131"/>
    <x v="0"/>
    <x v="14"/>
    <x v="16"/>
    <x v="2"/>
    <n v="0.45"/>
    <n v="2250"/>
    <n v="1012.5"/>
    <n v="404.99999999999994"/>
    <n v="0.39999999999999997"/>
  </r>
  <r>
    <x v="0"/>
    <n v="1185732"/>
    <x v="131"/>
    <x v="0"/>
    <x v="14"/>
    <x v="16"/>
    <x v="3"/>
    <n v="0.45"/>
    <n v="1750"/>
    <n v="787.5"/>
    <n v="236.25"/>
    <n v="0.3"/>
  </r>
  <r>
    <x v="0"/>
    <n v="1185732"/>
    <x v="131"/>
    <x v="0"/>
    <x v="14"/>
    <x v="16"/>
    <x v="4"/>
    <n v="0.54999999999999993"/>
    <n v="1500"/>
    <n v="824.99999999999989"/>
    <n v="206.24999999999997"/>
    <n v="0.25"/>
  </r>
  <r>
    <x v="0"/>
    <n v="1185732"/>
    <x v="131"/>
    <x v="0"/>
    <x v="14"/>
    <x v="16"/>
    <x v="5"/>
    <n v="0.6"/>
    <n v="3250"/>
    <n v="1950"/>
    <n v="780"/>
    <n v="0.4"/>
  </r>
  <r>
    <x v="0"/>
    <n v="1185732"/>
    <x v="132"/>
    <x v="0"/>
    <x v="14"/>
    <x v="16"/>
    <x v="0"/>
    <n v="0.54999999999999993"/>
    <n v="4500"/>
    <n v="2474.9999999999995"/>
    <n v="866.24999999999977"/>
    <n v="0.35"/>
  </r>
  <r>
    <x v="0"/>
    <n v="1185732"/>
    <x v="132"/>
    <x v="0"/>
    <x v="14"/>
    <x v="16"/>
    <x v="1"/>
    <n v="0.5"/>
    <n v="2500"/>
    <n v="1250"/>
    <n v="437.5"/>
    <n v="0.35"/>
  </r>
  <r>
    <x v="0"/>
    <n v="1185732"/>
    <x v="132"/>
    <x v="0"/>
    <x v="14"/>
    <x v="16"/>
    <x v="2"/>
    <n v="0.45"/>
    <n v="1500"/>
    <n v="675"/>
    <n v="270"/>
    <n v="0.39999999999999997"/>
  </r>
  <r>
    <x v="0"/>
    <n v="1185732"/>
    <x v="132"/>
    <x v="0"/>
    <x v="14"/>
    <x v="16"/>
    <x v="3"/>
    <n v="0.45"/>
    <n v="1250"/>
    <n v="562.5"/>
    <n v="168.75"/>
    <n v="0.3"/>
  </r>
  <r>
    <x v="0"/>
    <n v="1185732"/>
    <x v="132"/>
    <x v="0"/>
    <x v="14"/>
    <x v="16"/>
    <x v="4"/>
    <n v="0.54999999999999993"/>
    <n v="1250"/>
    <n v="687.49999999999989"/>
    <n v="171.87499999999997"/>
    <n v="0.25"/>
  </r>
  <r>
    <x v="0"/>
    <n v="1185732"/>
    <x v="132"/>
    <x v="0"/>
    <x v="14"/>
    <x v="16"/>
    <x v="5"/>
    <n v="0.6"/>
    <n v="2250"/>
    <n v="1350"/>
    <n v="540"/>
    <n v="0.4"/>
  </r>
  <r>
    <x v="0"/>
    <n v="1185732"/>
    <x v="133"/>
    <x v="0"/>
    <x v="14"/>
    <x v="16"/>
    <x v="0"/>
    <n v="0.6"/>
    <n v="4000"/>
    <n v="2400"/>
    <n v="840"/>
    <n v="0.35"/>
  </r>
  <r>
    <x v="0"/>
    <n v="1185732"/>
    <x v="133"/>
    <x v="0"/>
    <x v="14"/>
    <x v="16"/>
    <x v="1"/>
    <n v="0.55000000000000004"/>
    <n v="2250"/>
    <n v="1237.5"/>
    <n v="433.125"/>
    <n v="0.35"/>
  </r>
  <r>
    <x v="0"/>
    <n v="1185732"/>
    <x v="133"/>
    <x v="0"/>
    <x v="14"/>
    <x v="16"/>
    <x v="2"/>
    <n v="0.55000000000000004"/>
    <n v="1250"/>
    <n v="687.5"/>
    <n v="275"/>
    <n v="0.39999999999999997"/>
  </r>
  <r>
    <x v="0"/>
    <n v="1185732"/>
    <x v="133"/>
    <x v="0"/>
    <x v="14"/>
    <x v="16"/>
    <x v="3"/>
    <n v="0.55000000000000004"/>
    <n v="1000"/>
    <n v="550"/>
    <n v="165"/>
    <n v="0.3"/>
  </r>
  <r>
    <x v="0"/>
    <n v="1185732"/>
    <x v="133"/>
    <x v="0"/>
    <x v="14"/>
    <x v="16"/>
    <x v="4"/>
    <n v="0.65"/>
    <n v="1000"/>
    <n v="650"/>
    <n v="162.5"/>
    <n v="0.25"/>
  </r>
  <r>
    <x v="0"/>
    <n v="1185732"/>
    <x v="133"/>
    <x v="0"/>
    <x v="14"/>
    <x v="16"/>
    <x v="5"/>
    <n v="0.7"/>
    <n v="2250"/>
    <n v="1575"/>
    <n v="630"/>
    <n v="0.4"/>
  </r>
  <r>
    <x v="0"/>
    <n v="1185732"/>
    <x v="134"/>
    <x v="0"/>
    <x v="14"/>
    <x v="16"/>
    <x v="0"/>
    <n v="0.65"/>
    <n v="3750"/>
    <n v="2437.5"/>
    <n v="853.125"/>
    <n v="0.35"/>
  </r>
  <r>
    <x v="0"/>
    <n v="1185732"/>
    <x v="134"/>
    <x v="0"/>
    <x v="14"/>
    <x v="16"/>
    <x v="1"/>
    <n v="0.55000000000000004"/>
    <n v="2000"/>
    <n v="1100"/>
    <n v="385"/>
    <n v="0.35"/>
  </r>
  <r>
    <x v="0"/>
    <n v="1185732"/>
    <x v="134"/>
    <x v="0"/>
    <x v="14"/>
    <x v="16"/>
    <x v="2"/>
    <n v="0.55000000000000004"/>
    <n v="1950"/>
    <n v="1072.5"/>
    <n v="428.99999999999994"/>
    <n v="0.39999999999999997"/>
  </r>
  <r>
    <x v="0"/>
    <n v="1185732"/>
    <x v="134"/>
    <x v="0"/>
    <x v="14"/>
    <x v="16"/>
    <x v="3"/>
    <n v="0.55000000000000004"/>
    <n v="1750"/>
    <n v="962.50000000000011"/>
    <n v="288.75"/>
    <n v="0.3"/>
  </r>
  <r>
    <x v="0"/>
    <n v="1185732"/>
    <x v="134"/>
    <x v="0"/>
    <x v="14"/>
    <x v="16"/>
    <x v="4"/>
    <n v="0.65"/>
    <n v="1500"/>
    <n v="975"/>
    <n v="243.75"/>
    <n v="0.25"/>
  </r>
  <r>
    <x v="0"/>
    <n v="1185732"/>
    <x v="134"/>
    <x v="0"/>
    <x v="14"/>
    <x v="16"/>
    <x v="5"/>
    <n v="0.7"/>
    <n v="2500"/>
    <n v="1750"/>
    <n v="700"/>
    <n v="0.4"/>
  </r>
  <r>
    <x v="0"/>
    <n v="1185732"/>
    <x v="135"/>
    <x v="0"/>
    <x v="14"/>
    <x v="16"/>
    <x v="0"/>
    <n v="0.65"/>
    <n v="4750"/>
    <n v="3087.5"/>
    <n v="1080.625"/>
    <n v="0.35"/>
  </r>
  <r>
    <x v="0"/>
    <n v="1185732"/>
    <x v="135"/>
    <x v="0"/>
    <x v="14"/>
    <x v="16"/>
    <x v="1"/>
    <n v="0.55000000000000004"/>
    <n v="2750"/>
    <n v="1512.5000000000002"/>
    <n v="529.375"/>
    <n v="0.35"/>
  </r>
  <r>
    <x v="0"/>
    <n v="1185732"/>
    <x v="135"/>
    <x v="0"/>
    <x v="14"/>
    <x v="16"/>
    <x v="2"/>
    <n v="0.55000000000000004"/>
    <n v="2500"/>
    <n v="1375"/>
    <n v="550"/>
    <n v="0.39999999999999997"/>
  </r>
  <r>
    <x v="0"/>
    <n v="1185732"/>
    <x v="135"/>
    <x v="0"/>
    <x v="14"/>
    <x v="16"/>
    <x v="3"/>
    <n v="0.55000000000000004"/>
    <n v="2000"/>
    <n v="1100"/>
    <n v="330"/>
    <n v="0.3"/>
  </r>
  <r>
    <x v="0"/>
    <n v="1185732"/>
    <x v="135"/>
    <x v="0"/>
    <x v="14"/>
    <x v="16"/>
    <x v="4"/>
    <n v="0.65"/>
    <n v="2000"/>
    <n v="1300"/>
    <n v="325"/>
    <n v="0.25"/>
  </r>
  <r>
    <x v="0"/>
    <n v="1185732"/>
    <x v="135"/>
    <x v="0"/>
    <x v="14"/>
    <x v="16"/>
    <x v="5"/>
    <n v="0.7"/>
    <n v="3000"/>
    <n v="2100"/>
    <n v="840"/>
    <n v="0.4"/>
  </r>
  <r>
    <x v="2"/>
    <n v="1128299"/>
    <x v="136"/>
    <x v="2"/>
    <x v="15"/>
    <x v="17"/>
    <x v="0"/>
    <n v="0.35000000000000003"/>
    <n v="3750"/>
    <n v="1312.5000000000002"/>
    <n v="328.12500000000006"/>
    <n v="0.25"/>
  </r>
  <r>
    <x v="2"/>
    <n v="1128299"/>
    <x v="136"/>
    <x v="2"/>
    <x v="15"/>
    <x v="17"/>
    <x v="1"/>
    <n v="0.45"/>
    <n v="3750"/>
    <n v="1687.5"/>
    <n v="337.5"/>
    <n v="0.2"/>
  </r>
  <r>
    <x v="2"/>
    <n v="1128299"/>
    <x v="136"/>
    <x v="2"/>
    <x v="15"/>
    <x v="17"/>
    <x v="2"/>
    <n v="0.45"/>
    <n v="3750"/>
    <n v="1687.5"/>
    <n v="421.875"/>
    <n v="0.25"/>
  </r>
  <r>
    <x v="2"/>
    <n v="1128299"/>
    <x v="136"/>
    <x v="2"/>
    <x v="15"/>
    <x v="17"/>
    <x v="3"/>
    <n v="0.45"/>
    <n v="2250"/>
    <n v="1012.5"/>
    <n v="253.125"/>
    <n v="0.25"/>
  </r>
  <r>
    <x v="2"/>
    <n v="1128299"/>
    <x v="136"/>
    <x v="2"/>
    <x v="15"/>
    <x v="17"/>
    <x v="4"/>
    <n v="0.5"/>
    <n v="1750"/>
    <n v="875"/>
    <n v="131.25"/>
    <n v="0.15"/>
  </r>
  <r>
    <x v="2"/>
    <n v="1128299"/>
    <x v="136"/>
    <x v="2"/>
    <x v="15"/>
    <x v="17"/>
    <x v="5"/>
    <n v="0.45"/>
    <n v="4250"/>
    <n v="1912.5"/>
    <n v="765"/>
    <n v="0.4"/>
  </r>
  <r>
    <x v="2"/>
    <n v="1128299"/>
    <x v="79"/>
    <x v="2"/>
    <x v="15"/>
    <x v="17"/>
    <x v="0"/>
    <n v="0.35000000000000003"/>
    <n v="4750"/>
    <n v="1662.5000000000002"/>
    <n v="415.62500000000006"/>
    <n v="0.25"/>
  </r>
  <r>
    <x v="2"/>
    <n v="1128299"/>
    <x v="79"/>
    <x v="2"/>
    <x v="15"/>
    <x v="17"/>
    <x v="1"/>
    <n v="0.45"/>
    <n v="3750"/>
    <n v="1687.5"/>
    <n v="337.5"/>
    <n v="0.2"/>
  </r>
  <r>
    <x v="2"/>
    <n v="1128299"/>
    <x v="79"/>
    <x v="2"/>
    <x v="15"/>
    <x v="17"/>
    <x v="2"/>
    <n v="0.45"/>
    <n v="3750"/>
    <n v="1687.5"/>
    <n v="421.875"/>
    <n v="0.25"/>
  </r>
  <r>
    <x v="2"/>
    <n v="1128299"/>
    <x v="79"/>
    <x v="2"/>
    <x v="15"/>
    <x v="17"/>
    <x v="3"/>
    <n v="0.45"/>
    <n v="2250"/>
    <n v="1012.5"/>
    <n v="253.125"/>
    <n v="0.25"/>
  </r>
  <r>
    <x v="2"/>
    <n v="1128299"/>
    <x v="79"/>
    <x v="2"/>
    <x v="15"/>
    <x v="17"/>
    <x v="4"/>
    <n v="0.5"/>
    <n v="1500"/>
    <n v="750"/>
    <n v="112.5"/>
    <n v="0.15"/>
  </r>
  <r>
    <x v="2"/>
    <n v="1128299"/>
    <x v="79"/>
    <x v="2"/>
    <x v="15"/>
    <x v="17"/>
    <x v="5"/>
    <n v="0.45"/>
    <n v="3500"/>
    <n v="1575"/>
    <n v="630"/>
    <n v="0.4"/>
  </r>
  <r>
    <x v="2"/>
    <n v="1128299"/>
    <x v="137"/>
    <x v="2"/>
    <x v="15"/>
    <x v="17"/>
    <x v="0"/>
    <n v="0.45"/>
    <n v="5000"/>
    <n v="2250"/>
    <n v="562.5"/>
    <n v="0.25"/>
  </r>
  <r>
    <x v="2"/>
    <n v="1128299"/>
    <x v="137"/>
    <x v="2"/>
    <x v="15"/>
    <x v="17"/>
    <x v="1"/>
    <n v="0.54999999999999993"/>
    <n v="3500"/>
    <n v="1924.9999999999998"/>
    <n v="385"/>
    <n v="0.2"/>
  </r>
  <r>
    <x v="2"/>
    <n v="1128299"/>
    <x v="137"/>
    <x v="2"/>
    <x v="15"/>
    <x v="17"/>
    <x v="2"/>
    <n v="0.59999999999999987"/>
    <n v="3750"/>
    <n v="2249.9999999999995"/>
    <n v="562.49999999999989"/>
    <n v="0.25"/>
  </r>
  <r>
    <x v="2"/>
    <n v="1128299"/>
    <x v="137"/>
    <x v="2"/>
    <x v="15"/>
    <x v="17"/>
    <x v="3"/>
    <n v="0.54999999999999993"/>
    <n v="2750"/>
    <n v="1512.4999999999998"/>
    <n v="378.12499999999994"/>
    <n v="0.25"/>
  </r>
  <r>
    <x v="2"/>
    <n v="1128299"/>
    <x v="137"/>
    <x v="2"/>
    <x v="15"/>
    <x v="17"/>
    <x v="4"/>
    <n v="0.6"/>
    <n v="1250"/>
    <n v="750"/>
    <n v="112.5"/>
    <n v="0.15"/>
  </r>
  <r>
    <x v="2"/>
    <n v="1128299"/>
    <x v="137"/>
    <x v="2"/>
    <x v="15"/>
    <x v="17"/>
    <x v="5"/>
    <n v="0.54999999999999993"/>
    <n v="3250"/>
    <n v="1787.4999999999998"/>
    <n v="715"/>
    <n v="0.4"/>
  </r>
  <r>
    <x v="2"/>
    <n v="1128299"/>
    <x v="138"/>
    <x v="2"/>
    <x v="15"/>
    <x v="17"/>
    <x v="0"/>
    <n v="0.6"/>
    <n v="5000"/>
    <n v="3000"/>
    <n v="750"/>
    <n v="0.25"/>
  </r>
  <r>
    <x v="2"/>
    <n v="1128299"/>
    <x v="138"/>
    <x v="2"/>
    <x v="15"/>
    <x v="17"/>
    <x v="1"/>
    <n v="0.65"/>
    <n v="3000"/>
    <n v="1950"/>
    <n v="390"/>
    <n v="0.2"/>
  </r>
  <r>
    <x v="2"/>
    <n v="1128299"/>
    <x v="138"/>
    <x v="2"/>
    <x v="15"/>
    <x v="17"/>
    <x v="2"/>
    <n v="0.65"/>
    <n v="3500"/>
    <n v="2275"/>
    <n v="568.75"/>
    <n v="0.25"/>
  </r>
  <r>
    <x v="2"/>
    <n v="1128299"/>
    <x v="138"/>
    <x v="2"/>
    <x v="15"/>
    <x v="17"/>
    <x v="3"/>
    <n v="0.5"/>
    <n v="2500"/>
    <n v="1250"/>
    <n v="312.5"/>
    <n v="0.25"/>
  </r>
  <r>
    <x v="2"/>
    <n v="1128299"/>
    <x v="138"/>
    <x v="2"/>
    <x v="15"/>
    <x v="17"/>
    <x v="4"/>
    <n v="0.55000000000000004"/>
    <n v="1500"/>
    <n v="825.00000000000011"/>
    <n v="123.75000000000001"/>
    <n v="0.15"/>
  </r>
  <r>
    <x v="2"/>
    <n v="1128299"/>
    <x v="138"/>
    <x v="2"/>
    <x v="15"/>
    <x v="17"/>
    <x v="5"/>
    <n v="0.70000000000000007"/>
    <n v="3250"/>
    <n v="2275"/>
    <n v="910"/>
    <n v="0.4"/>
  </r>
  <r>
    <x v="2"/>
    <n v="1128299"/>
    <x v="139"/>
    <x v="2"/>
    <x v="15"/>
    <x v="17"/>
    <x v="0"/>
    <n v="0.54999999999999993"/>
    <n v="5250"/>
    <n v="2887.4999999999995"/>
    <n v="721.87499999999989"/>
    <n v="0.25"/>
  </r>
  <r>
    <x v="2"/>
    <n v="1128299"/>
    <x v="139"/>
    <x v="2"/>
    <x v="15"/>
    <x v="17"/>
    <x v="1"/>
    <n v="0.6"/>
    <n v="3750"/>
    <n v="2250"/>
    <n v="450"/>
    <n v="0.2"/>
  </r>
  <r>
    <x v="2"/>
    <n v="1128299"/>
    <x v="139"/>
    <x v="2"/>
    <x v="15"/>
    <x v="17"/>
    <x v="2"/>
    <n v="0.6"/>
    <n v="3750"/>
    <n v="2250"/>
    <n v="562.5"/>
    <n v="0.25"/>
  </r>
  <r>
    <x v="2"/>
    <n v="1128299"/>
    <x v="139"/>
    <x v="2"/>
    <x v="15"/>
    <x v="17"/>
    <x v="3"/>
    <n v="0.54999999999999993"/>
    <n v="2750"/>
    <n v="1512.4999999999998"/>
    <n v="378.12499999999994"/>
    <n v="0.25"/>
  </r>
  <r>
    <x v="2"/>
    <n v="1128299"/>
    <x v="139"/>
    <x v="2"/>
    <x v="15"/>
    <x v="17"/>
    <x v="4"/>
    <n v="0.6"/>
    <n v="1750"/>
    <n v="1050"/>
    <n v="157.5"/>
    <n v="0.15"/>
  </r>
  <r>
    <x v="2"/>
    <n v="1128299"/>
    <x v="139"/>
    <x v="2"/>
    <x v="15"/>
    <x v="17"/>
    <x v="5"/>
    <n v="0.75"/>
    <n v="4750"/>
    <n v="3562.5"/>
    <n v="1425"/>
    <n v="0.4"/>
  </r>
  <r>
    <x v="2"/>
    <n v="1128299"/>
    <x v="83"/>
    <x v="2"/>
    <x v="15"/>
    <x v="17"/>
    <x v="0"/>
    <n v="0.7"/>
    <n v="7250"/>
    <n v="5075"/>
    <n v="1268.75"/>
    <n v="0.25"/>
  </r>
  <r>
    <x v="2"/>
    <n v="1128299"/>
    <x v="83"/>
    <x v="2"/>
    <x v="15"/>
    <x v="17"/>
    <x v="1"/>
    <n v="0.75"/>
    <n v="6000"/>
    <n v="4500"/>
    <n v="900"/>
    <n v="0.2"/>
  </r>
  <r>
    <x v="2"/>
    <n v="1128299"/>
    <x v="83"/>
    <x v="2"/>
    <x v="15"/>
    <x v="17"/>
    <x v="2"/>
    <n v="0.75"/>
    <n v="6000"/>
    <n v="4500"/>
    <n v="1125"/>
    <n v="0.25"/>
  </r>
  <r>
    <x v="2"/>
    <n v="1128299"/>
    <x v="83"/>
    <x v="2"/>
    <x v="15"/>
    <x v="17"/>
    <x v="3"/>
    <n v="0.75"/>
    <n v="4750"/>
    <n v="3562.5"/>
    <n v="890.625"/>
    <n v="0.25"/>
  </r>
  <r>
    <x v="2"/>
    <n v="1128299"/>
    <x v="83"/>
    <x v="2"/>
    <x v="15"/>
    <x v="17"/>
    <x v="4"/>
    <n v="0.85000000000000009"/>
    <n v="3500"/>
    <n v="2975.0000000000005"/>
    <n v="446.25000000000006"/>
    <n v="0.15"/>
  </r>
  <r>
    <x v="2"/>
    <n v="1128299"/>
    <x v="83"/>
    <x v="2"/>
    <x v="15"/>
    <x v="17"/>
    <x v="5"/>
    <n v="1"/>
    <n v="6500"/>
    <n v="6500"/>
    <n v="2600"/>
    <n v="0.4"/>
  </r>
  <r>
    <x v="2"/>
    <n v="1128299"/>
    <x v="140"/>
    <x v="2"/>
    <x v="15"/>
    <x v="17"/>
    <x v="0"/>
    <n v="0.8"/>
    <n v="8000"/>
    <n v="6400"/>
    <n v="1600"/>
    <n v="0.25"/>
  </r>
  <r>
    <x v="2"/>
    <n v="1128299"/>
    <x v="140"/>
    <x v="2"/>
    <x v="15"/>
    <x v="17"/>
    <x v="1"/>
    <n v="0.85000000000000009"/>
    <n v="6500"/>
    <n v="5525.0000000000009"/>
    <n v="1105.0000000000002"/>
    <n v="0.2"/>
  </r>
  <r>
    <x v="2"/>
    <n v="1128299"/>
    <x v="140"/>
    <x v="2"/>
    <x v="15"/>
    <x v="17"/>
    <x v="2"/>
    <n v="0.85000000000000009"/>
    <n v="6000"/>
    <n v="5100.0000000000009"/>
    <n v="1275.0000000000002"/>
    <n v="0.25"/>
  </r>
  <r>
    <x v="2"/>
    <n v="1128299"/>
    <x v="140"/>
    <x v="2"/>
    <x v="15"/>
    <x v="17"/>
    <x v="3"/>
    <n v="0.8"/>
    <n v="5000"/>
    <n v="4000"/>
    <n v="1000"/>
    <n v="0.25"/>
  </r>
  <r>
    <x v="2"/>
    <n v="1128299"/>
    <x v="140"/>
    <x v="2"/>
    <x v="15"/>
    <x v="17"/>
    <x v="4"/>
    <n v="0.85000000000000009"/>
    <n v="5500"/>
    <n v="4675.0000000000009"/>
    <n v="701.25000000000011"/>
    <n v="0.15"/>
  </r>
  <r>
    <x v="2"/>
    <n v="1128299"/>
    <x v="140"/>
    <x v="2"/>
    <x v="15"/>
    <x v="17"/>
    <x v="5"/>
    <n v="1"/>
    <n v="5500"/>
    <n v="5500"/>
    <n v="2200"/>
    <n v="0.4"/>
  </r>
  <r>
    <x v="2"/>
    <n v="1128299"/>
    <x v="141"/>
    <x v="2"/>
    <x v="15"/>
    <x v="17"/>
    <x v="0"/>
    <n v="0.85000000000000009"/>
    <n v="7500"/>
    <n v="6375.0000000000009"/>
    <n v="1593.7500000000002"/>
    <n v="0.25"/>
  </r>
  <r>
    <x v="2"/>
    <n v="1128299"/>
    <x v="141"/>
    <x v="2"/>
    <x v="15"/>
    <x v="17"/>
    <x v="1"/>
    <n v="0.75000000000000011"/>
    <n v="7250"/>
    <n v="5437.5000000000009"/>
    <n v="1087.5000000000002"/>
    <n v="0.2"/>
  </r>
  <r>
    <x v="2"/>
    <n v="1128299"/>
    <x v="141"/>
    <x v="2"/>
    <x v="15"/>
    <x v="17"/>
    <x v="2"/>
    <n v="0.70000000000000007"/>
    <n v="6000"/>
    <n v="4200"/>
    <n v="1050"/>
    <n v="0.25"/>
  </r>
  <r>
    <x v="2"/>
    <n v="1128299"/>
    <x v="141"/>
    <x v="2"/>
    <x v="15"/>
    <x v="17"/>
    <x v="3"/>
    <n v="0.70000000000000007"/>
    <n v="5250"/>
    <n v="3675.0000000000005"/>
    <n v="918.75000000000011"/>
    <n v="0.25"/>
  </r>
  <r>
    <x v="2"/>
    <n v="1128299"/>
    <x v="141"/>
    <x v="2"/>
    <x v="15"/>
    <x v="17"/>
    <x v="4"/>
    <n v="0.7"/>
    <n v="5250"/>
    <n v="3674.9999999999995"/>
    <n v="551.24999999999989"/>
    <n v="0.15"/>
  </r>
  <r>
    <x v="2"/>
    <n v="1128299"/>
    <x v="141"/>
    <x v="2"/>
    <x v="15"/>
    <x v="17"/>
    <x v="5"/>
    <n v="0.75"/>
    <n v="3500"/>
    <n v="2625"/>
    <n v="1050"/>
    <n v="0.4"/>
  </r>
  <r>
    <x v="2"/>
    <n v="1128299"/>
    <x v="142"/>
    <x v="2"/>
    <x v="15"/>
    <x v="17"/>
    <x v="0"/>
    <n v="0.65000000000000013"/>
    <n v="5500"/>
    <n v="3575.0000000000009"/>
    <n v="893.75000000000023"/>
    <n v="0.25"/>
  </r>
  <r>
    <x v="2"/>
    <n v="1128299"/>
    <x v="142"/>
    <x v="2"/>
    <x v="15"/>
    <x v="17"/>
    <x v="1"/>
    <n v="0.70000000000000018"/>
    <n v="5500"/>
    <n v="3850.0000000000009"/>
    <n v="770.00000000000023"/>
    <n v="0.2"/>
  </r>
  <r>
    <x v="2"/>
    <n v="1128299"/>
    <x v="142"/>
    <x v="2"/>
    <x v="15"/>
    <x v="17"/>
    <x v="2"/>
    <n v="0.65000000000000013"/>
    <n v="3750"/>
    <n v="2437.5000000000005"/>
    <n v="609.37500000000011"/>
    <n v="0.25"/>
  </r>
  <r>
    <x v="2"/>
    <n v="1128299"/>
    <x v="142"/>
    <x v="2"/>
    <x v="15"/>
    <x v="17"/>
    <x v="3"/>
    <n v="0.65000000000000013"/>
    <n v="3250"/>
    <n v="2112.5000000000005"/>
    <n v="528.12500000000011"/>
    <n v="0.25"/>
  </r>
  <r>
    <x v="2"/>
    <n v="1128299"/>
    <x v="142"/>
    <x v="2"/>
    <x v="15"/>
    <x v="17"/>
    <x v="4"/>
    <n v="0.75000000000000011"/>
    <n v="3500"/>
    <n v="2625.0000000000005"/>
    <n v="393.75000000000006"/>
    <n v="0.15"/>
  </r>
  <r>
    <x v="2"/>
    <n v="1128299"/>
    <x v="142"/>
    <x v="2"/>
    <x v="15"/>
    <x v="17"/>
    <x v="5"/>
    <n v="0.6"/>
    <n v="3750"/>
    <n v="2250"/>
    <n v="900"/>
    <n v="0.4"/>
  </r>
  <r>
    <x v="2"/>
    <n v="1128299"/>
    <x v="87"/>
    <x v="2"/>
    <x v="15"/>
    <x v="17"/>
    <x v="0"/>
    <n v="0.55000000000000004"/>
    <n v="4750"/>
    <n v="2612.5"/>
    <n v="653.125"/>
    <n v="0.25"/>
  </r>
  <r>
    <x v="2"/>
    <n v="1128299"/>
    <x v="87"/>
    <x v="2"/>
    <x v="15"/>
    <x v="17"/>
    <x v="1"/>
    <n v="0.65000000000000013"/>
    <n v="4750"/>
    <n v="3087.5000000000005"/>
    <n v="617.50000000000011"/>
    <n v="0.2"/>
  </r>
  <r>
    <x v="2"/>
    <n v="1128299"/>
    <x v="87"/>
    <x v="2"/>
    <x v="15"/>
    <x v="17"/>
    <x v="2"/>
    <n v="0.60000000000000009"/>
    <n v="3000"/>
    <n v="1800.0000000000002"/>
    <n v="450.00000000000006"/>
    <n v="0.25"/>
  </r>
  <r>
    <x v="2"/>
    <n v="1128299"/>
    <x v="87"/>
    <x v="2"/>
    <x v="15"/>
    <x v="17"/>
    <x v="3"/>
    <n v="0.55000000000000004"/>
    <n v="2750"/>
    <n v="1512.5000000000002"/>
    <n v="378.12500000000006"/>
    <n v="0.25"/>
  </r>
  <r>
    <x v="2"/>
    <n v="1128299"/>
    <x v="87"/>
    <x v="2"/>
    <x v="15"/>
    <x v="17"/>
    <x v="4"/>
    <n v="0.65"/>
    <n v="2500"/>
    <n v="1625"/>
    <n v="243.75"/>
    <n v="0.15"/>
  </r>
  <r>
    <x v="2"/>
    <n v="1128299"/>
    <x v="87"/>
    <x v="2"/>
    <x v="15"/>
    <x v="17"/>
    <x v="5"/>
    <n v="0.70000000000000007"/>
    <n v="3000"/>
    <n v="2100"/>
    <n v="840"/>
    <n v="0.4"/>
  </r>
  <r>
    <x v="2"/>
    <n v="1128299"/>
    <x v="143"/>
    <x v="2"/>
    <x v="15"/>
    <x v="17"/>
    <x v="0"/>
    <n v="0.55000000000000004"/>
    <n v="5250"/>
    <n v="2887.5000000000005"/>
    <n v="721.87500000000011"/>
    <n v="0.25"/>
  </r>
  <r>
    <x v="2"/>
    <n v="1128299"/>
    <x v="143"/>
    <x v="2"/>
    <x v="15"/>
    <x v="17"/>
    <x v="1"/>
    <n v="0.60000000000000009"/>
    <n v="6000"/>
    <n v="3600.0000000000005"/>
    <n v="720.00000000000011"/>
    <n v="0.2"/>
  </r>
  <r>
    <x v="2"/>
    <n v="1128299"/>
    <x v="143"/>
    <x v="2"/>
    <x v="15"/>
    <x v="17"/>
    <x v="2"/>
    <n v="0.55000000000000004"/>
    <n v="4250"/>
    <n v="2337.5"/>
    <n v="584.375"/>
    <n v="0.25"/>
  </r>
  <r>
    <x v="2"/>
    <n v="1128299"/>
    <x v="143"/>
    <x v="2"/>
    <x v="15"/>
    <x v="17"/>
    <x v="3"/>
    <n v="0.65000000000000013"/>
    <n v="4000"/>
    <n v="2600.0000000000005"/>
    <n v="650.00000000000011"/>
    <n v="0.25"/>
  </r>
  <r>
    <x v="2"/>
    <n v="1128299"/>
    <x v="143"/>
    <x v="2"/>
    <x v="15"/>
    <x v="17"/>
    <x v="4"/>
    <n v="0.85000000000000009"/>
    <n v="3750"/>
    <n v="3187.5000000000005"/>
    <n v="478.12500000000006"/>
    <n v="0.15"/>
  </r>
  <r>
    <x v="2"/>
    <n v="1128299"/>
    <x v="143"/>
    <x v="2"/>
    <x v="15"/>
    <x v="17"/>
    <x v="5"/>
    <n v="0.90000000000000013"/>
    <n v="5000"/>
    <n v="4500.0000000000009"/>
    <n v="1800.0000000000005"/>
    <n v="0.4"/>
  </r>
  <r>
    <x v="2"/>
    <n v="1128299"/>
    <x v="144"/>
    <x v="2"/>
    <x v="15"/>
    <x v="17"/>
    <x v="0"/>
    <n v="0.75000000000000011"/>
    <n v="7000"/>
    <n v="5250.0000000000009"/>
    <n v="1312.5000000000002"/>
    <n v="0.25"/>
  </r>
  <r>
    <x v="2"/>
    <n v="1128299"/>
    <x v="144"/>
    <x v="2"/>
    <x v="15"/>
    <x v="17"/>
    <x v="1"/>
    <n v="0.8500000000000002"/>
    <n v="7000"/>
    <n v="5950.0000000000018"/>
    <n v="1190.0000000000005"/>
    <n v="0.2"/>
  </r>
  <r>
    <x v="2"/>
    <n v="1128299"/>
    <x v="144"/>
    <x v="2"/>
    <x v="15"/>
    <x v="17"/>
    <x v="2"/>
    <n v="0.80000000000000016"/>
    <n v="5000"/>
    <n v="4000.0000000000009"/>
    <n v="1000.0000000000002"/>
    <n v="0.25"/>
  </r>
  <r>
    <x v="2"/>
    <n v="1128299"/>
    <x v="144"/>
    <x v="2"/>
    <x v="15"/>
    <x v="17"/>
    <x v="3"/>
    <n v="0.80000000000000016"/>
    <n v="5000"/>
    <n v="4000.0000000000009"/>
    <n v="1000.0000000000002"/>
    <n v="0.25"/>
  </r>
  <r>
    <x v="2"/>
    <n v="1128299"/>
    <x v="144"/>
    <x v="2"/>
    <x v="15"/>
    <x v="17"/>
    <x v="4"/>
    <n v="0.90000000000000013"/>
    <n v="4250"/>
    <n v="3825.0000000000005"/>
    <n v="573.75"/>
    <n v="0.15"/>
  </r>
  <r>
    <x v="2"/>
    <n v="1128299"/>
    <x v="144"/>
    <x v="2"/>
    <x v="15"/>
    <x v="17"/>
    <x v="5"/>
    <n v="0.95000000000000018"/>
    <n v="5250"/>
    <n v="4987.5000000000009"/>
    <n v="1995.0000000000005"/>
    <n v="0.4"/>
  </r>
  <r>
    <x v="2"/>
    <n v="1128299"/>
    <x v="102"/>
    <x v="2"/>
    <x v="16"/>
    <x v="18"/>
    <x v="0"/>
    <n v="0.4"/>
    <n v="4250"/>
    <n v="1700"/>
    <n v="510"/>
    <n v="0.3"/>
  </r>
  <r>
    <x v="2"/>
    <n v="1128299"/>
    <x v="102"/>
    <x v="2"/>
    <x v="16"/>
    <x v="18"/>
    <x v="1"/>
    <n v="0.5"/>
    <n v="4250"/>
    <n v="2125"/>
    <n v="531.25"/>
    <n v="0.25"/>
  </r>
  <r>
    <x v="2"/>
    <n v="1128299"/>
    <x v="102"/>
    <x v="2"/>
    <x v="16"/>
    <x v="18"/>
    <x v="2"/>
    <n v="0.5"/>
    <n v="4250"/>
    <n v="2125"/>
    <n v="637.5"/>
    <n v="0.3"/>
  </r>
  <r>
    <x v="2"/>
    <n v="1128299"/>
    <x v="102"/>
    <x v="2"/>
    <x v="16"/>
    <x v="18"/>
    <x v="3"/>
    <n v="0.5"/>
    <n v="2750"/>
    <n v="1375"/>
    <n v="412.5"/>
    <n v="0.3"/>
  </r>
  <r>
    <x v="2"/>
    <n v="1128299"/>
    <x v="102"/>
    <x v="2"/>
    <x v="16"/>
    <x v="18"/>
    <x v="4"/>
    <n v="0.55000000000000004"/>
    <n v="2250"/>
    <n v="1237.5"/>
    <n v="247.5"/>
    <n v="0.2"/>
  </r>
  <r>
    <x v="2"/>
    <n v="1128299"/>
    <x v="102"/>
    <x v="2"/>
    <x v="16"/>
    <x v="18"/>
    <x v="5"/>
    <n v="0.5"/>
    <n v="4750"/>
    <n v="2375"/>
    <n v="1068.75"/>
    <n v="0.45"/>
  </r>
  <r>
    <x v="2"/>
    <n v="1128299"/>
    <x v="103"/>
    <x v="2"/>
    <x v="16"/>
    <x v="18"/>
    <x v="0"/>
    <n v="0.4"/>
    <n v="5250"/>
    <n v="2100"/>
    <n v="630"/>
    <n v="0.3"/>
  </r>
  <r>
    <x v="2"/>
    <n v="1128299"/>
    <x v="103"/>
    <x v="2"/>
    <x v="16"/>
    <x v="18"/>
    <x v="1"/>
    <n v="0.5"/>
    <n v="4250"/>
    <n v="2125"/>
    <n v="531.25"/>
    <n v="0.25"/>
  </r>
  <r>
    <x v="2"/>
    <n v="1128299"/>
    <x v="103"/>
    <x v="2"/>
    <x v="16"/>
    <x v="18"/>
    <x v="2"/>
    <n v="0.5"/>
    <n v="4250"/>
    <n v="2125"/>
    <n v="637.5"/>
    <n v="0.3"/>
  </r>
  <r>
    <x v="2"/>
    <n v="1128299"/>
    <x v="103"/>
    <x v="2"/>
    <x v="16"/>
    <x v="18"/>
    <x v="3"/>
    <n v="0.5"/>
    <n v="2750"/>
    <n v="1375"/>
    <n v="412.5"/>
    <n v="0.3"/>
  </r>
  <r>
    <x v="2"/>
    <n v="1128299"/>
    <x v="103"/>
    <x v="2"/>
    <x v="16"/>
    <x v="18"/>
    <x v="4"/>
    <n v="0.55000000000000004"/>
    <n v="2000"/>
    <n v="1100"/>
    <n v="220"/>
    <n v="0.2"/>
  </r>
  <r>
    <x v="2"/>
    <n v="1128299"/>
    <x v="103"/>
    <x v="2"/>
    <x v="16"/>
    <x v="18"/>
    <x v="5"/>
    <n v="0.5"/>
    <n v="4000"/>
    <n v="2000"/>
    <n v="900"/>
    <n v="0.45"/>
  </r>
  <r>
    <x v="2"/>
    <n v="1128299"/>
    <x v="104"/>
    <x v="2"/>
    <x v="16"/>
    <x v="18"/>
    <x v="0"/>
    <n v="0.5"/>
    <n v="5500"/>
    <n v="2750"/>
    <n v="825"/>
    <n v="0.3"/>
  </r>
  <r>
    <x v="2"/>
    <n v="1128299"/>
    <x v="104"/>
    <x v="2"/>
    <x v="16"/>
    <x v="18"/>
    <x v="1"/>
    <n v="0.6"/>
    <n v="4000"/>
    <n v="2400"/>
    <n v="600"/>
    <n v="0.25"/>
  </r>
  <r>
    <x v="2"/>
    <n v="1128299"/>
    <x v="104"/>
    <x v="2"/>
    <x v="16"/>
    <x v="18"/>
    <x v="2"/>
    <n v="0.64999999999999991"/>
    <n v="4250"/>
    <n v="2762.4999999999995"/>
    <n v="828.74999999999989"/>
    <n v="0.3"/>
  </r>
  <r>
    <x v="2"/>
    <n v="1128299"/>
    <x v="104"/>
    <x v="2"/>
    <x v="16"/>
    <x v="18"/>
    <x v="3"/>
    <n v="0.6"/>
    <n v="3250"/>
    <n v="1950"/>
    <n v="585"/>
    <n v="0.3"/>
  </r>
  <r>
    <x v="2"/>
    <n v="1128299"/>
    <x v="104"/>
    <x v="2"/>
    <x v="16"/>
    <x v="18"/>
    <x v="4"/>
    <n v="0.65"/>
    <n v="1750"/>
    <n v="1137.5"/>
    <n v="227.5"/>
    <n v="0.2"/>
  </r>
  <r>
    <x v="2"/>
    <n v="1128299"/>
    <x v="104"/>
    <x v="2"/>
    <x v="16"/>
    <x v="18"/>
    <x v="5"/>
    <n v="0.6"/>
    <n v="3750"/>
    <n v="2250"/>
    <n v="1012.5"/>
    <n v="0.45"/>
  </r>
  <r>
    <x v="2"/>
    <n v="1128299"/>
    <x v="105"/>
    <x v="2"/>
    <x v="16"/>
    <x v="18"/>
    <x v="0"/>
    <n v="0.65"/>
    <n v="5500"/>
    <n v="3575"/>
    <n v="1072.5"/>
    <n v="0.3"/>
  </r>
  <r>
    <x v="2"/>
    <n v="1128299"/>
    <x v="105"/>
    <x v="2"/>
    <x v="16"/>
    <x v="18"/>
    <x v="1"/>
    <n v="0.70000000000000007"/>
    <n v="3500"/>
    <n v="2450.0000000000005"/>
    <n v="612.50000000000011"/>
    <n v="0.25"/>
  </r>
  <r>
    <x v="2"/>
    <n v="1128299"/>
    <x v="105"/>
    <x v="2"/>
    <x v="16"/>
    <x v="18"/>
    <x v="2"/>
    <n v="0.70000000000000007"/>
    <n v="4000"/>
    <n v="2800.0000000000005"/>
    <n v="840.00000000000011"/>
    <n v="0.3"/>
  </r>
  <r>
    <x v="2"/>
    <n v="1128299"/>
    <x v="105"/>
    <x v="2"/>
    <x v="16"/>
    <x v="18"/>
    <x v="3"/>
    <n v="0.55000000000000004"/>
    <n v="3000"/>
    <n v="1650.0000000000002"/>
    <n v="495.00000000000006"/>
    <n v="0.3"/>
  </r>
  <r>
    <x v="2"/>
    <n v="1128299"/>
    <x v="105"/>
    <x v="2"/>
    <x v="16"/>
    <x v="18"/>
    <x v="4"/>
    <n v="0.60000000000000009"/>
    <n v="2000"/>
    <n v="1200.0000000000002"/>
    <n v="240.00000000000006"/>
    <n v="0.2"/>
  </r>
  <r>
    <x v="2"/>
    <n v="1128299"/>
    <x v="105"/>
    <x v="2"/>
    <x v="16"/>
    <x v="18"/>
    <x v="5"/>
    <n v="0.75000000000000011"/>
    <n v="3750"/>
    <n v="2812.5000000000005"/>
    <n v="1265.6250000000002"/>
    <n v="0.45"/>
  </r>
  <r>
    <x v="2"/>
    <n v="1128299"/>
    <x v="106"/>
    <x v="2"/>
    <x v="16"/>
    <x v="18"/>
    <x v="0"/>
    <n v="0.6"/>
    <n v="5750"/>
    <n v="3450"/>
    <n v="1035"/>
    <n v="0.3"/>
  </r>
  <r>
    <x v="2"/>
    <n v="1128299"/>
    <x v="106"/>
    <x v="2"/>
    <x v="16"/>
    <x v="18"/>
    <x v="1"/>
    <n v="0.65"/>
    <n v="4250"/>
    <n v="2762.5"/>
    <n v="690.625"/>
    <n v="0.25"/>
  </r>
  <r>
    <x v="2"/>
    <n v="1128299"/>
    <x v="106"/>
    <x v="2"/>
    <x v="16"/>
    <x v="18"/>
    <x v="2"/>
    <n v="0.65"/>
    <n v="4250"/>
    <n v="2762.5"/>
    <n v="828.75"/>
    <n v="0.3"/>
  </r>
  <r>
    <x v="2"/>
    <n v="1128299"/>
    <x v="106"/>
    <x v="2"/>
    <x v="16"/>
    <x v="18"/>
    <x v="3"/>
    <n v="0.6"/>
    <n v="3250"/>
    <n v="1950"/>
    <n v="585"/>
    <n v="0.3"/>
  </r>
  <r>
    <x v="2"/>
    <n v="1128299"/>
    <x v="106"/>
    <x v="2"/>
    <x v="16"/>
    <x v="18"/>
    <x v="4"/>
    <n v="0.54999999999999993"/>
    <n v="2250"/>
    <n v="1237.4999999999998"/>
    <n v="247.49999999999997"/>
    <n v="0.2"/>
  </r>
  <r>
    <x v="2"/>
    <n v="1128299"/>
    <x v="106"/>
    <x v="2"/>
    <x v="16"/>
    <x v="18"/>
    <x v="5"/>
    <n v="0.7"/>
    <n v="5750"/>
    <n v="4024.9999999999995"/>
    <n v="1811.2499999999998"/>
    <n v="0.45"/>
  </r>
  <r>
    <x v="2"/>
    <n v="1128299"/>
    <x v="107"/>
    <x v="2"/>
    <x v="16"/>
    <x v="18"/>
    <x v="0"/>
    <n v="0.64999999999999991"/>
    <n v="8250"/>
    <n v="5362.4999999999991"/>
    <n v="1608.7499999999998"/>
    <n v="0.3"/>
  </r>
  <r>
    <x v="2"/>
    <n v="1128299"/>
    <x v="107"/>
    <x v="2"/>
    <x v="16"/>
    <x v="18"/>
    <x v="1"/>
    <n v="0.7"/>
    <n v="7000"/>
    <n v="4900"/>
    <n v="1225"/>
    <n v="0.25"/>
  </r>
  <r>
    <x v="2"/>
    <n v="1128299"/>
    <x v="107"/>
    <x v="2"/>
    <x v="16"/>
    <x v="18"/>
    <x v="2"/>
    <n v="0.85"/>
    <n v="7000"/>
    <n v="5950"/>
    <n v="1785"/>
    <n v="0.3"/>
  </r>
  <r>
    <x v="2"/>
    <n v="1128299"/>
    <x v="107"/>
    <x v="2"/>
    <x v="16"/>
    <x v="18"/>
    <x v="3"/>
    <n v="0.85"/>
    <n v="5750"/>
    <n v="4887.5"/>
    <n v="1466.25"/>
    <n v="0.3"/>
  </r>
  <r>
    <x v="2"/>
    <n v="1128299"/>
    <x v="107"/>
    <x v="2"/>
    <x v="16"/>
    <x v="18"/>
    <x v="4"/>
    <n v="0.95000000000000007"/>
    <n v="4500"/>
    <n v="4275"/>
    <n v="855"/>
    <n v="0.2"/>
  </r>
  <r>
    <x v="2"/>
    <n v="1128299"/>
    <x v="107"/>
    <x v="2"/>
    <x v="16"/>
    <x v="18"/>
    <x v="5"/>
    <n v="1.1000000000000001"/>
    <n v="7500"/>
    <n v="8250"/>
    <n v="3712.5"/>
    <n v="0.45"/>
  </r>
  <r>
    <x v="2"/>
    <n v="1128299"/>
    <x v="108"/>
    <x v="2"/>
    <x v="16"/>
    <x v="18"/>
    <x v="0"/>
    <n v="0.9"/>
    <n v="9000"/>
    <n v="8100"/>
    <n v="2430"/>
    <n v="0.3"/>
  </r>
  <r>
    <x v="2"/>
    <n v="1128299"/>
    <x v="108"/>
    <x v="2"/>
    <x v="16"/>
    <x v="18"/>
    <x v="1"/>
    <n v="0.95000000000000007"/>
    <n v="7500"/>
    <n v="7125.0000000000009"/>
    <n v="1781.2500000000002"/>
    <n v="0.25"/>
  </r>
  <r>
    <x v="2"/>
    <n v="1128299"/>
    <x v="108"/>
    <x v="2"/>
    <x v="16"/>
    <x v="18"/>
    <x v="2"/>
    <n v="0.95000000000000007"/>
    <n v="7000"/>
    <n v="6650.0000000000009"/>
    <n v="1995.0000000000002"/>
    <n v="0.3"/>
  </r>
  <r>
    <x v="2"/>
    <n v="1128299"/>
    <x v="108"/>
    <x v="2"/>
    <x v="16"/>
    <x v="18"/>
    <x v="3"/>
    <n v="0.9"/>
    <n v="6000"/>
    <n v="5400"/>
    <n v="1620"/>
    <n v="0.3"/>
  </r>
  <r>
    <x v="2"/>
    <n v="1128299"/>
    <x v="108"/>
    <x v="2"/>
    <x v="16"/>
    <x v="18"/>
    <x v="4"/>
    <n v="0.95000000000000007"/>
    <n v="6500"/>
    <n v="6175"/>
    <n v="1235"/>
    <n v="0.2"/>
  </r>
  <r>
    <x v="2"/>
    <n v="1128299"/>
    <x v="108"/>
    <x v="2"/>
    <x v="16"/>
    <x v="18"/>
    <x v="5"/>
    <n v="1.1000000000000001"/>
    <n v="6500"/>
    <n v="7150.0000000000009"/>
    <n v="3217.5000000000005"/>
    <n v="0.45"/>
  </r>
  <r>
    <x v="2"/>
    <n v="1128299"/>
    <x v="109"/>
    <x v="2"/>
    <x v="16"/>
    <x v="18"/>
    <x v="0"/>
    <n v="0.95000000000000007"/>
    <n v="8500"/>
    <n v="8075.0000000000009"/>
    <n v="2422.5"/>
    <n v="0.3"/>
  </r>
  <r>
    <x v="2"/>
    <n v="1128299"/>
    <x v="109"/>
    <x v="2"/>
    <x v="16"/>
    <x v="18"/>
    <x v="1"/>
    <n v="0.85000000000000009"/>
    <n v="8250"/>
    <n v="7012.5000000000009"/>
    <n v="1753.1250000000002"/>
    <n v="0.25"/>
  </r>
  <r>
    <x v="2"/>
    <n v="1128299"/>
    <x v="109"/>
    <x v="2"/>
    <x v="16"/>
    <x v="18"/>
    <x v="2"/>
    <n v="0.8"/>
    <n v="7000"/>
    <n v="5600"/>
    <n v="1680"/>
    <n v="0.3"/>
  </r>
  <r>
    <x v="2"/>
    <n v="1128299"/>
    <x v="109"/>
    <x v="2"/>
    <x v="16"/>
    <x v="18"/>
    <x v="3"/>
    <n v="0.8"/>
    <n v="4750"/>
    <n v="3800"/>
    <n v="1140"/>
    <n v="0.3"/>
  </r>
  <r>
    <x v="2"/>
    <n v="1128299"/>
    <x v="109"/>
    <x v="2"/>
    <x v="16"/>
    <x v="18"/>
    <x v="4"/>
    <n v="0.79999999999999993"/>
    <n v="4750"/>
    <n v="3799.9999999999995"/>
    <n v="760"/>
    <n v="0.2"/>
  </r>
  <r>
    <x v="2"/>
    <n v="1128299"/>
    <x v="109"/>
    <x v="2"/>
    <x v="16"/>
    <x v="18"/>
    <x v="5"/>
    <n v="0.85"/>
    <n v="3000"/>
    <n v="2550"/>
    <n v="1147.5"/>
    <n v="0.45"/>
  </r>
  <r>
    <x v="2"/>
    <n v="1128299"/>
    <x v="110"/>
    <x v="2"/>
    <x v="16"/>
    <x v="18"/>
    <x v="0"/>
    <n v="0.60000000000000009"/>
    <n v="5000"/>
    <n v="3000.0000000000005"/>
    <n v="900.00000000000011"/>
    <n v="0.3"/>
  </r>
  <r>
    <x v="2"/>
    <n v="1128299"/>
    <x v="110"/>
    <x v="2"/>
    <x v="16"/>
    <x v="18"/>
    <x v="1"/>
    <n v="0.65000000000000013"/>
    <n v="5000"/>
    <n v="3250.0000000000005"/>
    <n v="812.50000000000011"/>
    <n v="0.25"/>
  </r>
  <r>
    <x v="2"/>
    <n v="1128299"/>
    <x v="110"/>
    <x v="2"/>
    <x v="16"/>
    <x v="18"/>
    <x v="2"/>
    <n v="0.60000000000000009"/>
    <n v="3000"/>
    <n v="1800.0000000000002"/>
    <n v="540"/>
    <n v="0.3"/>
  </r>
  <r>
    <x v="2"/>
    <n v="1128299"/>
    <x v="110"/>
    <x v="2"/>
    <x v="16"/>
    <x v="18"/>
    <x v="3"/>
    <n v="0.60000000000000009"/>
    <n v="2500"/>
    <n v="1500.0000000000002"/>
    <n v="450.00000000000006"/>
    <n v="0.3"/>
  </r>
  <r>
    <x v="2"/>
    <n v="1128299"/>
    <x v="110"/>
    <x v="2"/>
    <x v="16"/>
    <x v="18"/>
    <x v="4"/>
    <n v="0.70000000000000007"/>
    <n v="2750"/>
    <n v="1925.0000000000002"/>
    <n v="385.00000000000006"/>
    <n v="0.2"/>
  </r>
  <r>
    <x v="2"/>
    <n v="1128299"/>
    <x v="110"/>
    <x v="2"/>
    <x v="16"/>
    <x v="18"/>
    <x v="5"/>
    <n v="0.54999999999999993"/>
    <n v="3000"/>
    <n v="1649.9999999999998"/>
    <n v="742.49999999999989"/>
    <n v="0.45"/>
  </r>
  <r>
    <x v="2"/>
    <n v="1128299"/>
    <x v="111"/>
    <x v="2"/>
    <x v="16"/>
    <x v="18"/>
    <x v="0"/>
    <n v="0.5"/>
    <n v="4000"/>
    <n v="2000"/>
    <n v="600"/>
    <n v="0.3"/>
  </r>
  <r>
    <x v="2"/>
    <n v="1128299"/>
    <x v="111"/>
    <x v="2"/>
    <x v="16"/>
    <x v="18"/>
    <x v="1"/>
    <n v="0.65000000000000013"/>
    <n v="5750"/>
    <n v="3737.5000000000009"/>
    <n v="934.37500000000023"/>
    <n v="0.25"/>
  </r>
  <r>
    <x v="2"/>
    <n v="1128299"/>
    <x v="111"/>
    <x v="2"/>
    <x v="16"/>
    <x v="18"/>
    <x v="2"/>
    <n v="0.60000000000000009"/>
    <n v="4000"/>
    <n v="2400.0000000000005"/>
    <n v="720.00000000000011"/>
    <n v="0.3"/>
  </r>
  <r>
    <x v="2"/>
    <n v="1128299"/>
    <x v="111"/>
    <x v="2"/>
    <x v="16"/>
    <x v="18"/>
    <x v="3"/>
    <n v="0.55000000000000004"/>
    <n v="3750"/>
    <n v="2062.5"/>
    <n v="618.75"/>
    <n v="0.3"/>
  </r>
  <r>
    <x v="2"/>
    <n v="1128299"/>
    <x v="111"/>
    <x v="2"/>
    <x v="16"/>
    <x v="18"/>
    <x v="4"/>
    <n v="0.65"/>
    <n v="3500"/>
    <n v="2275"/>
    <n v="455"/>
    <n v="0.2"/>
  </r>
  <r>
    <x v="2"/>
    <n v="1128299"/>
    <x v="111"/>
    <x v="2"/>
    <x v="16"/>
    <x v="18"/>
    <x v="5"/>
    <n v="0.70000000000000007"/>
    <n v="4000"/>
    <n v="2800.0000000000005"/>
    <n v="1260.0000000000002"/>
    <n v="0.45"/>
  </r>
  <r>
    <x v="2"/>
    <n v="1128299"/>
    <x v="112"/>
    <x v="2"/>
    <x v="16"/>
    <x v="18"/>
    <x v="0"/>
    <n v="0.55000000000000004"/>
    <n v="6250"/>
    <n v="3437.5000000000005"/>
    <n v="1031.25"/>
    <n v="0.3"/>
  </r>
  <r>
    <x v="2"/>
    <n v="1128299"/>
    <x v="112"/>
    <x v="2"/>
    <x v="16"/>
    <x v="18"/>
    <x v="1"/>
    <n v="0.60000000000000009"/>
    <n v="7000"/>
    <n v="4200.0000000000009"/>
    <n v="1050.0000000000002"/>
    <n v="0.25"/>
  </r>
  <r>
    <x v="2"/>
    <n v="1128299"/>
    <x v="112"/>
    <x v="2"/>
    <x v="16"/>
    <x v="18"/>
    <x v="2"/>
    <n v="0.55000000000000004"/>
    <n v="5250"/>
    <n v="2887.5000000000005"/>
    <n v="866.25000000000011"/>
    <n v="0.3"/>
  </r>
  <r>
    <x v="2"/>
    <n v="1128299"/>
    <x v="112"/>
    <x v="2"/>
    <x v="16"/>
    <x v="18"/>
    <x v="3"/>
    <n v="0.65000000000000013"/>
    <n v="5000"/>
    <n v="3250.0000000000005"/>
    <n v="975.00000000000011"/>
    <n v="0.3"/>
  </r>
  <r>
    <x v="2"/>
    <n v="1128299"/>
    <x v="112"/>
    <x v="2"/>
    <x v="16"/>
    <x v="18"/>
    <x v="4"/>
    <n v="0.85000000000000009"/>
    <n v="4750"/>
    <n v="4037.5000000000005"/>
    <n v="807.50000000000011"/>
    <n v="0.2"/>
  </r>
  <r>
    <x v="2"/>
    <n v="1128299"/>
    <x v="112"/>
    <x v="2"/>
    <x v="16"/>
    <x v="18"/>
    <x v="5"/>
    <n v="0.90000000000000013"/>
    <n v="6000"/>
    <n v="5400.0000000000009"/>
    <n v="2430.0000000000005"/>
    <n v="0.45"/>
  </r>
  <r>
    <x v="2"/>
    <n v="1128299"/>
    <x v="113"/>
    <x v="2"/>
    <x v="16"/>
    <x v="18"/>
    <x v="0"/>
    <n v="0.75000000000000011"/>
    <n v="8000"/>
    <n v="6000.0000000000009"/>
    <n v="1800.0000000000002"/>
    <n v="0.3"/>
  </r>
  <r>
    <x v="2"/>
    <n v="1128299"/>
    <x v="113"/>
    <x v="2"/>
    <x v="16"/>
    <x v="18"/>
    <x v="1"/>
    <n v="0.8500000000000002"/>
    <n v="8000"/>
    <n v="6800.0000000000018"/>
    <n v="1700.0000000000005"/>
    <n v="0.25"/>
  </r>
  <r>
    <x v="2"/>
    <n v="1128299"/>
    <x v="113"/>
    <x v="2"/>
    <x v="16"/>
    <x v="18"/>
    <x v="2"/>
    <n v="0.80000000000000016"/>
    <n v="6000"/>
    <n v="4800.0000000000009"/>
    <n v="1440.0000000000002"/>
    <n v="0.3"/>
  </r>
  <r>
    <x v="2"/>
    <n v="1128299"/>
    <x v="113"/>
    <x v="2"/>
    <x v="16"/>
    <x v="18"/>
    <x v="3"/>
    <n v="0.80000000000000016"/>
    <n v="6000"/>
    <n v="4800.0000000000009"/>
    <n v="1440.0000000000002"/>
    <n v="0.3"/>
  </r>
  <r>
    <x v="2"/>
    <n v="1128299"/>
    <x v="113"/>
    <x v="2"/>
    <x v="16"/>
    <x v="18"/>
    <x v="4"/>
    <n v="0.90000000000000013"/>
    <n v="5250"/>
    <n v="4725.0000000000009"/>
    <n v="945.00000000000023"/>
    <n v="0.2"/>
  </r>
  <r>
    <x v="2"/>
    <n v="1128299"/>
    <x v="113"/>
    <x v="2"/>
    <x v="16"/>
    <x v="18"/>
    <x v="5"/>
    <n v="0.95000000000000018"/>
    <n v="6250"/>
    <n v="5937.5000000000009"/>
    <n v="2671.8750000000005"/>
    <n v="0.45"/>
  </r>
  <r>
    <x v="0"/>
    <n v="1185732"/>
    <x v="78"/>
    <x v="4"/>
    <x v="8"/>
    <x v="19"/>
    <x v="0"/>
    <n v="0.45"/>
    <n v="8500"/>
    <n v="3825"/>
    <n v="1721.25"/>
    <n v="0.45"/>
  </r>
  <r>
    <x v="0"/>
    <n v="1185732"/>
    <x v="78"/>
    <x v="4"/>
    <x v="8"/>
    <x v="19"/>
    <x v="1"/>
    <n v="0.45"/>
    <n v="6500"/>
    <n v="2925"/>
    <n v="1023.7499999999999"/>
    <n v="0.35"/>
  </r>
  <r>
    <x v="0"/>
    <n v="1185732"/>
    <x v="78"/>
    <x v="4"/>
    <x v="8"/>
    <x v="19"/>
    <x v="2"/>
    <n v="0.35000000000000003"/>
    <n v="6500"/>
    <n v="2275"/>
    <n v="568.75"/>
    <n v="0.25"/>
  </r>
  <r>
    <x v="0"/>
    <n v="1185732"/>
    <x v="78"/>
    <x v="4"/>
    <x v="8"/>
    <x v="19"/>
    <x v="3"/>
    <n v="0.39999999999999997"/>
    <n v="5000"/>
    <n v="1999.9999999999998"/>
    <n v="599.99999999999989"/>
    <n v="0.3"/>
  </r>
  <r>
    <x v="0"/>
    <n v="1185732"/>
    <x v="78"/>
    <x v="4"/>
    <x v="8"/>
    <x v="19"/>
    <x v="4"/>
    <n v="0.55000000000000004"/>
    <n v="5500"/>
    <n v="3025.0000000000005"/>
    <n v="1058.75"/>
    <n v="0.35"/>
  </r>
  <r>
    <x v="0"/>
    <n v="1185732"/>
    <x v="78"/>
    <x v="4"/>
    <x v="8"/>
    <x v="19"/>
    <x v="5"/>
    <n v="0.45"/>
    <n v="6500"/>
    <n v="2925"/>
    <n v="1462.5"/>
    <n v="0.5"/>
  </r>
  <r>
    <x v="0"/>
    <n v="1185732"/>
    <x v="79"/>
    <x v="4"/>
    <x v="8"/>
    <x v="19"/>
    <x v="0"/>
    <n v="0.45"/>
    <n v="9000"/>
    <n v="4050"/>
    <n v="1822.5"/>
    <n v="0.45"/>
  </r>
  <r>
    <x v="0"/>
    <n v="1185732"/>
    <x v="79"/>
    <x v="4"/>
    <x v="8"/>
    <x v="19"/>
    <x v="1"/>
    <n v="0.45"/>
    <n v="5500"/>
    <n v="2475"/>
    <n v="866.25"/>
    <n v="0.35"/>
  </r>
  <r>
    <x v="0"/>
    <n v="1185732"/>
    <x v="79"/>
    <x v="4"/>
    <x v="8"/>
    <x v="19"/>
    <x v="2"/>
    <n v="0.35000000000000003"/>
    <n v="6000"/>
    <n v="2100"/>
    <n v="525"/>
    <n v="0.25"/>
  </r>
  <r>
    <x v="0"/>
    <n v="1185732"/>
    <x v="79"/>
    <x v="4"/>
    <x v="8"/>
    <x v="19"/>
    <x v="3"/>
    <n v="0.39999999999999997"/>
    <n v="4750"/>
    <n v="1899.9999999999998"/>
    <n v="569.99999999999989"/>
    <n v="0.3"/>
  </r>
  <r>
    <x v="0"/>
    <n v="1185732"/>
    <x v="79"/>
    <x v="4"/>
    <x v="8"/>
    <x v="19"/>
    <x v="4"/>
    <n v="0.55000000000000004"/>
    <n v="5500"/>
    <n v="3025.0000000000005"/>
    <n v="1058.75"/>
    <n v="0.35"/>
  </r>
  <r>
    <x v="0"/>
    <n v="1185732"/>
    <x v="79"/>
    <x v="4"/>
    <x v="8"/>
    <x v="19"/>
    <x v="5"/>
    <n v="0.45"/>
    <n v="6500"/>
    <n v="2925"/>
    <n v="1462.5"/>
    <n v="0.5"/>
  </r>
  <r>
    <x v="0"/>
    <n v="1185732"/>
    <x v="80"/>
    <x v="4"/>
    <x v="8"/>
    <x v="19"/>
    <x v="0"/>
    <n v="0.45"/>
    <n v="8700"/>
    <n v="3915"/>
    <n v="1761.75"/>
    <n v="0.45"/>
  </r>
  <r>
    <x v="0"/>
    <n v="1185732"/>
    <x v="80"/>
    <x v="4"/>
    <x v="8"/>
    <x v="19"/>
    <x v="1"/>
    <n v="0.45"/>
    <n v="5500"/>
    <n v="2475"/>
    <n v="866.25"/>
    <n v="0.35"/>
  </r>
  <r>
    <x v="0"/>
    <n v="1185732"/>
    <x v="80"/>
    <x v="4"/>
    <x v="8"/>
    <x v="19"/>
    <x v="2"/>
    <n v="0.35000000000000003"/>
    <n v="5750"/>
    <n v="2012.5000000000002"/>
    <n v="503.12500000000006"/>
    <n v="0.25"/>
  </r>
  <r>
    <x v="0"/>
    <n v="1185732"/>
    <x v="80"/>
    <x v="4"/>
    <x v="8"/>
    <x v="19"/>
    <x v="3"/>
    <n v="0.39999999999999997"/>
    <n v="4250"/>
    <n v="1699.9999999999998"/>
    <n v="509.99999999999989"/>
    <n v="0.3"/>
  </r>
  <r>
    <x v="0"/>
    <n v="1185732"/>
    <x v="80"/>
    <x v="4"/>
    <x v="8"/>
    <x v="19"/>
    <x v="4"/>
    <n v="0.55000000000000004"/>
    <n v="4750"/>
    <n v="2612.5"/>
    <n v="914.37499999999989"/>
    <n v="0.35"/>
  </r>
  <r>
    <x v="0"/>
    <n v="1185732"/>
    <x v="80"/>
    <x v="4"/>
    <x v="8"/>
    <x v="19"/>
    <x v="5"/>
    <n v="0.45"/>
    <n v="5750"/>
    <n v="2587.5"/>
    <n v="1293.75"/>
    <n v="0.5"/>
  </r>
  <r>
    <x v="0"/>
    <n v="1185732"/>
    <x v="81"/>
    <x v="4"/>
    <x v="8"/>
    <x v="19"/>
    <x v="0"/>
    <n v="0.45"/>
    <n v="8250"/>
    <n v="3712.5"/>
    <n v="1670.625"/>
    <n v="0.45"/>
  </r>
  <r>
    <x v="0"/>
    <n v="1185732"/>
    <x v="81"/>
    <x v="4"/>
    <x v="8"/>
    <x v="19"/>
    <x v="1"/>
    <n v="0.45"/>
    <n v="5250"/>
    <n v="2362.5"/>
    <n v="826.875"/>
    <n v="0.35"/>
  </r>
  <r>
    <x v="0"/>
    <n v="1185732"/>
    <x v="81"/>
    <x v="4"/>
    <x v="8"/>
    <x v="19"/>
    <x v="2"/>
    <n v="0.35000000000000003"/>
    <n v="5250"/>
    <n v="1837.5000000000002"/>
    <n v="459.37500000000006"/>
    <n v="0.25"/>
  </r>
  <r>
    <x v="0"/>
    <n v="1185732"/>
    <x v="81"/>
    <x v="4"/>
    <x v="8"/>
    <x v="19"/>
    <x v="3"/>
    <n v="0.39999999999999997"/>
    <n v="4500"/>
    <n v="1799.9999999999998"/>
    <n v="539.99999999999989"/>
    <n v="0.3"/>
  </r>
  <r>
    <x v="0"/>
    <n v="1185732"/>
    <x v="81"/>
    <x v="4"/>
    <x v="8"/>
    <x v="19"/>
    <x v="4"/>
    <n v="0.55000000000000004"/>
    <n v="4750"/>
    <n v="2612.5"/>
    <n v="914.37499999999989"/>
    <n v="0.35"/>
  </r>
  <r>
    <x v="0"/>
    <n v="1185732"/>
    <x v="81"/>
    <x v="4"/>
    <x v="8"/>
    <x v="19"/>
    <x v="5"/>
    <n v="0.45"/>
    <n v="6000"/>
    <n v="2700"/>
    <n v="1350"/>
    <n v="0.5"/>
  </r>
  <r>
    <x v="0"/>
    <n v="1185732"/>
    <x v="82"/>
    <x v="4"/>
    <x v="8"/>
    <x v="19"/>
    <x v="0"/>
    <n v="0.55000000000000004"/>
    <n v="8700"/>
    <n v="4785"/>
    <n v="2153.25"/>
    <n v="0.45"/>
  </r>
  <r>
    <x v="0"/>
    <n v="1185732"/>
    <x v="82"/>
    <x v="4"/>
    <x v="8"/>
    <x v="19"/>
    <x v="1"/>
    <n v="0.55000000000000004"/>
    <n v="5750"/>
    <n v="3162.5000000000005"/>
    <n v="1106.875"/>
    <n v="0.35"/>
  </r>
  <r>
    <x v="0"/>
    <n v="1185732"/>
    <x v="82"/>
    <x v="4"/>
    <x v="8"/>
    <x v="19"/>
    <x v="2"/>
    <n v="0.5"/>
    <n v="5500"/>
    <n v="2750"/>
    <n v="687.5"/>
    <n v="0.25"/>
  </r>
  <r>
    <x v="0"/>
    <n v="1185732"/>
    <x v="82"/>
    <x v="4"/>
    <x v="8"/>
    <x v="19"/>
    <x v="3"/>
    <n v="0.5"/>
    <n v="5000"/>
    <n v="2500"/>
    <n v="750"/>
    <n v="0.3"/>
  </r>
  <r>
    <x v="0"/>
    <n v="1185732"/>
    <x v="82"/>
    <x v="4"/>
    <x v="8"/>
    <x v="19"/>
    <x v="4"/>
    <n v="0.6"/>
    <n v="5250"/>
    <n v="3150"/>
    <n v="1102.5"/>
    <n v="0.35"/>
  </r>
  <r>
    <x v="0"/>
    <n v="1185732"/>
    <x v="82"/>
    <x v="4"/>
    <x v="8"/>
    <x v="19"/>
    <x v="5"/>
    <n v="0.65"/>
    <n v="6250"/>
    <n v="4062.5"/>
    <n v="2031.25"/>
    <n v="0.5"/>
  </r>
  <r>
    <x v="0"/>
    <n v="1185732"/>
    <x v="83"/>
    <x v="4"/>
    <x v="8"/>
    <x v="19"/>
    <x v="0"/>
    <n v="0.6"/>
    <n v="8750"/>
    <n v="5250"/>
    <n v="2362.5"/>
    <n v="0.45"/>
  </r>
  <r>
    <x v="0"/>
    <n v="1185732"/>
    <x v="83"/>
    <x v="4"/>
    <x v="8"/>
    <x v="19"/>
    <x v="1"/>
    <n v="0.55000000000000004"/>
    <n v="6250"/>
    <n v="3437.5000000000005"/>
    <n v="1203.125"/>
    <n v="0.35"/>
  </r>
  <r>
    <x v="0"/>
    <n v="1185732"/>
    <x v="83"/>
    <x v="4"/>
    <x v="8"/>
    <x v="19"/>
    <x v="2"/>
    <n v="0.5"/>
    <n v="6000"/>
    <n v="3000"/>
    <n v="750"/>
    <n v="0.25"/>
  </r>
  <r>
    <x v="0"/>
    <n v="1185732"/>
    <x v="83"/>
    <x v="4"/>
    <x v="8"/>
    <x v="19"/>
    <x v="3"/>
    <n v="0.5"/>
    <n v="5750"/>
    <n v="2875"/>
    <n v="862.5"/>
    <n v="0.3"/>
  </r>
  <r>
    <x v="0"/>
    <n v="1185732"/>
    <x v="83"/>
    <x v="4"/>
    <x v="8"/>
    <x v="19"/>
    <x v="4"/>
    <n v="0.65"/>
    <n v="5750"/>
    <n v="3737.5"/>
    <n v="1308.125"/>
    <n v="0.35"/>
  </r>
  <r>
    <x v="0"/>
    <n v="1185732"/>
    <x v="83"/>
    <x v="4"/>
    <x v="8"/>
    <x v="19"/>
    <x v="5"/>
    <n v="0.70000000000000007"/>
    <n v="7250"/>
    <n v="5075.0000000000009"/>
    <n v="2537.5000000000005"/>
    <n v="0.5"/>
  </r>
  <r>
    <x v="0"/>
    <n v="1185732"/>
    <x v="84"/>
    <x v="4"/>
    <x v="8"/>
    <x v="19"/>
    <x v="0"/>
    <n v="0.65"/>
    <n v="9500"/>
    <n v="6175"/>
    <n v="2778.75"/>
    <n v="0.45"/>
  </r>
  <r>
    <x v="0"/>
    <n v="1185732"/>
    <x v="84"/>
    <x v="4"/>
    <x v="8"/>
    <x v="19"/>
    <x v="1"/>
    <n v="0.60000000000000009"/>
    <n v="7000"/>
    <n v="4200.0000000000009"/>
    <n v="1470.0000000000002"/>
    <n v="0.35"/>
  </r>
  <r>
    <x v="0"/>
    <n v="1185732"/>
    <x v="84"/>
    <x v="4"/>
    <x v="8"/>
    <x v="19"/>
    <x v="2"/>
    <n v="0.55000000000000004"/>
    <n v="6250"/>
    <n v="3437.5000000000005"/>
    <n v="859.37500000000011"/>
    <n v="0.25"/>
  </r>
  <r>
    <x v="0"/>
    <n v="1185732"/>
    <x v="84"/>
    <x v="4"/>
    <x v="8"/>
    <x v="19"/>
    <x v="3"/>
    <n v="0.55000000000000004"/>
    <n v="5750"/>
    <n v="3162.5000000000005"/>
    <n v="948.75000000000011"/>
    <n v="0.3"/>
  </r>
  <r>
    <x v="0"/>
    <n v="1185732"/>
    <x v="84"/>
    <x v="4"/>
    <x v="8"/>
    <x v="19"/>
    <x v="4"/>
    <n v="0.65"/>
    <n v="6000"/>
    <n v="3900"/>
    <n v="1365"/>
    <n v="0.35"/>
  </r>
  <r>
    <x v="0"/>
    <n v="1185732"/>
    <x v="84"/>
    <x v="4"/>
    <x v="8"/>
    <x v="19"/>
    <x v="5"/>
    <n v="0.70000000000000007"/>
    <n v="7750"/>
    <n v="5425.0000000000009"/>
    <n v="2712.5000000000005"/>
    <n v="0.5"/>
  </r>
  <r>
    <x v="0"/>
    <n v="1185732"/>
    <x v="85"/>
    <x v="4"/>
    <x v="8"/>
    <x v="19"/>
    <x v="0"/>
    <n v="0.65"/>
    <n v="9250"/>
    <n v="6012.5"/>
    <n v="2705.625"/>
    <n v="0.45"/>
  </r>
  <r>
    <x v="0"/>
    <n v="1185732"/>
    <x v="85"/>
    <x v="4"/>
    <x v="8"/>
    <x v="19"/>
    <x v="1"/>
    <n v="0.60000000000000009"/>
    <n v="7000"/>
    <n v="4200.0000000000009"/>
    <n v="1470.0000000000002"/>
    <n v="0.35"/>
  </r>
  <r>
    <x v="0"/>
    <n v="1185732"/>
    <x v="85"/>
    <x v="4"/>
    <x v="8"/>
    <x v="19"/>
    <x v="2"/>
    <n v="0.55000000000000004"/>
    <n v="6250"/>
    <n v="3437.5000000000005"/>
    <n v="859.37500000000011"/>
    <n v="0.25"/>
  </r>
  <r>
    <x v="0"/>
    <n v="1185732"/>
    <x v="85"/>
    <x v="4"/>
    <x v="8"/>
    <x v="19"/>
    <x v="3"/>
    <n v="0.45"/>
    <n v="5750"/>
    <n v="2587.5"/>
    <n v="776.25"/>
    <n v="0.3"/>
  </r>
  <r>
    <x v="0"/>
    <n v="1185732"/>
    <x v="85"/>
    <x v="4"/>
    <x v="8"/>
    <x v="19"/>
    <x v="4"/>
    <n v="0.55000000000000004"/>
    <n v="5500"/>
    <n v="3025.0000000000005"/>
    <n v="1058.75"/>
    <n v="0.35"/>
  </r>
  <r>
    <x v="0"/>
    <n v="1185732"/>
    <x v="85"/>
    <x v="4"/>
    <x v="8"/>
    <x v="19"/>
    <x v="5"/>
    <n v="0.60000000000000009"/>
    <n v="7250"/>
    <n v="4350.0000000000009"/>
    <n v="2175.0000000000005"/>
    <n v="0.5"/>
  </r>
  <r>
    <x v="0"/>
    <n v="1185732"/>
    <x v="86"/>
    <x v="4"/>
    <x v="8"/>
    <x v="19"/>
    <x v="0"/>
    <n v="0.55000000000000004"/>
    <n v="8500"/>
    <n v="4675"/>
    <n v="2103.75"/>
    <n v="0.45"/>
  </r>
  <r>
    <x v="0"/>
    <n v="1185732"/>
    <x v="86"/>
    <x v="4"/>
    <x v="8"/>
    <x v="19"/>
    <x v="1"/>
    <n v="0.50000000000000011"/>
    <n v="6500"/>
    <n v="3250.0000000000009"/>
    <n v="1137.5000000000002"/>
    <n v="0.35"/>
  </r>
  <r>
    <x v="0"/>
    <n v="1185732"/>
    <x v="86"/>
    <x v="4"/>
    <x v="8"/>
    <x v="19"/>
    <x v="2"/>
    <n v="0.45"/>
    <n v="5500"/>
    <n v="2475"/>
    <n v="618.75"/>
    <n v="0.25"/>
  </r>
  <r>
    <x v="0"/>
    <n v="1185732"/>
    <x v="86"/>
    <x v="4"/>
    <x v="8"/>
    <x v="19"/>
    <x v="3"/>
    <n v="0.45"/>
    <n v="5250"/>
    <n v="2362.5"/>
    <n v="708.75"/>
    <n v="0.3"/>
  </r>
  <r>
    <x v="0"/>
    <n v="1185732"/>
    <x v="86"/>
    <x v="4"/>
    <x v="8"/>
    <x v="19"/>
    <x v="4"/>
    <n v="0.55000000000000004"/>
    <n v="5250"/>
    <n v="2887.5000000000005"/>
    <n v="1010.6250000000001"/>
    <n v="0.35"/>
  </r>
  <r>
    <x v="0"/>
    <n v="1185732"/>
    <x v="86"/>
    <x v="4"/>
    <x v="8"/>
    <x v="19"/>
    <x v="5"/>
    <n v="0.60000000000000009"/>
    <n v="6250"/>
    <n v="3750.0000000000005"/>
    <n v="1875.0000000000002"/>
    <n v="0.5"/>
  </r>
  <r>
    <x v="0"/>
    <n v="1185732"/>
    <x v="87"/>
    <x v="4"/>
    <x v="8"/>
    <x v="19"/>
    <x v="0"/>
    <n v="0.60000000000000009"/>
    <n v="8000"/>
    <n v="4800.0000000000009"/>
    <n v="2160.0000000000005"/>
    <n v="0.45"/>
  </r>
  <r>
    <x v="0"/>
    <n v="1185732"/>
    <x v="87"/>
    <x v="4"/>
    <x v="8"/>
    <x v="19"/>
    <x v="1"/>
    <n v="0.50000000000000011"/>
    <n v="6250"/>
    <n v="3125.0000000000009"/>
    <n v="1093.7500000000002"/>
    <n v="0.35"/>
  </r>
  <r>
    <x v="0"/>
    <n v="1185732"/>
    <x v="87"/>
    <x v="4"/>
    <x v="8"/>
    <x v="19"/>
    <x v="2"/>
    <n v="0.50000000000000011"/>
    <n v="5250"/>
    <n v="2625.0000000000005"/>
    <n v="656.25000000000011"/>
    <n v="0.25"/>
  </r>
  <r>
    <x v="0"/>
    <n v="1185732"/>
    <x v="87"/>
    <x v="4"/>
    <x v="8"/>
    <x v="19"/>
    <x v="3"/>
    <n v="0.50000000000000011"/>
    <n v="5000"/>
    <n v="2500.0000000000005"/>
    <n v="750.00000000000011"/>
    <n v="0.3"/>
  </r>
  <r>
    <x v="0"/>
    <n v="1185732"/>
    <x v="87"/>
    <x v="4"/>
    <x v="8"/>
    <x v="19"/>
    <x v="4"/>
    <n v="0.60000000000000009"/>
    <n v="5000"/>
    <n v="3000.0000000000005"/>
    <n v="1050"/>
    <n v="0.35"/>
  </r>
  <r>
    <x v="0"/>
    <n v="1185732"/>
    <x v="87"/>
    <x v="4"/>
    <x v="8"/>
    <x v="19"/>
    <x v="5"/>
    <n v="0.65"/>
    <n v="6250"/>
    <n v="4062.5"/>
    <n v="2031.25"/>
    <n v="0.5"/>
  </r>
  <r>
    <x v="0"/>
    <n v="1185732"/>
    <x v="88"/>
    <x v="4"/>
    <x v="8"/>
    <x v="19"/>
    <x v="0"/>
    <n v="0.60000000000000009"/>
    <n v="7750"/>
    <n v="4650.0000000000009"/>
    <n v="2092.5000000000005"/>
    <n v="0.45"/>
  </r>
  <r>
    <x v="0"/>
    <n v="1185732"/>
    <x v="88"/>
    <x v="4"/>
    <x v="8"/>
    <x v="19"/>
    <x v="1"/>
    <n v="0.50000000000000011"/>
    <n v="6000"/>
    <n v="3000.0000000000005"/>
    <n v="1050"/>
    <n v="0.35"/>
  </r>
  <r>
    <x v="0"/>
    <n v="1185732"/>
    <x v="88"/>
    <x v="4"/>
    <x v="8"/>
    <x v="19"/>
    <x v="2"/>
    <n v="0.50000000000000011"/>
    <n v="5450"/>
    <n v="2725.0000000000005"/>
    <n v="681.25000000000011"/>
    <n v="0.25"/>
  </r>
  <r>
    <x v="0"/>
    <n v="1185732"/>
    <x v="88"/>
    <x v="4"/>
    <x v="8"/>
    <x v="19"/>
    <x v="3"/>
    <n v="0.50000000000000011"/>
    <n v="5750"/>
    <n v="2875.0000000000005"/>
    <n v="862.50000000000011"/>
    <n v="0.3"/>
  </r>
  <r>
    <x v="0"/>
    <n v="1185732"/>
    <x v="88"/>
    <x v="4"/>
    <x v="8"/>
    <x v="19"/>
    <x v="4"/>
    <n v="0.65"/>
    <n v="5500"/>
    <n v="3575"/>
    <n v="1251.25"/>
    <n v="0.35"/>
  </r>
  <r>
    <x v="0"/>
    <n v="1185732"/>
    <x v="88"/>
    <x v="4"/>
    <x v="8"/>
    <x v="19"/>
    <x v="5"/>
    <n v="0.7"/>
    <n v="6500"/>
    <n v="4550"/>
    <n v="2275"/>
    <n v="0.5"/>
  </r>
  <r>
    <x v="0"/>
    <n v="1185732"/>
    <x v="89"/>
    <x v="4"/>
    <x v="8"/>
    <x v="19"/>
    <x v="0"/>
    <n v="0.65"/>
    <n v="8750"/>
    <n v="5687.5"/>
    <n v="2559.375"/>
    <n v="0.45"/>
  </r>
  <r>
    <x v="0"/>
    <n v="1185732"/>
    <x v="89"/>
    <x v="4"/>
    <x v="8"/>
    <x v="19"/>
    <x v="1"/>
    <n v="0.55000000000000004"/>
    <n v="6750"/>
    <n v="3712.5000000000005"/>
    <n v="1299.375"/>
    <n v="0.35"/>
  </r>
  <r>
    <x v="0"/>
    <n v="1185732"/>
    <x v="89"/>
    <x v="4"/>
    <x v="8"/>
    <x v="19"/>
    <x v="2"/>
    <n v="0.55000000000000004"/>
    <n v="6250"/>
    <n v="3437.5000000000005"/>
    <n v="859.37500000000011"/>
    <n v="0.25"/>
  </r>
  <r>
    <x v="0"/>
    <n v="1185732"/>
    <x v="89"/>
    <x v="4"/>
    <x v="8"/>
    <x v="19"/>
    <x v="3"/>
    <n v="0.55000000000000004"/>
    <n v="5750"/>
    <n v="3162.5000000000005"/>
    <n v="948.75000000000011"/>
    <n v="0.3"/>
  </r>
  <r>
    <x v="0"/>
    <n v="1185732"/>
    <x v="89"/>
    <x v="4"/>
    <x v="8"/>
    <x v="19"/>
    <x v="4"/>
    <n v="0.65"/>
    <n v="5750"/>
    <n v="3737.5"/>
    <n v="1308.125"/>
    <n v="0.35"/>
  </r>
  <r>
    <x v="0"/>
    <n v="1185732"/>
    <x v="89"/>
    <x v="4"/>
    <x v="8"/>
    <x v="19"/>
    <x v="5"/>
    <n v="0.7"/>
    <n v="6750"/>
    <n v="4725"/>
    <n v="2362.5"/>
    <n v="0.5"/>
  </r>
  <r>
    <x v="0"/>
    <n v="1185732"/>
    <x v="0"/>
    <x v="0"/>
    <x v="0"/>
    <x v="20"/>
    <x v="0"/>
    <n v="0.4"/>
    <n v="8000"/>
    <n v="3200"/>
    <n v="1600"/>
    <n v="0.5"/>
  </r>
  <r>
    <x v="0"/>
    <n v="1185732"/>
    <x v="0"/>
    <x v="0"/>
    <x v="0"/>
    <x v="20"/>
    <x v="1"/>
    <n v="0.4"/>
    <n v="6000"/>
    <n v="2400"/>
    <n v="720"/>
    <n v="0.3"/>
  </r>
  <r>
    <x v="0"/>
    <n v="1185732"/>
    <x v="0"/>
    <x v="0"/>
    <x v="0"/>
    <x v="20"/>
    <x v="2"/>
    <n v="0.30000000000000004"/>
    <n v="6000"/>
    <n v="1800.0000000000002"/>
    <n v="630"/>
    <n v="0.35"/>
  </r>
  <r>
    <x v="0"/>
    <n v="1185732"/>
    <x v="0"/>
    <x v="0"/>
    <x v="0"/>
    <x v="20"/>
    <x v="3"/>
    <n v="0.35"/>
    <n v="4500"/>
    <n v="1575"/>
    <n v="551.25"/>
    <n v="0.35"/>
  </r>
  <r>
    <x v="0"/>
    <n v="1185732"/>
    <x v="0"/>
    <x v="0"/>
    <x v="0"/>
    <x v="20"/>
    <x v="4"/>
    <n v="0.5"/>
    <n v="5000"/>
    <n v="2500"/>
    <n v="750"/>
    <n v="0.3"/>
  </r>
  <r>
    <x v="0"/>
    <n v="1185732"/>
    <x v="0"/>
    <x v="0"/>
    <x v="0"/>
    <x v="20"/>
    <x v="5"/>
    <n v="0.4"/>
    <n v="6000"/>
    <n v="2400"/>
    <n v="600"/>
    <n v="0.25"/>
  </r>
  <r>
    <x v="0"/>
    <n v="1185732"/>
    <x v="1"/>
    <x v="0"/>
    <x v="0"/>
    <x v="20"/>
    <x v="0"/>
    <n v="0.4"/>
    <n v="8500"/>
    <n v="3400"/>
    <n v="1700"/>
    <n v="0.5"/>
  </r>
  <r>
    <x v="0"/>
    <n v="1185732"/>
    <x v="1"/>
    <x v="0"/>
    <x v="0"/>
    <x v="20"/>
    <x v="1"/>
    <n v="0.4"/>
    <n v="5000"/>
    <n v="2000"/>
    <n v="600"/>
    <n v="0.3"/>
  </r>
  <r>
    <x v="0"/>
    <n v="1185732"/>
    <x v="1"/>
    <x v="0"/>
    <x v="0"/>
    <x v="20"/>
    <x v="2"/>
    <n v="0.30000000000000004"/>
    <n v="5500"/>
    <n v="1650.0000000000002"/>
    <n v="577.5"/>
    <n v="0.35"/>
  </r>
  <r>
    <x v="0"/>
    <n v="1185732"/>
    <x v="1"/>
    <x v="0"/>
    <x v="0"/>
    <x v="20"/>
    <x v="3"/>
    <n v="0.35"/>
    <n v="4250"/>
    <n v="1487.5"/>
    <n v="520.625"/>
    <n v="0.35"/>
  </r>
  <r>
    <x v="0"/>
    <n v="1185732"/>
    <x v="1"/>
    <x v="0"/>
    <x v="0"/>
    <x v="20"/>
    <x v="4"/>
    <n v="0.5"/>
    <n v="5000"/>
    <n v="2500"/>
    <n v="750"/>
    <n v="0.3"/>
  </r>
  <r>
    <x v="0"/>
    <n v="1185732"/>
    <x v="1"/>
    <x v="0"/>
    <x v="0"/>
    <x v="20"/>
    <x v="5"/>
    <n v="0.4"/>
    <n v="6000"/>
    <n v="2400"/>
    <n v="600"/>
    <n v="0.25"/>
  </r>
  <r>
    <x v="0"/>
    <n v="1185732"/>
    <x v="2"/>
    <x v="0"/>
    <x v="0"/>
    <x v="20"/>
    <x v="0"/>
    <n v="0.4"/>
    <n v="8200"/>
    <n v="3280"/>
    <n v="1640"/>
    <n v="0.5"/>
  </r>
  <r>
    <x v="0"/>
    <n v="1185732"/>
    <x v="2"/>
    <x v="0"/>
    <x v="0"/>
    <x v="20"/>
    <x v="1"/>
    <n v="0.4"/>
    <n v="5250"/>
    <n v="2100"/>
    <n v="630"/>
    <n v="0.3"/>
  </r>
  <r>
    <x v="0"/>
    <n v="1185732"/>
    <x v="2"/>
    <x v="0"/>
    <x v="0"/>
    <x v="20"/>
    <x v="2"/>
    <n v="0.30000000000000004"/>
    <n v="5500"/>
    <n v="1650.0000000000002"/>
    <n v="577.5"/>
    <n v="0.35"/>
  </r>
  <r>
    <x v="0"/>
    <n v="1185732"/>
    <x v="2"/>
    <x v="0"/>
    <x v="0"/>
    <x v="20"/>
    <x v="3"/>
    <n v="0.35"/>
    <n v="4000"/>
    <n v="1400"/>
    <n v="489.99999999999994"/>
    <n v="0.35"/>
  </r>
  <r>
    <x v="0"/>
    <n v="1185732"/>
    <x v="2"/>
    <x v="0"/>
    <x v="0"/>
    <x v="20"/>
    <x v="4"/>
    <n v="0.5"/>
    <n v="4500"/>
    <n v="2250"/>
    <n v="675"/>
    <n v="0.3"/>
  </r>
  <r>
    <x v="0"/>
    <n v="1185732"/>
    <x v="2"/>
    <x v="0"/>
    <x v="0"/>
    <x v="20"/>
    <x v="5"/>
    <n v="0.4"/>
    <n v="5500"/>
    <n v="2200"/>
    <n v="550"/>
    <n v="0.25"/>
  </r>
  <r>
    <x v="0"/>
    <n v="1185732"/>
    <x v="3"/>
    <x v="0"/>
    <x v="0"/>
    <x v="20"/>
    <x v="0"/>
    <n v="0.4"/>
    <n v="8000"/>
    <n v="3200"/>
    <n v="1600"/>
    <n v="0.5"/>
  </r>
  <r>
    <x v="0"/>
    <n v="1185732"/>
    <x v="3"/>
    <x v="0"/>
    <x v="0"/>
    <x v="20"/>
    <x v="1"/>
    <n v="0.4"/>
    <n v="5000"/>
    <n v="2000"/>
    <n v="600"/>
    <n v="0.3"/>
  </r>
  <r>
    <x v="0"/>
    <n v="1185732"/>
    <x v="3"/>
    <x v="0"/>
    <x v="0"/>
    <x v="20"/>
    <x v="2"/>
    <n v="0.30000000000000004"/>
    <n v="5000"/>
    <n v="1500.0000000000002"/>
    <n v="525"/>
    <n v="0.35"/>
  </r>
  <r>
    <x v="0"/>
    <n v="1185732"/>
    <x v="3"/>
    <x v="0"/>
    <x v="0"/>
    <x v="20"/>
    <x v="3"/>
    <n v="0.35"/>
    <n v="4250"/>
    <n v="1487.5"/>
    <n v="520.625"/>
    <n v="0.35"/>
  </r>
  <r>
    <x v="0"/>
    <n v="1185732"/>
    <x v="3"/>
    <x v="0"/>
    <x v="0"/>
    <x v="20"/>
    <x v="4"/>
    <n v="0.5"/>
    <n v="4250"/>
    <n v="2125"/>
    <n v="637.5"/>
    <n v="0.3"/>
  </r>
  <r>
    <x v="0"/>
    <n v="1185732"/>
    <x v="3"/>
    <x v="0"/>
    <x v="0"/>
    <x v="20"/>
    <x v="5"/>
    <n v="0.4"/>
    <n v="5500"/>
    <n v="2200"/>
    <n v="550"/>
    <n v="0.25"/>
  </r>
  <r>
    <x v="0"/>
    <n v="1185732"/>
    <x v="4"/>
    <x v="0"/>
    <x v="0"/>
    <x v="20"/>
    <x v="0"/>
    <n v="0.5"/>
    <n v="8200"/>
    <n v="4100"/>
    <n v="2050"/>
    <n v="0.5"/>
  </r>
  <r>
    <x v="0"/>
    <n v="1185732"/>
    <x v="4"/>
    <x v="0"/>
    <x v="0"/>
    <x v="20"/>
    <x v="1"/>
    <n v="0.45000000000000007"/>
    <n v="5250"/>
    <n v="2362.5000000000005"/>
    <n v="708.75000000000011"/>
    <n v="0.3"/>
  </r>
  <r>
    <x v="0"/>
    <n v="1185732"/>
    <x v="4"/>
    <x v="0"/>
    <x v="0"/>
    <x v="20"/>
    <x v="2"/>
    <n v="0.4"/>
    <n v="5000"/>
    <n v="2000"/>
    <n v="700"/>
    <n v="0.35"/>
  </r>
  <r>
    <x v="0"/>
    <n v="1185732"/>
    <x v="4"/>
    <x v="0"/>
    <x v="0"/>
    <x v="20"/>
    <x v="3"/>
    <n v="0.4"/>
    <n v="4500"/>
    <n v="1800"/>
    <n v="630"/>
    <n v="0.35"/>
  </r>
  <r>
    <x v="0"/>
    <n v="1185732"/>
    <x v="4"/>
    <x v="0"/>
    <x v="0"/>
    <x v="20"/>
    <x v="4"/>
    <n v="0.5"/>
    <n v="4750"/>
    <n v="2375"/>
    <n v="712.5"/>
    <n v="0.3"/>
  </r>
  <r>
    <x v="0"/>
    <n v="1185732"/>
    <x v="4"/>
    <x v="0"/>
    <x v="0"/>
    <x v="20"/>
    <x v="5"/>
    <n v="0.55000000000000004"/>
    <n v="6000"/>
    <n v="3300.0000000000005"/>
    <n v="825.00000000000011"/>
    <n v="0.25"/>
  </r>
  <r>
    <x v="0"/>
    <n v="1185732"/>
    <x v="5"/>
    <x v="0"/>
    <x v="0"/>
    <x v="20"/>
    <x v="0"/>
    <n v="0.5"/>
    <n v="8500"/>
    <n v="4250"/>
    <n v="2125"/>
    <n v="0.5"/>
  </r>
  <r>
    <x v="0"/>
    <n v="1185732"/>
    <x v="5"/>
    <x v="0"/>
    <x v="0"/>
    <x v="20"/>
    <x v="1"/>
    <n v="0.45000000000000007"/>
    <n v="6000"/>
    <n v="2700.0000000000005"/>
    <n v="810.00000000000011"/>
    <n v="0.3"/>
  </r>
  <r>
    <x v="0"/>
    <n v="1185732"/>
    <x v="5"/>
    <x v="0"/>
    <x v="0"/>
    <x v="20"/>
    <x v="2"/>
    <n v="0.4"/>
    <n v="5250"/>
    <n v="2100"/>
    <n v="735"/>
    <n v="0.35"/>
  </r>
  <r>
    <x v="0"/>
    <n v="1185732"/>
    <x v="5"/>
    <x v="0"/>
    <x v="0"/>
    <x v="20"/>
    <x v="3"/>
    <n v="0.4"/>
    <n v="5000"/>
    <n v="2000"/>
    <n v="700"/>
    <n v="0.35"/>
  </r>
  <r>
    <x v="0"/>
    <n v="1185732"/>
    <x v="5"/>
    <x v="0"/>
    <x v="0"/>
    <x v="20"/>
    <x v="4"/>
    <n v="0.5"/>
    <n v="5000"/>
    <n v="2500"/>
    <n v="750"/>
    <n v="0.3"/>
  </r>
  <r>
    <x v="0"/>
    <n v="1185732"/>
    <x v="5"/>
    <x v="0"/>
    <x v="0"/>
    <x v="20"/>
    <x v="5"/>
    <n v="0.55000000000000004"/>
    <n v="6500"/>
    <n v="3575.0000000000005"/>
    <n v="893.75000000000011"/>
    <n v="0.25"/>
  </r>
  <r>
    <x v="0"/>
    <n v="1185732"/>
    <x v="6"/>
    <x v="0"/>
    <x v="0"/>
    <x v="20"/>
    <x v="0"/>
    <n v="0.5"/>
    <n v="8750"/>
    <n v="4375"/>
    <n v="2187.5"/>
    <n v="0.5"/>
  </r>
  <r>
    <x v="0"/>
    <n v="1185732"/>
    <x v="6"/>
    <x v="0"/>
    <x v="0"/>
    <x v="20"/>
    <x v="1"/>
    <n v="0.45000000000000007"/>
    <n v="6250"/>
    <n v="2812.5000000000005"/>
    <n v="843.75000000000011"/>
    <n v="0.3"/>
  </r>
  <r>
    <x v="0"/>
    <n v="1185732"/>
    <x v="6"/>
    <x v="0"/>
    <x v="0"/>
    <x v="20"/>
    <x v="2"/>
    <n v="0.4"/>
    <n v="5500"/>
    <n v="2200"/>
    <n v="770"/>
    <n v="0.35"/>
  </r>
  <r>
    <x v="0"/>
    <n v="1185732"/>
    <x v="6"/>
    <x v="0"/>
    <x v="0"/>
    <x v="20"/>
    <x v="3"/>
    <n v="0.4"/>
    <n v="5000"/>
    <n v="2000"/>
    <n v="700"/>
    <n v="0.35"/>
  </r>
  <r>
    <x v="0"/>
    <n v="1185732"/>
    <x v="6"/>
    <x v="0"/>
    <x v="0"/>
    <x v="20"/>
    <x v="4"/>
    <n v="0.5"/>
    <n v="5250"/>
    <n v="2625"/>
    <n v="787.5"/>
    <n v="0.3"/>
  </r>
  <r>
    <x v="0"/>
    <n v="1185732"/>
    <x v="6"/>
    <x v="0"/>
    <x v="0"/>
    <x v="20"/>
    <x v="5"/>
    <n v="0.55000000000000004"/>
    <n v="7000"/>
    <n v="3850.0000000000005"/>
    <n v="962.50000000000011"/>
    <n v="0.25"/>
  </r>
  <r>
    <x v="0"/>
    <n v="1185732"/>
    <x v="7"/>
    <x v="0"/>
    <x v="0"/>
    <x v="20"/>
    <x v="0"/>
    <n v="0.5"/>
    <n v="8500"/>
    <n v="4250"/>
    <n v="2125"/>
    <n v="0.5"/>
  </r>
  <r>
    <x v="0"/>
    <n v="1185732"/>
    <x v="7"/>
    <x v="0"/>
    <x v="0"/>
    <x v="20"/>
    <x v="1"/>
    <n v="0.45000000000000007"/>
    <n v="6250"/>
    <n v="2812.5000000000005"/>
    <n v="843.75000000000011"/>
    <n v="0.3"/>
  </r>
  <r>
    <x v="0"/>
    <n v="1185732"/>
    <x v="7"/>
    <x v="0"/>
    <x v="0"/>
    <x v="20"/>
    <x v="2"/>
    <n v="0.4"/>
    <n v="5500"/>
    <n v="2200"/>
    <n v="770"/>
    <n v="0.35"/>
  </r>
  <r>
    <x v="0"/>
    <n v="1185732"/>
    <x v="7"/>
    <x v="0"/>
    <x v="0"/>
    <x v="20"/>
    <x v="3"/>
    <n v="0.4"/>
    <n v="5250"/>
    <n v="2100"/>
    <n v="735"/>
    <n v="0.35"/>
  </r>
  <r>
    <x v="0"/>
    <n v="1185732"/>
    <x v="7"/>
    <x v="0"/>
    <x v="0"/>
    <x v="20"/>
    <x v="4"/>
    <n v="0.5"/>
    <n v="5000"/>
    <n v="2500"/>
    <n v="750"/>
    <n v="0.3"/>
  </r>
  <r>
    <x v="0"/>
    <n v="1185732"/>
    <x v="7"/>
    <x v="0"/>
    <x v="0"/>
    <x v="20"/>
    <x v="5"/>
    <n v="0.55000000000000004"/>
    <n v="6750"/>
    <n v="3712.5000000000005"/>
    <n v="928.12500000000011"/>
    <n v="0.25"/>
  </r>
  <r>
    <x v="0"/>
    <n v="1185732"/>
    <x v="8"/>
    <x v="0"/>
    <x v="0"/>
    <x v="20"/>
    <x v="0"/>
    <n v="0.5"/>
    <n v="8000"/>
    <n v="4000"/>
    <n v="2000"/>
    <n v="0.5"/>
  </r>
  <r>
    <x v="0"/>
    <n v="1185732"/>
    <x v="8"/>
    <x v="0"/>
    <x v="0"/>
    <x v="20"/>
    <x v="1"/>
    <n v="0.45000000000000007"/>
    <n v="6000"/>
    <n v="2700.0000000000005"/>
    <n v="810.00000000000011"/>
    <n v="0.3"/>
  </r>
  <r>
    <x v="0"/>
    <n v="1185732"/>
    <x v="8"/>
    <x v="0"/>
    <x v="0"/>
    <x v="20"/>
    <x v="2"/>
    <n v="0.4"/>
    <n v="5250"/>
    <n v="2100"/>
    <n v="735"/>
    <n v="0.35"/>
  </r>
  <r>
    <x v="0"/>
    <n v="1185732"/>
    <x v="8"/>
    <x v="0"/>
    <x v="0"/>
    <x v="20"/>
    <x v="3"/>
    <n v="0.4"/>
    <n v="5000"/>
    <n v="2000"/>
    <n v="700"/>
    <n v="0.35"/>
  </r>
  <r>
    <x v="0"/>
    <n v="1185732"/>
    <x v="8"/>
    <x v="0"/>
    <x v="0"/>
    <x v="20"/>
    <x v="4"/>
    <n v="0.5"/>
    <n v="5000"/>
    <n v="2500"/>
    <n v="750"/>
    <n v="0.3"/>
  </r>
  <r>
    <x v="0"/>
    <n v="1185732"/>
    <x v="8"/>
    <x v="0"/>
    <x v="0"/>
    <x v="20"/>
    <x v="5"/>
    <n v="0.55000000000000004"/>
    <n v="6000"/>
    <n v="3300.0000000000005"/>
    <n v="825.00000000000011"/>
    <n v="0.25"/>
  </r>
  <r>
    <x v="0"/>
    <n v="1185732"/>
    <x v="9"/>
    <x v="0"/>
    <x v="0"/>
    <x v="20"/>
    <x v="0"/>
    <n v="0.55000000000000004"/>
    <n v="7750"/>
    <n v="4262.5"/>
    <n v="2131.25"/>
    <n v="0.5"/>
  </r>
  <r>
    <x v="0"/>
    <n v="1185732"/>
    <x v="9"/>
    <x v="0"/>
    <x v="0"/>
    <x v="20"/>
    <x v="1"/>
    <n v="0.45000000000000007"/>
    <n v="6000"/>
    <n v="2700.0000000000005"/>
    <n v="810.00000000000011"/>
    <n v="0.3"/>
  </r>
  <r>
    <x v="0"/>
    <n v="1185732"/>
    <x v="9"/>
    <x v="0"/>
    <x v="0"/>
    <x v="20"/>
    <x v="2"/>
    <n v="0.45000000000000007"/>
    <n v="5000"/>
    <n v="2250.0000000000005"/>
    <n v="787.50000000000011"/>
    <n v="0.35"/>
  </r>
  <r>
    <x v="0"/>
    <n v="1185732"/>
    <x v="9"/>
    <x v="0"/>
    <x v="0"/>
    <x v="20"/>
    <x v="3"/>
    <n v="0.45000000000000007"/>
    <n v="4750"/>
    <n v="2137.5000000000005"/>
    <n v="748.12500000000011"/>
    <n v="0.35"/>
  </r>
  <r>
    <x v="0"/>
    <n v="1185732"/>
    <x v="9"/>
    <x v="0"/>
    <x v="0"/>
    <x v="20"/>
    <x v="4"/>
    <n v="0.55000000000000004"/>
    <n v="4750"/>
    <n v="2612.5"/>
    <n v="783.75"/>
    <n v="0.3"/>
  </r>
  <r>
    <x v="0"/>
    <n v="1185732"/>
    <x v="9"/>
    <x v="0"/>
    <x v="0"/>
    <x v="20"/>
    <x v="5"/>
    <n v="0.6"/>
    <n v="6000"/>
    <n v="3600"/>
    <n v="900"/>
    <n v="0.25"/>
  </r>
  <r>
    <x v="0"/>
    <n v="1185732"/>
    <x v="10"/>
    <x v="0"/>
    <x v="0"/>
    <x v="20"/>
    <x v="0"/>
    <n v="0.55000000000000004"/>
    <n v="7500"/>
    <n v="4125"/>
    <n v="2062.5"/>
    <n v="0.5"/>
  </r>
  <r>
    <x v="0"/>
    <n v="1185732"/>
    <x v="10"/>
    <x v="0"/>
    <x v="0"/>
    <x v="20"/>
    <x v="1"/>
    <n v="0.45000000000000007"/>
    <n v="5750"/>
    <n v="2587.5000000000005"/>
    <n v="776.25000000000011"/>
    <n v="0.3"/>
  </r>
  <r>
    <x v="0"/>
    <n v="1185732"/>
    <x v="10"/>
    <x v="0"/>
    <x v="0"/>
    <x v="20"/>
    <x v="2"/>
    <n v="0.45000000000000007"/>
    <n v="5200"/>
    <n v="2340.0000000000005"/>
    <n v="819.00000000000011"/>
    <n v="0.35"/>
  </r>
  <r>
    <x v="0"/>
    <n v="1185732"/>
    <x v="10"/>
    <x v="0"/>
    <x v="0"/>
    <x v="20"/>
    <x v="3"/>
    <n v="0.45000000000000007"/>
    <n v="5000"/>
    <n v="2250.0000000000005"/>
    <n v="787.50000000000011"/>
    <n v="0.35"/>
  </r>
  <r>
    <x v="0"/>
    <n v="1185732"/>
    <x v="10"/>
    <x v="0"/>
    <x v="0"/>
    <x v="20"/>
    <x v="4"/>
    <n v="0.55000000000000004"/>
    <n v="4750"/>
    <n v="2612.5"/>
    <n v="783.75"/>
    <n v="0.3"/>
  </r>
  <r>
    <x v="0"/>
    <n v="1185732"/>
    <x v="10"/>
    <x v="0"/>
    <x v="0"/>
    <x v="20"/>
    <x v="5"/>
    <n v="0.6"/>
    <n v="5750"/>
    <n v="3450"/>
    <n v="862.5"/>
    <n v="0.25"/>
  </r>
  <r>
    <x v="0"/>
    <n v="1185732"/>
    <x v="11"/>
    <x v="0"/>
    <x v="0"/>
    <x v="20"/>
    <x v="0"/>
    <n v="0.55000000000000004"/>
    <n v="8000"/>
    <n v="4400"/>
    <n v="2200"/>
    <n v="0.5"/>
  </r>
  <r>
    <x v="0"/>
    <n v="1185732"/>
    <x v="11"/>
    <x v="0"/>
    <x v="0"/>
    <x v="20"/>
    <x v="1"/>
    <n v="0.45000000000000007"/>
    <n v="6000"/>
    <n v="2700.0000000000005"/>
    <n v="810.00000000000011"/>
    <n v="0.3"/>
  </r>
  <r>
    <x v="0"/>
    <n v="1185732"/>
    <x v="11"/>
    <x v="0"/>
    <x v="0"/>
    <x v="20"/>
    <x v="2"/>
    <n v="0.45000000000000007"/>
    <n v="5500"/>
    <n v="2475.0000000000005"/>
    <n v="866.25000000000011"/>
    <n v="0.35"/>
  </r>
  <r>
    <x v="0"/>
    <n v="1185732"/>
    <x v="11"/>
    <x v="0"/>
    <x v="0"/>
    <x v="20"/>
    <x v="3"/>
    <n v="0.45000000000000007"/>
    <n v="5000"/>
    <n v="2250.0000000000005"/>
    <n v="787.50000000000011"/>
    <n v="0.35"/>
  </r>
  <r>
    <x v="0"/>
    <n v="1185732"/>
    <x v="11"/>
    <x v="0"/>
    <x v="0"/>
    <x v="20"/>
    <x v="4"/>
    <n v="0.55000000000000004"/>
    <n v="5000"/>
    <n v="2750"/>
    <n v="825"/>
    <n v="0.3"/>
  </r>
  <r>
    <x v="0"/>
    <n v="1185732"/>
    <x v="11"/>
    <x v="0"/>
    <x v="0"/>
    <x v="20"/>
    <x v="5"/>
    <n v="0.6"/>
    <n v="6000"/>
    <n v="3600"/>
    <n v="900"/>
    <n v="0.25"/>
  </r>
  <r>
    <x v="2"/>
    <n v="1128299"/>
    <x v="145"/>
    <x v="2"/>
    <x v="17"/>
    <x v="21"/>
    <x v="0"/>
    <n v="0.30000000000000004"/>
    <n v="3500"/>
    <n v="1050.0000000000002"/>
    <n v="367.50000000000006"/>
    <n v="0.35"/>
  </r>
  <r>
    <x v="2"/>
    <n v="1128299"/>
    <x v="145"/>
    <x v="2"/>
    <x v="17"/>
    <x v="21"/>
    <x v="1"/>
    <n v="0.4"/>
    <n v="3500"/>
    <n v="1400"/>
    <n v="489.99999999999994"/>
    <n v="0.35"/>
  </r>
  <r>
    <x v="2"/>
    <n v="1128299"/>
    <x v="145"/>
    <x v="2"/>
    <x v="17"/>
    <x v="21"/>
    <x v="2"/>
    <n v="0.4"/>
    <n v="3500"/>
    <n v="1400"/>
    <n v="489.99999999999994"/>
    <n v="0.35"/>
  </r>
  <r>
    <x v="2"/>
    <n v="1128299"/>
    <x v="145"/>
    <x v="2"/>
    <x v="17"/>
    <x v="21"/>
    <x v="3"/>
    <n v="0.4"/>
    <n v="2000"/>
    <n v="800"/>
    <n v="280"/>
    <n v="0.35"/>
  </r>
  <r>
    <x v="2"/>
    <n v="1128299"/>
    <x v="145"/>
    <x v="2"/>
    <x v="17"/>
    <x v="21"/>
    <x v="4"/>
    <n v="0.45000000000000007"/>
    <n v="1500"/>
    <n v="675.00000000000011"/>
    <n v="270.00000000000006"/>
    <n v="0.4"/>
  </r>
  <r>
    <x v="2"/>
    <n v="1128299"/>
    <x v="145"/>
    <x v="2"/>
    <x v="17"/>
    <x v="21"/>
    <x v="5"/>
    <n v="0.4"/>
    <n v="4000"/>
    <n v="1600"/>
    <n v="480"/>
    <n v="0.3"/>
  </r>
  <r>
    <x v="2"/>
    <n v="1128299"/>
    <x v="146"/>
    <x v="2"/>
    <x v="17"/>
    <x v="21"/>
    <x v="0"/>
    <n v="0.30000000000000004"/>
    <n v="4500"/>
    <n v="1350.0000000000002"/>
    <n v="472.50000000000006"/>
    <n v="0.35"/>
  </r>
  <r>
    <x v="2"/>
    <n v="1128299"/>
    <x v="146"/>
    <x v="2"/>
    <x v="17"/>
    <x v="21"/>
    <x v="1"/>
    <n v="0.4"/>
    <n v="3500"/>
    <n v="1400"/>
    <n v="489.99999999999994"/>
    <n v="0.35"/>
  </r>
  <r>
    <x v="2"/>
    <n v="1128299"/>
    <x v="146"/>
    <x v="2"/>
    <x v="17"/>
    <x v="21"/>
    <x v="2"/>
    <n v="0.4"/>
    <n v="3500"/>
    <n v="1400"/>
    <n v="489.99999999999994"/>
    <n v="0.35"/>
  </r>
  <r>
    <x v="2"/>
    <n v="1128299"/>
    <x v="146"/>
    <x v="2"/>
    <x v="17"/>
    <x v="21"/>
    <x v="3"/>
    <n v="0.4"/>
    <n v="2000"/>
    <n v="800"/>
    <n v="280"/>
    <n v="0.35"/>
  </r>
  <r>
    <x v="2"/>
    <n v="1128299"/>
    <x v="146"/>
    <x v="2"/>
    <x v="17"/>
    <x v="21"/>
    <x v="4"/>
    <n v="0.45000000000000007"/>
    <n v="1250"/>
    <n v="562.50000000000011"/>
    <n v="225.00000000000006"/>
    <n v="0.4"/>
  </r>
  <r>
    <x v="2"/>
    <n v="1128299"/>
    <x v="146"/>
    <x v="2"/>
    <x v="17"/>
    <x v="21"/>
    <x v="5"/>
    <n v="0.4"/>
    <n v="3250"/>
    <n v="1300"/>
    <n v="390"/>
    <n v="0.3"/>
  </r>
  <r>
    <x v="2"/>
    <n v="1128299"/>
    <x v="147"/>
    <x v="2"/>
    <x v="17"/>
    <x v="21"/>
    <x v="0"/>
    <n v="0.4"/>
    <n v="4750"/>
    <n v="1900"/>
    <n v="665"/>
    <n v="0.35"/>
  </r>
  <r>
    <x v="2"/>
    <n v="1128299"/>
    <x v="147"/>
    <x v="2"/>
    <x v="17"/>
    <x v="21"/>
    <x v="1"/>
    <n v="0.5"/>
    <n v="3250"/>
    <n v="1625"/>
    <n v="568.75"/>
    <n v="0.35"/>
  </r>
  <r>
    <x v="2"/>
    <n v="1128299"/>
    <x v="147"/>
    <x v="2"/>
    <x v="17"/>
    <x v="21"/>
    <x v="2"/>
    <n v="0.54999999999999993"/>
    <n v="3500"/>
    <n v="1924.9999999999998"/>
    <n v="673.74999999999989"/>
    <n v="0.35"/>
  </r>
  <r>
    <x v="2"/>
    <n v="1128299"/>
    <x v="147"/>
    <x v="2"/>
    <x v="17"/>
    <x v="21"/>
    <x v="3"/>
    <n v="0.5"/>
    <n v="2500"/>
    <n v="1250"/>
    <n v="437.5"/>
    <n v="0.35"/>
  </r>
  <r>
    <x v="2"/>
    <n v="1128299"/>
    <x v="147"/>
    <x v="2"/>
    <x v="17"/>
    <x v="21"/>
    <x v="4"/>
    <n v="0.55000000000000004"/>
    <n v="1000"/>
    <n v="550"/>
    <n v="220"/>
    <n v="0.4"/>
  </r>
  <r>
    <x v="2"/>
    <n v="1128299"/>
    <x v="147"/>
    <x v="2"/>
    <x v="17"/>
    <x v="21"/>
    <x v="5"/>
    <n v="0.5"/>
    <n v="3000"/>
    <n v="1500"/>
    <n v="450"/>
    <n v="0.3"/>
  </r>
  <r>
    <x v="2"/>
    <n v="1128299"/>
    <x v="148"/>
    <x v="2"/>
    <x v="17"/>
    <x v="21"/>
    <x v="0"/>
    <n v="0.55000000000000004"/>
    <n v="4750"/>
    <n v="2612.5"/>
    <n v="914.37499999999989"/>
    <n v="0.35"/>
  </r>
  <r>
    <x v="2"/>
    <n v="1128299"/>
    <x v="148"/>
    <x v="2"/>
    <x v="17"/>
    <x v="21"/>
    <x v="1"/>
    <n v="0.60000000000000009"/>
    <n v="2750"/>
    <n v="1650.0000000000002"/>
    <n v="577.5"/>
    <n v="0.35"/>
  </r>
  <r>
    <x v="2"/>
    <n v="1128299"/>
    <x v="148"/>
    <x v="2"/>
    <x v="17"/>
    <x v="21"/>
    <x v="2"/>
    <n v="0.60000000000000009"/>
    <n v="3250"/>
    <n v="1950.0000000000002"/>
    <n v="682.5"/>
    <n v="0.35"/>
  </r>
  <r>
    <x v="2"/>
    <n v="1128299"/>
    <x v="148"/>
    <x v="2"/>
    <x v="17"/>
    <x v="21"/>
    <x v="3"/>
    <n v="0.45000000000000007"/>
    <n v="2250"/>
    <n v="1012.5000000000001"/>
    <n v="354.375"/>
    <n v="0.35"/>
  </r>
  <r>
    <x v="2"/>
    <n v="1128299"/>
    <x v="148"/>
    <x v="2"/>
    <x v="17"/>
    <x v="21"/>
    <x v="4"/>
    <n v="0.50000000000000011"/>
    <n v="1250"/>
    <n v="625.00000000000011"/>
    <n v="250.00000000000006"/>
    <n v="0.4"/>
  </r>
  <r>
    <x v="2"/>
    <n v="1128299"/>
    <x v="148"/>
    <x v="2"/>
    <x v="17"/>
    <x v="21"/>
    <x v="5"/>
    <n v="0.65000000000000013"/>
    <n v="3000"/>
    <n v="1950.0000000000005"/>
    <n v="585.00000000000011"/>
    <n v="0.3"/>
  </r>
  <r>
    <x v="2"/>
    <n v="1128299"/>
    <x v="149"/>
    <x v="2"/>
    <x v="17"/>
    <x v="21"/>
    <x v="0"/>
    <n v="0.5"/>
    <n v="5000"/>
    <n v="2500"/>
    <n v="875"/>
    <n v="0.35"/>
  </r>
  <r>
    <x v="2"/>
    <n v="1128299"/>
    <x v="149"/>
    <x v="2"/>
    <x v="17"/>
    <x v="21"/>
    <x v="1"/>
    <n v="0.55000000000000004"/>
    <n v="3500"/>
    <n v="1925.0000000000002"/>
    <n v="673.75"/>
    <n v="0.35"/>
  </r>
  <r>
    <x v="2"/>
    <n v="1128299"/>
    <x v="149"/>
    <x v="2"/>
    <x v="17"/>
    <x v="21"/>
    <x v="2"/>
    <n v="0.55000000000000004"/>
    <n v="3500"/>
    <n v="1925.0000000000002"/>
    <n v="673.75"/>
    <n v="0.35"/>
  </r>
  <r>
    <x v="2"/>
    <n v="1128299"/>
    <x v="149"/>
    <x v="2"/>
    <x v="17"/>
    <x v="21"/>
    <x v="3"/>
    <n v="0.5"/>
    <n v="2750"/>
    <n v="1375"/>
    <n v="481.24999999999994"/>
    <n v="0.35"/>
  </r>
  <r>
    <x v="2"/>
    <n v="1128299"/>
    <x v="149"/>
    <x v="2"/>
    <x v="17"/>
    <x v="21"/>
    <x v="4"/>
    <n v="0.44999999999999996"/>
    <n v="1750"/>
    <n v="787.49999999999989"/>
    <n v="315"/>
    <n v="0.4"/>
  </r>
  <r>
    <x v="2"/>
    <n v="1128299"/>
    <x v="149"/>
    <x v="2"/>
    <x v="17"/>
    <x v="21"/>
    <x v="5"/>
    <n v="0.6"/>
    <n v="5250"/>
    <n v="3150"/>
    <n v="945"/>
    <n v="0.3"/>
  </r>
  <r>
    <x v="2"/>
    <n v="1128299"/>
    <x v="150"/>
    <x v="2"/>
    <x v="17"/>
    <x v="21"/>
    <x v="0"/>
    <n v="0.54999999999999993"/>
    <n v="7750"/>
    <n v="4262.4999999999991"/>
    <n v="1491.8749999999995"/>
    <n v="0.35"/>
  </r>
  <r>
    <x v="2"/>
    <n v="1128299"/>
    <x v="150"/>
    <x v="2"/>
    <x v="17"/>
    <x v="21"/>
    <x v="1"/>
    <n v="0.64999999999999991"/>
    <n v="6500"/>
    <n v="4224.9999999999991"/>
    <n v="1478.7499999999995"/>
    <n v="0.35"/>
  </r>
  <r>
    <x v="2"/>
    <n v="1128299"/>
    <x v="150"/>
    <x v="2"/>
    <x v="17"/>
    <x v="21"/>
    <x v="2"/>
    <n v="0.79999999999999993"/>
    <n v="6500"/>
    <n v="5200"/>
    <n v="1819.9999999999998"/>
    <n v="0.35"/>
  </r>
  <r>
    <x v="2"/>
    <n v="1128299"/>
    <x v="150"/>
    <x v="2"/>
    <x v="17"/>
    <x v="21"/>
    <x v="3"/>
    <n v="0.79999999999999993"/>
    <n v="5250"/>
    <n v="4200"/>
    <n v="1470"/>
    <n v="0.35"/>
  </r>
  <r>
    <x v="2"/>
    <n v="1128299"/>
    <x v="150"/>
    <x v="2"/>
    <x v="17"/>
    <x v="21"/>
    <x v="4"/>
    <n v="0.9"/>
    <n v="4000"/>
    <n v="3600"/>
    <n v="1440"/>
    <n v="0.4"/>
  </r>
  <r>
    <x v="2"/>
    <n v="1128299"/>
    <x v="150"/>
    <x v="2"/>
    <x v="17"/>
    <x v="21"/>
    <x v="5"/>
    <n v="1.05"/>
    <n v="7000"/>
    <n v="7350"/>
    <n v="2205"/>
    <n v="0.3"/>
  </r>
  <r>
    <x v="2"/>
    <n v="1128299"/>
    <x v="151"/>
    <x v="2"/>
    <x v="17"/>
    <x v="21"/>
    <x v="0"/>
    <n v="0.85"/>
    <n v="8500"/>
    <n v="7225"/>
    <n v="2528.75"/>
    <n v="0.35"/>
  </r>
  <r>
    <x v="2"/>
    <n v="1128299"/>
    <x v="151"/>
    <x v="2"/>
    <x v="17"/>
    <x v="21"/>
    <x v="1"/>
    <n v="0.9"/>
    <n v="7000"/>
    <n v="6300"/>
    <n v="2205"/>
    <n v="0.35"/>
  </r>
  <r>
    <x v="2"/>
    <n v="1128299"/>
    <x v="151"/>
    <x v="2"/>
    <x v="17"/>
    <x v="21"/>
    <x v="2"/>
    <n v="0.9"/>
    <n v="6500"/>
    <n v="5850"/>
    <n v="2047.4999999999998"/>
    <n v="0.35"/>
  </r>
  <r>
    <x v="2"/>
    <n v="1128299"/>
    <x v="151"/>
    <x v="2"/>
    <x v="17"/>
    <x v="21"/>
    <x v="3"/>
    <n v="0.85"/>
    <n v="5500"/>
    <n v="4675"/>
    <n v="1636.25"/>
    <n v="0.35"/>
  </r>
  <r>
    <x v="2"/>
    <n v="1128299"/>
    <x v="151"/>
    <x v="2"/>
    <x v="17"/>
    <x v="21"/>
    <x v="4"/>
    <n v="0.9"/>
    <n v="6000"/>
    <n v="5400"/>
    <n v="2160"/>
    <n v="0.4"/>
  </r>
  <r>
    <x v="2"/>
    <n v="1128299"/>
    <x v="151"/>
    <x v="2"/>
    <x v="17"/>
    <x v="21"/>
    <x v="5"/>
    <n v="1.05"/>
    <n v="6000"/>
    <n v="6300"/>
    <n v="1890"/>
    <n v="0.3"/>
  </r>
  <r>
    <x v="2"/>
    <n v="1128299"/>
    <x v="152"/>
    <x v="2"/>
    <x v="17"/>
    <x v="21"/>
    <x v="0"/>
    <n v="0.9"/>
    <n v="8000"/>
    <n v="7200"/>
    <n v="2520"/>
    <n v="0.35"/>
  </r>
  <r>
    <x v="2"/>
    <n v="1128299"/>
    <x v="152"/>
    <x v="2"/>
    <x v="17"/>
    <x v="21"/>
    <x v="1"/>
    <n v="0.8"/>
    <n v="7750"/>
    <n v="6200"/>
    <n v="2170"/>
    <n v="0.35"/>
  </r>
  <r>
    <x v="2"/>
    <n v="1128299"/>
    <x v="152"/>
    <x v="2"/>
    <x v="17"/>
    <x v="21"/>
    <x v="2"/>
    <n v="0.70000000000000007"/>
    <n v="6500"/>
    <n v="4550"/>
    <n v="1592.5"/>
    <n v="0.35"/>
  </r>
  <r>
    <x v="2"/>
    <n v="1128299"/>
    <x v="152"/>
    <x v="2"/>
    <x v="17"/>
    <x v="21"/>
    <x v="3"/>
    <n v="0.70000000000000007"/>
    <n v="4250"/>
    <n v="2975.0000000000005"/>
    <n v="1041.25"/>
    <n v="0.35"/>
  </r>
  <r>
    <x v="2"/>
    <n v="1128299"/>
    <x v="152"/>
    <x v="2"/>
    <x v="17"/>
    <x v="21"/>
    <x v="4"/>
    <n v="0.7"/>
    <n v="4250"/>
    <n v="2975"/>
    <n v="1190"/>
    <n v="0.4"/>
  </r>
  <r>
    <x v="2"/>
    <n v="1128299"/>
    <x v="152"/>
    <x v="2"/>
    <x v="17"/>
    <x v="21"/>
    <x v="5"/>
    <n v="0.75"/>
    <n v="2500"/>
    <n v="1875"/>
    <n v="562.5"/>
    <n v="0.3"/>
  </r>
  <r>
    <x v="2"/>
    <n v="1128299"/>
    <x v="153"/>
    <x v="2"/>
    <x v="17"/>
    <x v="21"/>
    <x v="0"/>
    <n v="0.50000000000000011"/>
    <n v="4500"/>
    <n v="2250.0000000000005"/>
    <n v="787.50000000000011"/>
    <n v="0.35"/>
  </r>
  <r>
    <x v="2"/>
    <n v="1128299"/>
    <x v="153"/>
    <x v="2"/>
    <x v="17"/>
    <x v="21"/>
    <x v="1"/>
    <n v="0.55000000000000016"/>
    <n v="4500"/>
    <n v="2475.0000000000009"/>
    <n v="866.25000000000023"/>
    <n v="0.35"/>
  </r>
  <r>
    <x v="2"/>
    <n v="1128299"/>
    <x v="153"/>
    <x v="2"/>
    <x v="17"/>
    <x v="21"/>
    <x v="2"/>
    <n v="0.50000000000000011"/>
    <n v="2500"/>
    <n v="1250.0000000000002"/>
    <n v="437.50000000000006"/>
    <n v="0.35"/>
  </r>
  <r>
    <x v="2"/>
    <n v="1128299"/>
    <x v="153"/>
    <x v="2"/>
    <x v="17"/>
    <x v="21"/>
    <x v="3"/>
    <n v="0.50000000000000011"/>
    <n v="2000"/>
    <n v="1000.0000000000002"/>
    <n v="350.00000000000006"/>
    <n v="0.35"/>
  </r>
  <r>
    <x v="2"/>
    <n v="1128299"/>
    <x v="153"/>
    <x v="2"/>
    <x v="17"/>
    <x v="21"/>
    <x v="4"/>
    <n v="0.60000000000000009"/>
    <n v="2250"/>
    <n v="1350.0000000000002"/>
    <n v="540.00000000000011"/>
    <n v="0.4"/>
  </r>
  <r>
    <x v="2"/>
    <n v="1128299"/>
    <x v="153"/>
    <x v="2"/>
    <x v="17"/>
    <x v="21"/>
    <x v="5"/>
    <n v="0.44999999999999996"/>
    <n v="2500"/>
    <n v="1125"/>
    <n v="337.5"/>
    <n v="0.3"/>
  </r>
  <r>
    <x v="2"/>
    <n v="1128299"/>
    <x v="154"/>
    <x v="2"/>
    <x v="17"/>
    <x v="21"/>
    <x v="0"/>
    <n v="0.4"/>
    <n v="3500"/>
    <n v="1400"/>
    <n v="489.99999999999994"/>
    <n v="0.35"/>
  </r>
  <r>
    <x v="2"/>
    <n v="1128299"/>
    <x v="154"/>
    <x v="2"/>
    <x v="17"/>
    <x v="21"/>
    <x v="1"/>
    <n v="0.55000000000000016"/>
    <n v="5250"/>
    <n v="2887.5000000000009"/>
    <n v="1010.6250000000002"/>
    <n v="0.35"/>
  </r>
  <r>
    <x v="2"/>
    <n v="1128299"/>
    <x v="154"/>
    <x v="2"/>
    <x v="17"/>
    <x v="21"/>
    <x v="2"/>
    <n v="0.50000000000000011"/>
    <n v="3500"/>
    <n v="1750.0000000000005"/>
    <n v="612.50000000000011"/>
    <n v="0.35"/>
  </r>
  <r>
    <x v="2"/>
    <n v="1128299"/>
    <x v="154"/>
    <x v="2"/>
    <x v="17"/>
    <x v="21"/>
    <x v="3"/>
    <n v="0.45000000000000007"/>
    <n v="3250"/>
    <n v="1462.5000000000002"/>
    <n v="511.87500000000006"/>
    <n v="0.35"/>
  </r>
  <r>
    <x v="2"/>
    <n v="1128299"/>
    <x v="154"/>
    <x v="2"/>
    <x v="17"/>
    <x v="21"/>
    <x v="4"/>
    <n v="0.55000000000000004"/>
    <n v="3000"/>
    <n v="1650.0000000000002"/>
    <n v="660.00000000000011"/>
    <n v="0.4"/>
  </r>
  <r>
    <x v="2"/>
    <n v="1128299"/>
    <x v="154"/>
    <x v="2"/>
    <x v="17"/>
    <x v="21"/>
    <x v="5"/>
    <n v="0.60000000000000009"/>
    <n v="3500"/>
    <n v="2100.0000000000005"/>
    <n v="630.00000000000011"/>
    <n v="0.3"/>
  </r>
  <r>
    <x v="2"/>
    <n v="1128299"/>
    <x v="155"/>
    <x v="2"/>
    <x v="17"/>
    <x v="21"/>
    <x v="0"/>
    <n v="0.45000000000000007"/>
    <n v="5750"/>
    <n v="2587.5000000000005"/>
    <n v="905.62500000000011"/>
    <n v="0.35"/>
  </r>
  <r>
    <x v="2"/>
    <n v="1128299"/>
    <x v="155"/>
    <x v="2"/>
    <x v="17"/>
    <x v="21"/>
    <x v="1"/>
    <n v="0.50000000000000011"/>
    <n v="6500"/>
    <n v="3250.0000000000009"/>
    <n v="1137.5000000000002"/>
    <n v="0.35"/>
  </r>
  <r>
    <x v="2"/>
    <n v="1128299"/>
    <x v="155"/>
    <x v="2"/>
    <x v="17"/>
    <x v="21"/>
    <x v="2"/>
    <n v="0.45000000000000007"/>
    <n v="4750"/>
    <n v="2137.5000000000005"/>
    <n v="748.12500000000011"/>
    <n v="0.35"/>
  </r>
  <r>
    <x v="2"/>
    <n v="1128299"/>
    <x v="155"/>
    <x v="2"/>
    <x v="17"/>
    <x v="21"/>
    <x v="3"/>
    <n v="0.55000000000000016"/>
    <n v="4500"/>
    <n v="2475.0000000000009"/>
    <n v="866.25000000000023"/>
    <n v="0.35"/>
  </r>
  <r>
    <x v="2"/>
    <n v="1128299"/>
    <x v="155"/>
    <x v="2"/>
    <x v="17"/>
    <x v="21"/>
    <x v="4"/>
    <n v="0.75000000000000011"/>
    <n v="4250"/>
    <n v="3187.5000000000005"/>
    <n v="1275.0000000000002"/>
    <n v="0.4"/>
  </r>
  <r>
    <x v="2"/>
    <n v="1128299"/>
    <x v="155"/>
    <x v="2"/>
    <x v="17"/>
    <x v="21"/>
    <x v="5"/>
    <n v="0.80000000000000016"/>
    <n v="5500"/>
    <n v="4400.0000000000009"/>
    <n v="1320.0000000000002"/>
    <n v="0.3"/>
  </r>
  <r>
    <x v="2"/>
    <n v="1128299"/>
    <x v="156"/>
    <x v="2"/>
    <x v="17"/>
    <x v="21"/>
    <x v="0"/>
    <n v="0.65000000000000013"/>
    <n v="7500"/>
    <n v="4875.0000000000009"/>
    <n v="1706.2500000000002"/>
    <n v="0.35"/>
  </r>
  <r>
    <x v="2"/>
    <n v="1128299"/>
    <x v="156"/>
    <x v="2"/>
    <x v="17"/>
    <x v="21"/>
    <x v="1"/>
    <n v="0.75000000000000022"/>
    <n v="7500"/>
    <n v="5625.0000000000018"/>
    <n v="1968.7500000000005"/>
    <n v="0.35"/>
  </r>
  <r>
    <x v="2"/>
    <n v="1128299"/>
    <x v="156"/>
    <x v="2"/>
    <x v="17"/>
    <x v="21"/>
    <x v="2"/>
    <n v="0.70000000000000018"/>
    <n v="5500"/>
    <n v="3850.0000000000009"/>
    <n v="1347.5000000000002"/>
    <n v="0.35"/>
  </r>
  <r>
    <x v="2"/>
    <n v="1128299"/>
    <x v="156"/>
    <x v="2"/>
    <x v="17"/>
    <x v="21"/>
    <x v="3"/>
    <n v="0.70000000000000018"/>
    <n v="5500"/>
    <n v="3850.0000000000009"/>
    <n v="1347.5000000000002"/>
    <n v="0.35"/>
  </r>
  <r>
    <x v="2"/>
    <n v="1128299"/>
    <x v="156"/>
    <x v="2"/>
    <x v="17"/>
    <x v="21"/>
    <x v="4"/>
    <n v="0.80000000000000016"/>
    <n v="4750"/>
    <n v="3800.0000000000009"/>
    <n v="1520.0000000000005"/>
    <n v="0.4"/>
  </r>
  <r>
    <x v="2"/>
    <n v="1128299"/>
    <x v="156"/>
    <x v="2"/>
    <x v="17"/>
    <x v="21"/>
    <x v="5"/>
    <n v="0.8500000000000002"/>
    <n v="5750"/>
    <n v="4887.5000000000009"/>
    <n v="1466.2500000000002"/>
    <n v="0.3"/>
  </r>
  <r>
    <x v="0"/>
    <n v="1185732"/>
    <x v="157"/>
    <x v="4"/>
    <x v="18"/>
    <x v="22"/>
    <x v="0"/>
    <n v="0.35"/>
    <n v="7500"/>
    <n v="2625"/>
    <n v="1312.5"/>
    <n v="0.5"/>
  </r>
  <r>
    <x v="0"/>
    <n v="1185732"/>
    <x v="157"/>
    <x v="4"/>
    <x v="18"/>
    <x v="22"/>
    <x v="1"/>
    <n v="0.35"/>
    <n v="5500"/>
    <n v="1924.9999999999998"/>
    <n v="769.99999999999989"/>
    <n v="0.39999999999999997"/>
  </r>
  <r>
    <x v="0"/>
    <n v="1185732"/>
    <x v="157"/>
    <x v="4"/>
    <x v="18"/>
    <x v="22"/>
    <x v="2"/>
    <n v="0.25"/>
    <n v="5500"/>
    <n v="1375"/>
    <n v="412.5"/>
    <n v="0.3"/>
  </r>
  <r>
    <x v="0"/>
    <n v="1185732"/>
    <x v="157"/>
    <x v="4"/>
    <x v="18"/>
    <x v="22"/>
    <x v="3"/>
    <n v="0.29999999999999993"/>
    <n v="4000"/>
    <n v="1199.9999999999998"/>
    <n v="419.99999999999989"/>
    <n v="0.35"/>
  </r>
  <r>
    <x v="0"/>
    <n v="1185732"/>
    <x v="157"/>
    <x v="4"/>
    <x v="18"/>
    <x v="22"/>
    <x v="4"/>
    <n v="0.45000000000000007"/>
    <n v="4500"/>
    <n v="2025.0000000000002"/>
    <n v="810"/>
    <n v="0.39999999999999997"/>
  </r>
  <r>
    <x v="0"/>
    <n v="1185732"/>
    <x v="157"/>
    <x v="4"/>
    <x v="18"/>
    <x v="22"/>
    <x v="5"/>
    <n v="0.35"/>
    <n v="5500"/>
    <n v="1924.9999999999998"/>
    <n v="1058.75"/>
    <n v="0.55000000000000004"/>
  </r>
  <r>
    <x v="0"/>
    <n v="1185732"/>
    <x v="103"/>
    <x v="4"/>
    <x v="18"/>
    <x v="22"/>
    <x v="0"/>
    <n v="0.35"/>
    <n v="8000"/>
    <n v="2800"/>
    <n v="1400"/>
    <n v="0.5"/>
  </r>
  <r>
    <x v="0"/>
    <n v="1185732"/>
    <x v="103"/>
    <x v="4"/>
    <x v="18"/>
    <x v="22"/>
    <x v="1"/>
    <n v="0.35"/>
    <n v="4500"/>
    <n v="1575"/>
    <n v="630"/>
    <n v="0.39999999999999997"/>
  </r>
  <r>
    <x v="0"/>
    <n v="1185732"/>
    <x v="103"/>
    <x v="4"/>
    <x v="18"/>
    <x v="22"/>
    <x v="2"/>
    <n v="0.25"/>
    <n v="5000"/>
    <n v="1250"/>
    <n v="375"/>
    <n v="0.3"/>
  </r>
  <r>
    <x v="0"/>
    <n v="1185732"/>
    <x v="103"/>
    <x v="4"/>
    <x v="18"/>
    <x v="22"/>
    <x v="3"/>
    <n v="0.29999999999999993"/>
    <n v="3750"/>
    <n v="1124.9999999999998"/>
    <n v="393.74999999999989"/>
    <n v="0.35"/>
  </r>
  <r>
    <x v="0"/>
    <n v="1185732"/>
    <x v="103"/>
    <x v="4"/>
    <x v="18"/>
    <x v="22"/>
    <x v="4"/>
    <n v="0.45000000000000007"/>
    <n v="4500"/>
    <n v="2025.0000000000002"/>
    <n v="810"/>
    <n v="0.39999999999999997"/>
  </r>
  <r>
    <x v="0"/>
    <n v="1185732"/>
    <x v="103"/>
    <x v="4"/>
    <x v="18"/>
    <x v="22"/>
    <x v="5"/>
    <n v="0.35"/>
    <n v="5500"/>
    <n v="1924.9999999999998"/>
    <n v="1058.75"/>
    <n v="0.55000000000000004"/>
  </r>
  <r>
    <x v="0"/>
    <n v="1185732"/>
    <x v="158"/>
    <x v="4"/>
    <x v="18"/>
    <x v="22"/>
    <x v="0"/>
    <n v="0.35"/>
    <n v="7700"/>
    <n v="2695"/>
    <n v="1347.5"/>
    <n v="0.5"/>
  </r>
  <r>
    <x v="0"/>
    <n v="1185732"/>
    <x v="158"/>
    <x v="4"/>
    <x v="18"/>
    <x v="22"/>
    <x v="1"/>
    <n v="0.35"/>
    <n v="4500"/>
    <n v="1575"/>
    <n v="630"/>
    <n v="0.39999999999999997"/>
  </r>
  <r>
    <x v="0"/>
    <n v="1185732"/>
    <x v="158"/>
    <x v="4"/>
    <x v="18"/>
    <x v="22"/>
    <x v="2"/>
    <n v="0.25"/>
    <n v="4750"/>
    <n v="1187.5"/>
    <n v="356.25"/>
    <n v="0.3"/>
  </r>
  <r>
    <x v="0"/>
    <n v="1185732"/>
    <x v="158"/>
    <x v="4"/>
    <x v="18"/>
    <x v="22"/>
    <x v="3"/>
    <n v="0.29999999999999993"/>
    <n v="3250"/>
    <n v="974.99999999999977"/>
    <n v="341.24999999999989"/>
    <n v="0.35"/>
  </r>
  <r>
    <x v="0"/>
    <n v="1185732"/>
    <x v="158"/>
    <x v="4"/>
    <x v="18"/>
    <x v="22"/>
    <x v="4"/>
    <n v="0.45000000000000007"/>
    <n v="3750"/>
    <n v="1687.5000000000002"/>
    <n v="675"/>
    <n v="0.39999999999999997"/>
  </r>
  <r>
    <x v="0"/>
    <n v="1185732"/>
    <x v="158"/>
    <x v="4"/>
    <x v="18"/>
    <x v="22"/>
    <x v="5"/>
    <n v="0.35"/>
    <n v="4750"/>
    <n v="1662.5"/>
    <n v="914.37500000000011"/>
    <n v="0.55000000000000004"/>
  </r>
  <r>
    <x v="0"/>
    <n v="1185732"/>
    <x v="159"/>
    <x v="4"/>
    <x v="18"/>
    <x v="22"/>
    <x v="0"/>
    <n v="0.35"/>
    <n v="7250"/>
    <n v="2537.5"/>
    <n v="1268.75"/>
    <n v="0.5"/>
  </r>
  <r>
    <x v="0"/>
    <n v="1185732"/>
    <x v="159"/>
    <x v="4"/>
    <x v="18"/>
    <x v="22"/>
    <x v="1"/>
    <n v="0.4"/>
    <n v="4250"/>
    <n v="1700"/>
    <n v="680"/>
    <n v="0.39999999999999997"/>
  </r>
  <r>
    <x v="0"/>
    <n v="1185732"/>
    <x v="159"/>
    <x v="4"/>
    <x v="18"/>
    <x v="22"/>
    <x v="2"/>
    <n v="0.30000000000000004"/>
    <n v="4500"/>
    <n v="1350.0000000000002"/>
    <n v="405.00000000000006"/>
    <n v="0.3"/>
  </r>
  <r>
    <x v="0"/>
    <n v="1185732"/>
    <x v="159"/>
    <x v="4"/>
    <x v="18"/>
    <x v="22"/>
    <x v="3"/>
    <n v="0.35"/>
    <n v="3750"/>
    <n v="1312.5"/>
    <n v="459.37499999999994"/>
    <n v="0.35"/>
  </r>
  <r>
    <x v="0"/>
    <n v="1185732"/>
    <x v="159"/>
    <x v="4"/>
    <x v="18"/>
    <x v="22"/>
    <x v="4"/>
    <n v="0.5"/>
    <n v="4000"/>
    <n v="2000"/>
    <n v="799.99999999999989"/>
    <n v="0.39999999999999997"/>
  </r>
  <r>
    <x v="0"/>
    <n v="1185732"/>
    <x v="159"/>
    <x v="4"/>
    <x v="18"/>
    <x v="22"/>
    <x v="5"/>
    <n v="0.4"/>
    <n v="5250"/>
    <n v="2100"/>
    <n v="1155"/>
    <n v="0.55000000000000004"/>
  </r>
  <r>
    <x v="0"/>
    <n v="1185732"/>
    <x v="160"/>
    <x v="4"/>
    <x v="18"/>
    <x v="22"/>
    <x v="0"/>
    <n v="0.5"/>
    <n v="7950"/>
    <n v="3975"/>
    <n v="1987.5"/>
    <n v="0.5"/>
  </r>
  <r>
    <x v="0"/>
    <n v="1185732"/>
    <x v="160"/>
    <x v="4"/>
    <x v="18"/>
    <x v="22"/>
    <x v="1"/>
    <n v="0.5"/>
    <n v="5000"/>
    <n v="2500"/>
    <n v="999.99999999999989"/>
    <n v="0.39999999999999997"/>
  </r>
  <r>
    <x v="0"/>
    <n v="1185732"/>
    <x v="160"/>
    <x v="4"/>
    <x v="18"/>
    <x v="22"/>
    <x v="2"/>
    <n v="0.45"/>
    <n v="4750"/>
    <n v="2137.5"/>
    <n v="641.25"/>
    <n v="0.3"/>
  </r>
  <r>
    <x v="0"/>
    <n v="1185732"/>
    <x v="160"/>
    <x v="4"/>
    <x v="18"/>
    <x v="22"/>
    <x v="3"/>
    <n v="0.45"/>
    <n v="4500"/>
    <n v="2025"/>
    <n v="708.75"/>
    <n v="0.35"/>
  </r>
  <r>
    <x v="0"/>
    <n v="1185732"/>
    <x v="160"/>
    <x v="4"/>
    <x v="18"/>
    <x v="22"/>
    <x v="4"/>
    <n v="0.54999999999999993"/>
    <n v="4750"/>
    <n v="2612.4999999999995"/>
    <n v="1044.9999999999998"/>
    <n v="0.39999999999999997"/>
  </r>
  <r>
    <x v="0"/>
    <n v="1185732"/>
    <x v="160"/>
    <x v="4"/>
    <x v="18"/>
    <x v="22"/>
    <x v="5"/>
    <n v="0.6"/>
    <n v="5750"/>
    <n v="3450"/>
    <n v="1897.5000000000002"/>
    <n v="0.55000000000000004"/>
  </r>
  <r>
    <x v="0"/>
    <n v="1185732"/>
    <x v="107"/>
    <x v="4"/>
    <x v="18"/>
    <x v="22"/>
    <x v="0"/>
    <n v="0.54999999999999993"/>
    <n v="8250"/>
    <n v="4537.4999999999991"/>
    <n v="2268.7499999999995"/>
    <n v="0.5"/>
  </r>
  <r>
    <x v="0"/>
    <n v="1185732"/>
    <x v="107"/>
    <x v="4"/>
    <x v="18"/>
    <x v="22"/>
    <x v="1"/>
    <n v="0.5"/>
    <n v="5750"/>
    <n v="2875"/>
    <n v="1150"/>
    <n v="0.39999999999999997"/>
  </r>
  <r>
    <x v="0"/>
    <n v="1185732"/>
    <x v="107"/>
    <x v="4"/>
    <x v="18"/>
    <x v="22"/>
    <x v="2"/>
    <n v="0.45"/>
    <n v="5500"/>
    <n v="2475"/>
    <n v="742.5"/>
    <n v="0.3"/>
  </r>
  <r>
    <x v="0"/>
    <n v="1185732"/>
    <x v="107"/>
    <x v="4"/>
    <x v="18"/>
    <x v="22"/>
    <x v="3"/>
    <n v="0.45"/>
    <n v="5250"/>
    <n v="2362.5"/>
    <n v="826.875"/>
    <n v="0.35"/>
  </r>
  <r>
    <x v="0"/>
    <n v="1185732"/>
    <x v="107"/>
    <x v="4"/>
    <x v="18"/>
    <x v="22"/>
    <x v="4"/>
    <n v="0.6"/>
    <n v="5250"/>
    <n v="3150"/>
    <n v="1260"/>
    <n v="0.39999999999999997"/>
  </r>
  <r>
    <x v="0"/>
    <n v="1185732"/>
    <x v="107"/>
    <x v="4"/>
    <x v="18"/>
    <x v="22"/>
    <x v="5"/>
    <n v="0.65"/>
    <n v="6750"/>
    <n v="4387.5"/>
    <n v="2413.125"/>
    <n v="0.55000000000000004"/>
  </r>
  <r>
    <x v="0"/>
    <n v="1185732"/>
    <x v="161"/>
    <x v="4"/>
    <x v="18"/>
    <x v="22"/>
    <x v="0"/>
    <n v="0.6"/>
    <n v="9000"/>
    <n v="5400"/>
    <n v="2700"/>
    <n v="0.5"/>
  </r>
  <r>
    <x v="0"/>
    <n v="1185732"/>
    <x v="161"/>
    <x v="4"/>
    <x v="18"/>
    <x v="22"/>
    <x v="1"/>
    <n v="0.55000000000000004"/>
    <n v="6500"/>
    <n v="3575.0000000000005"/>
    <n v="1430"/>
    <n v="0.39999999999999997"/>
  </r>
  <r>
    <x v="0"/>
    <n v="1185732"/>
    <x v="161"/>
    <x v="4"/>
    <x v="18"/>
    <x v="22"/>
    <x v="2"/>
    <n v="0.5"/>
    <n v="5750"/>
    <n v="2875"/>
    <n v="862.5"/>
    <n v="0.3"/>
  </r>
  <r>
    <x v="0"/>
    <n v="1185732"/>
    <x v="161"/>
    <x v="4"/>
    <x v="18"/>
    <x v="22"/>
    <x v="3"/>
    <n v="0.5"/>
    <n v="5250"/>
    <n v="2625"/>
    <n v="918.74999999999989"/>
    <n v="0.35"/>
  </r>
  <r>
    <x v="0"/>
    <n v="1185732"/>
    <x v="161"/>
    <x v="4"/>
    <x v="18"/>
    <x v="22"/>
    <x v="4"/>
    <n v="0.6"/>
    <n v="5500"/>
    <n v="3300"/>
    <n v="1320"/>
    <n v="0.39999999999999997"/>
  </r>
  <r>
    <x v="0"/>
    <n v="1185732"/>
    <x v="161"/>
    <x v="4"/>
    <x v="18"/>
    <x v="22"/>
    <x v="5"/>
    <n v="0.65"/>
    <n v="7250"/>
    <n v="4712.5"/>
    <n v="2591.875"/>
    <n v="0.55000000000000004"/>
  </r>
  <r>
    <x v="0"/>
    <n v="1185732"/>
    <x v="162"/>
    <x v="4"/>
    <x v="18"/>
    <x v="22"/>
    <x v="0"/>
    <n v="0.6"/>
    <n v="8750"/>
    <n v="5250"/>
    <n v="2625"/>
    <n v="0.5"/>
  </r>
  <r>
    <x v="0"/>
    <n v="1185732"/>
    <x v="162"/>
    <x v="4"/>
    <x v="18"/>
    <x v="22"/>
    <x v="1"/>
    <n v="0.55000000000000004"/>
    <n v="6500"/>
    <n v="3575.0000000000005"/>
    <n v="1430"/>
    <n v="0.39999999999999997"/>
  </r>
  <r>
    <x v="0"/>
    <n v="1185732"/>
    <x v="162"/>
    <x v="4"/>
    <x v="18"/>
    <x v="22"/>
    <x v="2"/>
    <n v="0.45000000000000007"/>
    <n v="5750"/>
    <n v="2587.5000000000005"/>
    <n v="776.25000000000011"/>
    <n v="0.3"/>
  </r>
  <r>
    <x v="0"/>
    <n v="1185732"/>
    <x v="162"/>
    <x v="4"/>
    <x v="18"/>
    <x v="22"/>
    <x v="3"/>
    <n v="0.35"/>
    <n v="5250"/>
    <n v="1837.4999999999998"/>
    <n v="643.12499999999989"/>
    <n v="0.35"/>
  </r>
  <r>
    <x v="0"/>
    <n v="1185732"/>
    <x v="162"/>
    <x v="4"/>
    <x v="18"/>
    <x v="22"/>
    <x v="4"/>
    <n v="0.45000000000000007"/>
    <n v="5000"/>
    <n v="2250.0000000000005"/>
    <n v="900.00000000000011"/>
    <n v="0.39999999999999997"/>
  </r>
  <r>
    <x v="0"/>
    <n v="1185732"/>
    <x v="162"/>
    <x v="4"/>
    <x v="18"/>
    <x v="22"/>
    <x v="5"/>
    <n v="0.50000000000000011"/>
    <n v="6750"/>
    <n v="3375.0000000000009"/>
    <n v="1856.2500000000007"/>
    <n v="0.55000000000000004"/>
  </r>
  <r>
    <x v="0"/>
    <n v="1185732"/>
    <x v="163"/>
    <x v="4"/>
    <x v="18"/>
    <x v="22"/>
    <x v="0"/>
    <n v="0.45000000000000007"/>
    <n v="8000"/>
    <n v="3600.0000000000005"/>
    <n v="1800.0000000000002"/>
    <n v="0.5"/>
  </r>
  <r>
    <x v="0"/>
    <n v="1185732"/>
    <x v="163"/>
    <x v="4"/>
    <x v="18"/>
    <x v="22"/>
    <x v="1"/>
    <n v="0.40000000000000013"/>
    <n v="6000"/>
    <n v="2400.0000000000009"/>
    <n v="960.00000000000023"/>
    <n v="0.39999999999999997"/>
  </r>
  <r>
    <x v="0"/>
    <n v="1185732"/>
    <x v="163"/>
    <x v="4"/>
    <x v="18"/>
    <x v="22"/>
    <x v="2"/>
    <n v="0.35"/>
    <n v="5000"/>
    <n v="1750"/>
    <n v="525"/>
    <n v="0.3"/>
  </r>
  <r>
    <x v="0"/>
    <n v="1185732"/>
    <x v="163"/>
    <x v="4"/>
    <x v="18"/>
    <x v="22"/>
    <x v="3"/>
    <n v="0.35"/>
    <n v="4750"/>
    <n v="1662.5"/>
    <n v="581.875"/>
    <n v="0.35"/>
  </r>
  <r>
    <x v="0"/>
    <n v="1185732"/>
    <x v="163"/>
    <x v="4"/>
    <x v="18"/>
    <x v="22"/>
    <x v="4"/>
    <n v="0.45000000000000007"/>
    <n v="4750"/>
    <n v="2137.5000000000005"/>
    <n v="855.00000000000011"/>
    <n v="0.39999999999999997"/>
  </r>
  <r>
    <x v="0"/>
    <n v="1185732"/>
    <x v="163"/>
    <x v="4"/>
    <x v="18"/>
    <x v="22"/>
    <x v="5"/>
    <n v="0.50000000000000011"/>
    <n v="5750"/>
    <n v="2875.0000000000005"/>
    <n v="1581.2500000000005"/>
    <n v="0.55000000000000004"/>
  </r>
  <r>
    <x v="0"/>
    <n v="1185732"/>
    <x v="111"/>
    <x v="4"/>
    <x v="18"/>
    <x v="22"/>
    <x v="0"/>
    <n v="0.50000000000000011"/>
    <n v="7500"/>
    <n v="3750.0000000000009"/>
    <n v="1875.0000000000005"/>
    <n v="0.5"/>
  </r>
  <r>
    <x v="0"/>
    <n v="1185732"/>
    <x v="111"/>
    <x v="4"/>
    <x v="18"/>
    <x v="22"/>
    <x v="1"/>
    <n v="0.40000000000000013"/>
    <n v="5750"/>
    <n v="2300.0000000000009"/>
    <n v="920.00000000000034"/>
    <n v="0.39999999999999997"/>
  </r>
  <r>
    <x v="0"/>
    <n v="1185732"/>
    <x v="111"/>
    <x v="4"/>
    <x v="18"/>
    <x v="22"/>
    <x v="2"/>
    <n v="0.40000000000000013"/>
    <n v="4250"/>
    <n v="1700.0000000000005"/>
    <n v="510.00000000000011"/>
    <n v="0.3"/>
  </r>
  <r>
    <x v="0"/>
    <n v="1185732"/>
    <x v="111"/>
    <x v="4"/>
    <x v="18"/>
    <x v="22"/>
    <x v="3"/>
    <n v="0.40000000000000013"/>
    <n v="4000"/>
    <n v="1600.0000000000005"/>
    <n v="560.00000000000011"/>
    <n v="0.35"/>
  </r>
  <r>
    <x v="0"/>
    <n v="1185732"/>
    <x v="111"/>
    <x v="4"/>
    <x v="18"/>
    <x v="22"/>
    <x v="4"/>
    <n v="0.50000000000000011"/>
    <n v="4000"/>
    <n v="2000.0000000000005"/>
    <n v="800.00000000000011"/>
    <n v="0.39999999999999997"/>
  </r>
  <r>
    <x v="0"/>
    <n v="1185732"/>
    <x v="111"/>
    <x v="4"/>
    <x v="18"/>
    <x v="22"/>
    <x v="5"/>
    <n v="0.55000000000000004"/>
    <n v="5250"/>
    <n v="2887.5000000000005"/>
    <n v="1588.1250000000005"/>
    <n v="0.55000000000000004"/>
  </r>
  <r>
    <x v="0"/>
    <n v="1185732"/>
    <x v="164"/>
    <x v="4"/>
    <x v="18"/>
    <x v="22"/>
    <x v="0"/>
    <n v="0.50000000000000011"/>
    <n v="6750"/>
    <n v="3375.0000000000009"/>
    <n v="1687.5000000000005"/>
    <n v="0.5"/>
  </r>
  <r>
    <x v="0"/>
    <n v="1185732"/>
    <x v="164"/>
    <x v="4"/>
    <x v="18"/>
    <x v="22"/>
    <x v="1"/>
    <n v="0.45000000000000012"/>
    <n v="5000"/>
    <n v="2250.0000000000005"/>
    <n v="900.00000000000011"/>
    <n v="0.39999999999999997"/>
  </r>
  <r>
    <x v="0"/>
    <n v="1185732"/>
    <x v="164"/>
    <x v="4"/>
    <x v="18"/>
    <x v="22"/>
    <x v="2"/>
    <n v="0.45000000000000012"/>
    <n v="4450"/>
    <n v="2002.5000000000005"/>
    <n v="600.75000000000011"/>
    <n v="0.3"/>
  </r>
  <r>
    <x v="0"/>
    <n v="1185732"/>
    <x v="164"/>
    <x v="4"/>
    <x v="18"/>
    <x v="22"/>
    <x v="3"/>
    <n v="0.45000000000000012"/>
    <n v="4750"/>
    <n v="2137.5000000000005"/>
    <n v="748.12500000000011"/>
    <n v="0.35"/>
  </r>
  <r>
    <x v="0"/>
    <n v="1185732"/>
    <x v="164"/>
    <x v="4"/>
    <x v="18"/>
    <x v="22"/>
    <x v="4"/>
    <n v="0.6"/>
    <n v="4500"/>
    <n v="2700"/>
    <n v="1080"/>
    <n v="0.39999999999999997"/>
  </r>
  <r>
    <x v="0"/>
    <n v="1185732"/>
    <x v="164"/>
    <x v="4"/>
    <x v="18"/>
    <x v="22"/>
    <x v="5"/>
    <n v="0.64999999999999991"/>
    <n v="6250"/>
    <n v="4062.4999999999995"/>
    <n v="2234.375"/>
    <n v="0.55000000000000004"/>
  </r>
  <r>
    <x v="0"/>
    <n v="1185732"/>
    <x v="165"/>
    <x v="4"/>
    <x v="18"/>
    <x v="22"/>
    <x v="0"/>
    <n v="0.6"/>
    <n v="8500"/>
    <n v="5100"/>
    <n v="2550"/>
    <n v="0.5"/>
  </r>
  <r>
    <x v="0"/>
    <n v="1185732"/>
    <x v="165"/>
    <x v="4"/>
    <x v="18"/>
    <x v="22"/>
    <x v="1"/>
    <n v="0.5"/>
    <n v="6500"/>
    <n v="3250"/>
    <n v="1300"/>
    <n v="0.39999999999999997"/>
  </r>
  <r>
    <x v="0"/>
    <n v="1185732"/>
    <x v="165"/>
    <x v="4"/>
    <x v="18"/>
    <x v="22"/>
    <x v="2"/>
    <n v="0.5"/>
    <n v="6000"/>
    <n v="3000"/>
    <n v="900"/>
    <n v="0.3"/>
  </r>
  <r>
    <x v="0"/>
    <n v="1185732"/>
    <x v="165"/>
    <x v="4"/>
    <x v="18"/>
    <x v="22"/>
    <x v="3"/>
    <n v="0.5"/>
    <n v="5500"/>
    <n v="2750"/>
    <n v="962.49999999999989"/>
    <n v="0.35"/>
  </r>
  <r>
    <x v="0"/>
    <n v="1185732"/>
    <x v="165"/>
    <x v="4"/>
    <x v="18"/>
    <x v="22"/>
    <x v="4"/>
    <n v="0.6"/>
    <n v="5500"/>
    <n v="3300"/>
    <n v="1320"/>
    <n v="0.39999999999999997"/>
  </r>
  <r>
    <x v="0"/>
    <n v="1185732"/>
    <x v="165"/>
    <x v="4"/>
    <x v="18"/>
    <x v="22"/>
    <x v="5"/>
    <n v="0.64999999999999991"/>
    <n v="6500"/>
    <n v="4224.9999999999991"/>
    <n v="2323.7499999999995"/>
    <n v="0.55000000000000004"/>
  </r>
  <r>
    <x v="0"/>
    <n v="1185732"/>
    <x v="166"/>
    <x v="3"/>
    <x v="19"/>
    <x v="23"/>
    <x v="0"/>
    <n v="0.3"/>
    <n v="6250"/>
    <n v="1875"/>
    <n v="750"/>
    <n v="0.4"/>
  </r>
  <r>
    <x v="0"/>
    <n v="1185732"/>
    <x v="166"/>
    <x v="3"/>
    <x v="19"/>
    <x v="23"/>
    <x v="1"/>
    <n v="0.3"/>
    <n v="4250"/>
    <n v="1275"/>
    <n v="446.25"/>
    <n v="0.35"/>
  </r>
  <r>
    <x v="0"/>
    <n v="1185732"/>
    <x v="166"/>
    <x v="3"/>
    <x v="19"/>
    <x v="23"/>
    <x v="2"/>
    <n v="0.2"/>
    <n v="4250"/>
    <n v="850"/>
    <n v="297.5"/>
    <n v="0.35"/>
  </r>
  <r>
    <x v="0"/>
    <n v="1185732"/>
    <x v="166"/>
    <x v="3"/>
    <x v="19"/>
    <x v="23"/>
    <x v="3"/>
    <n v="0.25000000000000006"/>
    <n v="2750"/>
    <n v="687.50000000000011"/>
    <n v="275.00000000000006"/>
    <n v="0.4"/>
  </r>
  <r>
    <x v="0"/>
    <n v="1185732"/>
    <x v="166"/>
    <x v="3"/>
    <x v="19"/>
    <x v="23"/>
    <x v="4"/>
    <n v="0.39999999999999997"/>
    <n v="3250"/>
    <n v="1300"/>
    <n v="454.99999999999994"/>
    <n v="0.35"/>
  </r>
  <r>
    <x v="0"/>
    <n v="1185732"/>
    <x v="166"/>
    <x v="3"/>
    <x v="19"/>
    <x v="23"/>
    <x v="5"/>
    <n v="0.3"/>
    <n v="4250"/>
    <n v="1275"/>
    <n v="637.5"/>
    <n v="0.5"/>
  </r>
  <r>
    <x v="0"/>
    <n v="1185732"/>
    <x v="167"/>
    <x v="3"/>
    <x v="19"/>
    <x v="23"/>
    <x v="0"/>
    <n v="0.3"/>
    <n v="6750"/>
    <n v="2025"/>
    <n v="810"/>
    <n v="0.4"/>
  </r>
  <r>
    <x v="0"/>
    <n v="1185732"/>
    <x v="167"/>
    <x v="3"/>
    <x v="19"/>
    <x v="23"/>
    <x v="1"/>
    <n v="0.3"/>
    <n v="3250"/>
    <n v="975"/>
    <n v="341.25"/>
    <n v="0.35"/>
  </r>
  <r>
    <x v="0"/>
    <n v="1185732"/>
    <x v="167"/>
    <x v="3"/>
    <x v="19"/>
    <x v="23"/>
    <x v="2"/>
    <n v="0.2"/>
    <n v="3750"/>
    <n v="750"/>
    <n v="262.5"/>
    <n v="0.35"/>
  </r>
  <r>
    <x v="0"/>
    <n v="1185732"/>
    <x v="167"/>
    <x v="3"/>
    <x v="19"/>
    <x v="23"/>
    <x v="3"/>
    <n v="0.25000000000000006"/>
    <n v="2500"/>
    <n v="625.00000000000011"/>
    <n v="250.00000000000006"/>
    <n v="0.4"/>
  </r>
  <r>
    <x v="0"/>
    <n v="1185732"/>
    <x v="167"/>
    <x v="3"/>
    <x v="19"/>
    <x v="23"/>
    <x v="4"/>
    <n v="0.39999999999999997"/>
    <n v="3250"/>
    <n v="1300"/>
    <n v="454.99999999999994"/>
    <n v="0.35"/>
  </r>
  <r>
    <x v="0"/>
    <n v="1185732"/>
    <x v="167"/>
    <x v="3"/>
    <x v="19"/>
    <x v="23"/>
    <x v="5"/>
    <n v="0.3"/>
    <n v="4000"/>
    <n v="1200"/>
    <n v="600"/>
    <n v="0.5"/>
  </r>
  <r>
    <x v="0"/>
    <n v="1185732"/>
    <x v="126"/>
    <x v="3"/>
    <x v="19"/>
    <x v="23"/>
    <x v="0"/>
    <n v="0.35000000000000003"/>
    <n v="6200"/>
    <n v="2170"/>
    <n v="868"/>
    <n v="0.4"/>
  </r>
  <r>
    <x v="0"/>
    <n v="1185732"/>
    <x v="126"/>
    <x v="3"/>
    <x v="19"/>
    <x v="23"/>
    <x v="1"/>
    <n v="0.35000000000000003"/>
    <n v="3000"/>
    <n v="1050"/>
    <n v="367.5"/>
    <n v="0.35"/>
  </r>
  <r>
    <x v="0"/>
    <n v="1185732"/>
    <x v="126"/>
    <x v="3"/>
    <x v="19"/>
    <x v="23"/>
    <x v="2"/>
    <n v="0.25000000000000006"/>
    <n v="3500"/>
    <n v="875.00000000000023"/>
    <n v="306.25000000000006"/>
    <n v="0.35"/>
  </r>
  <r>
    <x v="0"/>
    <n v="1185732"/>
    <x v="126"/>
    <x v="3"/>
    <x v="19"/>
    <x v="23"/>
    <x v="3"/>
    <n v="0.3"/>
    <n v="2000"/>
    <n v="600"/>
    <n v="240"/>
    <n v="0.4"/>
  </r>
  <r>
    <x v="0"/>
    <n v="1185732"/>
    <x v="126"/>
    <x v="3"/>
    <x v="19"/>
    <x v="23"/>
    <x v="4"/>
    <n v="0.45"/>
    <n v="2500"/>
    <n v="1125"/>
    <n v="393.75"/>
    <n v="0.35"/>
  </r>
  <r>
    <x v="0"/>
    <n v="1185732"/>
    <x v="126"/>
    <x v="3"/>
    <x v="19"/>
    <x v="23"/>
    <x v="5"/>
    <n v="0.35000000000000003"/>
    <n v="3500"/>
    <n v="1225.0000000000002"/>
    <n v="612.50000000000011"/>
    <n v="0.5"/>
  </r>
  <r>
    <x v="0"/>
    <n v="1185732"/>
    <x v="127"/>
    <x v="3"/>
    <x v="19"/>
    <x v="23"/>
    <x v="0"/>
    <n v="0.35000000000000003"/>
    <n v="5750"/>
    <n v="2012.5000000000002"/>
    <n v="805.00000000000011"/>
    <n v="0.4"/>
  </r>
  <r>
    <x v="0"/>
    <n v="1185732"/>
    <x v="127"/>
    <x v="3"/>
    <x v="19"/>
    <x v="23"/>
    <x v="1"/>
    <n v="0.30000000000000004"/>
    <n v="2750"/>
    <n v="825.00000000000011"/>
    <n v="288.75"/>
    <n v="0.35"/>
  </r>
  <r>
    <x v="0"/>
    <n v="1185732"/>
    <x v="127"/>
    <x v="3"/>
    <x v="19"/>
    <x v="23"/>
    <x v="2"/>
    <n v="0.20000000000000007"/>
    <n v="2750"/>
    <n v="550.00000000000023"/>
    <n v="192.50000000000006"/>
    <n v="0.35"/>
  </r>
  <r>
    <x v="0"/>
    <n v="1185732"/>
    <x v="127"/>
    <x v="3"/>
    <x v="19"/>
    <x v="23"/>
    <x v="3"/>
    <n v="0.25"/>
    <n v="2000"/>
    <n v="500"/>
    <n v="200"/>
    <n v="0.4"/>
  </r>
  <r>
    <x v="0"/>
    <n v="1185732"/>
    <x v="127"/>
    <x v="3"/>
    <x v="19"/>
    <x v="23"/>
    <x v="4"/>
    <n v="0.4"/>
    <n v="2250"/>
    <n v="900"/>
    <n v="315"/>
    <n v="0.35"/>
  </r>
  <r>
    <x v="0"/>
    <n v="1185732"/>
    <x v="127"/>
    <x v="3"/>
    <x v="19"/>
    <x v="23"/>
    <x v="5"/>
    <n v="0.30000000000000004"/>
    <n v="3500"/>
    <n v="1050.0000000000002"/>
    <n v="525.00000000000011"/>
    <n v="0.5"/>
  </r>
  <r>
    <x v="0"/>
    <n v="1185732"/>
    <x v="168"/>
    <x v="3"/>
    <x v="19"/>
    <x v="23"/>
    <x v="0"/>
    <n v="0.4"/>
    <n v="6200"/>
    <n v="2480"/>
    <n v="992"/>
    <n v="0.4"/>
  </r>
  <r>
    <x v="0"/>
    <n v="1185732"/>
    <x v="168"/>
    <x v="3"/>
    <x v="19"/>
    <x v="23"/>
    <x v="1"/>
    <n v="0.35000000000000009"/>
    <n v="3250"/>
    <n v="1137.5000000000002"/>
    <n v="398.12500000000006"/>
    <n v="0.35"/>
  </r>
  <r>
    <x v="0"/>
    <n v="1185732"/>
    <x v="168"/>
    <x v="3"/>
    <x v="19"/>
    <x v="23"/>
    <x v="2"/>
    <n v="0.30000000000000004"/>
    <n v="3000"/>
    <n v="900.00000000000011"/>
    <n v="315"/>
    <n v="0.35"/>
  </r>
  <r>
    <x v="0"/>
    <n v="1185732"/>
    <x v="168"/>
    <x v="3"/>
    <x v="19"/>
    <x v="23"/>
    <x v="3"/>
    <n v="0.30000000000000004"/>
    <n v="2250"/>
    <n v="675.00000000000011"/>
    <n v="270.00000000000006"/>
    <n v="0.4"/>
  </r>
  <r>
    <x v="0"/>
    <n v="1185732"/>
    <x v="168"/>
    <x v="3"/>
    <x v="19"/>
    <x v="23"/>
    <x v="4"/>
    <n v="0.44999999999999996"/>
    <n v="2500"/>
    <n v="1125"/>
    <n v="393.75"/>
    <n v="0.35"/>
  </r>
  <r>
    <x v="0"/>
    <n v="1185732"/>
    <x v="168"/>
    <x v="3"/>
    <x v="19"/>
    <x v="23"/>
    <x v="5"/>
    <n v="0.49999999999999994"/>
    <n v="3500"/>
    <n v="1749.9999999999998"/>
    <n v="874.99999999999989"/>
    <n v="0.5"/>
  </r>
  <r>
    <x v="0"/>
    <n v="1185732"/>
    <x v="169"/>
    <x v="3"/>
    <x v="19"/>
    <x v="23"/>
    <x v="0"/>
    <n v="0.35000000000000003"/>
    <n v="6000"/>
    <n v="2100"/>
    <n v="840"/>
    <n v="0.4"/>
  </r>
  <r>
    <x v="0"/>
    <n v="1185732"/>
    <x v="169"/>
    <x v="3"/>
    <x v="19"/>
    <x v="23"/>
    <x v="1"/>
    <n v="0.3000000000000001"/>
    <n v="3500"/>
    <n v="1050.0000000000005"/>
    <n v="367.50000000000011"/>
    <n v="0.35"/>
  </r>
  <r>
    <x v="0"/>
    <n v="1185732"/>
    <x v="169"/>
    <x v="3"/>
    <x v="19"/>
    <x v="23"/>
    <x v="2"/>
    <n v="0.25000000000000006"/>
    <n v="3750"/>
    <n v="937.50000000000023"/>
    <n v="328.12500000000006"/>
    <n v="0.35"/>
  </r>
  <r>
    <x v="0"/>
    <n v="1185732"/>
    <x v="169"/>
    <x v="3"/>
    <x v="19"/>
    <x v="23"/>
    <x v="3"/>
    <n v="0.25000000000000006"/>
    <n v="3500"/>
    <n v="875.00000000000023"/>
    <n v="350.00000000000011"/>
    <n v="0.4"/>
  </r>
  <r>
    <x v="0"/>
    <n v="1185732"/>
    <x v="169"/>
    <x v="3"/>
    <x v="19"/>
    <x v="23"/>
    <x v="4"/>
    <n v="0.4"/>
    <n v="3500"/>
    <n v="1400"/>
    <n v="489.99999999999994"/>
    <n v="0.35"/>
  </r>
  <r>
    <x v="0"/>
    <n v="1185732"/>
    <x v="169"/>
    <x v="3"/>
    <x v="19"/>
    <x v="23"/>
    <x v="5"/>
    <n v="0.45"/>
    <n v="5250"/>
    <n v="2362.5"/>
    <n v="1181.25"/>
    <n v="0.5"/>
  </r>
  <r>
    <x v="0"/>
    <n v="1185732"/>
    <x v="130"/>
    <x v="3"/>
    <x v="19"/>
    <x v="23"/>
    <x v="0"/>
    <n v="0.4"/>
    <n v="7500"/>
    <n v="3000"/>
    <n v="1200"/>
    <n v="0.4"/>
  </r>
  <r>
    <x v="0"/>
    <n v="1185732"/>
    <x v="130"/>
    <x v="3"/>
    <x v="19"/>
    <x v="23"/>
    <x v="1"/>
    <n v="0.35000000000000009"/>
    <n v="5000"/>
    <n v="1750.0000000000005"/>
    <n v="612.50000000000011"/>
    <n v="0.35"/>
  </r>
  <r>
    <x v="0"/>
    <n v="1185732"/>
    <x v="130"/>
    <x v="3"/>
    <x v="19"/>
    <x v="23"/>
    <x v="2"/>
    <n v="0.30000000000000004"/>
    <n v="4250"/>
    <n v="1275.0000000000002"/>
    <n v="446.25000000000006"/>
    <n v="0.35"/>
  </r>
  <r>
    <x v="0"/>
    <n v="1185732"/>
    <x v="130"/>
    <x v="3"/>
    <x v="19"/>
    <x v="23"/>
    <x v="3"/>
    <n v="0.30000000000000004"/>
    <n v="3750"/>
    <n v="1125.0000000000002"/>
    <n v="450.00000000000011"/>
    <n v="0.4"/>
  </r>
  <r>
    <x v="0"/>
    <n v="1185732"/>
    <x v="130"/>
    <x v="3"/>
    <x v="19"/>
    <x v="23"/>
    <x v="4"/>
    <n v="0.4"/>
    <n v="3750"/>
    <n v="1500"/>
    <n v="525"/>
    <n v="0.35"/>
  </r>
  <r>
    <x v="0"/>
    <n v="1185732"/>
    <x v="130"/>
    <x v="3"/>
    <x v="19"/>
    <x v="23"/>
    <x v="5"/>
    <n v="0.45"/>
    <n v="5500"/>
    <n v="2475"/>
    <n v="1237.5"/>
    <n v="0.5"/>
  </r>
  <r>
    <x v="0"/>
    <n v="1185732"/>
    <x v="131"/>
    <x v="3"/>
    <x v="19"/>
    <x v="23"/>
    <x v="0"/>
    <n v="0.4"/>
    <n v="7000"/>
    <n v="2800"/>
    <n v="1120"/>
    <n v="0.4"/>
  </r>
  <r>
    <x v="0"/>
    <n v="1185732"/>
    <x v="131"/>
    <x v="3"/>
    <x v="19"/>
    <x v="23"/>
    <x v="1"/>
    <n v="0.40000000000000008"/>
    <n v="4750"/>
    <n v="1900.0000000000005"/>
    <n v="665.00000000000011"/>
    <n v="0.35"/>
  </r>
  <r>
    <x v="0"/>
    <n v="1185732"/>
    <x v="131"/>
    <x v="3"/>
    <x v="19"/>
    <x v="23"/>
    <x v="2"/>
    <n v="0.35000000000000003"/>
    <n v="4000"/>
    <n v="1400.0000000000002"/>
    <n v="490.00000000000006"/>
    <n v="0.35"/>
  </r>
  <r>
    <x v="0"/>
    <n v="1185732"/>
    <x v="131"/>
    <x v="3"/>
    <x v="19"/>
    <x v="23"/>
    <x v="3"/>
    <n v="0.25000000000000006"/>
    <n v="3250"/>
    <n v="812.50000000000023"/>
    <n v="325.00000000000011"/>
    <n v="0.4"/>
  </r>
  <r>
    <x v="0"/>
    <n v="1185732"/>
    <x v="131"/>
    <x v="3"/>
    <x v="19"/>
    <x v="23"/>
    <x v="4"/>
    <n v="0.35000000000000003"/>
    <n v="3000"/>
    <n v="1050"/>
    <n v="367.5"/>
    <n v="0.35"/>
  </r>
  <r>
    <x v="0"/>
    <n v="1185732"/>
    <x v="131"/>
    <x v="3"/>
    <x v="19"/>
    <x v="23"/>
    <x v="5"/>
    <n v="0.4"/>
    <n v="4750"/>
    <n v="1900"/>
    <n v="950"/>
    <n v="0.5"/>
  </r>
  <r>
    <x v="0"/>
    <n v="1185732"/>
    <x v="170"/>
    <x v="3"/>
    <x v="19"/>
    <x v="23"/>
    <x v="0"/>
    <n v="0.35000000000000003"/>
    <n v="6000"/>
    <n v="2100"/>
    <n v="840"/>
    <n v="0.4"/>
  </r>
  <r>
    <x v="0"/>
    <n v="1185732"/>
    <x v="170"/>
    <x v="3"/>
    <x v="19"/>
    <x v="23"/>
    <x v="1"/>
    <n v="0.3000000000000001"/>
    <n v="4000"/>
    <n v="1200.0000000000005"/>
    <n v="420.00000000000011"/>
    <n v="0.35"/>
  </r>
  <r>
    <x v="0"/>
    <n v="1185732"/>
    <x v="170"/>
    <x v="3"/>
    <x v="19"/>
    <x v="23"/>
    <x v="2"/>
    <n v="0.15000000000000002"/>
    <n v="3000"/>
    <n v="450.00000000000006"/>
    <n v="157.5"/>
    <n v="0.35"/>
  </r>
  <r>
    <x v="0"/>
    <n v="1185732"/>
    <x v="170"/>
    <x v="3"/>
    <x v="19"/>
    <x v="23"/>
    <x v="3"/>
    <n v="0.15000000000000002"/>
    <n v="2750"/>
    <n v="412.50000000000006"/>
    <n v="165.00000000000003"/>
    <n v="0.4"/>
  </r>
  <r>
    <x v="0"/>
    <n v="1185732"/>
    <x v="170"/>
    <x v="3"/>
    <x v="19"/>
    <x v="23"/>
    <x v="4"/>
    <n v="0.25"/>
    <n v="2750"/>
    <n v="687.5"/>
    <n v="240.62499999999997"/>
    <n v="0.35"/>
  </r>
  <r>
    <x v="0"/>
    <n v="1185732"/>
    <x v="170"/>
    <x v="3"/>
    <x v="19"/>
    <x v="23"/>
    <x v="5"/>
    <n v="0.30000000000000004"/>
    <n v="3500"/>
    <n v="1050.0000000000002"/>
    <n v="525.00000000000011"/>
    <n v="0.5"/>
  </r>
  <r>
    <x v="0"/>
    <n v="1185732"/>
    <x v="171"/>
    <x v="3"/>
    <x v="19"/>
    <x v="23"/>
    <x v="0"/>
    <n v="0.35"/>
    <n v="5250"/>
    <n v="1837.4999999999998"/>
    <n v="735"/>
    <n v="0.4"/>
  </r>
  <r>
    <x v="0"/>
    <n v="1185732"/>
    <x v="171"/>
    <x v="3"/>
    <x v="19"/>
    <x v="23"/>
    <x v="1"/>
    <n v="0.25"/>
    <n v="3500"/>
    <n v="875"/>
    <n v="306.25"/>
    <n v="0.35"/>
  </r>
  <r>
    <x v="0"/>
    <n v="1185732"/>
    <x v="171"/>
    <x v="3"/>
    <x v="19"/>
    <x v="23"/>
    <x v="2"/>
    <n v="0.25"/>
    <n v="2500"/>
    <n v="625"/>
    <n v="218.75"/>
    <n v="0.35"/>
  </r>
  <r>
    <x v="0"/>
    <n v="1185732"/>
    <x v="171"/>
    <x v="3"/>
    <x v="19"/>
    <x v="23"/>
    <x v="3"/>
    <n v="0.25"/>
    <n v="2250"/>
    <n v="562.5"/>
    <n v="225"/>
    <n v="0.4"/>
  </r>
  <r>
    <x v="0"/>
    <n v="1185732"/>
    <x v="171"/>
    <x v="3"/>
    <x v="19"/>
    <x v="23"/>
    <x v="4"/>
    <n v="0.35"/>
    <n v="2250"/>
    <n v="787.5"/>
    <n v="275.625"/>
    <n v="0.35"/>
  </r>
  <r>
    <x v="0"/>
    <n v="1185732"/>
    <x v="171"/>
    <x v="3"/>
    <x v="19"/>
    <x v="23"/>
    <x v="5"/>
    <n v="0.39999999999999991"/>
    <n v="3500"/>
    <n v="1399.9999999999998"/>
    <n v="699.99999999999989"/>
    <n v="0.5"/>
  </r>
  <r>
    <x v="0"/>
    <n v="1185732"/>
    <x v="134"/>
    <x v="3"/>
    <x v="19"/>
    <x v="23"/>
    <x v="0"/>
    <n v="0.35000000000000003"/>
    <n v="5000"/>
    <n v="1750.0000000000002"/>
    <n v="700.00000000000011"/>
    <n v="0.4"/>
  </r>
  <r>
    <x v="0"/>
    <n v="1185732"/>
    <x v="134"/>
    <x v="3"/>
    <x v="19"/>
    <x v="23"/>
    <x v="1"/>
    <n v="0.25000000000000006"/>
    <n v="3500"/>
    <n v="875.00000000000023"/>
    <n v="306.25000000000006"/>
    <n v="0.35"/>
  </r>
  <r>
    <x v="0"/>
    <n v="1185732"/>
    <x v="134"/>
    <x v="3"/>
    <x v="19"/>
    <x v="23"/>
    <x v="2"/>
    <n v="0.25000000000000006"/>
    <n v="2950"/>
    <n v="737.50000000000011"/>
    <n v="258.125"/>
    <n v="0.35"/>
  </r>
  <r>
    <x v="0"/>
    <n v="1185732"/>
    <x v="134"/>
    <x v="3"/>
    <x v="19"/>
    <x v="23"/>
    <x v="3"/>
    <n v="0.25000000000000006"/>
    <n v="3250"/>
    <n v="812.50000000000023"/>
    <n v="325.00000000000011"/>
    <n v="0.4"/>
  </r>
  <r>
    <x v="0"/>
    <n v="1185732"/>
    <x v="134"/>
    <x v="3"/>
    <x v="19"/>
    <x v="23"/>
    <x v="4"/>
    <n v="0.44999999999999996"/>
    <n v="3000"/>
    <n v="1349.9999999999998"/>
    <n v="472.49999999999989"/>
    <n v="0.35"/>
  </r>
  <r>
    <x v="0"/>
    <n v="1185732"/>
    <x v="134"/>
    <x v="3"/>
    <x v="19"/>
    <x v="23"/>
    <x v="5"/>
    <n v="0.49999999999999983"/>
    <n v="4000"/>
    <n v="1999.9999999999993"/>
    <n v="999.99999999999966"/>
    <n v="0.5"/>
  </r>
  <r>
    <x v="0"/>
    <n v="1185732"/>
    <x v="135"/>
    <x v="3"/>
    <x v="19"/>
    <x v="23"/>
    <x v="0"/>
    <n v="0.44999999999999996"/>
    <n v="6500"/>
    <n v="2924.9999999999995"/>
    <n v="1169.9999999999998"/>
    <n v="0.4"/>
  </r>
  <r>
    <x v="0"/>
    <n v="1185732"/>
    <x v="135"/>
    <x v="3"/>
    <x v="19"/>
    <x v="23"/>
    <x v="1"/>
    <n v="0.35000000000000003"/>
    <n v="4500"/>
    <n v="1575.0000000000002"/>
    <n v="551.25"/>
    <n v="0.35"/>
  </r>
  <r>
    <x v="0"/>
    <n v="1185732"/>
    <x v="135"/>
    <x v="3"/>
    <x v="19"/>
    <x v="23"/>
    <x v="2"/>
    <n v="0.35000000000000003"/>
    <n v="4000"/>
    <n v="1400.0000000000002"/>
    <n v="490.00000000000006"/>
    <n v="0.35"/>
  </r>
  <r>
    <x v="0"/>
    <n v="1185732"/>
    <x v="135"/>
    <x v="3"/>
    <x v="19"/>
    <x v="23"/>
    <x v="3"/>
    <n v="0.35000000000000003"/>
    <n v="3500"/>
    <n v="1225.0000000000002"/>
    <n v="490.00000000000011"/>
    <n v="0.4"/>
  </r>
  <r>
    <x v="0"/>
    <n v="1185732"/>
    <x v="135"/>
    <x v="3"/>
    <x v="19"/>
    <x v="23"/>
    <x v="4"/>
    <n v="0.44999999999999996"/>
    <n v="3500"/>
    <n v="1574.9999999999998"/>
    <n v="551.24999999999989"/>
    <n v="0.35"/>
  </r>
  <r>
    <x v="0"/>
    <n v="1185732"/>
    <x v="135"/>
    <x v="3"/>
    <x v="19"/>
    <x v="23"/>
    <x v="5"/>
    <n v="0.49999999999999983"/>
    <n v="4500"/>
    <n v="2249.9999999999991"/>
    <n v="1124.9999999999995"/>
    <n v="0.5"/>
  </r>
  <r>
    <x v="0"/>
    <n v="1185732"/>
    <x v="118"/>
    <x v="3"/>
    <x v="20"/>
    <x v="24"/>
    <x v="0"/>
    <n v="0.25"/>
    <n v="6750"/>
    <n v="1687.5"/>
    <n v="675"/>
    <n v="0.4"/>
  </r>
  <r>
    <x v="0"/>
    <n v="1185732"/>
    <x v="118"/>
    <x v="3"/>
    <x v="20"/>
    <x v="24"/>
    <x v="1"/>
    <n v="0.25"/>
    <n v="4750"/>
    <n v="1187.5"/>
    <n v="415.625"/>
    <n v="0.35"/>
  </r>
  <r>
    <x v="0"/>
    <n v="1185732"/>
    <x v="118"/>
    <x v="3"/>
    <x v="20"/>
    <x v="24"/>
    <x v="2"/>
    <n v="0.15000000000000002"/>
    <n v="4750"/>
    <n v="712.50000000000011"/>
    <n v="249.37500000000003"/>
    <n v="0.35"/>
  </r>
  <r>
    <x v="0"/>
    <n v="1185732"/>
    <x v="118"/>
    <x v="3"/>
    <x v="20"/>
    <x v="24"/>
    <x v="3"/>
    <n v="0.20000000000000007"/>
    <n v="3250"/>
    <n v="650.00000000000023"/>
    <n v="260.00000000000011"/>
    <n v="0.4"/>
  </r>
  <r>
    <x v="0"/>
    <n v="1185732"/>
    <x v="118"/>
    <x v="3"/>
    <x v="20"/>
    <x v="24"/>
    <x v="4"/>
    <n v="0.35"/>
    <n v="3750"/>
    <n v="1312.5"/>
    <n v="459.37499999999994"/>
    <n v="0.35"/>
  </r>
  <r>
    <x v="0"/>
    <n v="1185732"/>
    <x v="118"/>
    <x v="3"/>
    <x v="20"/>
    <x v="24"/>
    <x v="5"/>
    <n v="0.25"/>
    <n v="4750"/>
    <n v="1187.5"/>
    <n v="593.75"/>
    <n v="0.5"/>
  </r>
  <r>
    <x v="0"/>
    <n v="1185732"/>
    <x v="119"/>
    <x v="3"/>
    <x v="20"/>
    <x v="24"/>
    <x v="0"/>
    <n v="0.25"/>
    <n v="7250"/>
    <n v="1812.5"/>
    <n v="725"/>
    <n v="0.4"/>
  </r>
  <r>
    <x v="0"/>
    <n v="1185732"/>
    <x v="119"/>
    <x v="3"/>
    <x v="20"/>
    <x v="24"/>
    <x v="1"/>
    <n v="0.25"/>
    <n v="3750"/>
    <n v="937.5"/>
    <n v="328.125"/>
    <n v="0.35"/>
  </r>
  <r>
    <x v="0"/>
    <n v="1185732"/>
    <x v="119"/>
    <x v="3"/>
    <x v="20"/>
    <x v="24"/>
    <x v="2"/>
    <n v="0.15000000000000002"/>
    <n v="4250"/>
    <n v="637.50000000000011"/>
    <n v="223.12500000000003"/>
    <n v="0.35"/>
  </r>
  <r>
    <x v="0"/>
    <n v="1185732"/>
    <x v="119"/>
    <x v="3"/>
    <x v="20"/>
    <x v="24"/>
    <x v="3"/>
    <n v="0.20000000000000007"/>
    <n v="3000"/>
    <n v="600.00000000000023"/>
    <n v="240.00000000000011"/>
    <n v="0.4"/>
  </r>
  <r>
    <x v="0"/>
    <n v="1185732"/>
    <x v="119"/>
    <x v="3"/>
    <x v="20"/>
    <x v="24"/>
    <x v="4"/>
    <n v="0.35"/>
    <n v="3750"/>
    <n v="1312.5"/>
    <n v="459.37499999999994"/>
    <n v="0.35"/>
  </r>
  <r>
    <x v="0"/>
    <n v="1185732"/>
    <x v="119"/>
    <x v="3"/>
    <x v="20"/>
    <x v="24"/>
    <x v="5"/>
    <n v="0.25"/>
    <n v="4500"/>
    <n v="1125"/>
    <n v="562.5"/>
    <n v="0.5"/>
  </r>
  <r>
    <x v="0"/>
    <n v="1185732"/>
    <x v="2"/>
    <x v="3"/>
    <x v="20"/>
    <x v="24"/>
    <x v="0"/>
    <n v="0.30000000000000004"/>
    <n v="6700"/>
    <n v="2010.0000000000002"/>
    <n v="804.00000000000011"/>
    <n v="0.4"/>
  </r>
  <r>
    <x v="0"/>
    <n v="1185732"/>
    <x v="2"/>
    <x v="3"/>
    <x v="20"/>
    <x v="24"/>
    <x v="1"/>
    <n v="0.30000000000000004"/>
    <n v="3500"/>
    <n v="1050.0000000000002"/>
    <n v="367.50000000000006"/>
    <n v="0.35"/>
  </r>
  <r>
    <x v="0"/>
    <n v="1185732"/>
    <x v="2"/>
    <x v="3"/>
    <x v="20"/>
    <x v="24"/>
    <x v="2"/>
    <n v="0.20000000000000007"/>
    <n v="4000"/>
    <n v="800.00000000000023"/>
    <n v="280.00000000000006"/>
    <n v="0.35"/>
  </r>
  <r>
    <x v="0"/>
    <n v="1185732"/>
    <x v="2"/>
    <x v="3"/>
    <x v="20"/>
    <x v="24"/>
    <x v="3"/>
    <n v="0.25"/>
    <n v="2500"/>
    <n v="625"/>
    <n v="250"/>
    <n v="0.4"/>
  </r>
  <r>
    <x v="0"/>
    <n v="1185732"/>
    <x v="2"/>
    <x v="3"/>
    <x v="20"/>
    <x v="24"/>
    <x v="4"/>
    <n v="0.4"/>
    <n v="3000"/>
    <n v="1200"/>
    <n v="420"/>
    <n v="0.35"/>
  </r>
  <r>
    <x v="0"/>
    <n v="1185732"/>
    <x v="2"/>
    <x v="3"/>
    <x v="20"/>
    <x v="24"/>
    <x v="5"/>
    <n v="0.30000000000000004"/>
    <n v="4000"/>
    <n v="1200.0000000000002"/>
    <n v="600.00000000000011"/>
    <n v="0.5"/>
  </r>
  <r>
    <x v="0"/>
    <n v="1185732"/>
    <x v="3"/>
    <x v="3"/>
    <x v="20"/>
    <x v="24"/>
    <x v="0"/>
    <n v="0.30000000000000004"/>
    <n v="6250"/>
    <n v="1875.0000000000002"/>
    <n v="750.00000000000011"/>
    <n v="0.4"/>
  </r>
  <r>
    <x v="0"/>
    <n v="1185732"/>
    <x v="3"/>
    <x v="3"/>
    <x v="20"/>
    <x v="24"/>
    <x v="1"/>
    <n v="0.25000000000000006"/>
    <n v="3250"/>
    <n v="812.50000000000023"/>
    <n v="284.37500000000006"/>
    <n v="0.35"/>
  </r>
  <r>
    <x v="0"/>
    <n v="1185732"/>
    <x v="3"/>
    <x v="3"/>
    <x v="20"/>
    <x v="24"/>
    <x v="2"/>
    <n v="0.15000000000000008"/>
    <n v="3250"/>
    <n v="487.50000000000023"/>
    <n v="170.62500000000006"/>
    <n v="0.35"/>
  </r>
  <r>
    <x v="0"/>
    <n v="1185732"/>
    <x v="3"/>
    <x v="3"/>
    <x v="20"/>
    <x v="24"/>
    <x v="3"/>
    <n v="0.2"/>
    <n v="2500"/>
    <n v="500"/>
    <n v="200"/>
    <n v="0.4"/>
  </r>
  <r>
    <x v="0"/>
    <n v="1185732"/>
    <x v="3"/>
    <x v="3"/>
    <x v="20"/>
    <x v="24"/>
    <x v="4"/>
    <n v="0.35000000000000003"/>
    <n v="2750"/>
    <n v="962.50000000000011"/>
    <n v="336.875"/>
    <n v="0.35"/>
  </r>
  <r>
    <x v="0"/>
    <n v="1185732"/>
    <x v="3"/>
    <x v="3"/>
    <x v="20"/>
    <x v="24"/>
    <x v="5"/>
    <n v="0.25000000000000006"/>
    <n v="4000"/>
    <n v="1000.0000000000002"/>
    <n v="500.00000000000011"/>
    <n v="0.5"/>
  </r>
  <r>
    <x v="0"/>
    <n v="1185732"/>
    <x v="120"/>
    <x v="3"/>
    <x v="20"/>
    <x v="24"/>
    <x v="0"/>
    <n v="0.35000000000000003"/>
    <n v="6700"/>
    <n v="2345"/>
    <n v="938"/>
    <n v="0.4"/>
  </r>
  <r>
    <x v="0"/>
    <n v="1185732"/>
    <x v="120"/>
    <x v="3"/>
    <x v="20"/>
    <x v="24"/>
    <x v="1"/>
    <n v="0.3000000000000001"/>
    <n v="3750"/>
    <n v="1125.0000000000005"/>
    <n v="393.75000000000011"/>
    <n v="0.35"/>
  </r>
  <r>
    <x v="0"/>
    <n v="1185732"/>
    <x v="120"/>
    <x v="3"/>
    <x v="20"/>
    <x v="24"/>
    <x v="2"/>
    <n v="0.25000000000000006"/>
    <n v="3500"/>
    <n v="875.00000000000023"/>
    <n v="306.25000000000006"/>
    <n v="0.35"/>
  </r>
  <r>
    <x v="0"/>
    <n v="1185732"/>
    <x v="120"/>
    <x v="3"/>
    <x v="20"/>
    <x v="24"/>
    <x v="3"/>
    <n v="0.25000000000000006"/>
    <n v="2750"/>
    <n v="687.50000000000011"/>
    <n v="275.00000000000006"/>
    <n v="0.4"/>
  </r>
  <r>
    <x v="0"/>
    <n v="1185732"/>
    <x v="120"/>
    <x v="3"/>
    <x v="20"/>
    <x v="24"/>
    <x v="4"/>
    <n v="0.39999999999999997"/>
    <n v="3000"/>
    <n v="1200"/>
    <n v="420"/>
    <n v="0.35"/>
  </r>
  <r>
    <x v="0"/>
    <n v="1185732"/>
    <x v="120"/>
    <x v="3"/>
    <x v="20"/>
    <x v="24"/>
    <x v="5"/>
    <n v="0.44999999999999996"/>
    <n v="4000"/>
    <n v="1799.9999999999998"/>
    <n v="899.99999999999989"/>
    <n v="0.5"/>
  </r>
  <r>
    <x v="0"/>
    <n v="1185732"/>
    <x v="121"/>
    <x v="3"/>
    <x v="20"/>
    <x v="24"/>
    <x v="0"/>
    <n v="0.30000000000000004"/>
    <n v="6500"/>
    <n v="1950.0000000000002"/>
    <n v="780.00000000000011"/>
    <n v="0.4"/>
  </r>
  <r>
    <x v="0"/>
    <n v="1185732"/>
    <x v="121"/>
    <x v="3"/>
    <x v="20"/>
    <x v="24"/>
    <x v="1"/>
    <n v="0.25000000000000011"/>
    <n v="4000"/>
    <n v="1000.0000000000005"/>
    <n v="350.00000000000011"/>
    <n v="0.35"/>
  </r>
  <r>
    <x v="0"/>
    <n v="1185732"/>
    <x v="121"/>
    <x v="3"/>
    <x v="20"/>
    <x v="24"/>
    <x v="2"/>
    <n v="0.20000000000000007"/>
    <n v="4250"/>
    <n v="850.00000000000023"/>
    <n v="297.50000000000006"/>
    <n v="0.35"/>
  </r>
  <r>
    <x v="0"/>
    <n v="1185732"/>
    <x v="121"/>
    <x v="3"/>
    <x v="20"/>
    <x v="24"/>
    <x v="3"/>
    <n v="0.20000000000000007"/>
    <n v="4000"/>
    <n v="800.00000000000023"/>
    <n v="320.00000000000011"/>
    <n v="0.4"/>
  </r>
  <r>
    <x v="0"/>
    <n v="1185732"/>
    <x v="121"/>
    <x v="3"/>
    <x v="20"/>
    <x v="24"/>
    <x v="4"/>
    <n v="0.35000000000000003"/>
    <n v="4000"/>
    <n v="1400.0000000000002"/>
    <n v="490.00000000000006"/>
    <n v="0.35"/>
  </r>
  <r>
    <x v="0"/>
    <n v="1185732"/>
    <x v="121"/>
    <x v="3"/>
    <x v="20"/>
    <x v="24"/>
    <x v="5"/>
    <n v="0.4"/>
    <n v="5750"/>
    <n v="2300"/>
    <n v="1150"/>
    <n v="0.5"/>
  </r>
  <r>
    <x v="0"/>
    <n v="1185732"/>
    <x v="6"/>
    <x v="3"/>
    <x v="20"/>
    <x v="24"/>
    <x v="0"/>
    <n v="0.35000000000000003"/>
    <n v="8000"/>
    <n v="2800.0000000000005"/>
    <n v="1120.0000000000002"/>
    <n v="0.4"/>
  </r>
  <r>
    <x v="0"/>
    <n v="1185732"/>
    <x v="6"/>
    <x v="3"/>
    <x v="20"/>
    <x v="24"/>
    <x v="1"/>
    <n v="0.3000000000000001"/>
    <n v="5500"/>
    <n v="1650.0000000000005"/>
    <n v="577.50000000000011"/>
    <n v="0.35"/>
  </r>
  <r>
    <x v="0"/>
    <n v="1185732"/>
    <x v="6"/>
    <x v="3"/>
    <x v="20"/>
    <x v="24"/>
    <x v="2"/>
    <n v="0.25000000000000006"/>
    <n v="4750"/>
    <n v="1187.5000000000002"/>
    <n v="415.62500000000006"/>
    <n v="0.35"/>
  </r>
  <r>
    <x v="0"/>
    <n v="1185732"/>
    <x v="6"/>
    <x v="3"/>
    <x v="20"/>
    <x v="24"/>
    <x v="3"/>
    <n v="0.25000000000000006"/>
    <n v="4250"/>
    <n v="1062.5000000000002"/>
    <n v="425.00000000000011"/>
    <n v="0.4"/>
  </r>
  <r>
    <x v="0"/>
    <n v="1185732"/>
    <x v="6"/>
    <x v="3"/>
    <x v="20"/>
    <x v="24"/>
    <x v="4"/>
    <n v="0.35000000000000003"/>
    <n v="4250"/>
    <n v="1487.5000000000002"/>
    <n v="520.625"/>
    <n v="0.35"/>
  </r>
  <r>
    <x v="0"/>
    <n v="1185732"/>
    <x v="6"/>
    <x v="3"/>
    <x v="20"/>
    <x v="24"/>
    <x v="5"/>
    <n v="0.4"/>
    <n v="6000"/>
    <n v="2400"/>
    <n v="1200"/>
    <n v="0.5"/>
  </r>
  <r>
    <x v="0"/>
    <n v="1185732"/>
    <x v="7"/>
    <x v="3"/>
    <x v="20"/>
    <x v="24"/>
    <x v="0"/>
    <n v="0.35000000000000003"/>
    <n v="7500"/>
    <n v="2625.0000000000005"/>
    <n v="1050.0000000000002"/>
    <n v="0.4"/>
  </r>
  <r>
    <x v="0"/>
    <n v="1185732"/>
    <x v="7"/>
    <x v="3"/>
    <x v="20"/>
    <x v="24"/>
    <x v="1"/>
    <n v="0.35000000000000009"/>
    <n v="5250"/>
    <n v="1837.5000000000005"/>
    <n v="643.12500000000011"/>
    <n v="0.35"/>
  </r>
  <r>
    <x v="0"/>
    <n v="1185732"/>
    <x v="7"/>
    <x v="3"/>
    <x v="20"/>
    <x v="24"/>
    <x v="2"/>
    <n v="0.30000000000000004"/>
    <n v="4500"/>
    <n v="1350.0000000000002"/>
    <n v="472.50000000000006"/>
    <n v="0.35"/>
  </r>
  <r>
    <x v="0"/>
    <n v="1185732"/>
    <x v="7"/>
    <x v="3"/>
    <x v="20"/>
    <x v="24"/>
    <x v="3"/>
    <n v="0.20000000000000007"/>
    <n v="3750"/>
    <n v="750.00000000000023"/>
    <n v="300.00000000000011"/>
    <n v="0.4"/>
  </r>
  <r>
    <x v="0"/>
    <n v="1185732"/>
    <x v="7"/>
    <x v="3"/>
    <x v="20"/>
    <x v="24"/>
    <x v="4"/>
    <n v="0.30000000000000004"/>
    <n v="3500"/>
    <n v="1050.0000000000002"/>
    <n v="367.50000000000006"/>
    <n v="0.35"/>
  </r>
  <r>
    <x v="0"/>
    <n v="1185732"/>
    <x v="7"/>
    <x v="3"/>
    <x v="20"/>
    <x v="24"/>
    <x v="5"/>
    <n v="0.35000000000000003"/>
    <n v="5250"/>
    <n v="1837.5000000000002"/>
    <n v="918.75000000000011"/>
    <n v="0.5"/>
  </r>
  <r>
    <x v="0"/>
    <n v="1185732"/>
    <x v="122"/>
    <x v="3"/>
    <x v="20"/>
    <x v="24"/>
    <x v="0"/>
    <n v="0.30000000000000004"/>
    <n v="6500"/>
    <n v="1950.0000000000002"/>
    <n v="780.00000000000011"/>
    <n v="0.4"/>
  </r>
  <r>
    <x v="0"/>
    <n v="1185732"/>
    <x v="122"/>
    <x v="3"/>
    <x v="20"/>
    <x v="24"/>
    <x v="1"/>
    <n v="0.25000000000000011"/>
    <n v="4500"/>
    <n v="1125.0000000000005"/>
    <n v="393.75000000000011"/>
    <n v="0.35"/>
  </r>
  <r>
    <x v="0"/>
    <n v="1185732"/>
    <x v="122"/>
    <x v="3"/>
    <x v="20"/>
    <x v="24"/>
    <x v="2"/>
    <n v="0.10000000000000002"/>
    <n v="3500"/>
    <n v="350.00000000000006"/>
    <n v="122.50000000000001"/>
    <n v="0.35"/>
  </r>
  <r>
    <x v="0"/>
    <n v="1185732"/>
    <x v="122"/>
    <x v="3"/>
    <x v="20"/>
    <x v="24"/>
    <x v="3"/>
    <n v="0.10000000000000002"/>
    <n v="3250"/>
    <n v="325.00000000000006"/>
    <n v="130.00000000000003"/>
    <n v="0.4"/>
  </r>
  <r>
    <x v="0"/>
    <n v="1185732"/>
    <x v="122"/>
    <x v="3"/>
    <x v="20"/>
    <x v="24"/>
    <x v="4"/>
    <n v="0.2"/>
    <n v="3250"/>
    <n v="650"/>
    <n v="227.49999999999997"/>
    <n v="0.35"/>
  </r>
  <r>
    <x v="0"/>
    <n v="1185732"/>
    <x v="122"/>
    <x v="3"/>
    <x v="20"/>
    <x v="24"/>
    <x v="5"/>
    <n v="0.25000000000000006"/>
    <n v="4000"/>
    <n v="1000.0000000000002"/>
    <n v="500.00000000000011"/>
    <n v="0.5"/>
  </r>
  <r>
    <x v="0"/>
    <n v="1185732"/>
    <x v="123"/>
    <x v="3"/>
    <x v="20"/>
    <x v="24"/>
    <x v="0"/>
    <n v="0.3"/>
    <n v="5750"/>
    <n v="1725"/>
    <n v="690"/>
    <n v="0.4"/>
  </r>
  <r>
    <x v="0"/>
    <n v="1185732"/>
    <x v="123"/>
    <x v="3"/>
    <x v="20"/>
    <x v="24"/>
    <x v="1"/>
    <n v="0.2"/>
    <n v="4000"/>
    <n v="800"/>
    <n v="280"/>
    <n v="0.35"/>
  </r>
  <r>
    <x v="0"/>
    <n v="1185732"/>
    <x v="123"/>
    <x v="3"/>
    <x v="20"/>
    <x v="24"/>
    <x v="2"/>
    <n v="0.2"/>
    <n v="3000"/>
    <n v="600"/>
    <n v="210"/>
    <n v="0.35"/>
  </r>
  <r>
    <x v="0"/>
    <n v="1185732"/>
    <x v="123"/>
    <x v="3"/>
    <x v="20"/>
    <x v="24"/>
    <x v="3"/>
    <n v="0.2"/>
    <n v="2750"/>
    <n v="550"/>
    <n v="220"/>
    <n v="0.4"/>
  </r>
  <r>
    <x v="0"/>
    <n v="1185732"/>
    <x v="123"/>
    <x v="3"/>
    <x v="20"/>
    <x v="24"/>
    <x v="4"/>
    <n v="0.3"/>
    <n v="2750"/>
    <n v="825"/>
    <n v="288.75"/>
    <n v="0.35"/>
  </r>
  <r>
    <x v="0"/>
    <n v="1185732"/>
    <x v="123"/>
    <x v="3"/>
    <x v="20"/>
    <x v="24"/>
    <x v="5"/>
    <n v="0.34999999999999992"/>
    <n v="4000"/>
    <n v="1399.9999999999998"/>
    <n v="699.99999999999989"/>
    <n v="0.5"/>
  </r>
  <r>
    <x v="0"/>
    <n v="1185732"/>
    <x v="10"/>
    <x v="3"/>
    <x v="20"/>
    <x v="24"/>
    <x v="0"/>
    <n v="0.30000000000000004"/>
    <n v="5500"/>
    <n v="1650.0000000000002"/>
    <n v="660.00000000000011"/>
    <n v="0.4"/>
  </r>
  <r>
    <x v="0"/>
    <n v="1185732"/>
    <x v="10"/>
    <x v="3"/>
    <x v="20"/>
    <x v="24"/>
    <x v="1"/>
    <n v="0.20000000000000007"/>
    <n v="4000"/>
    <n v="800.00000000000023"/>
    <n v="280.00000000000006"/>
    <n v="0.35"/>
  </r>
  <r>
    <x v="0"/>
    <n v="1185732"/>
    <x v="10"/>
    <x v="3"/>
    <x v="20"/>
    <x v="24"/>
    <x v="2"/>
    <n v="0.20000000000000007"/>
    <n v="3450"/>
    <n v="690.00000000000023"/>
    <n v="241.50000000000006"/>
    <n v="0.35"/>
  </r>
  <r>
    <x v="0"/>
    <n v="1185732"/>
    <x v="10"/>
    <x v="3"/>
    <x v="20"/>
    <x v="24"/>
    <x v="3"/>
    <n v="0.20000000000000007"/>
    <n v="3750"/>
    <n v="750.00000000000023"/>
    <n v="300.00000000000011"/>
    <n v="0.4"/>
  </r>
  <r>
    <x v="0"/>
    <n v="1185732"/>
    <x v="10"/>
    <x v="3"/>
    <x v="20"/>
    <x v="24"/>
    <x v="4"/>
    <n v="0.39999999999999997"/>
    <n v="3500"/>
    <n v="1399.9999999999998"/>
    <n v="489.99999999999989"/>
    <n v="0.35"/>
  </r>
  <r>
    <x v="0"/>
    <n v="1185732"/>
    <x v="10"/>
    <x v="3"/>
    <x v="20"/>
    <x v="24"/>
    <x v="5"/>
    <n v="0.44999999999999984"/>
    <n v="4500"/>
    <n v="2024.9999999999993"/>
    <n v="1012.4999999999997"/>
    <n v="0.5"/>
  </r>
  <r>
    <x v="0"/>
    <n v="1185732"/>
    <x v="11"/>
    <x v="3"/>
    <x v="20"/>
    <x v="24"/>
    <x v="0"/>
    <n v="0.39999999999999997"/>
    <n v="7000"/>
    <n v="2799.9999999999995"/>
    <n v="1119.9999999999998"/>
    <n v="0.4"/>
  </r>
  <r>
    <x v="0"/>
    <n v="1185732"/>
    <x v="11"/>
    <x v="3"/>
    <x v="20"/>
    <x v="24"/>
    <x v="1"/>
    <n v="0.30000000000000004"/>
    <n v="5000"/>
    <n v="1500.0000000000002"/>
    <n v="525"/>
    <n v="0.35"/>
  </r>
  <r>
    <x v="0"/>
    <n v="1185732"/>
    <x v="11"/>
    <x v="3"/>
    <x v="20"/>
    <x v="24"/>
    <x v="2"/>
    <n v="0.30000000000000004"/>
    <n v="4500"/>
    <n v="1350.0000000000002"/>
    <n v="472.50000000000006"/>
    <n v="0.35"/>
  </r>
  <r>
    <x v="0"/>
    <n v="1185732"/>
    <x v="11"/>
    <x v="3"/>
    <x v="20"/>
    <x v="24"/>
    <x v="3"/>
    <n v="0.30000000000000004"/>
    <n v="4000"/>
    <n v="1200.0000000000002"/>
    <n v="480.00000000000011"/>
    <n v="0.4"/>
  </r>
  <r>
    <x v="0"/>
    <n v="1185732"/>
    <x v="11"/>
    <x v="3"/>
    <x v="20"/>
    <x v="24"/>
    <x v="4"/>
    <n v="0.39999999999999997"/>
    <n v="4000"/>
    <n v="1599.9999999999998"/>
    <n v="559.99999999999989"/>
    <n v="0.35"/>
  </r>
  <r>
    <x v="0"/>
    <n v="1185732"/>
    <x v="11"/>
    <x v="3"/>
    <x v="20"/>
    <x v="24"/>
    <x v="5"/>
    <n v="0.44999999999999984"/>
    <n v="5000"/>
    <n v="2249.9999999999991"/>
    <n v="1124.9999999999995"/>
    <n v="0.5"/>
  </r>
  <r>
    <x v="2"/>
    <n v="1128299"/>
    <x v="145"/>
    <x v="2"/>
    <x v="21"/>
    <x v="25"/>
    <x v="0"/>
    <n v="0.30000000000000004"/>
    <n v="3500"/>
    <n v="1050.0000000000002"/>
    <n v="367.50000000000006"/>
    <n v="0.35"/>
  </r>
  <r>
    <x v="2"/>
    <n v="1128299"/>
    <x v="145"/>
    <x v="2"/>
    <x v="21"/>
    <x v="25"/>
    <x v="1"/>
    <n v="0.4"/>
    <n v="3500"/>
    <n v="1400"/>
    <n v="489.99999999999994"/>
    <n v="0.35"/>
  </r>
  <r>
    <x v="2"/>
    <n v="1128299"/>
    <x v="145"/>
    <x v="2"/>
    <x v="21"/>
    <x v="25"/>
    <x v="2"/>
    <n v="0.4"/>
    <n v="3500"/>
    <n v="1400"/>
    <n v="489.99999999999994"/>
    <n v="0.35"/>
  </r>
  <r>
    <x v="2"/>
    <n v="1128299"/>
    <x v="145"/>
    <x v="2"/>
    <x v="21"/>
    <x v="25"/>
    <x v="3"/>
    <n v="0.4"/>
    <n v="2000"/>
    <n v="800"/>
    <n v="280"/>
    <n v="0.35"/>
  </r>
  <r>
    <x v="2"/>
    <n v="1128299"/>
    <x v="145"/>
    <x v="2"/>
    <x v="21"/>
    <x v="25"/>
    <x v="4"/>
    <n v="0.45000000000000007"/>
    <n v="1500"/>
    <n v="675.00000000000011"/>
    <n v="270.00000000000006"/>
    <n v="0.4"/>
  </r>
  <r>
    <x v="2"/>
    <n v="1128299"/>
    <x v="145"/>
    <x v="2"/>
    <x v="21"/>
    <x v="25"/>
    <x v="5"/>
    <n v="0.4"/>
    <n v="4000"/>
    <n v="1600"/>
    <n v="480"/>
    <n v="0.3"/>
  </r>
  <r>
    <x v="2"/>
    <n v="1128299"/>
    <x v="146"/>
    <x v="2"/>
    <x v="21"/>
    <x v="25"/>
    <x v="0"/>
    <n v="0.30000000000000004"/>
    <n v="4500"/>
    <n v="1350.0000000000002"/>
    <n v="472.50000000000006"/>
    <n v="0.35"/>
  </r>
  <r>
    <x v="2"/>
    <n v="1128299"/>
    <x v="146"/>
    <x v="2"/>
    <x v="21"/>
    <x v="25"/>
    <x v="1"/>
    <n v="0.4"/>
    <n v="3500"/>
    <n v="1400"/>
    <n v="489.99999999999994"/>
    <n v="0.35"/>
  </r>
  <r>
    <x v="2"/>
    <n v="1128299"/>
    <x v="146"/>
    <x v="2"/>
    <x v="21"/>
    <x v="25"/>
    <x v="2"/>
    <n v="0.4"/>
    <n v="3500"/>
    <n v="1400"/>
    <n v="489.99999999999994"/>
    <n v="0.35"/>
  </r>
  <r>
    <x v="2"/>
    <n v="1128299"/>
    <x v="146"/>
    <x v="2"/>
    <x v="21"/>
    <x v="25"/>
    <x v="3"/>
    <n v="0.4"/>
    <n v="2000"/>
    <n v="800"/>
    <n v="280"/>
    <n v="0.35"/>
  </r>
  <r>
    <x v="2"/>
    <n v="1128299"/>
    <x v="146"/>
    <x v="2"/>
    <x v="21"/>
    <x v="25"/>
    <x v="4"/>
    <n v="0.45000000000000007"/>
    <n v="1250"/>
    <n v="562.50000000000011"/>
    <n v="225.00000000000006"/>
    <n v="0.4"/>
  </r>
  <r>
    <x v="2"/>
    <n v="1128299"/>
    <x v="146"/>
    <x v="2"/>
    <x v="21"/>
    <x v="25"/>
    <x v="5"/>
    <n v="0.4"/>
    <n v="3250"/>
    <n v="1300"/>
    <n v="390"/>
    <n v="0.3"/>
  </r>
  <r>
    <x v="2"/>
    <n v="1128299"/>
    <x v="147"/>
    <x v="2"/>
    <x v="21"/>
    <x v="25"/>
    <x v="0"/>
    <n v="0.4"/>
    <n v="4750"/>
    <n v="1900"/>
    <n v="665"/>
    <n v="0.35"/>
  </r>
  <r>
    <x v="2"/>
    <n v="1128299"/>
    <x v="147"/>
    <x v="2"/>
    <x v="21"/>
    <x v="25"/>
    <x v="1"/>
    <n v="0.5"/>
    <n v="3250"/>
    <n v="1625"/>
    <n v="568.75"/>
    <n v="0.35"/>
  </r>
  <r>
    <x v="2"/>
    <n v="1128299"/>
    <x v="147"/>
    <x v="2"/>
    <x v="21"/>
    <x v="25"/>
    <x v="2"/>
    <n v="0.54999999999999993"/>
    <n v="3500"/>
    <n v="1924.9999999999998"/>
    <n v="673.74999999999989"/>
    <n v="0.35"/>
  </r>
  <r>
    <x v="2"/>
    <n v="1128299"/>
    <x v="147"/>
    <x v="2"/>
    <x v="21"/>
    <x v="25"/>
    <x v="3"/>
    <n v="0.5"/>
    <n v="2500"/>
    <n v="1250"/>
    <n v="437.5"/>
    <n v="0.35"/>
  </r>
  <r>
    <x v="2"/>
    <n v="1128299"/>
    <x v="147"/>
    <x v="2"/>
    <x v="21"/>
    <x v="25"/>
    <x v="4"/>
    <n v="0.55000000000000004"/>
    <n v="1000"/>
    <n v="550"/>
    <n v="220"/>
    <n v="0.4"/>
  </r>
  <r>
    <x v="2"/>
    <n v="1128299"/>
    <x v="147"/>
    <x v="2"/>
    <x v="21"/>
    <x v="25"/>
    <x v="5"/>
    <n v="0.5"/>
    <n v="3000"/>
    <n v="1500"/>
    <n v="450"/>
    <n v="0.3"/>
  </r>
  <r>
    <x v="2"/>
    <n v="1128299"/>
    <x v="148"/>
    <x v="2"/>
    <x v="21"/>
    <x v="25"/>
    <x v="0"/>
    <n v="0.55000000000000004"/>
    <n v="4750"/>
    <n v="2612.5"/>
    <n v="914.37499999999989"/>
    <n v="0.35"/>
  </r>
  <r>
    <x v="2"/>
    <n v="1128299"/>
    <x v="148"/>
    <x v="2"/>
    <x v="21"/>
    <x v="25"/>
    <x v="1"/>
    <n v="0.60000000000000009"/>
    <n v="2750"/>
    <n v="1650.0000000000002"/>
    <n v="577.5"/>
    <n v="0.35"/>
  </r>
  <r>
    <x v="2"/>
    <n v="1128299"/>
    <x v="148"/>
    <x v="2"/>
    <x v="21"/>
    <x v="25"/>
    <x v="2"/>
    <n v="0.60000000000000009"/>
    <n v="3250"/>
    <n v="1950.0000000000002"/>
    <n v="682.5"/>
    <n v="0.35"/>
  </r>
  <r>
    <x v="2"/>
    <n v="1128299"/>
    <x v="148"/>
    <x v="2"/>
    <x v="21"/>
    <x v="25"/>
    <x v="3"/>
    <n v="0.45000000000000007"/>
    <n v="2250"/>
    <n v="1012.5000000000001"/>
    <n v="354.375"/>
    <n v="0.35"/>
  </r>
  <r>
    <x v="2"/>
    <n v="1128299"/>
    <x v="148"/>
    <x v="2"/>
    <x v="21"/>
    <x v="25"/>
    <x v="4"/>
    <n v="0.50000000000000011"/>
    <n v="1250"/>
    <n v="625.00000000000011"/>
    <n v="250.00000000000006"/>
    <n v="0.4"/>
  </r>
  <r>
    <x v="2"/>
    <n v="1128299"/>
    <x v="148"/>
    <x v="2"/>
    <x v="21"/>
    <x v="25"/>
    <x v="5"/>
    <n v="0.65000000000000013"/>
    <n v="3000"/>
    <n v="1950.0000000000005"/>
    <n v="585.00000000000011"/>
    <n v="0.3"/>
  </r>
  <r>
    <x v="2"/>
    <n v="1128299"/>
    <x v="149"/>
    <x v="2"/>
    <x v="21"/>
    <x v="25"/>
    <x v="0"/>
    <n v="0.5"/>
    <n v="5000"/>
    <n v="2500"/>
    <n v="875"/>
    <n v="0.35"/>
  </r>
  <r>
    <x v="2"/>
    <n v="1128299"/>
    <x v="149"/>
    <x v="2"/>
    <x v="21"/>
    <x v="25"/>
    <x v="1"/>
    <n v="0.55000000000000004"/>
    <n v="3500"/>
    <n v="1925.0000000000002"/>
    <n v="673.75"/>
    <n v="0.35"/>
  </r>
  <r>
    <x v="2"/>
    <n v="1128299"/>
    <x v="149"/>
    <x v="2"/>
    <x v="21"/>
    <x v="25"/>
    <x v="2"/>
    <n v="0.55000000000000004"/>
    <n v="3500"/>
    <n v="1925.0000000000002"/>
    <n v="673.75"/>
    <n v="0.35"/>
  </r>
  <r>
    <x v="2"/>
    <n v="1128299"/>
    <x v="149"/>
    <x v="2"/>
    <x v="21"/>
    <x v="25"/>
    <x v="3"/>
    <n v="0.5"/>
    <n v="2750"/>
    <n v="1375"/>
    <n v="481.24999999999994"/>
    <n v="0.35"/>
  </r>
  <r>
    <x v="2"/>
    <n v="1128299"/>
    <x v="149"/>
    <x v="2"/>
    <x v="21"/>
    <x v="25"/>
    <x v="4"/>
    <n v="0.44999999999999996"/>
    <n v="1750"/>
    <n v="787.49999999999989"/>
    <n v="315"/>
    <n v="0.4"/>
  </r>
  <r>
    <x v="2"/>
    <n v="1128299"/>
    <x v="149"/>
    <x v="2"/>
    <x v="21"/>
    <x v="25"/>
    <x v="5"/>
    <n v="0.6"/>
    <n v="5250"/>
    <n v="3150"/>
    <n v="945"/>
    <n v="0.3"/>
  </r>
  <r>
    <x v="2"/>
    <n v="1128299"/>
    <x v="150"/>
    <x v="2"/>
    <x v="21"/>
    <x v="25"/>
    <x v="0"/>
    <n v="0.54999999999999993"/>
    <n v="7750"/>
    <n v="4262.4999999999991"/>
    <n v="1491.8749999999995"/>
    <n v="0.35"/>
  </r>
  <r>
    <x v="2"/>
    <n v="1128299"/>
    <x v="150"/>
    <x v="2"/>
    <x v="21"/>
    <x v="25"/>
    <x v="1"/>
    <n v="0.64999999999999991"/>
    <n v="6500"/>
    <n v="4224.9999999999991"/>
    <n v="1478.7499999999995"/>
    <n v="0.35"/>
  </r>
  <r>
    <x v="2"/>
    <n v="1128299"/>
    <x v="150"/>
    <x v="2"/>
    <x v="21"/>
    <x v="25"/>
    <x v="2"/>
    <n v="0.79999999999999993"/>
    <n v="6500"/>
    <n v="5200"/>
    <n v="1819.9999999999998"/>
    <n v="0.35"/>
  </r>
  <r>
    <x v="2"/>
    <n v="1128299"/>
    <x v="150"/>
    <x v="2"/>
    <x v="21"/>
    <x v="25"/>
    <x v="3"/>
    <n v="0.79999999999999993"/>
    <n v="5250"/>
    <n v="4200"/>
    <n v="1470"/>
    <n v="0.35"/>
  </r>
  <r>
    <x v="2"/>
    <n v="1128299"/>
    <x v="150"/>
    <x v="2"/>
    <x v="21"/>
    <x v="25"/>
    <x v="4"/>
    <n v="0.9"/>
    <n v="4000"/>
    <n v="3600"/>
    <n v="1440"/>
    <n v="0.4"/>
  </r>
  <r>
    <x v="2"/>
    <n v="1128299"/>
    <x v="150"/>
    <x v="2"/>
    <x v="21"/>
    <x v="25"/>
    <x v="5"/>
    <n v="1.05"/>
    <n v="7000"/>
    <n v="7350"/>
    <n v="2205"/>
    <n v="0.3"/>
  </r>
  <r>
    <x v="2"/>
    <n v="1128299"/>
    <x v="151"/>
    <x v="2"/>
    <x v="21"/>
    <x v="25"/>
    <x v="0"/>
    <n v="0.85"/>
    <n v="8500"/>
    <n v="7225"/>
    <n v="2528.75"/>
    <n v="0.35"/>
  </r>
  <r>
    <x v="2"/>
    <n v="1128299"/>
    <x v="151"/>
    <x v="2"/>
    <x v="21"/>
    <x v="25"/>
    <x v="1"/>
    <n v="0.9"/>
    <n v="7000"/>
    <n v="6300"/>
    <n v="2205"/>
    <n v="0.35"/>
  </r>
  <r>
    <x v="2"/>
    <n v="1128299"/>
    <x v="151"/>
    <x v="2"/>
    <x v="21"/>
    <x v="25"/>
    <x v="2"/>
    <n v="0.9"/>
    <n v="6500"/>
    <n v="5850"/>
    <n v="2047.4999999999998"/>
    <n v="0.35"/>
  </r>
  <r>
    <x v="2"/>
    <n v="1128299"/>
    <x v="151"/>
    <x v="2"/>
    <x v="21"/>
    <x v="25"/>
    <x v="3"/>
    <n v="0.85"/>
    <n v="5500"/>
    <n v="4675"/>
    <n v="1636.25"/>
    <n v="0.35"/>
  </r>
  <r>
    <x v="2"/>
    <n v="1128299"/>
    <x v="151"/>
    <x v="2"/>
    <x v="21"/>
    <x v="25"/>
    <x v="4"/>
    <n v="0.9"/>
    <n v="6000"/>
    <n v="5400"/>
    <n v="2160"/>
    <n v="0.4"/>
  </r>
  <r>
    <x v="2"/>
    <n v="1128299"/>
    <x v="151"/>
    <x v="2"/>
    <x v="21"/>
    <x v="25"/>
    <x v="5"/>
    <n v="1.05"/>
    <n v="6000"/>
    <n v="6300"/>
    <n v="1890"/>
    <n v="0.3"/>
  </r>
  <r>
    <x v="2"/>
    <n v="1128299"/>
    <x v="152"/>
    <x v="2"/>
    <x v="21"/>
    <x v="25"/>
    <x v="0"/>
    <n v="0.9"/>
    <n v="8000"/>
    <n v="7200"/>
    <n v="2520"/>
    <n v="0.35"/>
  </r>
  <r>
    <x v="2"/>
    <n v="1128299"/>
    <x v="152"/>
    <x v="2"/>
    <x v="21"/>
    <x v="25"/>
    <x v="1"/>
    <n v="0.8"/>
    <n v="7750"/>
    <n v="6200"/>
    <n v="2170"/>
    <n v="0.35"/>
  </r>
  <r>
    <x v="2"/>
    <n v="1128299"/>
    <x v="152"/>
    <x v="2"/>
    <x v="21"/>
    <x v="25"/>
    <x v="2"/>
    <n v="0.70000000000000007"/>
    <n v="6500"/>
    <n v="4550"/>
    <n v="1592.5"/>
    <n v="0.35"/>
  </r>
  <r>
    <x v="2"/>
    <n v="1128299"/>
    <x v="152"/>
    <x v="2"/>
    <x v="21"/>
    <x v="25"/>
    <x v="3"/>
    <n v="0.70000000000000007"/>
    <n v="4250"/>
    <n v="2975.0000000000005"/>
    <n v="1041.25"/>
    <n v="0.35"/>
  </r>
  <r>
    <x v="2"/>
    <n v="1128299"/>
    <x v="152"/>
    <x v="2"/>
    <x v="21"/>
    <x v="25"/>
    <x v="4"/>
    <n v="0.7"/>
    <n v="4250"/>
    <n v="2975"/>
    <n v="1190"/>
    <n v="0.4"/>
  </r>
  <r>
    <x v="2"/>
    <n v="1128299"/>
    <x v="152"/>
    <x v="2"/>
    <x v="21"/>
    <x v="25"/>
    <x v="5"/>
    <n v="0.75"/>
    <n v="2500"/>
    <n v="1875"/>
    <n v="562.5"/>
    <n v="0.3"/>
  </r>
  <r>
    <x v="2"/>
    <n v="1128299"/>
    <x v="153"/>
    <x v="2"/>
    <x v="21"/>
    <x v="25"/>
    <x v="0"/>
    <n v="0.50000000000000011"/>
    <n v="4500"/>
    <n v="2250.0000000000005"/>
    <n v="787.50000000000011"/>
    <n v="0.35"/>
  </r>
  <r>
    <x v="2"/>
    <n v="1128299"/>
    <x v="153"/>
    <x v="2"/>
    <x v="21"/>
    <x v="25"/>
    <x v="1"/>
    <n v="0.55000000000000016"/>
    <n v="4500"/>
    <n v="2475.0000000000009"/>
    <n v="866.25000000000023"/>
    <n v="0.35"/>
  </r>
  <r>
    <x v="2"/>
    <n v="1128299"/>
    <x v="153"/>
    <x v="2"/>
    <x v="21"/>
    <x v="25"/>
    <x v="2"/>
    <n v="0.50000000000000011"/>
    <n v="2500"/>
    <n v="1250.0000000000002"/>
    <n v="437.50000000000006"/>
    <n v="0.35"/>
  </r>
  <r>
    <x v="2"/>
    <n v="1128299"/>
    <x v="153"/>
    <x v="2"/>
    <x v="21"/>
    <x v="25"/>
    <x v="3"/>
    <n v="0.50000000000000011"/>
    <n v="2000"/>
    <n v="1000.0000000000002"/>
    <n v="350.00000000000006"/>
    <n v="0.35"/>
  </r>
  <r>
    <x v="2"/>
    <n v="1128299"/>
    <x v="153"/>
    <x v="2"/>
    <x v="21"/>
    <x v="25"/>
    <x v="4"/>
    <n v="0.60000000000000009"/>
    <n v="2250"/>
    <n v="1350.0000000000002"/>
    <n v="540.00000000000011"/>
    <n v="0.4"/>
  </r>
  <r>
    <x v="2"/>
    <n v="1128299"/>
    <x v="153"/>
    <x v="2"/>
    <x v="21"/>
    <x v="25"/>
    <x v="5"/>
    <n v="0.44999999999999996"/>
    <n v="2500"/>
    <n v="1125"/>
    <n v="337.5"/>
    <n v="0.3"/>
  </r>
  <r>
    <x v="2"/>
    <n v="1128299"/>
    <x v="154"/>
    <x v="2"/>
    <x v="21"/>
    <x v="25"/>
    <x v="0"/>
    <n v="0.4"/>
    <n v="3500"/>
    <n v="1400"/>
    <n v="489.99999999999994"/>
    <n v="0.35"/>
  </r>
  <r>
    <x v="2"/>
    <n v="1128299"/>
    <x v="154"/>
    <x v="2"/>
    <x v="21"/>
    <x v="25"/>
    <x v="1"/>
    <n v="0.55000000000000016"/>
    <n v="5250"/>
    <n v="2887.5000000000009"/>
    <n v="1010.6250000000002"/>
    <n v="0.35"/>
  </r>
  <r>
    <x v="2"/>
    <n v="1128299"/>
    <x v="154"/>
    <x v="2"/>
    <x v="21"/>
    <x v="25"/>
    <x v="2"/>
    <n v="0.50000000000000011"/>
    <n v="3500"/>
    <n v="1750.0000000000005"/>
    <n v="612.50000000000011"/>
    <n v="0.35"/>
  </r>
  <r>
    <x v="2"/>
    <n v="1128299"/>
    <x v="154"/>
    <x v="2"/>
    <x v="21"/>
    <x v="25"/>
    <x v="3"/>
    <n v="0.45000000000000007"/>
    <n v="3250"/>
    <n v="1462.5000000000002"/>
    <n v="511.87500000000006"/>
    <n v="0.35"/>
  </r>
  <r>
    <x v="2"/>
    <n v="1128299"/>
    <x v="154"/>
    <x v="2"/>
    <x v="21"/>
    <x v="25"/>
    <x v="4"/>
    <n v="0.55000000000000004"/>
    <n v="3000"/>
    <n v="1650.0000000000002"/>
    <n v="660.00000000000011"/>
    <n v="0.4"/>
  </r>
  <r>
    <x v="2"/>
    <n v="1128299"/>
    <x v="154"/>
    <x v="2"/>
    <x v="21"/>
    <x v="25"/>
    <x v="5"/>
    <n v="0.60000000000000009"/>
    <n v="3500"/>
    <n v="2100.0000000000005"/>
    <n v="630.00000000000011"/>
    <n v="0.3"/>
  </r>
  <r>
    <x v="2"/>
    <n v="1128299"/>
    <x v="155"/>
    <x v="2"/>
    <x v="21"/>
    <x v="25"/>
    <x v="0"/>
    <n v="0.45000000000000007"/>
    <n v="5750"/>
    <n v="2587.5000000000005"/>
    <n v="905.62500000000011"/>
    <n v="0.35"/>
  </r>
  <r>
    <x v="2"/>
    <n v="1128299"/>
    <x v="155"/>
    <x v="2"/>
    <x v="21"/>
    <x v="25"/>
    <x v="1"/>
    <n v="0.50000000000000011"/>
    <n v="6500"/>
    <n v="3250.0000000000009"/>
    <n v="1137.5000000000002"/>
    <n v="0.35"/>
  </r>
  <r>
    <x v="2"/>
    <n v="1128299"/>
    <x v="155"/>
    <x v="2"/>
    <x v="21"/>
    <x v="25"/>
    <x v="2"/>
    <n v="0.45000000000000007"/>
    <n v="4750"/>
    <n v="2137.5000000000005"/>
    <n v="748.12500000000011"/>
    <n v="0.35"/>
  </r>
  <r>
    <x v="2"/>
    <n v="1128299"/>
    <x v="155"/>
    <x v="2"/>
    <x v="21"/>
    <x v="25"/>
    <x v="3"/>
    <n v="0.55000000000000016"/>
    <n v="4500"/>
    <n v="2475.0000000000009"/>
    <n v="866.25000000000023"/>
    <n v="0.35"/>
  </r>
  <r>
    <x v="2"/>
    <n v="1128299"/>
    <x v="155"/>
    <x v="2"/>
    <x v="21"/>
    <x v="25"/>
    <x v="4"/>
    <n v="0.75000000000000011"/>
    <n v="4250"/>
    <n v="3187.5000000000005"/>
    <n v="1275.0000000000002"/>
    <n v="0.4"/>
  </r>
  <r>
    <x v="2"/>
    <n v="1128299"/>
    <x v="155"/>
    <x v="2"/>
    <x v="21"/>
    <x v="25"/>
    <x v="5"/>
    <n v="0.80000000000000016"/>
    <n v="5500"/>
    <n v="4400.0000000000009"/>
    <n v="1320.0000000000002"/>
    <n v="0.3"/>
  </r>
  <r>
    <x v="2"/>
    <n v="1128299"/>
    <x v="156"/>
    <x v="2"/>
    <x v="21"/>
    <x v="25"/>
    <x v="0"/>
    <n v="0.65000000000000013"/>
    <n v="7500"/>
    <n v="4875.0000000000009"/>
    <n v="1706.2500000000002"/>
    <n v="0.35"/>
  </r>
  <r>
    <x v="2"/>
    <n v="1128299"/>
    <x v="156"/>
    <x v="2"/>
    <x v="21"/>
    <x v="25"/>
    <x v="1"/>
    <n v="0.75000000000000022"/>
    <n v="7500"/>
    <n v="5625.0000000000018"/>
    <n v="1968.7500000000005"/>
    <n v="0.35"/>
  </r>
  <r>
    <x v="2"/>
    <n v="1128299"/>
    <x v="156"/>
    <x v="2"/>
    <x v="21"/>
    <x v="25"/>
    <x v="2"/>
    <n v="0.70000000000000018"/>
    <n v="5500"/>
    <n v="3850.0000000000009"/>
    <n v="1347.5000000000002"/>
    <n v="0.35"/>
  </r>
  <r>
    <x v="2"/>
    <n v="1128299"/>
    <x v="156"/>
    <x v="2"/>
    <x v="21"/>
    <x v="25"/>
    <x v="3"/>
    <n v="0.70000000000000018"/>
    <n v="5500"/>
    <n v="3850.0000000000009"/>
    <n v="1347.5000000000002"/>
    <n v="0.35"/>
  </r>
  <r>
    <x v="2"/>
    <n v="1128299"/>
    <x v="156"/>
    <x v="2"/>
    <x v="21"/>
    <x v="25"/>
    <x v="4"/>
    <n v="0.80000000000000016"/>
    <n v="4750"/>
    <n v="3800.0000000000009"/>
    <n v="1520.0000000000005"/>
    <n v="0.4"/>
  </r>
  <r>
    <x v="2"/>
    <n v="1128299"/>
    <x v="156"/>
    <x v="2"/>
    <x v="21"/>
    <x v="25"/>
    <x v="5"/>
    <n v="0.8500000000000002"/>
    <n v="5750"/>
    <n v="4887.5000000000009"/>
    <n v="1466.2500000000002"/>
    <n v="0.3"/>
  </r>
  <r>
    <x v="2"/>
    <n v="1128299"/>
    <x v="102"/>
    <x v="2"/>
    <x v="22"/>
    <x v="16"/>
    <x v="0"/>
    <n v="0.35000000000000003"/>
    <n v="4000"/>
    <n v="1400.0000000000002"/>
    <n v="560"/>
    <n v="0.39999999999999997"/>
  </r>
  <r>
    <x v="2"/>
    <n v="1128299"/>
    <x v="102"/>
    <x v="2"/>
    <x v="22"/>
    <x v="16"/>
    <x v="1"/>
    <n v="0.45"/>
    <n v="4000"/>
    <n v="1800"/>
    <n v="719.99999999999989"/>
    <n v="0.39999999999999997"/>
  </r>
  <r>
    <x v="2"/>
    <n v="1128299"/>
    <x v="102"/>
    <x v="2"/>
    <x v="22"/>
    <x v="16"/>
    <x v="2"/>
    <n v="0.45"/>
    <n v="4000"/>
    <n v="1800"/>
    <n v="719.99999999999989"/>
    <n v="0.39999999999999997"/>
  </r>
  <r>
    <x v="2"/>
    <n v="1128299"/>
    <x v="102"/>
    <x v="2"/>
    <x v="22"/>
    <x v="16"/>
    <x v="3"/>
    <n v="0.45"/>
    <n v="2500"/>
    <n v="1125"/>
    <n v="449.99999999999994"/>
    <n v="0.39999999999999997"/>
  </r>
  <r>
    <x v="2"/>
    <n v="1128299"/>
    <x v="102"/>
    <x v="2"/>
    <x v="22"/>
    <x v="16"/>
    <x v="4"/>
    <n v="0.50000000000000011"/>
    <n v="2000"/>
    <n v="1000.0000000000002"/>
    <n v="450.00000000000011"/>
    <n v="0.45"/>
  </r>
  <r>
    <x v="2"/>
    <n v="1128299"/>
    <x v="102"/>
    <x v="2"/>
    <x v="22"/>
    <x v="16"/>
    <x v="5"/>
    <n v="0.45"/>
    <n v="4500"/>
    <n v="2025"/>
    <n v="708.75"/>
    <n v="0.35"/>
  </r>
  <r>
    <x v="2"/>
    <n v="1128299"/>
    <x v="103"/>
    <x v="2"/>
    <x v="22"/>
    <x v="16"/>
    <x v="0"/>
    <n v="0.35000000000000003"/>
    <n v="5000"/>
    <n v="1750.0000000000002"/>
    <n v="700"/>
    <n v="0.39999999999999997"/>
  </r>
  <r>
    <x v="2"/>
    <n v="1128299"/>
    <x v="103"/>
    <x v="2"/>
    <x v="22"/>
    <x v="16"/>
    <x v="1"/>
    <n v="0.45"/>
    <n v="4000"/>
    <n v="1800"/>
    <n v="719.99999999999989"/>
    <n v="0.39999999999999997"/>
  </r>
  <r>
    <x v="2"/>
    <n v="1128299"/>
    <x v="103"/>
    <x v="2"/>
    <x v="22"/>
    <x v="16"/>
    <x v="2"/>
    <n v="0.45"/>
    <n v="4000"/>
    <n v="1800"/>
    <n v="719.99999999999989"/>
    <n v="0.39999999999999997"/>
  </r>
  <r>
    <x v="2"/>
    <n v="1128299"/>
    <x v="103"/>
    <x v="2"/>
    <x v="22"/>
    <x v="16"/>
    <x v="3"/>
    <n v="0.45"/>
    <n v="2500"/>
    <n v="1125"/>
    <n v="449.99999999999994"/>
    <n v="0.39999999999999997"/>
  </r>
  <r>
    <x v="2"/>
    <n v="1128299"/>
    <x v="103"/>
    <x v="2"/>
    <x v="22"/>
    <x v="16"/>
    <x v="4"/>
    <n v="0.50000000000000011"/>
    <n v="1750"/>
    <n v="875.00000000000023"/>
    <n v="393.75000000000011"/>
    <n v="0.45"/>
  </r>
  <r>
    <x v="2"/>
    <n v="1128299"/>
    <x v="103"/>
    <x v="2"/>
    <x v="22"/>
    <x v="16"/>
    <x v="5"/>
    <n v="0.45"/>
    <n v="3750"/>
    <n v="1687.5"/>
    <n v="590.625"/>
    <n v="0.35"/>
  </r>
  <r>
    <x v="2"/>
    <n v="1128299"/>
    <x v="104"/>
    <x v="2"/>
    <x v="22"/>
    <x v="16"/>
    <x v="0"/>
    <n v="0.45"/>
    <n v="5250"/>
    <n v="2362.5"/>
    <n v="944.99999999999989"/>
    <n v="0.39999999999999997"/>
  </r>
  <r>
    <x v="2"/>
    <n v="1128299"/>
    <x v="104"/>
    <x v="2"/>
    <x v="22"/>
    <x v="16"/>
    <x v="1"/>
    <n v="0.55000000000000004"/>
    <n v="3750"/>
    <n v="2062.5"/>
    <n v="824.99999999999989"/>
    <n v="0.39999999999999997"/>
  </r>
  <r>
    <x v="2"/>
    <n v="1128299"/>
    <x v="104"/>
    <x v="2"/>
    <x v="22"/>
    <x v="16"/>
    <x v="2"/>
    <n v="0.6"/>
    <n v="4000"/>
    <n v="2400"/>
    <n v="959.99999999999989"/>
    <n v="0.39999999999999997"/>
  </r>
  <r>
    <x v="2"/>
    <n v="1128299"/>
    <x v="104"/>
    <x v="2"/>
    <x v="22"/>
    <x v="16"/>
    <x v="3"/>
    <n v="0.55000000000000004"/>
    <n v="3000"/>
    <n v="1650.0000000000002"/>
    <n v="660"/>
    <n v="0.39999999999999997"/>
  </r>
  <r>
    <x v="2"/>
    <n v="1128299"/>
    <x v="104"/>
    <x v="2"/>
    <x v="22"/>
    <x v="16"/>
    <x v="4"/>
    <n v="0.60000000000000009"/>
    <n v="1500"/>
    <n v="900.00000000000011"/>
    <n v="405.00000000000006"/>
    <n v="0.45"/>
  </r>
  <r>
    <x v="2"/>
    <n v="1128299"/>
    <x v="104"/>
    <x v="2"/>
    <x v="22"/>
    <x v="16"/>
    <x v="5"/>
    <n v="0.45"/>
    <n v="3500"/>
    <n v="1575"/>
    <n v="551.25"/>
    <n v="0.35"/>
  </r>
  <r>
    <x v="2"/>
    <n v="1128299"/>
    <x v="105"/>
    <x v="2"/>
    <x v="22"/>
    <x v="16"/>
    <x v="0"/>
    <n v="0.5"/>
    <n v="5250"/>
    <n v="2625"/>
    <n v="1050"/>
    <n v="0.39999999999999997"/>
  </r>
  <r>
    <x v="2"/>
    <n v="1128299"/>
    <x v="105"/>
    <x v="2"/>
    <x v="22"/>
    <x v="16"/>
    <x v="1"/>
    <n v="0.55000000000000004"/>
    <n v="3250"/>
    <n v="1787.5000000000002"/>
    <n v="715"/>
    <n v="0.39999999999999997"/>
  </r>
  <r>
    <x v="2"/>
    <n v="1128299"/>
    <x v="105"/>
    <x v="2"/>
    <x v="22"/>
    <x v="16"/>
    <x v="2"/>
    <n v="0.55000000000000004"/>
    <n v="3750"/>
    <n v="2062.5"/>
    <n v="824.99999999999989"/>
    <n v="0.39999999999999997"/>
  </r>
  <r>
    <x v="2"/>
    <n v="1128299"/>
    <x v="105"/>
    <x v="2"/>
    <x v="22"/>
    <x v="16"/>
    <x v="3"/>
    <n v="0.40000000000000008"/>
    <n v="2750"/>
    <n v="1100.0000000000002"/>
    <n v="440.00000000000006"/>
    <n v="0.39999999999999997"/>
  </r>
  <r>
    <x v="2"/>
    <n v="1128299"/>
    <x v="105"/>
    <x v="2"/>
    <x v="22"/>
    <x v="16"/>
    <x v="4"/>
    <n v="0.45000000000000012"/>
    <n v="1750"/>
    <n v="787.50000000000023"/>
    <n v="354.37500000000011"/>
    <n v="0.45"/>
  </r>
  <r>
    <x v="2"/>
    <n v="1128299"/>
    <x v="105"/>
    <x v="2"/>
    <x v="22"/>
    <x v="16"/>
    <x v="5"/>
    <n v="0.60000000000000009"/>
    <n v="3500"/>
    <n v="2100.0000000000005"/>
    <n v="735.00000000000011"/>
    <n v="0.35"/>
  </r>
  <r>
    <x v="2"/>
    <n v="1128299"/>
    <x v="106"/>
    <x v="2"/>
    <x v="22"/>
    <x v="16"/>
    <x v="0"/>
    <n v="0.45"/>
    <n v="5500"/>
    <n v="2475"/>
    <n v="989.99999999999989"/>
    <n v="0.39999999999999997"/>
  </r>
  <r>
    <x v="2"/>
    <n v="1128299"/>
    <x v="106"/>
    <x v="2"/>
    <x v="22"/>
    <x v="16"/>
    <x v="1"/>
    <n v="0.5"/>
    <n v="4000"/>
    <n v="2000"/>
    <n v="799.99999999999989"/>
    <n v="0.39999999999999997"/>
  </r>
  <r>
    <x v="2"/>
    <n v="1128299"/>
    <x v="106"/>
    <x v="2"/>
    <x v="22"/>
    <x v="16"/>
    <x v="2"/>
    <n v="0.5"/>
    <n v="4000"/>
    <n v="2000"/>
    <n v="799.99999999999989"/>
    <n v="0.39999999999999997"/>
  </r>
  <r>
    <x v="2"/>
    <n v="1128299"/>
    <x v="106"/>
    <x v="2"/>
    <x v="22"/>
    <x v="16"/>
    <x v="3"/>
    <n v="0.45"/>
    <n v="3250"/>
    <n v="1462.5"/>
    <n v="585"/>
    <n v="0.39999999999999997"/>
  </r>
  <r>
    <x v="2"/>
    <n v="1128299"/>
    <x v="106"/>
    <x v="2"/>
    <x v="22"/>
    <x v="16"/>
    <x v="4"/>
    <n v="0.39999999999999997"/>
    <n v="2250"/>
    <n v="899.99999999999989"/>
    <n v="404.99999999999994"/>
    <n v="0.45"/>
  </r>
  <r>
    <x v="2"/>
    <n v="1128299"/>
    <x v="106"/>
    <x v="2"/>
    <x v="22"/>
    <x v="16"/>
    <x v="5"/>
    <n v="0.65"/>
    <n v="5750"/>
    <n v="3737.5"/>
    <n v="1308.125"/>
    <n v="0.35"/>
  </r>
  <r>
    <x v="2"/>
    <n v="1128299"/>
    <x v="107"/>
    <x v="2"/>
    <x v="22"/>
    <x v="16"/>
    <x v="0"/>
    <n v="0.6"/>
    <n v="8250"/>
    <n v="4950"/>
    <n v="1979.9999999999998"/>
    <n v="0.39999999999999997"/>
  </r>
  <r>
    <x v="2"/>
    <n v="1128299"/>
    <x v="107"/>
    <x v="2"/>
    <x v="22"/>
    <x v="16"/>
    <x v="1"/>
    <n v="0.7"/>
    <n v="7000"/>
    <n v="4900"/>
    <n v="1959.9999999999998"/>
    <n v="0.39999999999999997"/>
  </r>
  <r>
    <x v="2"/>
    <n v="1128299"/>
    <x v="107"/>
    <x v="2"/>
    <x v="22"/>
    <x v="16"/>
    <x v="2"/>
    <n v="0.85"/>
    <n v="7000"/>
    <n v="5950"/>
    <n v="2380"/>
    <n v="0.39999999999999997"/>
  </r>
  <r>
    <x v="2"/>
    <n v="1128299"/>
    <x v="107"/>
    <x v="2"/>
    <x v="22"/>
    <x v="16"/>
    <x v="3"/>
    <n v="0.85"/>
    <n v="5750"/>
    <n v="4887.5"/>
    <n v="1954.9999999999998"/>
    <n v="0.39999999999999997"/>
  </r>
  <r>
    <x v="2"/>
    <n v="1128299"/>
    <x v="107"/>
    <x v="2"/>
    <x v="22"/>
    <x v="16"/>
    <x v="4"/>
    <n v="0.95000000000000007"/>
    <n v="4500"/>
    <n v="4275"/>
    <n v="1923.75"/>
    <n v="0.45"/>
  </r>
  <r>
    <x v="2"/>
    <n v="1128299"/>
    <x v="107"/>
    <x v="2"/>
    <x v="22"/>
    <x v="16"/>
    <x v="5"/>
    <n v="1.1000000000000001"/>
    <n v="7500"/>
    <n v="8250"/>
    <n v="2887.5"/>
    <n v="0.35"/>
  </r>
  <r>
    <x v="2"/>
    <n v="1128299"/>
    <x v="108"/>
    <x v="2"/>
    <x v="22"/>
    <x v="16"/>
    <x v="0"/>
    <n v="0.9"/>
    <n v="9000"/>
    <n v="8100"/>
    <n v="3239.9999999999995"/>
    <n v="0.39999999999999997"/>
  </r>
  <r>
    <x v="2"/>
    <n v="1128299"/>
    <x v="108"/>
    <x v="2"/>
    <x v="22"/>
    <x v="16"/>
    <x v="1"/>
    <n v="0.95000000000000007"/>
    <n v="7500"/>
    <n v="7125.0000000000009"/>
    <n v="2850"/>
    <n v="0.39999999999999997"/>
  </r>
  <r>
    <x v="2"/>
    <n v="1128299"/>
    <x v="108"/>
    <x v="2"/>
    <x v="22"/>
    <x v="16"/>
    <x v="2"/>
    <n v="0.95000000000000007"/>
    <n v="7000"/>
    <n v="6650.0000000000009"/>
    <n v="2660"/>
    <n v="0.39999999999999997"/>
  </r>
  <r>
    <x v="2"/>
    <n v="1128299"/>
    <x v="108"/>
    <x v="2"/>
    <x v="22"/>
    <x v="16"/>
    <x v="3"/>
    <n v="0.9"/>
    <n v="6000"/>
    <n v="5400"/>
    <n v="2160"/>
    <n v="0.39999999999999997"/>
  </r>
  <r>
    <x v="2"/>
    <n v="1128299"/>
    <x v="108"/>
    <x v="2"/>
    <x v="22"/>
    <x v="16"/>
    <x v="4"/>
    <n v="0.95000000000000007"/>
    <n v="6500"/>
    <n v="6175"/>
    <n v="2778.75"/>
    <n v="0.45"/>
  </r>
  <r>
    <x v="2"/>
    <n v="1128299"/>
    <x v="108"/>
    <x v="2"/>
    <x v="22"/>
    <x v="16"/>
    <x v="5"/>
    <n v="1.1000000000000001"/>
    <n v="6500"/>
    <n v="7150.0000000000009"/>
    <n v="2502.5"/>
    <n v="0.35"/>
  </r>
  <r>
    <x v="2"/>
    <n v="1128299"/>
    <x v="109"/>
    <x v="2"/>
    <x v="22"/>
    <x v="16"/>
    <x v="0"/>
    <n v="0.95000000000000007"/>
    <n v="8500"/>
    <n v="8075.0000000000009"/>
    <n v="3230"/>
    <n v="0.39999999999999997"/>
  </r>
  <r>
    <x v="2"/>
    <n v="1128299"/>
    <x v="109"/>
    <x v="2"/>
    <x v="22"/>
    <x v="16"/>
    <x v="1"/>
    <n v="0.85000000000000009"/>
    <n v="8250"/>
    <n v="7012.5000000000009"/>
    <n v="2805"/>
    <n v="0.39999999999999997"/>
  </r>
  <r>
    <x v="2"/>
    <n v="1128299"/>
    <x v="109"/>
    <x v="2"/>
    <x v="22"/>
    <x v="16"/>
    <x v="2"/>
    <n v="0.75000000000000011"/>
    <n v="7000"/>
    <n v="5250.0000000000009"/>
    <n v="2100"/>
    <n v="0.39999999999999997"/>
  </r>
  <r>
    <x v="2"/>
    <n v="1128299"/>
    <x v="109"/>
    <x v="2"/>
    <x v="22"/>
    <x v="16"/>
    <x v="3"/>
    <n v="0.75000000000000011"/>
    <n v="4750"/>
    <n v="3562.5000000000005"/>
    <n v="1425"/>
    <n v="0.39999999999999997"/>
  </r>
  <r>
    <x v="2"/>
    <n v="1128299"/>
    <x v="109"/>
    <x v="2"/>
    <x v="22"/>
    <x v="16"/>
    <x v="4"/>
    <n v="0.64999999999999991"/>
    <n v="4750"/>
    <n v="3087.4999999999995"/>
    <n v="1389.3749999999998"/>
    <n v="0.45"/>
  </r>
  <r>
    <x v="2"/>
    <n v="1128299"/>
    <x v="109"/>
    <x v="2"/>
    <x v="22"/>
    <x v="16"/>
    <x v="5"/>
    <n v="0.7"/>
    <n v="3000"/>
    <n v="2100"/>
    <n v="735"/>
    <n v="0.35"/>
  </r>
  <r>
    <x v="2"/>
    <n v="1128299"/>
    <x v="110"/>
    <x v="2"/>
    <x v="22"/>
    <x v="16"/>
    <x v="0"/>
    <n v="0.45000000000000012"/>
    <n v="5000"/>
    <n v="2250.0000000000005"/>
    <n v="900.00000000000011"/>
    <n v="0.39999999999999997"/>
  </r>
  <r>
    <x v="2"/>
    <n v="1128299"/>
    <x v="110"/>
    <x v="2"/>
    <x v="22"/>
    <x v="16"/>
    <x v="1"/>
    <n v="0.50000000000000011"/>
    <n v="5000"/>
    <n v="2500.0000000000005"/>
    <n v="1000.0000000000001"/>
    <n v="0.39999999999999997"/>
  </r>
  <r>
    <x v="2"/>
    <n v="1128299"/>
    <x v="110"/>
    <x v="2"/>
    <x v="22"/>
    <x v="16"/>
    <x v="2"/>
    <n v="0.45000000000000012"/>
    <n v="3000"/>
    <n v="1350.0000000000005"/>
    <n v="540.00000000000011"/>
    <n v="0.39999999999999997"/>
  </r>
  <r>
    <x v="2"/>
    <n v="1128299"/>
    <x v="110"/>
    <x v="2"/>
    <x v="22"/>
    <x v="16"/>
    <x v="3"/>
    <n v="0.45000000000000012"/>
    <n v="2500"/>
    <n v="1125.0000000000002"/>
    <n v="450.00000000000006"/>
    <n v="0.39999999999999997"/>
  </r>
  <r>
    <x v="2"/>
    <n v="1128299"/>
    <x v="110"/>
    <x v="2"/>
    <x v="22"/>
    <x v="16"/>
    <x v="4"/>
    <n v="0.55000000000000004"/>
    <n v="2750"/>
    <n v="1512.5000000000002"/>
    <n v="680.62500000000011"/>
    <n v="0.45"/>
  </r>
  <r>
    <x v="2"/>
    <n v="1128299"/>
    <x v="110"/>
    <x v="2"/>
    <x v="22"/>
    <x v="16"/>
    <x v="5"/>
    <n v="0.39999999999999997"/>
    <n v="3000"/>
    <n v="1200"/>
    <n v="420"/>
    <n v="0.35"/>
  </r>
  <r>
    <x v="2"/>
    <n v="1128299"/>
    <x v="111"/>
    <x v="2"/>
    <x v="22"/>
    <x v="16"/>
    <x v="0"/>
    <n v="0.35000000000000003"/>
    <n v="4000"/>
    <n v="1400.0000000000002"/>
    <n v="560"/>
    <n v="0.39999999999999997"/>
  </r>
  <r>
    <x v="2"/>
    <n v="1128299"/>
    <x v="111"/>
    <x v="2"/>
    <x v="22"/>
    <x v="16"/>
    <x v="1"/>
    <n v="0.50000000000000011"/>
    <n v="5750"/>
    <n v="2875.0000000000005"/>
    <n v="1150"/>
    <n v="0.39999999999999997"/>
  </r>
  <r>
    <x v="2"/>
    <n v="1128299"/>
    <x v="111"/>
    <x v="2"/>
    <x v="22"/>
    <x v="16"/>
    <x v="2"/>
    <n v="0.45000000000000012"/>
    <n v="4000"/>
    <n v="1800.0000000000005"/>
    <n v="720.00000000000011"/>
    <n v="0.39999999999999997"/>
  </r>
  <r>
    <x v="2"/>
    <n v="1128299"/>
    <x v="111"/>
    <x v="2"/>
    <x v="22"/>
    <x v="16"/>
    <x v="3"/>
    <n v="0.40000000000000008"/>
    <n v="3750"/>
    <n v="1500.0000000000002"/>
    <n v="600"/>
    <n v="0.39999999999999997"/>
  </r>
  <r>
    <x v="2"/>
    <n v="1128299"/>
    <x v="111"/>
    <x v="2"/>
    <x v="22"/>
    <x v="16"/>
    <x v="4"/>
    <n v="0.5"/>
    <n v="3500"/>
    <n v="1750"/>
    <n v="787.5"/>
    <n v="0.45"/>
  </r>
  <r>
    <x v="2"/>
    <n v="1128299"/>
    <x v="111"/>
    <x v="2"/>
    <x v="22"/>
    <x v="16"/>
    <x v="5"/>
    <n v="0.55000000000000004"/>
    <n v="4000"/>
    <n v="2200"/>
    <n v="770"/>
    <n v="0.35"/>
  </r>
  <r>
    <x v="2"/>
    <n v="1128299"/>
    <x v="112"/>
    <x v="2"/>
    <x v="22"/>
    <x v="16"/>
    <x v="0"/>
    <n v="0.40000000000000008"/>
    <n v="6250"/>
    <n v="2500.0000000000005"/>
    <n v="1000.0000000000001"/>
    <n v="0.39999999999999997"/>
  </r>
  <r>
    <x v="2"/>
    <n v="1128299"/>
    <x v="112"/>
    <x v="2"/>
    <x v="22"/>
    <x v="16"/>
    <x v="1"/>
    <n v="0.45000000000000012"/>
    <n v="7000"/>
    <n v="3150.0000000000009"/>
    <n v="1260.0000000000002"/>
    <n v="0.39999999999999997"/>
  </r>
  <r>
    <x v="2"/>
    <n v="1128299"/>
    <x v="112"/>
    <x v="2"/>
    <x v="22"/>
    <x v="16"/>
    <x v="2"/>
    <n v="0.40000000000000008"/>
    <n v="5250"/>
    <n v="2100.0000000000005"/>
    <n v="840.00000000000011"/>
    <n v="0.39999999999999997"/>
  </r>
  <r>
    <x v="2"/>
    <n v="1128299"/>
    <x v="112"/>
    <x v="2"/>
    <x v="22"/>
    <x v="16"/>
    <x v="3"/>
    <n v="0.50000000000000011"/>
    <n v="5000"/>
    <n v="2500.0000000000005"/>
    <n v="1000.0000000000001"/>
    <n v="0.39999999999999997"/>
  </r>
  <r>
    <x v="2"/>
    <n v="1128299"/>
    <x v="112"/>
    <x v="2"/>
    <x v="22"/>
    <x v="16"/>
    <x v="4"/>
    <n v="0.70000000000000007"/>
    <n v="4750"/>
    <n v="3325.0000000000005"/>
    <n v="1496.2500000000002"/>
    <n v="0.45"/>
  </r>
  <r>
    <x v="2"/>
    <n v="1128299"/>
    <x v="112"/>
    <x v="2"/>
    <x v="22"/>
    <x v="16"/>
    <x v="5"/>
    <n v="0.8500000000000002"/>
    <n v="6000"/>
    <n v="5100.0000000000009"/>
    <n v="1785.0000000000002"/>
    <n v="0.35"/>
  </r>
  <r>
    <x v="2"/>
    <n v="1128299"/>
    <x v="113"/>
    <x v="2"/>
    <x v="22"/>
    <x v="16"/>
    <x v="0"/>
    <n v="0.70000000000000018"/>
    <n v="8000"/>
    <n v="5600.0000000000018"/>
    <n v="2240.0000000000005"/>
    <n v="0.39999999999999997"/>
  </r>
  <r>
    <x v="2"/>
    <n v="1128299"/>
    <x v="113"/>
    <x v="2"/>
    <x v="22"/>
    <x v="16"/>
    <x v="1"/>
    <n v="0.80000000000000027"/>
    <n v="8000"/>
    <n v="6400.0000000000018"/>
    <n v="2560.0000000000005"/>
    <n v="0.39999999999999997"/>
  </r>
  <r>
    <x v="2"/>
    <n v="1128299"/>
    <x v="113"/>
    <x v="2"/>
    <x v="22"/>
    <x v="16"/>
    <x v="2"/>
    <n v="0.75000000000000022"/>
    <n v="6000"/>
    <n v="4500.0000000000009"/>
    <n v="1800.0000000000002"/>
    <n v="0.39999999999999997"/>
  </r>
  <r>
    <x v="2"/>
    <n v="1128299"/>
    <x v="113"/>
    <x v="2"/>
    <x v="22"/>
    <x v="16"/>
    <x v="3"/>
    <n v="0.75000000000000022"/>
    <n v="6000"/>
    <n v="4500.0000000000009"/>
    <n v="1800.0000000000002"/>
    <n v="0.39999999999999997"/>
  </r>
  <r>
    <x v="2"/>
    <n v="1128299"/>
    <x v="113"/>
    <x v="2"/>
    <x v="22"/>
    <x v="16"/>
    <x v="4"/>
    <n v="0.8500000000000002"/>
    <n v="5250"/>
    <n v="4462.5000000000009"/>
    <n v="2008.1250000000005"/>
    <n v="0.45"/>
  </r>
  <r>
    <x v="2"/>
    <n v="1128299"/>
    <x v="113"/>
    <x v="2"/>
    <x v="22"/>
    <x v="16"/>
    <x v="5"/>
    <n v="0.90000000000000024"/>
    <n v="6250"/>
    <n v="5625.0000000000018"/>
    <n v="1968.7500000000005"/>
    <n v="0.35"/>
  </r>
  <r>
    <x v="1"/>
    <n v="1197831"/>
    <x v="58"/>
    <x v="1"/>
    <x v="23"/>
    <x v="26"/>
    <x v="0"/>
    <n v="0.2"/>
    <n v="6750"/>
    <n v="1350"/>
    <n v="405"/>
    <n v="0.3"/>
  </r>
  <r>
    <x v="1"/>
    <n v="1197831"/>
    <x v="58"/>
    <x v="1"/>
    <x v="23"/>
    <x v="26"/>
    <x v="1"/>
    <n v="0.3"/>
    <n v="6750"/>
    <n v="2025"/>
    <n v="607.5"/>
    <n v="0.3"/>
  </r>
  <r>
    <x v="1"/>
    <n v="1197831"/>
    <x v="58"/>
    <x v="1"/>
    <x v="23"/>
    <x v="26"/>
    <x v="2"/>
    <n v="0.3"/>
    <n v="4750"/>
    <n v="1425"/>
    <n v="427.5"/>
    <n v="0.3"/>
  </r>
  <r>
    <x v="1"/>
    <n v="1197831"/>
    <x v="58"/>
    <x v="1"/>
    <x v="23"/>
    <x v="26"/>
    <x v="3"/>
    <n v="0.35"/>
    <n v="4750"/>
    <n v="1662.5"/>
    <n v="665"/>
    <n v="0.4"/>
  </r>
  <r>
    <x v="1"/>
    <n v="1197831"/>
    <x v="58"/>
    <x v="1"/>
    <x v="23"/>
    <x v="26"/>
    <x v="4"/>
    <n v="0.4"/>
    <n v="3250"/>
    <n v="1300"/>
    <n v="325"/>
    <n v="0.25"/>
  </r>
  <r>
    <x v="1"/>
    <n v="1197831"/>
    <x v="58"/>
    <x v="1"/>
    <x v="23"/>
    <x v="26"/>
    <x v="5"/>
    <n v="0.35"/>
    <n v="4750"/>
    <n v="1662.5"/>
    <n v="748.125"/>
    <n v="0.45"/>
  </r>
  <r>
    <x v="1"/>
    <n v="1197831"/>
    <x v="172"/>
    <x v="1"/>
    <x v="23"/>
    <x v="26"/>
    <x v="0"/>
    <n v="0.25"/>
    <n v="6250"/>
    <n v="1562.5"/>
    <n v="468.75"/>
    <n v="0.3"/>
  </r>
  <r>
    <x v="1"/>
    <n v="1197831"/>
    <x v="172"/>
    <x v="1"/>
    <x v="23"/>
    <x v="26"/>
    <x v="1"/>
    <n v="0.35"/>
    <n v="6000"/>
    <n v="2100"/>
    <n v="630"/>
    <n v="0.3"/>
  </r>
  <r>
    <x v="1"/>
    <n v="1197831"/>
    <x v="172"/>
    <x v="1"/>
    <x v="23"/>
    <x v="26"/>
    <x v="2"/>
    <n v="0.35"/>
    <n v="4250"/>
    <n v="1487.5"/>
    <n v="446.25"/>
    <n v="0.3"/>
  </r>
  <r>
    <x v="1"/>
    <n v="1197831"/>
    <x v="172"/>
    <x v="1"/>
    <x v="23"/>
    <x v="26"/>
    <x v="3"/>
    <n v="0.35"/>
    <n v="3750"/>
    <n v="1312.5"/>
    <n v="525"/>
    <n v="0.4"/>
  </r>
  <r>
    <x v="1"/>
    <n v="1197831"/>
    <x v="172"/>
    <x v="1"/>
    <x v="23"/>
    <x v="26"/>
    <x v="4"/>
    <n v="0.4"/>
    <n v="2500"/>
    <n v="1000"/>
    <n v="250"/>
    <n v="0.25"/>
  </r>
  <r>
    <x v="1"/>
    <n v="1197831"/>
    <x v="172"/>
    <x v="1"/>
    <x v="23"/>
    <x v="26"/>
    <x v="5"/>
    <n v="0.35"/>
    <n v="4500"/>
    <n v="1575"/>
    <n v="708.75"/>
    <n v="0.45"/>
  </r>
  <r>
    <x v="1"/>
    <n v="1197831"/>
    <x v="173"/>
    <x v="1"/>
    <x v="23"/>
    <x v="26"/>
    <x v="0"/>
    <n v="0.3"/>
    <n v="6250"/>
    <n v="1875"/>
    <n v="656.25"/>
    <n v="0.35"/>
  </r>
  <r>
    <x v="1"/>
    <n v="1197831"/>
    <x v="173"/>
    <x v="1"/>
    <x v="23"/>
    <x v="26"/>
    <x v="1"/>
    <n v="0.4"/>
    <n v="6250"/>
    <n v="2500"/>
    <n v="875"/>
    <n v="0.35"/>
  </r>
  <r>
    <x v="1"/>
    <n v="1197831"/>
    <x v="173"/>
    <x v="1"/>
    <x v="23"/>
    <x v="26"/>
    <x v="2"/>
    <n v="0.3"/>
    <n v="4500"/>
    <n v="1350"/>
    <n v="472.49999999999994"/>
    <n v="0.35"/>
  </r>
  <r>
    <x v="1"/>
    <n v="1197831"/>
    <x v="173"/>
    <x v="1"/>
    <x v="23"/>
    <x v="26"/>
    <x v="3"/>
    <n v="0.35000000000000003"/>
    <n v="3500"/>
    <n v="1225.0000000000002"/>
    <n v="551.25000000000011"/>
    <n v="0.45"/>
  </r>
  <r>
    <x v="1"/>
    <n v="1197831"/>
    <x v="173"/>
    <x v="1"/>
    <x v="23"/>
    <x v="26"/>
    <x v="4"/>
    <n v="0.4"/>
    <n v="2500"/>
    <n v="1000"/>
    <n v="300"/>
    <n v="0.3"/>
  </r>
  <r>
    <x v="1"/>
    <n v="1197831"/>
    <x v="173"/>
    <x v="1"/>
    <x v="23"/>
    <x v="26"/>
    <x v="5"/>
    <n v="0.35000000000000003"/>
    <n v="4000"/>
    <n v="1400.0000000000002"/>
    <n v="700.00000000000011"/>
    <n v="0.5"/>
  </r>
  <r>
    <x v="1"/>
    <n v="1197831"/>
    <x v="60"/>
    <x v="1"/>
    <x v="23"/>
    <x v="26"/>
    <x v="0"/>
    <n v="0.19999999999999998"/>
    <n v="6500"/>
    <n v="1300"/>
    <n v="454.99999999999994"/>
    <n v="0.35"/>
  </r>
  <r>
    <x v="1"/>
    <n v="1197831"/>
    <x v="60"/>
    <x v="1"/>
    <x v="23"/>
    <x v="26"/>
    <x v="1"/>
    <n v="0.30000000000000004"/>
    <n v="6500"/>
    <n v="1950.0000000000002"/>
    <n v="682.5"/>
    <n v="0.35"/>
  </r>
  <r>
    <x v="1"/>
    <n v="1197831"/>
    <x v="60"/>
    <x v="1"/>
    <x v="23"/>
    <x v="26"/>
    <x v="2"/>
    <n v="0.24999999999999997"/>
    <n v="4750"/>
    <n v="1187.4999999999998"/>
    <n v="415.62499999999989"/>
    <n v="0.35"/>
  </r>
  <r>
    <x v="1"/>
    <n v="1197831"/>
    <x v="60"/>
    <x v="1"/>
    <x v="23"/>
    <x v="26"/>
    <x v="3"/>
    <n v="0.30000000000000004"/>
    <n v="3750"/>
    <n v="1125.0000000000002"/>
    <n v="506.25000000000011"/>
    <n v="0.45"/>
  </r>
  <r>
    <x v="1"/>
    <n v="1197831"/>
    <x v="60"/>
    <x v="1"/>
    <x v="23"/>
    <x v="26"/>
    <x v="4"/>
    <n v="0.35"/>
    <n v="2750"/>
    <n v="962.49999999999989"/>
    <n v="288.74999999999994"/>
    <n v="0.3"/>
  </r>
  <r>
    <x v="1"/>
    <n v="1197831"/>
    <x v="60"/>
    <x v="1"/>
    <x v="23"/>
    <x v="26"/>
    <x v="5"/>
    <n v="0.30000000000000004"/>
    <n v="5500"/>
    <n v="1650.0000000000002"/>
    <n v="825.00000000000011"/>
    <n v="0.5"/>
  </r>
  <r>
    <x v="1"/>
    <n v="1197831"/>
    <x v="174"/>
    <x v="1"/>
    <x v="23"/>
    <x v="26"/>
    <x v="0"/>
    <n v="0.19999999999999998"/>
    <n v="7000"/>
    <n v="1399.9999999999998"/>
    <n v="489.99999999999989"/>
    <n v="0.35"/>
  </r>
  <r>
    <x v="1"/>
    <n v="1197831"/>
    <x v="174"/>
    <x v="1"/>
    <x v="23"/>
    <x v="26"/>
    <x v="1"/>
    <n v="0.30000000000000004"/>
    <n v="7250"/>
    <n v="2175.0000000000005"/>
    <n v="761.25000000000011"/>
    <n v="0.35"/>
  </r>
  <r>
    <x v="1"/>
    <n v="1197831"/>
    <x v="174"/>
    <x v="1"/>
    <x v="23"/>
    <x v="26"/>
    <x v="2"/>
    <n v="0.24999999999999997"/>
    <n v="5750"/>
    <n v="1437.4999999999998"/>
    <n v="503.12499999999989"/>
    <n v="0.35"/>
  </r>
  <r>
    <x v="1"/>
    <n v="1197831"/>
    <x v="174"/>
    <x v="1"/>
    <x v="23"/>
    <x v="26"/>
    <x v="3"/>
    <n v="0.35000000000000003"/>
    <n v="5000"/>
    <n v="1750.0000000000002"/>
    <n v="787.50000000000011"/>
    <n v="0.45"/>
  </r>
  <r>
    <x v="1"/>
    <n v="1197831"/>
    <x v="174"/>
    <x v="1"/>
    <x v="23"/>
    <x v="26"/>
    <x v="4"/>
    <n v="0.5"/>
    <n v="4000"/>
    <n v="2000"/>
    <n v="600"/>
    <n v="0.3"/>
  </r>
  <r>
    <x v="1"/>
    <n v="1197831"/>
    <x v="174"/>
    <x v="1"/>
    <x v="23"/>
    <x v="26"/>
    <x v="5"/>
    <n v="0.45"/>
    <n v="7500"/>
    <n v="3375"/>
    <n v="1687.5"/>
    <n v="0.5"/>
  </r>
  <r>
    <x v="1"/>
    <n v="1197831"/>
    <x v="175"/>
    <x v="1"/>
    <x v="23"/>
    <x v="26"/>
    <x v="0"/>
    <n v="0.45"/>
    <n v="7500"/>
    <n v="3375"/>
    <n v="1181.25"/>
    <n v="0.35"/>
  </r>
  <r>
    <x v="1"/>
    <n v="1197831"/>
    <x v="175"/>
    <x v="1"/>
    <x v="23"/>
    <x v="26"/>
    <x v="1"/>
    <n v="0.5"/>
    <n v="7500"/>
    <n v="3750"/>
    <n v="1312.5"/>
    <n v="0.35"/>
  </r>
  <r>
    <x v="1"/>
    <n v="1197831"/>
    <x v="175"/>
    <x v="1"/>
    <x v="23"/>
    <x v="26"/>
    <x v="2"/>
    <n v="0.5"/>
    <n v="6000"/>
    <n v="3000"/>
    <n v="1050"/>
    <n v="0.35"/>
  </r>
  <r>
    <x v="1"/>
    <n v="1197831"/>
    <x v="175"/>
    <x v="1"/>
    <x v="23"/>
    <x v="26"/>
    <x v="3"/>
    <n v="0.5"/>
    <n v="5500"/>
    <n v="2750"/>
    <n v="1237.5"/>
    <n v="0.45"/>
  </r>
  <r>
    <x v="1"/>
    <n v="1197831"/>
    <x v="175"/>
    <x v="1"/>
    <x v="23"/>
    <x v="26"/>
    <x v="4"/>
    <n v="0.55000000000000004"/>
    <n v="4500"/>
    <n v="2475"/>
    <n v="742.5"/>
    <n v="0.3"/>
  </r>
  <r>
    <x v="1"/>
    <n v="1197831"/>
    <x v="175"/>
    <x v="1"/>
    <x v="23"/>
    <x v="26"/>
    <x v="5"/>
    <n v="0.60000000000000009"/>
    <n v="8250"/>
    <n v="4950.0000000000009"/>
    <n v="2475.0000000000005"/>
    <n v="0.5"/>
  </r>
  <r>
    <x v="1"/>
    <n v="1197831"/>
    <x v="176"/>
    <x v="1"/>
    <x v="23"/>
    <x v="26"/>
    <x v="0"/>
    <n v="0.5"/>
    <n v="7750"/>
    <n v="3875"/>
    <n v="1549.9999999999998"/>
    <n v="0.39999999999999997"/>
  </r>
  <r>
    <x v="1"/>
    <n v="1197831"/>
    <x v="176"/>
    <x v="1"/>
    <x v="23"/>
    <x v="26"/>
    <x v="1"/>
    <n v="0.55000000000000004"/>
    <n v="7750"/>
    <n v="4262.5"/>
    <n v="1704.9999999999998"/>
    <n v="0.39999999999999997"/>
  </r>
  <r>
    <x v="1"/>
    <n v="1197831"/>
    <x v="176"/>
    <x v="1"/>
    <x v="23"/>
    <x v="26"/>
    <x v="2"/>
    <n v="0.5"/>
    <n v="9250"/>
    <n v="4625"/>
    <n v="1849.9999999999998"/>
    <n v="0.39999999999999997"/>
  </r>
  <r>
    <x v="1"/>
    <n v="1197831"/>
    <x v="176"/>
    <x v="1"/>
    <x v="23"/>
    <x v="26"/>
    <x v="3"/>
    <n v="0.5"/>
    <n v="5250"/>
    <n v="2625"/>
    <n v="1312.5"/>
    <n v="0.5"/>
  </r>
  <r>
    <x v="1"/>
    <n v="1197831"/>
    <x v="176"/>
    <x v="1"/>
    <x v="23"/>
    <x v="26"/>
    <x v="4"/>
    <n v="0.55000000000000004"/>
    <n v="5250"/>
    <n v="2887.5000000000005"/>
    <n v="1010.6250000000001"/>
    <n v="0.35"/>
  </r>
  <r>
    <x v="1"/>
    <n v="1197831"/>
    <x v="176"/>
    <x v="1"/>
    <x v="23"/>
    <x v="26"/>
    <x v="5"/>
    <n v="0.65"/>
    <n v="8000"/>
    <n v="5200"/>
    <n v="2860.0000000000005"/>
    <n v="0.55000000000000004"/>
  </r>
  <r>
    <x v="1"/>
    <n v="1197831"/>
    <x v="177"/>
    <x v="1"/>
    <x v="23"/>
    <x v="26"/>
    <x v="0"/>
    <n v="0.5"/>
    <n v="7500"/>
    <n v="3750"/>
    <n v="1499.9999999999998"/>
    <n v="0.39999999999999997"/>
  </r>
  <r>
    <x v="1"/>
    <n v="1197831"/>
    <x v="177"/>
    <x v="1"/>
    <x v="23"/>
    <x v="26"/>
    <x v="1"/>
    <n v="0.55000000000000004"/>
    <n v="7500"/>
    <n v="4125"/>
    <n v="1649.9999999999998"/>
    <n v="0.39999999999999997"/>
  </r>
  <r>
    <x v="1"/>
    <n v="1197831"/>
    <x v="177"/>
    <x v="1"/>
    <x v="23"/>
    <x v="26"/>
    <x v="2"/>
    <n v="0.5"/>
    <n v="9250"/>
    <n v="4625"/>
    <n v="1849.9999999999998"/>
    <n v="0.39999999999999997"/>
  </r>
  <r>
    <x v="1"/>
    <n v="1197831"/>
    <x v="177"/>
    <x v="1"/>
    <x v="23"/>
    <x v="26"/>
    <x v="3"/>
    <n v="0.5"/>
    <n v="4750"/>
    <n v="2375"/>
    <n v="1187.5"/>
    <n v="0.5"/>
  </r>
  <r>
    <x v="1"/>
    <n v="1197831"/>
    <x v="177"/>
    <x v="1"/>
    <x v="23"/>
    <x v="26"/>
    <x v="4"/>
    <n v="0.55000000000000004"/>
    <n v="4750"/>
    <n v="2612.5"/>
    <n v="914.37499999999989"/>
    <n v="0.35"/>
  </r>
  <r>
    <x v="1"/>
    <n v="1197831"/>
    <x v="177"/>
    <x v="1"/>
    <x v="23"/>
    <x v="26"/>
    <x v="5"/>
    <n v="0.6"/>
    <n v="7250"/>
    <n v="4350"/>
    <n v="2392.5"/>
    <n v="0.55000000000000004"/>
  </r>
  <r>
    <x v="1"/>
    <n v="1197831"/>
    <x v="178"/>
    <x v="1"/>
    <x v="23"/>
    <x v="26"/>
    <x v="0"/>
    <n v="0.55000000000000004"/>
    <n v="6750"/>
    <n v="3712.5000000000005"/>
    <n v="1485"/>
    <n v="0.39999999999999997"/>
  </r>
  <r>
    <x v="1"/>
    <n v="1197831"/>
    <x v="178"/>
    <x v="1"/>
    <x v="23"/>
    <x v="26"/>
    <x v="1"/>
    <n v="0.55000000000000004"/>
    <n v="6250"/>
    <n v="3437.5000000000005"/>
    <n v="1375"/>
    <n v="0.39999999999999997"/>
  </r>
  <r>
    <x v="1"/>
    <n v="1197831"/>
    <x v="178"/>
    <x v="1"/>
    <x v="23"/>
    <x v="26"/>
    <x v="2"/>
    <n v="0.6"/>
    <n v="6750"/>
    <n v="4050"/>
    <n v="1619.9999999999998"/>
    <n v="0.39999999999999997"/>
  </r>
  <r>
    <x v="1"/>
    <n v="1197831"/>
    <x v="178"/>
    <x v="1"/>
    <x v="23"/>
    <x v="26"/>
    <x v="3"/>
    <n v="0.6"/>
    <n v="4000"/>
    <n v="2400"/>
    <n v="1200"/>
    <n v="0.5"/>
  </r>
  <r>
    <x v="1"/>
    <n v="1197831"/>
    <x v="178"/>
    <x v="1"/>
    <x v="23"/>
    <x v="26"/>
    <x v="4"/>
    <n v="0.55000000000000004"/>
    <n v="4000"/>
    <n v="2200"/>
    <n v="770"/>
    <n v="0.35"/>
  </r>
  <r>
    <x v="1"/>
    <n v="1197831"/>
    <x v="178"/>
    <x v="1"/>
    <x v="23"/>
    <x v="26"/>
    <x v="5"/>
    <n v="0.5"/>
    <n v="6250"/>
    <n v="3125"/>
    <n v="1718.7500000000002"/>
    <n v="0.55000000000000004"/>
  </r>
  <r>
    <x v="1"/>
    <n v="1197831"/>
    <x v="179"/>
    <x v="1"/>
    <x v="23"/>
    <x v="26"/>
    <x v="0"/>
    <n v="0.4"/>
    <n v="5750"/>
    <n v="2300"/>
    <n v="919.99999999999989"/>
    <n v="0.39999999999999997"/>
  </r>
  <r>
    <x v="1"/>
    <n v="1197831"/>
    <x v="179"/>
    <x v="1"/>
    <x v="23"/>
    <x v="26"/>
    <x v="1"/>
    <n v="0.4"/>
    <n v="5750"/>
    <n v="2300"/>
    <n v="919.99999999999989"/>
    <n v="0.39999999999999997"/>
  </r>
  <r>
    <x v="1"/>
    <n v="1197831"/>
    <x v="179"/>
    <x v="1"/>
    <x v="23"/>
    <x v="26"/>
    <x v="2"/>
    <n v="0.45"/>
    <n v="5250"/>
    <n v="2362.5"/>
    <n v="944.99999999999989"/>
    <n v="0.39999999999999997"/>
  </r>
  <r>
    <x v="1"/>
    <n v="1197831"/>
    <x v="179"/>
    <x v="1"/>
    <x v="23"/>
    <x v="26"/>
    <x v="3"/>
    <n v="0.45"/>
    <n v="3750"/>
    <n v="1687.5"/>
    <n v="843.75"/>
    <n v="0.5"/>
  </r>
  <r>
    <x v="1"/>
    <n v="1197831"/>
    <x v="179"/>
    <x v="1"/>
    <x v="23"/>
    <x v="26"/>
    <x v="4"/>
    <n v="0.35000000000000003"/>
    <n v="3500"/>
    <n v="1225.0000000000002"/>
    <n v="428.75000000000006"/>
    <n v="0.35"/>
  </r>
  <r>
    <x v="1"/>
    <n v="1197831"/>
    <x v="179"/>
    <x v="1"/>
    <x v="23"/>
    <x v="26"/>
    <x v="5"/>
    <n v="0.45"/>
    <n v="5250"/>
    <n v="2362.5"/>
    <n v="1299.375"/>
    <n v="0.55000000000000004"/>
  </r>
  <r>
    <x v="1"/>
    <n v="1197831"/>
    <x v="64"/>
    <x v="1"/>
    <x v="23"/>
    <x v="26"/>
    <x v="0"/>
    <n v="0.35000000000000003"/>
    <n v="6750"/>
    <n v="2362.5"/>
    <n v="944.99999999999989"/>
    <n v="0.39999999999999997"/>
  </r>
  <r>
    <x v="1"/>
    <n v="1197831"/>
    <x v="64"/>
    <x v="1"/>
    <x v="23"/>
    <x v="26"/>
    <x v="1"/>
    <n v="0.35000000000000003"/>
    <n v="6750"/>
    <n v="2362.5"/>
    <n v="944.99999999999989"/>
    <n v="0.39999999999999997"/>
  </r>
  <r>
    <x v="1"/>
    <n v="1197831"/>
    <x v="64"/>
    <x v="1"/>
    <x v="23"/>
    <x v="26"/>
    <x v="2"/>
    <n v="0.6"/>
    <n v="6000"/>
    <n v="3600"/>
    <n v="1439.9999999999998"/>
    <n v="0.39999999999999997"/>
  </r>
  <r>
    <x v="1"/>
    <n v="1197831"/>
    <x v="64"/>
    <x v="1"/>
    <x v="23"/>
    <x v="26"/>
    <x v="3"/>
    <n v="0.6"/>
    <n v="4500"/>
    <n v="2700"/>
    <n v="1350"/>
    <n v="0.5"/>
  </r>
  <r>
    <x v="1"/>
    <n v="1197831"/>
    <x v="64"/>
    <x v="1"/>
    <x v="23"/>
    <x v="26"/>
    <x v="4"/>
    <n v="0.54999999999999993"/>
    <n v="4250"/>
    <n v="2337.4999999999995"/>
    <n v="818.12499999999977"/>
    <n v="0.35"/>
  </r>
  <r>
    <x v="1"/>
    <n v="1197831"/>
    <x v="64"/>
    <x v="1"/>
    <x v="23"/>
    <x v="26"/>
    <x v="5"/>
    <n v="0.65"/>
    <n v="6250"/>
    <n v="4062.5"/>
    <n v="2234.375"/>
    <n v="0.55000000000000004"/>
  </r>
  <r>
    <x v="1"/>
    <n v="1197831"/>
    <x v="65"/>
    <x v="1"/>
    <x v="23"/>
    <x v="26"/>
    <x v="0"/>
    <n v="0.54999999999999993"/>
    <n v="7750"/>
    <n v="4262.4999999999991"/>
    <n v="1704.9999999999995"/>
    <n v="0.39999999999999997"/>
  </r>
  <r>
    <x v="1"/>
    <n v="1197831"/>
    <x v="65"/>
    <x v="1"/>
    <x v="23"/>
    <x v="26"/>
    <x v="1"/>
    <n v="0.54999999999999993"/>
    <n v="7750"/>
    <n v="4262.4999999999991"/>
    <n v="1704.9999999999995"/>
    <n v="0.39999999999999997"/>
  </r>
  <r>
    <x v="1"/>
    <n v="1197831"/>
    <x v="65"/>
    <x v="1"/>
    <x v="23"/>
    <x v="26"/>
    <x v="2"/>
    <n v="0.6"/>
    <n v="6750"/>
    <n v="4050"/>
    <n v="1619.9999999999998"/>
    <n v="0.39999999999999997"/>
  </r>
  <r>
    <x v="1"/>
    <n v="1197831"/>
    <x v="65"/>
    <x v="1"/>
    <x v="23"/>
    <x v="26"/>
    <x v="3"/>
    <n v="0.6"/>
    <n v="5250"/>
    <n v="3150"/>
    <n v="1575"/>
    <n v="0.5"/>
  </r>
  <r>
    <x v="1"/>
    <n v="1197831"/>
    <x v="65"/>
    <x v="1"/>
    <x v="23"/>
    <x v="26"/>
    <x v="4"/>
    <n v="0.54999999999999993"/>
    <n v="4750"/>
    <n v="2612.4999999999995"/>
    <n v="914.37499999999977"/>
    <n v="0.35"/>
  </r>
  <r>
    <x v="1"/>
    <n v="1197831"/>
    <x v="65"/>
    <x v="1"/>
    <x v="23"/>
    <x v="26"/>
    <x v="5"/>
    <n v="0.65"/>
    <n v="7250"/>
    <n v="4712.5"/>
    <n v="2591.875"/>
    <n v="0.55000000000000004"/>
  </r>
  <r>
    <x v="2"/>
    <n v="1128299"/>
    <x v="180"/>
    <x v="2"/>
    <x v="24"/>
    <x v="27"/>
    <x v="0"/>
    <n v="0.29999999999999993"/>
    <n v="4250"/>
    <n v="1274.9999999999998"/>
    <n v="446.24999999999989"/>
    <n v="0.35"/>
  </r>
  <r>
    <x v="2"/>
    <n v="1128299"/>
    <x v="180"/>
    <x v="2"/>
    <x v="24"/>
    <x v="27"/>
    <x v="1"/>
    <n v="0.4"/>
    <n v="4250"/>
    <n v="1700"/>
    <n v="680"/>
    <n v="0.4"/>
  </r>
  <r>
    <x v="2"/>
    <n v="1128299"/>
    <x v="180"/>
    <x v="2"/>
    <x v="24"/>
    <x v="27"/>
    <x v="2"/>
    <n v="0.4"/>
    <n v="4250"/>
    <n v="1700"/>
    <n v="595"/>
    <n v="0.35"/>
  </r>
  <r>
    <x v="2"/>
    <n v="1128299"/>
    <x v="180"/>
    <x v="2"/>
    <x v="24"/>
    <x v="27"/>
    <x v="3"/>
    <n v="0.4"/>
    <n v="2750"/>
    <n v="1100"/>
    <n v="385"/>
    <n v="0.35"/>
  </r>
  <r>
    <x v="2"/>
    <n v="1128299"/>
    <x v="180"/>
    <x v="2"/>
    <x v="24"/>
    <x v="27"/>
    <x v="4"/>
    <n v="0.45000000000000007"/>
    <n v="2250"/>
    <n v="1012.5000000000001"/>
    <n v="303.75"/>
    <n v="0.3"/>
  </r>
  <r>
    <x v="2"/>
    <n v="1128299"/>
    <x v="180"/>
    <x v="2"/>
    <x v="24"/>
    <x v="27"/>
    <x v="5"/>
    <n v="0.4"/>
    <n v="4250"/>
    <n v="1700"/>
    <n v="425"/>
    <n v="0.25"/>
  </r>
  <r>
    <x v="2"/>
    <n v="1128299"/>
    <x v="181"/>
    <x v="2"/>
    <x v="24"/>
    <x v="27"/>
    <x v="0"/>
    <n v="0.29999999999999993"/>
    <n v="4750"/>
    <n v="1424.9999999999998"/>
    <n v="498.74999999999989"/>
    <n v="0.35"/>
  </r>
  <r>
    <x v="2"/>
    <n v="1128299"/>
    <x v="181"/>
    <x v="2"/>
    <x v="24"/>
    <x v="27"/>
    <x v="1"/>
    <n v="0.4"/>
    <n v="3750"/>
    <n v="1500"/>
    <n v="600"/>
    <n v="0.4"/>
  </r>
  <r>
    <x v="2"/>
    <n v="1128299"/>
    <x v="181"/>
    <x v="2"/>
    <x v="24"/>
    <x v="27"/>
    <x v="2"/>
    <n v="0.4"/>
    <n v="3750"/>
    <n v="1500"/>
    <n v="525"/>
    <n v="0.35"/>
  </r>
  <r>
    <x v="2"/>
    <n v="1128299"/>
    <x v="181"/>
    <x v="2"/>
    <x v="24"/>
    <x v="27"/>
    <x v="3"/>
    <n v="0.4"/>
    <n v="2250"/>
    <n v="900"/>
    <n v="315"/>
    <n v="0.35"/>
  </r>
  <r>
    <x v="2"/>
    <n v="1128299"/>
    <x v="181"/>
    <x v="2"/>
    <x v="24"/>
    <x v="27"/>
    <x v="4"/>
    <n v="0.45000000000000007"/>
    <n v="1500"/>
    <n v="675.00000000000011"/>
    <n v="202.50000000000003"/>
    <n v="0.3"/>
  </r>
  <r>
    <x v="2"/>
    <n v="1128299"/>
    <x v="181"/>
    <x v="2"/>
    <x v="24"/>
    <x v="27"/>
    <x v="5"/>
    <n v="0.4"/>
    <n v="3500"/>
    <n v="1400"/>
    <n v="350"/>
    <n v="0.25"/>
  </r>
  <r>
    <x v="2"/>
    <n v="1128299"/>
    <x v="182"/>
    <x v="2"/>
    <x v="24"/>
    <x v="27"/>
    <x v="0"/>
    <n v="0.4"/>
    <n v="5000"/>
    <n v="2000"/>
    <n v="700"/>
    <n v="0.35"/>
  </r>
  <r>
    <x v="2"/>
    <n v="1128299"/>
    <x v="182"/>
    <x v="2"/>
    <x v="24"/>
    <x v="27"/>
    <x v="1"/>
    <n v="0.5"/>
    <n v="3500"/>
    <n v="1750"/>
    <n v="700"/>
    <n v="0.4"/>
  </r>
  <r>
    <x v="2"/>
    <n v="1128299"/>
    <x v="182"/>
    <x v="2"/>
    <x v="24"/>
    <x v="27"/>
    <x v="2"/>
    <n v="0.5"/>
    <n v="3500"/>
    <n v="1750"/>
    <n v="612.5"/>
    <n v="0.35"/>
  </r>
  <r>
    <x v="2"/>
    <n v="1128299"/>
    <x v="182"/>
    <x v="2"/>
    <x v="24"/>
    <x v="27"/>
    <x v="3"/>
    <n v="0.5"/>
    <n v="2250"/>
    <n v="1125"/>
    <n v="393.75"/>
    <n v="0.35"/>
  </r>
  <r>
    <x v="2"/>
    <n v="1128299"/>
    <x v="182"/>
    <x v="2"/>
    <x v="24"/>
    <x v="27"/>
    <x v="4"/>
    <n v="0.55000000000000004"/>
    <n v="1250"/>
    <n v="687.5"/>
    <n v="206.25"/>
    <n v="0.3"/>
  </r>
  <r>
    <x v="2"/>
    <n v="1128299"/>
    <x v="182"/>
    <x v="2"/>
    <x v="24"/>
    <x v="27"/>
    <x v="5"/>
    <n v="0.5"/>
    <n v="3250"/>
    <n v="1625"/>
    <n v="406.25"/>
    <n v="0.25"/>
  </r>
  <r>
    <x v="2"/>
    <n v="1128299"/>
    <x v="183"/>
    <x v="2"/>
    <x v="24"/>
    <x v="27"/>
    <x v="0"/>
    <n v="0.5"/>
    <n v="5000"/>
    <n v="2500"/>
    <n v="875"/>
    <n v="0.35"/>
  </r>
  <r>
    <x v="2"/>
    <n v="1128299"/>
    <x v="183"/>
    <x v="2"/>
    <x v="24"/>
    <x v="27"/>
    <x v="1"/>
    <n v="0.55000000000000004"/>
    <n v="3000"/>
    <n v="1650.0000000000002"/>
    <n v="660.00000000000011"/>
    <n v="0.4"/>
  </r>
  <r>
    <x v="2"/>
    <n v="1128299"/>
    <x v="183"/>
    <x v="2"/>
    <x v="24"/>
    <x v="27"/>
    <x v="2"/>
    <n v="0.55000000000000004"/>
    <n v="3500"/>
    <n v="1925.0000000000002"/>
    <n v="673.75"/>
    <n v="0.35"/>
  </r>
  <r>
    <x v="2"/>
    <n v="1128299"/>
    <x v="183"/>
    <x v="2"/>
    <x v="24"/>
    <x v="27"/>
    <x v="3"/>
    <n v="0.5"/>
    <n v="2500"/>
    <n v="1250"/>
    <n v="437.5"/>
    <n v="0.35"/>
  </r>
  <r>
    <x v="2"/>
    <n v="1128299"/>
    <x v="183"/>
    <x v="2"/>
    <x v="24"/>
    <x v="27"/>
    <x v="4"/>
    <n v="0.55000000000000004"/>
    <n v="1500"/>
    <n v="825.00000000000011"/>
    <n v="247.50000000000003"/>
    <n v="0.3"/>
  </r>
  <r>
    <x v="2"/>
    <n v="1128299"/>
    <x v="183"/>
    <x v="2"/>
    <x v="24"/>
    <x v="27"/>
    <x v="5"/>
    <n v="0.70000000000000007"/>
    <n v="3250"/>
    <n v="2275"/>
    <n v="568.75"/>
    <n v="0.25"/>
  </r>
  <r>
    <x v="2"/>
    <n v="1128299"/>
    <x v="184"/>
    <x v="2"/>
    <x v="24"/>
    <x v="27"/>
    <x v="0"/>
    <n v="0.5"/>
    <n v="5250"/>
    <n v="2625"/>
    <n v="918.74999999999989"/>
    <n v="0.35"/>
  </r>
  <r>
    <x v="2"/>
    <n v="1128299"/>
    <x v="184"/>
    <x v="2"/>
    <x v="24"/>
    <x v="27"/>
    <x v="1"/>
    <n v="0.55000000000000004"/>
    <n v="3750"/>
    <n v="2062.5"/>
    <n v="825"/>
    <n v="0.4"/>
  </r>
  <r>
    <x v="2"/>
    <n v="1128299"/>
    <x v="184"/>
    <x v="2"/>
    <x v="24"/>
    <x v="27"/>
    <x v="2"/>
    <n v="0.55000000000000004"/>
    <n v="4000"/>
    <n v="2200"/>
    <n v="770"/>
    <n v="0.35"/>
  </r>
  <r>
    <x v="2"/>
    <n v="1128299"/>
    <x v="184"/>
    <x v="2"/>
    <x v="24"/>
    <x v="27"/>
    <x v="3"/>
    <n v="0.5"/>
    <n v="3000"/>
    <n v="1500"/>
    <n v="525"/>
    <n v="0.35"/>
  </r>
  <r>
    <x v="2"/>
    <n v="1128299"/>
    <x v="184"/>
    <x v="2"/>
    <x v="24"/>
    <x v="27"/>
    <x v="4"/>
    <n v="0.55000000000000004"/>
    <n v="2000"/>
    <n v="1100"/>
    <n v="330"/>
    <n v="0.3"/>
  </r>
  <r>
    <x v="2"/>
    <n v="1128299"/>
    <x v="184"/>
    <x v="2"/>
    <x v="24"/>
    <x v="27"/>
    <x v="5"/>
    <n v="0.70000000000000007"/>
    <n v="3750"/>
    <n v="2625.0000000000005"/>
    <n v="656.25000000000011"/>
    <n v="0.25"/>
  </r>
  <r>
    <x v="2"/>
    <n v="1128299"/>
    <x v="185"/>
    <x v="2"/>
    <x v="24"/>
    <x v="27"/>
    <x v="0"/>
    <n v="0.5"/>
    <n v="6250"/>
    <n v="3125"/>
    <n v="1093.75"/>
    <n v="0.35"/>
  </r>
  <r>
    <x v="2"/>
    <n v="1128299"/>
    <x v="185"/>
    <x v="2"/>
    <x v="24"/>
    <x v="27"/>
    <x v="1"/>
    <n v="0.55000000000000004"/>
    <n v="4750"/>
    <n v="2612.5"/>
    <n v="1045"/>
    <n v="0.4"/>
  </r>
  <r>
    <x v="2"/>
    <n v="1128299"/>
    <x v="185"/>
    <x v="2"/>
    <x v="24"/>
    <x v="27"/>
    <x v="2"/>
    <n v="0.55000000000000004"/>
    <n v="4750"/>
    <n v="2612.5"/>
    <n v="914.37499999999989"/>
    <n v="0.35"/>
  </r>
  <r>
    <x v="2"/>
    <n v="1128299"/>
    <x v="185"/>
    <x v="2"/>
    <x v="24"/>
    <x v="27"/>
    <x v="3"/>
    <n v="0.5"/>
    <n v="3500"/>
    <n v="1750"/>
    <n v="612.5"/>
    <n v="0.35"/>
  </r>
  <r>
    <x v="2"/>
    <n v="1128299"/>
    <x v="185"/>
    <x v="2"/>
    <x v="24"/>
    <x v="27"/>
    <x v="4"/>
    <n v="0.55000000000000004"/>
    <n v="2250"/>
    <n v="1237.5"/>
    <n v="371.25"/>
    <n v="0.3"/>
  </r>
  <r>
    <x v="2"/>
    <n v="1128299"/>
    <x v="185"/>
    <x v="2"/>
    <x v="24"/>
    <x v="27"/>
    <x v="5"/>
    <n v="0.70000000000000007"/>
    <n v="5250"/>
    <n v="3675.0000000000005"/>
    <n v="918.75000000000011"/>
    <n v="0.25"/>
  </r>
  <r>
    <x v="2"/>
    <n v="1128299"/>
    <x v="186"/>
    <x v="2"/>
    <x v="24"/>
    <x v="27"/>
    <x v="0"/>
    <n v="0.5"/>
    <n v="6750"/>
    <n v="3375"/>
    <n v="1181.25"/>
    <n v="0.35"/>
  </r>
  <r>
    <x v="2"/>
    <n v="1128299"/>
    <x v="186"/>
    <x v="2"/>
    <x v="24"/>
    <x v="27"/>
    <x v="1"/>
    <n v="0.55000000000000004"/>
    <n v="5250"/>
    <n v="2887.5000000000005"/>
    <n v="1155.0000000000002"/>
    <n v="0.4"/>
  </r>
  <r>
    <x v="2"/>
    <n v="1128299"/>
    <x v="186"/>
    <x v="2"/>
    <x v="24"/>
    <x v="27"/>
    <x v="2"/>
    <n v="0.55000000000000004"/>
    <n v="4750"/>
    <n v="2612.5"/>
    <n v="914.37499999999989"/>
    <n v="0.35"/>
  </r>
  <r>
    <x v="2"/>
    <n v="1128299"/>
    <x v="186"/>
    <x v="2"/>
    <x v="24"/>
    <x v="27"/>
    <x v="3"/>
    <n v="0.5"/>
    <n v="3750"/>
    <n v="1875"/>
    <n v="656.25"/>
    <n v="0.35"/>
  </r>
  <r>
    <x v="2"/>
    <n v="1128299"/>
    <x v="186"/>
    <x v="2"/>
    <x v="24"/>
    <x v="27"/>
    <x v="4"/>
    <n v="0.55000000000000004"/>
    <n v="4250"/>
    <n v="2337.5"/>
    <n v="701.25"/>
    <n v="0.3"/>
  </r>
  <r>
    <x v="2"/>
    <n v="1128299"/>
    <x v="186"/>
    <x v="2"/>
    <x v="24"/>
    <x v="27"/>
    <x v="5"/>
    <n v="0.70000000000000007"/>
    <n v="4250"/>
    <n v="2975.0000000000005"/>
    <n v="743.75000000000011"/>
    <n v="0.25"/>
  </r>
  <r>
    <x v="2"/>
    <n v="1128299"/>
    <x v="187"/>
    <x v="2"/>
    <x v="24"/>
    <x v="27"/>
    <x v="0"/>
    <n v="0.55000000000000004"/>
    <n v="6250"/>
    <n v="3437.5000000000005"/>
    <n v="1203.125"/>
    <n v="0.35"/>
  </r>
  <r>
    <x v="2"/>
    <n v="1128299"/>
    <x v="187"/>
    <x v="2"/>
    <x v="24"/>
    <x v="27"/>
    <x v="1"/>
    <n v="0.60000000000000009"/>
    <n v="5750"/>
    <n v="3450.0000000000005"/>
    <n v="1380.0000000000002"/>
    <n v="0.4"/>
  </r>
  <r>
    <x v="2"/>
    <n v="1128299"/>
    <x v="187"/>
    <x v="2"/>
    <x v="24"/>
    <x v="27"/>
    <x v="2"/>
    <n v="0.55000000000000004"/>
    <n v="4500"/>
    <n v="2475"/>
    <n v="866.25"/>
    <n v="0.35"/>
  </r>
  <r>
    <x v="2"/>
    <n v="1128299"/>
    <x v="187"/>
    <x v="2"/>
    <x v="24"/>
    <x v="27"/>
    <x v="3"/>
    <n v="0.55000000000000004"/>
    <n v="4000"/>
    <n v="2200"/>
    <n v="770"/>
    <n v="0.35"/>
  </r>
  <r>
    <x v="2"/>
    <n v="1128299"/>
    <x v="187"/>
    <x v="2"/>
    <x v="24"/>
    <x v="27"/>
    <x v="4"/>
    <n v="0.65"/>
    <n v="4000"/>
    <n v="2600"/>
    <n v="780"/>
    <n v="0.3"/>
  </r>
  <r>
    <x v="2"/>
    <n v="1128299"/>
    <x v="187"/>
    <x v="2"/>
    <x v="24"/>
    <x v="27"/>
    <x v="5"/>
    <n v="0.70000000000000007"/>
    <n v="3750"/>
    <n v="2625.0000000000005"/>
    <n v="656.25000000000011"/>
    <n v="0.25"/>
  </r>
  <r>
    <x v="2"/>
    <n v="1128299"/>
    <x v="188"/>
    <x v="2"/>
    <x v="24"/>
    <x v="27"/>
    <x v="0"/>
    <n v="0.45000000000000007"/>
    <n v="5750"/>
    <n v="2587.5000000000005"/>
    <n v="905.62500000000011"/>
    <n v="0.35"/>
  </r>
  <r>
    <x v="2"/>
    <n v="1128299"/>
    <x v="188"/>
    <x v="2"/>
    <x v="24"/>
    <x v="27"/>
    <x v="1"/>
    <n v="0.50000000000000011"/>
    <n v="5750"/>
    <n v="2875.0000000000005"/>
    <n v="1150.0000000000002"/>
    <n v="0.4"/>
  </r>
  <r>
    <x v="2"/>
    <n v="1128299"/>
    <x v="188"/>
    <x v="2"/>
    <x v="24"/>
    <x v="27"/>
    <x v="2"/>
    <n v="0.45000000000000007"/>
    <n v="4250"/>
    <n v="1912.5000000000002"/>
    <n v="669.375"/>
    <n v="0.35"/>
  </r>
  <r>
    <x v="2"/>
    <n v="1128299"/>
    <x v="188"/>
    <x v="2"/>
    <x v="24"/>
    <x v="27"/>
    <x v="3"/>
    <n v="0.45000000000000007"/>
    <n v="3750"/>
    <n v="1687.5000000000002"/>
    <n v="590.625"/>
    <n v="0.35"/>
  </r>
  <r>
    <x v="2"/>
    <n v="1128299"/>
    <x v="188"/>
    <x v="2"/>
    <x v="24"/>
    <x v="27"/>
    <x v="4"/>
    <n v="0.55000000000000004"/>
    <n v="3750"/>
    <n v="2062.5"/>
    <n v="618.75"/>
    <n v="0.3"/>
  </r>
  <r>
    <x v="2"/>
    <n v="1128299"/>
    <x v="188"/>
    <x v="2"/>
    <x v="24"/>
    <x v="27"/>
    <x v="5"/>
    <n v="0.60000000000000009"/>
    <n v="4250"/>
    <n v="2550.0000000000005"/>
    <n v="637.50000000000011"/>
    <n v="0.25"/>
  </r>
  <r>
    <x v="2"/>
    <n v="1128299"/>
    <x v="189"/>
    <x v="2"/>
    <x v="24"/>
    <x v="27"/>
    <x v="0"/>
    <n v="0.45000000000000007"/>
    <n v="5000"/>
    <n v="2250.0000000000005"/>
    <n v="787.50000000000011"/>
    <n v="0.35"/>
  </r>
  <r>
    <x v="2"/>
    <n v="1128299"/>
    <x v="189"/>
    <x v="2"/>
    <x v="24"/>
    <x v="27"/>
    <x v="1"/>
    <n v="0.50000000000000011"/>
    <n v="5000"/>
    <n v="2500.0000000000005"/>
    <n v="1000.0000000000002"/>
    <n v="0.4"/>
  </r>
  <r>
    <x v="2"/>
    <n v="1128299"/>
    <x v="189"/>
    <x v="2"/>
    <x v="24"/>
    <x v="27"/>
    <x v="2"/>
    <n v="0.45000000000000007"/>
    <n v="3250"/>
    <n v="1462.5000000000002"/>
    <n v="511.87500000000006"/>
    <n v="0.35"/>
  </r>
  <r>
    <x v="2"/>
    <n v="1128299"/>
    <x v="189"/>
    <x v="2"/>
    <x v="24"/>
    <x v="27"/>
    <x v="3"/>
    <n v="0.45000000000000007"/>
    <n v="3000"/>
    <n v="1350.0000000000002"/>
    <n v="472.50000000000006"/>
    <n v="0.35"/>
  </r>
  <r>
    <x v="2"/>
    <n v="1128299"/>
    <x v="189"/>
    <x v="2"/>
    <x v="24"/>
    <x v="27"/>
    <x v="4"/>
    <n v="0.55000000000000004"/>
    <n v="2750"/>
    <n v="1512.5000000000002"/>
    <n v="453.75000000000006"/>
    <n v="0.3"/>
  </r>
  <r>
    <x v="2"/>
    <n v="1128299"/>
    <x v="189"/>
    <x v="2"/>
    <x v="24"/>
    <x v="27"/>
    <x v="5"/>
    <n v="0.60000000000000009"/>
    <n v="3250"/>
    <n v="1950.0000000000002"/>
    <n v="487.50000000000006"/>
    <n v="0.25"/>
  </r>
  <r>
    <x v="2"/>
    <n v="1128299"/>
    <x v="190"/>
    <x v="2"/>
    <x v="24"/>
    <x v="27"/>
    <x v="0"/>
    <n v="0.45000000000000007"/>
    <n v="5000"/>
    <n v="2250.0000000000005"/>
    <n v="787.50000000000011"/>
    <n v="0.35"/>
  </r>
  <r>
    <x v="2"/>
    <n v="1128299"/>
    <x v="190"/>
    <x v="2"/>
    <x v="24"/>
    <x v="27"/>
    <x v="1"/>
    <n v="0.50000000000000011"/>
    <n v="5250"/>
    <n v="2625.0000000000005"/>
    <n v="1050.0000000000002"/>
    <n v="0.4"/>
  </r>
  <r>
    <x v="2"/>
    <n v="1128299"/>
    <x v="190"/>
    <x v="2"/>
    <x v="24"/>
    <x v="27"/>
    <x v="2"/>
    <n v="0.45000000000000007"/>
    <n v="3750"/>
    <n v="1687.5000000000002"/>
    <n v="590.625"/>
    <n v="0.35"/>
  </r>
  <r>
    <x v="2"/>
    <n v="1128299"/>
    <x v="190"/>
    <x v="2"/>
    <x v="24"/>
    <x v="27"/>
    <x v="3"/>
    <n v="0.45000000000000007"/>
    <n v="3500"/>
    <n v="1575.0000000000002"/>
    <n v="551.25"/>
    <n v="0.35"/>
  </r>
  <r>
    <x v="2"/>
    <n v="1128299"/>
    <x v="190"/>
    <x v="2"/>
    <x v="24"/>
    <x v="27"/>
    <x v="4"/>
    <n v="0.55000000000000004"/>
    <n v="3000"/>
    <n v="1650.0000000000002"/>
    <n v="495.00000000000006"/>
    <n v="0.3"/>
  </r>
  <r>
    <x v="2"/>
    <n v="1128299"/>
    <x v="190"/>
    <x v="2"/>
    <x v="24"/>
    <x v="27"/>
    <x v="5"/>
    <n v="0.60000000000000009"/>
    <n v="4250"/>
    <n v="2550.0000000000005"/>
    <n v="637.50000000000011"/>
    <n v="0.25"/>
  </r>
  <r>
    <x v="2"/>
    <n v="1128299"/>
    <x v="191"/>
    <x v="2"/>
    <x v="24"/>
    <x v="27"/>
    <x v="0"/>
    <n v="0.45000000000000007"/>
    <n v="6250"/>
    <n v="2812.5000000000005"/>
    <n v="984.37500000000011"/>
    <n v="0.35"/>
  </r>
  <r>
    <x v="2"/>
    <n v="1128299"/>
    <x v="191"/>
    <x v="2"/>
    <x v="24"/>
    <x v="27"/>
    <x v="1"/>
    <n v="0.50000000000000011"/>
    <n v="6250"/>
    <n v="3125.0000000000009"/>
    <n v="1250.0000000000005"/>
    <n v="0.4"/>
  </r>
  <r>
    <x v="2"/>
    <n v="1128299"/>
    <x v="191"/>
    <x v="2"/>
    <x v="24"/>
    <x v="27"/>
    <x v="2"/>
    <n v="0.45000000000000007"/>
    <n v="4250"/>
    <n v="1912.5000000000002"/>
    <n v="669.375"/>
    <n v="0.35"/>
  </r>
  <r>
    <x v="2"/>
    <n v="1128299"/>
    <x v="191"/>
    <x v="2"/>
    <x v="24"/>
    <x v="27"/>
    <x v="3"/>
    <n v="0.45000000000000007"/>
    <n v="4250"/>
    <n v="1912.5000000000002"/>
    <n v="669.375"/>
    <n v="0.35"/>
  </r>
  <r>
    <x v="2"/>
    <n v="1128299"/>
    <x v="191"/>
    <x v="2"/>
    <x v="24"/>
    <x v="27"/>
    <x v="4"/>
    <n v="0.55000000000000004"/>
    <n v="3500"/>
    <n v="1925.0000000000002"/>
    <n v="577.5"/>
    <n v="0.3"/>
  </r>
  <r>
    <x v="2"/>
    <n v="1128299"/>
    <x v="191"/>
    <x v="2"/>
    <x v="24"/>
    <x v="27"/>
    <x v="5"/>
    <n v="0.60000000000000009"/>
    <n v="4500"/>
    <n v="2700.0000000000005"/>
    <n v="675.00000000000011"/>
    <n v="0.25"/>
  </r>
  <r>
    <x v="2"/>
    <n v="1128299"/>
    <x v="192"/>
    <x v="2"/>
    <x v="25"/>
    <x v="28"/>
    <x v="0"/>
    <n v="0.34999999999999992"/>
    <n v="4750"/>
    <n v="1662.4999999999995"/>
    <n v="581.87499999999977"/>
    <n v="0.35"/>
  </r>
  <r>
    <x v="2"/>
    <n v="1128299"/>
    <x v="192"/>
    <x v="2"/>
    <x v="25"/>
    <x v="28"/>
    <x v="1"/>
    <n v="0.45"/>
    <n v="4750"/>
    <n v="2137.5"/>
    <n v="855"/>
    <n v="0.4"/>
  </r>
  <r>
    <x v="2"/>
    <n v="1128299"/>
    <x v="192"/>
    <x v="2"/>
    <x v="25"/>
    <x v="28"/>
    <x v="2"/>
    <n v="0.45"/>
    <n v="4750"/>
    <n v="2137.5"/>
    <n v="748.125"/>
    <n v="0.35"/>
  </r>
  <r>
    <x v="2"/>
    <n v="1128299"/>
    <x v="192"/>
    <x v="2"/>
    <x v="25"/>
    <x v="28"/>
    <x v="3"/>
    <n v="0.45"/>
    <n v="3250"/>
    <n v="1462.5"/>
    <n v="511.87499999999994"/>
    <n v="0.35"/>
  </r>
  <r>
    <x v="2"/>
    <n v="1128299"/>
    <x v="192"/>
    <x v="2"/>
    <x v="25"/>
    <x v="28"/>
    <x v="4"/>
    <n v="0.50000000000000011"/>
    <n v="2750"/>
    <n v="1375.0000000000002"/>
    <n v="412.50000000000006"/>
    <n v="0.3"/>
  </r>
  <r>
    <x v="2"/>
    <n v="1128299"/>
    <x v="192"/>
    <x v="2"/>
    <x v="25"/>
    <x v="28"/>
    <x v="5"/>
    <n v="0.45"/>
    <n v="4750"/>
    <n v="2137.5"/>
    <n v="534.375"/>
    <n v="0.25"/>
  </r>
  <r>
    <x v="2"/>
    <n v="1128299"/>
    <x v="193"/>
    <x v="2"/>
    <x v="25"/>
    <x v="28"/>
    <x v="0"/>
    <n v="0.34999999999999992"/>
    <n v="5250"/>
    <n v="1837.4999999999995"/>
    <n v="643.12499999999977"/>
    <n v="0.35"/>
  </r>
  <r>
    <x v="2"/>
    <n v="1128299"/>
    <x v="193"/>
    <x v="2"/>
    <x v="25"/>
    <x v="28"/>
    <x v="1"/>
    <n v="0.45"/>
    <n v="4250"/>
    <n v="1912.5"/>
    <n v="765"/>
    <n v="0.4"/>
  </r>
  <r>
    <x v="2"/>
    <n v="1128299"/>
    <x v="193"/>
    <x v="2"/>
    <x v="25"/>
    <x v="28"/>
    <x v="2"/>
    <n v="0.45"/>
    <n v="4250"/>
    <n v="1912.5"/>
    <n v="669.375"/>
    <n v="0.35"/>
  </r>
  <r>
    <x v="2"/>
    <n v="1128299"/>
    <x v="193"/>
    <x v="2"/>
    <x v="25"/>
    <x v="28"/>
    <x v="3"/>
    <n v="0.45"/>
    <n v="2750"/>
    <n v="1237.5"/>
    <n v="433.125"/>
    <n v="0.35"/>
  </r>
  <r>
    <x v="2"/>
    <n v="1128299"/>
    <x v="193"/>
    <x v="2"/>
    <x v="25"/>
    <x v="28"/>
    <x v="4"/>
    <n v="0.50000000000000011"/>
    <n v="2000"/>
    <n v="1000.0000000000002"/>
    <n v="300.00000000000006"/>
    <n v="0.3"/>
  </r>
  <r>
    <x v="2"/>
    <n v="1128299"/>
    <x v="193"/>
    <x v="2"/>
    <x v="25"/>
    <x v="28"/>
    <x v="5"/>
    <n v="0.45"/>
    <n v="4000"/>
    <n v="1800"/>
    <n v="450"/>
    <n v="0.25"/>
  </r>
  <r>
    <x v="2"/>
    <n v="1128299"/>
    <x v="194"/>
    <x v="2"/>
    <x v="25"/>
    <x v="28"/>
    <x v="0"/>
    <n v="0.45"/>
    <n v="5500"/>
    <n v="2475"/>
    <n v="866.25"/>
    <n v="0.35"/>
  </r>
  <r>
    <x v="2"/>
    <n v="1128299"/>
    <x v="194"/>
    <x v="2"/>
    <x v="25"/>
    <x v="28"/>
    <x v="1"/>
    <n v="0.55000000000000004"/>
    <n v="4000"/>
    <n v="2200"/>
    <n v="880"/>
    <n v="0.4"/>
  </r>
  <r>
    <x v="2"/>
    <n v="1128299"/>
    <x v="194"/>
    <x v="2"/>
    <x v="25"/>
    <x v="28"/>
    <x v="2"/>
    <n v="0.55000000000000004"/>
    <n v="4000"/>
    <n v="2200"/>
    <n v="770"/>
    <n v="0.35"/>
  </r>
  <r>
    <x v="2"/>
    <n v="1128299"/>
    <x v="194"/>
    <x v="2"/>
    <x v="25"/>
    <x v="28"/>
    <x v="3"/>
    <n v="0.55000000000000004"/>
    <n v="2750"/>
    <n v="1512.5000000000002"/>
    <n v="529.375"/>
    <n v="0.35"/>
  </r>
  <r>
    <x v="2"/>
    <n v="1128299"/>
    <x v="194"/>
    <x v="2"/>
    <x v="25"/>
    <x v="28"/>
    <x v="4"/>
    <n v="0.60000000000000009"/>
    <n v="1750"/>
    <n v="1050.0000000000002"/>
    <n v="315.00000000000006"/>
    <n v="0.3"/>
  </r>
  <r>
    <x v="2"/>
    <n v="1128299"/>
    <x v="194"/>
    <x v="2"/>
    <x v="25"/>
    <x v="28"/>
    <x v="5"/>
    <n v="0.55000000000000004"/>
    <n v="3750"/>
    <n v="2062.5"/>
    <n v="515.625"/>
    <n v="0.25"/>
  </r>
  <r>
    <x v="2"/>
    <n v="1128299"/>
    <x v="195"/>
    <x v="2"/>
    <x v="25"/>
    <x v="28"/>
    <x v="0"/>
    <n v="0.55000000000000004"/>
    <n v="5500"/>
    <n v="3025.0000000000005"/>
    <n v="1058.75"/>
    <n v="0.35"/>
  </r>
  <r>
    <x v="2"/>
    <n v="1128299"/>
    <x v="195"/>
    <x v="2"/>
    <x v="25"/>
    <x v="28"/>
    <x v="1"/>
    <n v="0.60000000000000009"/>
    <n v="3500"/>
    <n v="2100.0000000000005"/>
    <n v="840.00000000000023"/>
    <n v="0.4"/>
  </r>
  <r>
    <x v="2"/>
    <n v="1128299"/>
    <x v="195"/>
    <x v="2"/>
    <x v="25"/>
    <x v="28"/>
    <x v="2"/>
    <n v="0.60000000000000009"/>
    <n v="4000"/>
    <n v="2400.0000000000005"/>
    <n v="840.00000000000011"/>
    <n v="0.35"/>
  </r>
  <r>
    <x v="2"/>
    <n v="1128299"/>
    <x v="195"/>
    <x v="2"/>
    <x v="25"/>
    <x v="28"/>
    <x v="3"/>
    <n v="0.55000000000000004"/>
    <n v="3000"/>
    <n v="1650.0000000000002"/>
    <n v="577.5"/>
    <n v="0.35"/>
  </r>
  <r>
    <x v="2"/>
    <n v="1128299"/>
    <x v="195"/>
    <x v="2"/>
    <x v="25"/>
    <x v="28"/>
    <x v="4"/>
    <n v="0.60000000000000009"/>
    <n v="2000"/>
    <n v="1200.0000000000002"/>
    <n v="360.00000000000006"/>
    <n v="0.3"/>
  </r>
  <r>
    <x v="2"/>
    <n v="1128299"/>
    <x v="195"/>
    <x v="2"/>
    <x v="25"/>
    <x v="28"/>
    <x v="5"/>
    <n v="0.75000000000000011"/>
    <n v="3750"/>
    <n v="2812.5000000000005"/>
    <n v="703.12500000000011"/>
    <n v="0.25"/>
  </r>
  <r>
    <x v="2"/>
    <n v="1128299"/>
    <x v="196"/>
    <x v="2"/>
    <x v="25"/>
    <x v="28"/>
    <x v="0"/>
    <n v="0.55000000000000004"/>
    <n v="5750"/>
    <n v="3162.5000000000005"/>
    <n v="1106.875"/>
    <n v="0.35"/>
  </r>
  <r>
    <x v="2"/>
    <n v="1128299"/>
    <x v="196"/>
    <x v="2"/>
    <x v="25"/>
    <x v="28"/>
    <x v="1"/>
    <n v="0.60000000000000009"/>
    <n v="4250"/>
    <n v="2550.0000000000005"/>
    <n v="1020.0000000000002"/>
    <n v="0.4"/>
  </r>
  <r>
    <x v="2"/>
    <n v="1128299"/>
    <x v="196"/>
    <x v="2"/>
    <x v="25"/>
    <x v="28"/>
    <x v="2"/>
    <n v="0.60000000000000009"/>
    <n v="4500"/>
    <n v="2700.0000000000005"/>
    <n v="945.00000000000011"/>
    <n v="0.35"/>
  </r>
  <r>
    <x v="2"/>
    <n v="1128299"/>
    <x v="196"/>
    <x v="2"/>
    <x v="25"/>
    <x v="28"/>
    <x v="3"/>
    <n v="0.55000000000000004"/>
    <n v="3500"/>
    <n v="1925.0000000000002"/>
    <n v="673.75"/>
    <n v="0.35"/>
  </r>
  <r>
    <x v="2"/>
    <n v="1128299"/>
    <x v="196"/>
    <x v="2"/>
    <x v="25"/>
    <x v="28"/>
    <x v="4"/>
    <n v="0.60000000000000009"/>
    <n v="2500"/>
    <n v="1500.0000000000002"/>
    <n v="450.00000000000006"/>
    <n v="0.3"/>
  </r>
  <r>
    <x v="2"/>
    <n v="1128299"/>
    <x v="196"/>
    <x v="2"/>
    <x v="25"/>
    <x v="28"/>
    <x v="5"/>
    <n v="0.75000000000000011"/>
    <n v="4250"/>
    <n v="3187.5000000000005"/>
    <n v="796.87500000000011"/>
    <n v="0.25"/>
  </r>
  <r>
    <x v="2"/>
    <n v="1128299"/>
    <x v="197"/>
    <x v="2"/>
    <x v="25"/>
    <x v="28"/>
    <x v="0"/>
    <n v="0.55000000000000004"/>
    <n v="7000"/>
    <n v="3850.0000000000005"/>
    <n v="1347.5"/>
    <n v="0.35"/>
  </r>
  <r>
    <x v="2"/>
    <n v="1128299"/>
    <x v="197"/>
    <x v="2"/>
    <x v="25"/>
    <x v="28"/>
    <x v="1"/>
    <n v="0.60000000000000009"/>
    <n v="5500"/>
    <n v="3300.0000000000005"/>
    <n v="1320.0000000000002"/>
    <n v="0.4"/>
  </r>
  <r>
    <x v="2"/>
    <n v="1128299"/>
    <x v="197"/>
    <x v="2"/>
    <x v="25"/>
    <x v="28"/>
    <x v="2"/>
    <n v="0.60000000000000009"/>
    <n v="5500"/>
    <n v="3300.0000000000005"/>
    <n v="1155"/>
    <n v="0.35"/>
  </r>
  <r>
    <x v="2"/>
    <n v="1128299"/>
    <x v="197"/>
    <x v="2"/>
    <x v="25"/>
    <x v="28"/>
    <x v="3"/>
    <n v="0.55000000000000004"/>
    <n v="4250"/>
    <n v="2337.5"/>
    <n v="818.125"/>
    <n v="0.35"/>
  </r>
  <r>
    <x v="2"/>
    <n v="1128299"/>
    <x v="197"/>
    <x v="2"/>
    <x v="25"/>
    <x v="28"/>
    <x v="4"/>
    <n v="0.60000000000000009"/>
    <n v="3000"/>
    <n v="1800.0000000000002"/>
    <n v="540"/>
    <n v="0.3"/>
  </r>
  <r>
    <x v="2"/>
    <n v="1128299"/>
    <x v="197"/>
    <x v="2"/>
    <x v="25"/>
    <x v="28"/>
    <x v="5"/>
    <n v="0.75000000000000011"/>
    <n v="6000"/>
    <n v="4500.0000000000009"/>
    <n v="1125.0000000000002"/>
    <n v="0.25"/>
  </r>
  <r>
    <x v="2"/>
    <n v="1128299"/>
    <x v="198"/>
    <x v="2"/>
    <x v="25"/>
    <x v="28"/>
    <x v="0"/>
    <n v="0.55000000000000004"/>
    <n v="7500"/>
    <n v="4125"/>
    <n v="1443.75"/>
    <n v="0.35"/>
  </r>
  <r>
    <x v="2"/>
    <n v="1128299"/>
    <x v="198"/>
    <x v="2"/>
    <x v="25"/>
    <x v="28"/>
    <x v="1"/>
    <n v="0.60000000000000009"/>
    <n v="6000"/>
    <n v="3600.0000000000005"/>
    <n v="1440.0000000000002"/>
    <n v="0.4"/>
  </r>
  <r>
    <x v="2"/>
    <n v="1128299"/>
    <x v="198"/>
    <x v="2"/>
    <x v="25"/>
    <x v="28"/>
    <x v="2"/>
    <n v="0.60000000000000009"/>
    <n v="5500"/>
    <n v="3300.0000000000005"/>
    <n v="1155"/>
    <n v="0.35"/>
  </r>
  <r>
    <x v="2"/>
    <n v="1128299"/>
    <x v="198"/>
    <x v="2"/>
    <x v="25"/>
    <x v="28"/>
    <x v="3"/>
    <n v="0.55000000000000004"/>
    <n v="4500"/>
    <n v="2475"/>
    <n v="866.25"/>
    <n v="0.35"/>
  </r>
  <r>
    <x v="2"/>
    <n v="1128299"/>
    <x v="198"/>
    <x v="2"/>
    <x v="25"/>
    <x v="28"/>
    <x v="4"/>
    <n v="0.60000000000000009"/>
    <n v="5000"/>
    <n v="3000.0000000000005"/>
    <n v="900.00000000000011"/>
    <n v="0.3"/>
  </r>
  <r>
    <x v="2"/>
    <n v="1128299"/>
    <x v="198"/>
    <x v="2"/>
    <x v="25"/>
    <x v="28"/>
    <x v="5"/>
    <n v="0.75000000000000011"/>
    <n v="5000"/>
    <n v="3750.0000000000005"/>
    <n v="937.50000000000011"/>
    <n v="0.25"/>
  </r>
  <r>
    <x v="2"/>
    <n v="1128299"/>
    <x v="199"/>
    <x v="2"/>
    <x v="25"/>
    <x v="28"/>
    <x v="0"/>
    <n v="0.60000000000000009"/>
    <n v="7000"/>
    <n v="4200.0000000000009"/>
    <n v="1470.0000000000002"/>
    <n v="0.35"/>
  </r>
  <r>
    <x v="2"/>
    <n v="1128299"/>
    <x v="199"/>
    <x v="2"/>
    <x v="25"/>
    <x v="28"/>
    <x v="1"/>
    <n v="0.65000000000000013"/>
    <n v="6500"/>
    <n v="4225.0000000000009"/>
    <n v="1690.0000000000005"/>
    <n v="0.4"/>
  </r>
  <r>
    <x v="2"/>
    <n v="1128299"/>
    <x v="199"/>
    <x v="2"/>
    <x v="25"/>
    <x v="28"/>
    <x v="2"/>
    <n v="0.60000000000000009"/>
    <n v="5250"/>
    <n v="3150.0000000000005"/>
    <n v="1102.5"/>
    <n v="0.35"/>
  </r>
  <r>
    <x v="2"/>
    <n v="1128299"/>
    <x v="199"/>
    <x v="2"/>
    <x v="25"/>
    <x v="28"/>
    <x v="3"/>
    <n v="0.60000000000000009"/>
    <n v="4750"/>
    <n v="2850.0000000000005"/>
    <n v="997.50000000000011"/>
    <n v="0.35"/>
  </r>
  <r>
    <x v="2"/>
    <n v="1128299"/>
    <x v="199"/>
    <x v="2"/>
    <x v="25"/>
    <x v="28"/>
    <x v="4"/>
    <n v="0.70000000000000007"/>
    <n v="4750"/>
    <n v="3325.0000000000005"/>
    <n v="997.50000000000011"/>
    <n v="0.3"/>
  </r>
  <r>
    <x v="2"/>
    <n v="1128299"/>
    <x v="199"/>
    <x v="2"/>
    <x v="25"/>
    <x v="28"/>
    <x v="5"/>
    <n v="0.75000000000000011"/>
    <n v="4500"/>
    <n v="3375.0000000000005"/>
    <n v="843.75000000000011"/>
    <n v="0.25"/>
  </r>
  <r>
    <x v="2"/>
    <n v="1128299"/>
    <x v="200"/>
    <x v="2"/>
    <x v="25"/>
    <x v="28"/>
    <x v="0"/>
    <n v="0.50000000000000011"/>
    <n v="6250"/>
    <n v="3125.0000000000009"/>
    <n v="1093.7500000000002"/>
    <n v="0.35"/>
  </r>
  <r>
    <x v="2"/>
    <n v="1128299"/>
    <x v="200"/>
    <x v="2"/>
    <x v="25"/>
    <x v="28"/>
    <x v="1"/>
    <n v="0.55000000000000016"/>
    <n v="6250"/>
    <n v="3437.5000000000009"/>
    <n v="1375.0000000000005"/>
    <n v="0.4"/>
  </r>
  <r>
    <x v="2"/>
    <n v="1128299"/>
    <x v="200"/>
    <x v="2"/>
    <x v="25"/>
    <x v="28"/>
    <x v="2"/>
    <n v="0.50000000000000011"/>
    <n v="4750"/>
    <n v="2375.0000000000005"/>
    <n v="831.25000000000011"/>
    <n v="0.35"/>
  </r>
  <r>
    <x v="2"/>
    <n v="1128299"/>
    <x v="200"/>
    <x v="2"/>
    <x v="25"/>
    <x v="28"/>
    <x v="3"/>
    <n v="0.50000000000000011"/>
    <n v="4250"/>
    <n v="2125.0000000000005"/>
    <n v="743.75000000000011"/>
    <n v="0.35"/>
  </r>
  <r>
    <x v="2"/>
    <n v="1128299"/>
    <x v="200"/>
    <x v="2"/>
    <x v="25"/>
    <x v="28"/>
    <x v="4"/>
    <n v="0.60000000000000009"/>
    <n v="4250"/>
    <n v="2550.0000000000005"/>
    <n v="765.00000000000011"/>
    <n v="0.3"/>
  </r>
  <r>
    <x v="2"/>
    <n v="1128299"/>
    <x v="200"/>
    <x v="2"/>
    <x v="25"/>
    <x v="28"/>
    <x v="5"/>
    <n v="0.65000000000000013"/>
    <n v="4750"/>
    <n v="3087.5000000000005"/>
    <n v="771.87500000000011"/>
    <n v="0.25"/>
  </r>
  <r>
    <x v="2"/>
    <n v="1128299"/>
    <x v="201"/>
    <x v="2"/>
    <x v="25"/>
    <x v="28"/>
    <x v="0"/>
    <n v="0.50000000000000011"/>
    <n v="5500"/>
    <n v="2750.0000000000005"/>
    <n v="962.50000000000011"/>
    <n v="0.35"/>
  </r>
  <r>
    <x v="2"/>
    <n v="1128299"/>
    <x v="201"/>
    <x v="2"/>
    <x v="25"/>
    <x v="28"/>
    <x v="1"/>
    <n v="0.55000000000000016"/>
    <n v="5500"/>
    <n v="3025.0000000000009"/>
    <n v="1210.0000000000005"/>
    <n v="0.4"/>
  </r>
  <r>
    <x v="2"/>
    <n v="1128299"/>
    <x v="201"/>
    <x v="2"/>
    <x v="25"/>
    <x v="28"/>
    <x v="2"/>
    <n v="0.50000000000000011"/>
    <n v="3750"/>
    <n v="1875.0000000000005"/>
    <n v="656.25000000000011"/>
    <n v="0.35"/>
  </r>
  <r>
    <x v="2"/>
    <n v="1128299"/>
    <x v="201"/>
    <x v="2"/>
    <x v="25"/>
    <x v="28"/>
    <x v="3"/>
    <n v="0.50000000000000011"/>
    <n v="3500"/>
    <n v="1750.0000000000005"/>
    <n v="612.50000000000011"/>
    <n v="0.35"/>
  </r>
  <r>
    <x v="2"/>
    <n v="1128299"/>
    <x v="201"/>
    <x v="2"/>
    <x v="25"/>
    <x v="28"/>
    <x v="4"/>
    <n v="0.60000000000000009"/>
    <n v="3250"/>
    <n v="1950.0000000000002"/>
    <n v="585"/>
    <n v="0.3"/>
  </r>
  <r>
    <x v="2"/>
    <n v="1128299"/>
    <x v="201"/>
    <x v="2"/>
    <x v="25"/>
    <x v="28"/>
    <x v="5"/>
    <n v="0.75000000000000011"/>
    <n v="3750"/>
    <n v="2812.5000000000005"/>
    <n v="703.12500000000011"/>
    <n v="0.25"/>
  </r>
  <r>
    <x v="2"/>
    <n v="1128299"/>
    <x v="202"/>
    <x v="2"/>
    <x v="25"/>
    <x v="28"/>
    <x v="0"/>
    <n v="0.60000000000000009"/>
    <n v="5500"/>
    <n v="3300.0000000000005"/>
    <n v="1155"/>
    <n v="0.35"/>
  </r>
  <r>
    <x v="2"/>
    <n v="1128299"/>
    <x v="202"/>
    <x v="2"/>
    <x v="25"/>
    <x v="28"/>
    <x v="1"/>
    <n v="0.65000000000000013"/>
    <n v="6000"/>
    <n v="3900.0000000000009"/>
    <n v="1560.0000000000005"/>
    <n v="0.4"/>
  </r>
  <r>
    <x v="2"/>
    <n v="1128299"/>
    <x v="202"/>
    <x v="2"/>
    <x v="25"/>
    <x v="28"/>
    <x v="2"/>
    <n v="0.60000000000000009"/>
    <n v="4500"/>
    <n v="2700.0000000000005"/>
    <n v="945.00000000000011"/>
    <n v="0.35"/>
  </r>
  <r>
    <x v="2"/>
    <n v="1128299"/>
    <x v="202"/>
    <x v="2"/>
    <x v="25"/>
    <x v="28"/>
    <x v="3"/>
    <n v="0.60000000000000009"/>
    <n v="4250"/>
    <n v="2550.0000000000005"/>
    <n v="892.50000000000011"/>
    <n v="0.35"/>
  </r>
  <r>
    <x v="2"/>
    <n v="1128299"/>
    <x v="202"/>
    <x v="2"/>
    <x v="25"/>
    <x v="28"/>
    <x v="4"/>
    <n v="0.70000000000000007"/>
    <n v="3750"/>
    <n v="2625.0000000000005"/>
    <n v="787.50000000000011"/>
    <n v="0.3"/>
  </r>
  <r>
    <x v="2"/>
    <n v="1128299"/>
    <x v="202"/>
    <x v="2"/>
    <x v="25"/>
    <x v="28"/>
    <x v="5"/>
    <n v="0.75000000000000011"/>
    <n v="5000"/>
    <n v="3750.0000000000005"/>
    <n v="937.50000000000011"/>
    <n v="0.25"/>
  </r>
  <r>
    <x v="2"/>
    <n v="1128299"/>
    <x v="203"/>
    <x v="2"/>
    <x v="25"/>
    <x v="28"/>
    <x v="0"/>
    <n v="0.60000000000000009"/>
    <n v="7000"/>
    <n v="4200.0000000000009"/>
    <n v="1470.0000000000002"/>
    <n v="0.35"/>
  </r>
  <r>
    <x v="2"/>
    <n v="1128299"/>
    <x v="203"/>
    <x v="2"/>
    <x v="25"/>
    <x v="28"/>
    <x v="1"/>
    <n v="0.65000000000000013"/>
    <n v="7000"/>
    <n v="4550.0000000000009"/>
    <n v="1820.0000000000005"/>
    <n v="0.4"/>
  </r>
  <r>
    <x v="2"/>
    <n v="1128299"/>
    <x v="203"/>
    <x v="2"/>
    <x v="25"/>
    <x v="28"/>
    <x v="2"/>
    <n v="0.60000000000000009"/>
    <n v="5000"/>
    <n v="3000.0000000000005"/>
    <n v="1050"/>
    <n v="0.35"/>
  </r>
  <r>
    <x v="2"/>
    <n v="1128299"/>
    <x v="203"/>
    <x v="2"/>
    <x v="25"/>
    <x v="28"/>
    <x v="3"/>
    <n v="0.60000000000000009"/>
    <n v="5000"/>
    <n v="3000.0000000000005"/>
    <n v="1050"/>
    <n v="0.35"/>
  </r>
  <r>
    <x v="2"/>
    <n v="1128299"/>
    <x v="203"/>
    <x v="2"/>
    <x v="25"/>
    <x v="28"/>
    <x v="4"/>
    <n v="0.70000000000000007"/>
    <n v="4250"/>
    <n v="2975.0000000000005"/>
    <n v="892.50000000000011"/>
    <n v="0.3"/>
  </r>
  <r>
    <x v="2"/>
    <n v="1128299"/>
    <x v="203"/>
    <x v="2"/>
    <x v="25"/>
    <x v="28"/>
    <x v="5"/>
    <n v="0.75000000000000011"/>
    <n v="5250"/>
    <n v="3937.5000000000005"/>
    <n v="984.37500000000011"/>
    <n v="0.25"/>
  </r>
  <r>
    <x v="2"/>
    <n v="1128299"/>
    <x v="90"/>
    <x v="2"/>
    <x v="26"/>
    <x v="29"/>
    <x v="0"/>
    <n v="0.29999999999999993"/>
    <n v="4500"/>
    <n v="1349.9999999999998"/>
    <n v="539.99999999999989"/>
    <n v="0.4"/>
  </r>
  <r>
    <x v="2"/>
    <n v="1128299"/>
    <x v="90"/>
    <x v="2"/>
    <x v="26"/>
    <x v="29"/>
    <x v="1"/>
    <n v="0.4"/>
    <n v="4500"/>
    <n v="1800"/>
    <n v="720"/>
    <n v="0.4"/>
  </r>
  <r>
    <x v="2"/>
    <n v="1128299"/>
    <x v="90"/>
    <x v="2"/>
    <x v="26"/>
    <x v="29"/>
    <x v="2"/>
    <n v="0.4"/>
    <n v="4500"/>
    <n v="1800"/>
    <n v="630"/>
    <n v="0.35"/>
  </r>
  <r>
    <x v="2"/>
    <n v="1128299"/>
    <x v="90"/>
    <x v="2"/>
    <x v="26"/>
    <x v="29"/>
    <x v="3"/>
    <n v="0.4"/>
    <n v="3000"/>
    <n v="1200"/>
    <n v="480"/>
    <n v="0.4"/>
  </r>
  <r>
    <x v="2"/>
    <n v="1128299"/>
    <x v="90"/>
    <x v="2"/>
    <x v="26"/>
    <x v="29"/>
    <x v="4"/>
    <n v="0.45000000000000012"/>
    <n v="2500"/>
    <n v="1125.0000000000002"/>
    <n v="393.75000000000006"/>
    <n v="0.35"/>
  </r>
  <r>
    <x v="2"/>
    <n v="1128299"/>
    <x v="90"/>
    <x v="2"/>
    <x v="26"/>
    <x v="29"/>
    <x v="5"/>
    <n v="0.4"/>
    <n v="4500"/>
    <n v="1800"/>
    <n v="450"/>
    <n v="0.25"/>
  </r>
  <r>
    <x v="2"/>
    <n v="1128299"/>
    <x v="91"/>
    <x v="2"/>
    <x v="26"/>
    <x v="29"/>
    <x v="0"/>
    <n v="0.29999999999999993"/>
    <n v="5000"/>
    <n v="1499.9999999999998"/>
    <n v="599.99999999999989"/>
    <n v="0.4"/>
  </r>
  <r>
    <x v="2"/>
    <n v="1128299"/>
    <x v="91"/>
    <x v="2"/>
    <x v="26"/>
    <x v="29"/>
    <x v="1"/>
    <n v="0.4"/>
    <n v="4000"/>
    <n v="1600"/>
    <n v="640"/>
    <n v="0.4"/>
  </r>
  <r>
    <x v="2"/>
    <n v="1128299"/>
    <x v="91"/>
    <x v="2"/>
    <x v="26"/>
    <x v="29"/>
    <x v="2"/>
    <n v="0.4"/>
    <n v="4000"/>
    <n v="1600"/>
    <n v="560"/>
    <n v="0.35"/>
  </r>
  <r>
    <x v="2"/>
    <n v="1128299"/>
    <x v="91"/>
    <x v="2"/>
    <x v="26"/>
    <x v="29"/>
    <x v="3"/>
    <n v="0.4"/>
    <n v="2500"/>
    <n v="1000"/>
    <n v="400"/>
    <n v="0.4"/>
  </r>
  <r>
    <x v="2"/>
    <n v="1128299"/>
    <x v="91"/>
    <x v="2"/>
    <x v="26"/>
    <x v="29"/>
    <x v="4"/>
    <n v="0.45000000000000012"/>
    <n v="1750"/>
    <n v="787.50000000000023"/>
    <n v="275.62500000000006"/>
    <n v="0.35"/>
  </r>
  <r>
    <x v="2"/>
    <n v="1128299"/>
    <x v="91"/>
    <x v="2"/>
    <x v="26"/>
    <x v="29"/>
    <x v="5"/>
    <n v="0.4"/>
    <n v="3750"/>
    <n v="1500"/>
    <n v="375"/>
    <n v="0.25"/>
  </r>
  <r>
    <x v="2"/>
    <n v="1128299"/>
    <x v="92"/>
    <x v="2"/>
    <x v="26"/>
    <x v="29"/>
    <x v="0"/>
    <n v="0.4"/>
    <n v="5250"/>
    <n v="2100"/>
    <n v="840"/>
    <n v="0.4"/>
  </r>
  <r>
    <x v="2"/>
    <n v="1128299"/>
    <x v="92"/>
    <x v="2"/>
    <x v="26"/>
    <x v="29"/>
    <x v="1"/>
    <n v="0.5"/>
    <n v="3750"/>
    <n v="1875"/>
    <n v="750"/>
    <n v="0.4"/>
  </r>
  <r>
    <x v="2"/>
    <n v="1128299"/>
    <x v="92"/>
    <x v="2"/>
    <x v="26"/>
    <x v="29"/>
    <x v="2"/>
    <n v="0.5"/>
    <n v="3750"/>
    <n v="1875"/>
    <n v="656.25"/>
    <n v="0.35"/>
  </r>
  <r>
    <x v="2"/>
    <n v="1128299"/>
    <x v="92"/>
    <x v="2"/>
    <x v="26"/>
    <x v="29"/>
    <x v="3"/>
    <n v="0.5"/>
    <n v="2500"/>
    <n v="1250"/>
    <n v="500"/>
    <n v="0.4"/>
  </r>
  <r>
    <x v="2"/>
    <n v="1128299"/>
    <x v="92"/>
    <x v="2"/>
    <x v="26"/>
    <x v="29"/>
    <x v="4"/>
    <n v="0.55000000000000004"/>
    <n v="1500"/>
    <n v="825.00000000000011"/>
    <n v="288.75"/>
    <n v="0.35"/>
  </r>
  <r>
    <x v="2"/>
    <n v="1128299"/>
    <x v="92"/>
    <x v="2"/>
    <x v="26"/>
    <x v="29"/>
    <x v="5"/>
    <n v="0.5"/>
    <n v="3500"/>
    <n v="1750"/>
    <n v="437.5"/>
    <n v="0.25"/>
  </r>
  <r>
    <x v="2"/>
    <n v="1128299"/>
    <x v="93"/>
    <x v="2"/>
    <x v="26"/>
    <x v="29"/>
    <x v="0"/>
    <n v="0.5"/>
    <n v="5250"/>
    <n v="2625"/>
    <n v="1050"/>
    <n v="0.4"/>
  </r>
  <r>
    <x v="2"/>
    <n v="1128299"/>
    <x v="93"/>
    <x v="2"/>
    <x v="26"/>
    <x v="29"/>
    <x v="1"/>
    <n v="0.55000000000000004"/>
    <n v="3250"/>
    <n v="1787.5000000000002"/>
    <n v="715.00000000000011"/>
    <n v="0.4"/>
  </r>
  <r>
    <x v="2"/>
    <n v="1128299"/>
    <x v="93"/>
    <x v="2"/>
    <x v="26"/>
    <x v="29"/>
    <x v="2"/>
    <n v="0.55000000000000004"/>
    <n v="3750"/>
    <n v="2062.5"/>
    <n v="721.875"/>
    <n v="0.35"/>
  </r>
  <r>
    <x v="2"/>
    <n v="1128299"/>
    <x v="93"/>
    <x v="2"/>
    <x v="26"/>
    <x v="29"/>
    <x v="3"/>
    <n v="0.5"/>
    <n v="2750"/>
    <n v="1375"/>
    <n v="550"/>
    <n v="0.4"/>
  </r>
  <r>
    <x v="2"/>
    <n v="1128299"/>
    <x v="93"/>
    <x v="2"/>
    <x v="26"/>
    <x v="29"/>
    <x v="4"/>
    <n v="0.55000000000000004"/>
    <n v="1750"/>
    <n v="962.50000000000011"/>
    <n v="336.875"/>
    <n v="0.35"/>
  </r>
  <r>
    <x v="2"/>
    <n v="1128299"/>
    <x v="93"/>
    <x v="2"/>
    <x v="26"/>
    <x v="29"/>
    <x v="5"/>
    <n v="0.70000000000000007"/>
    <n v="3500"/>
    <n v="2450.0000000000005"/>
    <n v="612.50000000000011"/>
    <n v="0.25"/>
  </r>
  <r>
    <x v="2"/>
    <n v="1128299"/>
    <x v="94"/>
    <x v="2"/>
    <x v="26"/>
    <x v="29"/>
    <x v="0"/>
    <n v="0.5"/>
    <n v="5500"/>
    <n v="2750"/>
    <n v="1100"/>
    <n v="0.4"/>
  </r>
  <r>
    <x v="2"/>
    <n v="1128299"/>
    <x v="94"/>
    <x v="2"/>
    <x v="26"/>
    <x v="29"/>
    <x v="1"/>
    <n v="0.55000000000000004"/>
    <n v="4000"/>
    <n v="2200"/>
    <n v="880"/>
    <n v="0.4"/>
  </r>
  <r>
    <x v="2"/>
    <n v="1128299"/>
    <x v="94"/>
    <x v="2"/>
    <x v="26"/>
    <x v="29"/>
    <x v="2"/>
    <n v="0.55000000000000004"/>
    <n v="4250"/>
    <n v="2337.5"/>
    <n v="818.125"/>
    <n v="0.35"/>
  </r>
  <r>
    <x v="2"/>
    <n v="1128299"/>
    <x v="94"/>
    <x v="2"/>
    <x v="26"/>
    <x v="29"/>
    <x v="3"/>
    <n v="0.5"/>
    <n v="3250"/>
    <n v="1625"/>
    <n v="650"/>
    <n v="0.4"/>
  </r>
  <r>
    <x v="2"/>
    <n v="1128299"/>
    <x v="94"/>
    <x v="2"/>
    <x v="26"/>
    <x v="29"/>
    <x v="4"/>
    <n v="0.55000000000000004"/>
    <n v="2250"/>
    <n v="1237.5"/>
    <n v="433.125"/>
    <n v="0.35"/>
  </r>
  <r>
    <x v="2"/>
    <n v="1128299"/>
    <x v="94"/>
    <x v="2"/>
    <x v="26"/>
    <x v="29"/>
    <x v="5"/>
    <n v="0.70000000000000007"/>
    <n v="4000"/>
    <n v="2800.0000000000005"/>
    <n v="700.00000000000011"/>
    <n v="0.25"/>
  </r>
  <r>
    <x v="2"/>
    <n v="1128299"/>
    <x v="95"/>
    <x v="2"/>
    <x v="26"/>
    <x v="29"/>
    <x v="0"/>
    <n v="0.5"/>
    <n v="6750"/>
    <n v="3375"/>
    <n v="1350"/>
    <n v="0.4"/>
  </r>
  <r>
    <x v="2"/>
    <n v="1128299"/>
    <x v="95"/>
    <x v="2"/>
    <x v="26"/>
    <x v="29"/>
    <x v="1"/>
    <n v="0.55000000000000004"/>
    <n v="5250"/>
    <n v="2887.5000000000005"/>
    <n v="1155.0000000000002"/>
    <n v="0.4"/>
  </r>
  <r>
    <x v="2"/>
    <n v="1128299"/>
    <x v="95"/>
    <x v="2"/>
    <x v="26"/>
    <x v="29"/>
    <x v="2"/>
    <n v="0.55000000000000004"/>
    <n v="5250"/>
    <n v="2887.5000000000005"/>
    <n v="1010.6250000000001"/>
    <n v="0.35"/>
  </r>
  <r>
    <x v="2"/>
    <n v="1128299"/>
    <x v="95"/>
    <x v="2"/>
    <x v="26"/>
    <x v="29"/>
    <x v="3"/>
    <n v="0.5"/>
    <n v="4000"/>
    <n v="2000"/>
    <n v="800"/>
    <n v="0.4"/>
  </r>
  <r>
    <x v="2"/>
    <n v="1128299"/>
    <x v="95"/>
    <x v="2"/>
    <x v="26"/>
    <x v="29"/>
    <x v="4"/>
    <n v="0.55000000000000004"/>
    <n v="2750"/>
    <n v="1512.5000000000002"/>
    <n v="529.375"/>
    <n v="0.35"/>
  </r>
  <r>
    <x v="2"/>
    <n v="1128299"/>
    <x v="95"/>
    <x v="2"/>
    <x v="26"/>
    <x v="29"/>
    <x v="5"/>
    <n v="0.70000000000000007"/>
    <n v="5750"/>
    <n v="4025.0000000000005"/>
    <n v="1006.2500000000001"/>
    <n v="0.25"/>
  </r>
  <r>
    <x v="2"/>
    <n v="1128299"/>
    <x v="96"/>
    <x v="2"/>
    <x v="26"/>
    <x v="29"/>
    <x v="0"/>
    <n v="0.5"/>
    <n v="7250"/>
    <n v="3625"/>
    <n v="1450"/>
    <n v="0.4"/>
  </r>
  <r>
    <x v="2"/>
    <n v="1128299"/>
    <x v="96"/>
    <x v="2"/>
    <x v="26"/>
    <x v="29"/>
    <x v="1"/>
    <n v="0.55000000000000004"/>
    <n v="5750"/>
    <n v="3162.5000000000005"/>
    <n v="1265.0000000000002"/>
    <n v="0.4"/>
  </r>
  <r>
    <x v="2"/>
    <n v="1128299"/>
    <x v="96"/>
    <x v="2"/>
    <x v="26"/>
    <x v="29"/>
    <x v="2"/>
    <n v="0.55000000000000004"/>
    <n v="5250"/>
    <n v="2887.5000000000005"/>
    <n v="1010.6250000000001"/>
    <n v="0.35"/>
  </r>
  <r>
    <x v="2"/>
    <n v="1128299"/>
    <x v="96"/>
    <x v="2"/>
    <x v="26"/>
    <x v="29"/>
    <x v="3"/>
    <n v="0.5"/>
    <n v="4250"/>
    <n v="2125"/>
    <n v="850"/>
    <n v="0.4"/>
  </r>
  <r>
    <x v="2"/>
    <n v="1128299"/>
    <x v="96"/>
    <x v="2"/>
    <x v="26"/>
    <x v="29"/>
    <x v="4"/>
    <n v="0.55000000000000004"/>
    <n v="4750"/>
    <n v="2612.5"/>
    <n v="914.37499999999989"/>
    <n v="0.35"/>
  </r>
  <r>
    <x v="2"/>
    <n v="1128299"/>
    <x v="96"/>
    <x v="2"/>
    <x v="26"/>
    <x v="29"/>
    <x v="5"/>
    <n v="0.70000000000000007"/>
    <n v="4750"/>
    <n v="3325.0000000000005"/>
    <n v="831.25000000000011"/>
    <n v="0.25"/>
  </r>
  <r>
    <x v="2"/>
    <n v="1128299"/>
    <x v="97"/>
    <x v="2"/>
    <x v="26"/>
    <x v="29"/>
    <x v="0"/>
    <n v="0.55000000000000004"/>
    <n v="6750"/>
    <n v="3712.5000000000005"/>
    <n v="1485.0000000000002"/>
    <n v="0.4"/>
  </r>
  <r>
    <x v="2"/>
    <n v="1128299"/>
    <x v="97"/>
    <x v="2"/>
    <x v="26"/>
    <x v="29"/>
    <x v="1"/>
    <n v="0.60000000000000009"/>
    <n v="6250"/>
    <n v="3750.0000000000005"/>
    <n v="1500.0000000000002"/>
    <n v="0.4"/>
  </r>
  <r>
    <x v="2"/>
    <n v="1128299"/>
    <x v="97"/>
    <x v="2"/>
    <x v="26"/>
    <x v="29"/>
    <x v="2"/>
    <n v="0.55000000000000004"/>
    <n v="5000"/>
    <n v="2750"/>
    <n v="962.49999999999989"/>
    <n v="0.35"/>
  </r>
  <r>
    <x v="2"/>
    <n v="1128299"/>
    <x v="97"/>
    <x v="2"/>
    <x v="26"/>
    <x v="29"/>
    <x v="3"/>
    <n v="0.55000000000000004"/>
    <n v="4500"/>
    <n v="2475"/>
    <n v="990"/>
    <n v="0.4"/>
  </r>
  <r>
    <x v="2"/>
    <n v="1128299"/>
    <x v="97"/>
    <x v="2"/>
    <x v="26"/>
    <x v="29"/>
    <x v="4"/>
    <n v="0.65"/>
    <n v="4500"/>
    <n v="2925"/>
    <n v="1023.7499999999999"/>
    <n v="0.35"/>
  </r>
  <r>
    <x v="2"/>
    <n v="1128299"/>
    <x v="97"/>
    <x v="2"/>
    <x v="26"/>
    <x v="29"/>
    <x v="5"/>
    <n v="0.70000000000000007"/>
    <n v="4250"/>
    <n v="2975.0000000000005"/>
    <n v="743.75000000000011"/>
    <n v="0.25"/>
  </r>
  <r>
    <x v="2"/>
    <n v="1128299"/>
    <x v="98"/>
    <x v="2"/>
    <x v="26"/>
    <x v="29"/>
    <x v="0"/>
    <n v="0.45000000000000012"/>
    <n v="6000"/>
    <n v="2700.0000000000009"/>
    <n v="1080.0000000000005"/>
    <n v="0.4"/>
  </r>
  <r>
    <x v="2"/>
    <n v="1128299"/>
    <x v="98"/>
    <x v="2"/>
    <x v="26"/>
    <x v="29"/>
    <x v="1"/>
    <n v="0.50000000000000011"/>
    <n v="6000"/>
    <n v="3000.0000000000005"/>
    <n v="1200.0000000000002"/>
    <n v="0.4"/>
  </r>
  <r>
    <x v="2"/>
    <n v="1128299"/>
    <x v="98"/>
    <x v="2"/>
    <x v="26"/>
    <x v="29"/>
    <x v="2"/>
    <n v="0.45000000000000012"/>
    <n v="4500"/>
    <n v="2025.0000000000005"/>
    <n v="708.75000000000011"/>
    <n v="0.35"/>
  </r>
  <r>
    <x v="2"/>
    <n v="1128299"/>
    <x v="98"/>
    <x v="2"/>
    <x v="26"/>
    <x v="29"/>
    <x v="3"/>
    <n v="0.45000000000000012"/>
    <n v="4000"/>
    <n v="1800.0000000000005"/>
    <n v="720.00000000000023"/>
    <n v="0.4"/>
  </r>
  <r>
    <x v="2"/>
    <n v="1128299"/>
    <x v="98"/>
    <x v="2"/>
    <x v="26"/>
    <x v="29"/>
    <x v="4"/>
    <n v="0.55000000000000004"/>
    <n v="4000"/>
    <n v="2200"/>
    <n v="770"/>
    <n v="0.35"/>
  </r>
  <r>
    <x v="2"/>
    <n v="1128299"/>
    <x v="98"/>
    <x v="2"/>
    <x v="26"/>
    <x v="29"/>
    <x v="5"/>
    <n v="0.60000000000000009"/>
    <n v="4500"/>
    <n v="2700.0000000000005"/>
    <n v="675.00000000000011"/>
    <n v="0.25"/>
  </r>
  <r>
    <x v="2"/>
    <n v="1128299"/>
    <x v="99"/>
    <x v="2"/>
    <x v="26"/>
    <x v="29"/>
    <x v="0"/>
    <n v="0.45000000000000012"/>
    <n v="5250"/>
    <n v="2362.5000000000005"/>
    <n v="945.00000000000023"/>
    <n v="0.4"/>
  </r>
  <r>
    <x v="2"/>
    <n v="1128299"/>
    <x v="99"/>
    <x v="2"/>
    <x v="26"/>
    <x v="29"/>
    <x v="1"/>
    <n v="0.50000000000000011"/>
    <n v="5250"/>
    <n v="2625.0000000000005"/>
    <n v="1050.0000000000002"/>
    <n v="0.4"/>
  </r>
  <r>
    <x v="2"/>
    <n v="1128299"/>
    <x v="99"/>
    <x v="2"/>
    <x v="26"/>
    <x v="29"/>
    <x v="2"/>
    <n v="0.45000000000000012"/>
    <n v="3500"/>
    <n v="1575.0000000000005"/>
    <n v="551.25000000000011"/>
    <n v="0.35"/>
  </r>
  <r>
    <x v="2"/>
    <n v="1128299"/>
    <x v="99"/>
    <x v="2"/>
    <x v="26"/>
    <x v="29"/>
    <x v="3"/>
    <n v="0.45000000000000012"/>
    <n v="3250"/>
    <n v="1462.5000000000005"/>
    <n v="585.00000000000023"/>
    <n v="0.4"/>
  </r>
  <r>
    <x v="2"/>
    <n v="1128299"/>
    <x v="99"/>
    <x v="2"/>
    <x v="26"/>
    <x v="29"/>
    <x v="4"/>
    <n v="0.55000000000000004"/>
    <n v="3000"/>
    <n v="1650.0000000000002"/>
    <n v="577.5"/>
    <n v="0.35"/>
  </r>
  <r>
    <x v="2"/>
    <n v="1128299"/>
    <x v="99"/>
    <x v="2"/>
    <x v="26"/>
    <x v="29"/>
    <x v="5"/>
    <n v="0.70000000000000007"/>
    <n v="3500"/>
    <n v="2450.0000000000005"/>
    <n v="612.50000000000011"/>
    <n v="0.25"/>
  </r>
  <r>
    <x v="2"/>
    <n v="1128299"/>
    <x v="100"/>
    <x v="2"/>
    <x v="26"/>
    <x v="29"/>
    <x v="0"/>
    <n v="0.55000000000000004"/>
    <n v="5250"/>
    <n v="2887.5000000000005"/>
    <n v="1155.0000000000002"/>
    <n v="0.4"/>
  </r>
  <r>
    <x v="2"/>
    <n v="1128299"/>
    <x v="100"/>
    <x v="2"/>
    <x v="26"/>
    <x v="29"/>
    <x v="1"/>
    <n v="0.60000000000000009"/>
    <n v="5750"/>
    <n v="3450.0000000000005"/>
    <n v="1380.0000000000002"/>
    <n v="0.4"/>
  </r>
  <r>
    <x v="2"/>
    <n v="1128299"/>
    <x v="100"/>
    <x v="2"/>
    <x v="26"/>
    <x v="29"/>
    <x v="2"/>
    <n v="0.55000000000000004"/>
    <n v="4250"/>
    <n v="2337.5"/>
    <n v="818.125"/>
    <n v="0.35"/>
  </r>
  <r>
    <x v="2"/>
    <n v="1128299"/>
    <x v="100"/>
    <x v="2"/>
    <x v="26"/>
    <x v="29"/>
    <x v="3"/>
    <n v="0.55000000000000004"/>
    <n v="4000"/>
    <n v="2200"/>
    <n v="880"/>
    <n v="0.4"/>
  </r>
  <r>
    <x v="2"/>
    <n v="1128299"/>
    <x v="100"/>
    <x v="2"/>
    <x v="26"/>
    <x v="29"/>
    <x v="4"/>
    <n v="0.65"/>
    <n v="3500"/>
    <n v="2275"/>
    <n v="796.25"/>
    <n v="0.35"/>
  </r>
  <r>
    <x v="2"/>
    <n v="1128299"/>
    <x v="100"/>
    <x v="2"/>
    <x v="26"/>
    <x v="29"/>
    <x v="5"/>
    <n v="0.70000000000000007"/>
    <n v="4750"/>
    <n v="3325.0000000000005"/>
    <n v="831.25000000000011"/>
    <n v="0.25"/>
  </r>
  <r>
    <x v="2"/>
    <n v="1128299"/>
    <x v="101"/>
    <x v="2"/>
    <x v="26"/>
    <x v="29"/>
    <x v="0"/>
    <n v="0.55000000000000004"/>
    <n v="6750"/>
    <n v="3712.5000000000005"/>
    <n v="1485.0000000000002"/>
    <n v="0.4"/>
  </r>
  <r>
    <x v="2"/>
    <n v="1128299"/>
    <x v="101"/>
    <x v="2"/>
    <x v="26"/>
    <x v="29"/>
    <x v="1"/>
    <n v="0.60000000000000009"/>
    <n v="6750"/>
    <n v="4050.0000000000005"/>
    <n v="1620.0000000000002"/>
    <n v="0.4"/>
  </r>
  <r>
    <x v="2"/>
    <n v="1128299"/>
    <x v="101"/>
    <x v="2"/>
    <x v="26"/>
    <x v="29"/>
    <x v="2"/>
    <n v="0.55000000000000004"/>
    <n v="4750"/>
    <n v="2612.5"/>
    <n v="914.37499999999989"/>
    <n v="0.35"/>
  </r>
  <r>
    <x v="2"/>
    <n v="1128299"/>
    <x v="101"/>
    <x v="2"/>
    <x v="26"/>
    <x v="29"/>
    <x v="3"/>
    <n v="0.55000000000000004"/>
    <n v="4750"/>
    <n v="2612.5"/>
    <n v="1045"/>
    <n v="0.4"/>
  </r>
  <r>
    <x v="2"/>
    <n v="1128299"/>
    <x v="101"/>
    <x v="2"/>
    <x v="26"/>
    <x v="29"/>
    <x v="4"/>
    <n v="0.65"/>
    <n v="4000"/>
    <n v="2600"/>
    <n v="909.99999999999989"/>
    <n v="0.35"/>
  </r>
  <r>
    <x v="2"/>
    <n v="1128299"/>
    <x v="101"/>
    <x v="2"/>
    <x v="26"/>
    <x v="29"/>
    <x v="5"/>
    <n v="0.70000000000000007"/>
    <n v="5000"/>
    <n v="3500.0000000000005"/>
    <n v="875.00000000000011"/>
    <n v="0.25"/>
  </r>
  <r>
    <x v="0"/>
    <n v="1185732"/>
    <x v="204"/>
    <x v="4"/>
    <x v="27"/>
    <x v="30"/>
    <x v="0"/>
    <n v="0.4"/>
    <n v="10250"/>
    <n v="4100"/>
    <n v="1845"/>
    <n v="0.45"/>
  </r>
  <r>
    <x v="0"/>
    <n v="1185732"/>
    <x v="204"/>
    <x v="4"/>
    <x v="27"/>
    <x v="30"/>
    <x v="1"/>
    <n v="0.4"/>
    <n v="8250"/>
    <n v="3300"/>
    <n v="1155"/>
    <n v="0.35"/>
  </r>
  <r>
    <x v="0"/>
    <n v="1185732"/>
    <x v="204"/>
    <x v="4"/>
    <x v="27"/>
    <x v="30"/>
    <x v="2"/>
    <n v="0.30000000000000004"/>
    <n v="8250"/>
    <n v="2475.0000000000005"/>
    <n v="618.75000000000011"/>
    <n v="0.25"/>
  </r>
  <r>
    <x v="0"/>
    <n v="1185732"/>
    <x v="204"/>
    <x v="4"/>
    <x v="27"/>
    <x v="30"/>
    <x v="3"/>
    <n v="0.35"/>
    <n v="6750"/>
    <n v="2362.5"/>
    <n v="708.75"/>
    <n v="0.3"/>
  </r>
  <r>
    <x v="0"/>
    <n v="1185732"/>
    <x v="204"/>
    <x v="4"/>
    <x v="27"/>
    <x v="30"/>
    <x v="4"/>
    <n v="0.5"/>
    <n v="7250"/>
    <n v="3625"/>
    <n v="1268.75"/>
    <n v="0.35"/>
  </r>
  <r>
    <x v="0"/>
    <n v="1185732"/>
    <x v="204"/>
    <x v="4"/>
    <x v="27"/>
    <x v="30"/>
    <x v="5"/>
    <n v="0.4"/>
    <n v="8250"/>
    <n v="3300"/>
    <n v="1650"/>
    <n v="0.5"/>
  </r>
  <r>
    <x v="0"/>
    <n v="1185732"/>
    <x v="205"/>
    <x v="4"/>
    <x v="27"/>
    <x v="30"/>
    <x v="0"/>
    <n v="0.4"/>
    <n v="10750"/>
    <n v="4300"/>
    <n v="1935"/>
    <n v="0.45"/>
  </r>
  <r>
    <x v="0"/>
    <n v="1185732"/>
    <x v="205"/>
    <x v="4"/>
    <x v="27"/>
    <x v="30"/>
    <x v="1"/>
    <n v="0.4"/>
    <n v="7250"/>
    <n v="2900"/>
    <n v="1014.9999999999999"/>
    <n v="0.35"/>
  </r>
  <r>
    <x v="0"/>
    <n v="1185732"/>
    <x v="205"/>
    <x v="4"/>
    <x v="27"/>
    <x v="30"/>
    <x v="2"/>
    <n v="0.30000000000000004"/>
    <n v="7750"/>
    <n v="2325.0000000000005"/>
    <n v="581.25000000000011"/>
    <n v="0.25"/>
  </r>
  <r>
    <x v="0"/>
    <n v="1185732"/>
    <x v="205"/>
    <x v="4"/>
    <x v="27"/>
    <x v="30"/>
    <x v="3"/>
    <n v="0.35"/>
    <n v="6250"/>
    <n v="2187.5"/>
    <n v="656.25"/>
    <n v="0.3"/>
  </r>
  <r>
    <x v="0"/>
    <n v="1185732"/>
    <x v="205"/>
    <x v="4"/>
    <x v="27"/>
    <x v="30"/>
    <x v="4"/>
    <n v="0.5"/>
    <n v="7000"/>
    <n v="3500"/>
    <n v="1225"/>
    <n v="0.35"/>
  </r>
  <r>
    <x v="0"/>
    <n v="1185732"/>
    <x v="205"/>
    <x v="4"/>
    <x v="27"/>
    <x v="30"/>
    <x v="5"/>
    <n v="0.35"/>
    <n v="8000"/>
    <n v="2800"/>
    <n v="1400"/>
    <n v="0.5"/>
  </r>
  <r>
    <x v="0"/>
    <n v="1185732"/>
    <x v="115"/>
    <x v="4"/>
    <x v="27"/>
    <x v="30"/>
    <x v="0"/>
    <n v="0.35"/>
    <n v="10200"/>
    <n v="3570"/>
    <n v="1606.5"/>
    <n v="0.45"/>
  </r>
  <r>
    <x v="0"/>
    <n v="1185732"/>
    <x v="115"/>
    <x v="4"/>
    <x v="27"/>
    <x v="30"/>
    <x v="1"/>
    <n v="0.35"/>
    <n v="7000"/>
    <n v="2450"/>
    <n v="857.5"/>
    <n v="0.35"/>
  </r>
  <r>
    <x v="0"/>
    <n v="1185732"/>
    <x v="115"/>
    <x v="4"/>
    <x v="27"/>
    <x v="30"/>
    <x v="2"/>
    <n v="0.25"/>
    <n v="7250"/>
    <n v="1812.5"/>
    <n v="453.125"/>
    <n v="0.25"/>
  </r>
  <r>
    <x v="0"/>
    <n v="1185732"/>
    <x v="115"/>
    <x v="4"/>
    <x v="27"/>
    <x v="30"/>
    <x v="3"/>
    <n v="0.29999999999999993"/>
    <n v="5750"/>
    <n v="1724.9999999999995"/>
    <n v="517.49999999999989"/>
    <n v="0.3"/>
  </r>
  <r>
    <x v="0"/>
    <n v="1185732"/>
    <x v="115"/>
    <x v="4"/>
    <x v="27"/>
    <x v="30"/>
    <x v="4"/>
    <n v="0.45000000000000007"/>
    <n v="6250"/>
    <n v="2812.5000000000005"/>
    <n v="984.37500000000011"/>
    <n v="0.35"/>
  </r>
  <r>
    <x v="0"/>
    <n v="1185732"/>
    <x v="115"/>
    <x v="4"/>
    <x v="27"/>
    <x v="30"/>
    <x v="5"/>
    <n v="0.35"/>
    <n v="7250"/>
    <n v="2537.5"/>
    <n v="1268.75"/>
    <n v="0.5"/>
  </r>
  <r>
    <x v="0"/>
    <n v="1185732"/>
    <x v="206"/>
    <x v="4"/>
    <x v="27"/>
    <x v="30"/>
    <x v="0"/>
    <n v="0.35"/>
    <n v="9750"/>
    <n v="3412.5"/>
    <n v="1535.625"/>
    <n v="0.45"/>
  </r>
  <r>
    <x v="0"/>
    <n v="1185732"/>
    <x v="206"/>
    <x v="4"/>
    <x v="27"/>
    <x v="30"/>
    <x v="1"/>
    <n v="0.35"/>
    <n v="6750"/>
    <n v="2362.5"/>
    <n v="826.875"/>
    <n v="0.35"/>
  </r>
  <r>
    <x v="0"/>
    <n v="1185732"/>
    <x v="206"/>
    <x v="4"/>
    <x v="27"/>
    <x v="30"/>
    <x v="2"/>
    <n v="0.25"/>
    <n v="6750"/>
    <n v="1687.5"/>
    <n v="421.875"/>
    <n v="0.25"/>
  </r>
  <r>
    <x v="0"/>
    <n v="1185732"/>
    <x v="206"/>
    <x v="4"/>
    <x v="27"/>
    <x v="30"/>
    <x v="3"/>
    <n v="0.29999999999999993"/>
    <n v="6000"/>
    <n v="1799.9999999999995"/>
    <n v="539.99999999999989"/>
    <n v="0.3"/>
  </r>
  <r>
    <x v="0"/>
    <n v="1185732"/>
    <x v="206"/>
    <x v="4"/>
    <x v="27"/>
    <x v="30"/>
    <x v="4"/>
    <n v="0.5"/>
    <n v="6250"/>
    <n v="3125"/>
    <n v="1093.75"/>
    <n v="0.35"/>
  </r>
  <r>
    <x v="0"/>
    <n v="1185732"/>
    <x v="206"/>
    <x v="4"/>
    <x v="27"/>
    <x v="30"/>
    <x v="5"/>
    <n v="0.4"/>
    <n v="7750"/>
    <n v="3100"/>
    <n v="1550"/>
    <n v="0.5"/>
  </r>
  <r>
    <x v="0"/>
    <n v="1185732"/>
    <x v="174"/>
    <x v="4"/>
    <x v="27"/>
    <x v="30"/>
    <x v="0"/>
    <n v="0.5"/>
    <n v="10450"/>
    <n v="5225"/>
    <n v="2351.25"/>
    <n v="0.45"/>
  </r>
  <r>
    <x v="0"/>
    <n v="1185732"/>
    <x v="174"/>
    <x v="4"/>
    <x v="27"/>
    <x v="30"/>
    <x v="1"/>
    <n v="0.5"/>
    <n v="7500"/>
    <n v="3750"/>
    <n v="1312.5"/>
    <n v="0.35"/>
  </r>
  <r>
    <x v="0"/>
    <n v="1185732"/>
    <x v="174"/>
    <x v="4"/>
    <x v="27"/>
    <x v="30"/>
    <x v="2"/>
    <n v="0.45"/>
    <n v="7250"/>
    <n v="3262.5"/>
    <n v="815.625"/>
    <n v="0.25"/>
  </r>
  <r>
    <x v="0"/>
    <n v="1185732"/>
    <x v="174"/>
    <x v="4"/>
    <x v="27"/>
    <x v="30"/>
    <x v="3"/>
    <n v="0.45"/>
    <n v="6750"/>
    <n v="3037.5"/>
    <n v="911.25"/>
    <n v="0.3"/>
  </r>
  <r>
    <x v="0"/>
    <n v="1185732"/>
    <x v="174"/>
    <x v="4"/>
    <x v="27"/>
    <x v="30"/>
    <x v="4"/>
    <n v="0.54999999999999993"/>
    <n v="7000"/>
    <n v="3849.9999999999995"/>
    <n v="1347.4999999999998"/>
    <n v="0.35"/>
  </r>
  <r>
    <x v="0"/>
    <n v="1185732"/>
    <x v="174"/>
    <x v="4"/>
    <x v="27"/>
    <x v="30"/>
    <x v="5"/>
    <n v="0.6"/>
    <n v="8000"/>
    <n v="4800"/>
    <n v="2400"/>
    <n v="0.5"/>
  </r>
  <r>
    <x v="0"/>
    <n v="1185732"/>
    <x v="207"/>
    <x v="4"/>
    <x v="27"/>
    <x v="30"/>
    <x v="0"/>
    <n v="0.54999999999999993"/>
    <n v="10500"/>
    <n v="5774.9999999999991"/>
    <n v="2598.7499999999995"/>
    <n v="0.45"/>
  </r>
  <r>
    <x v="0"/>
    <n v="1185732"/>
    <x v="207"/>
    <x v="4"/>
    <x v="27"/>
    <x v="30"/>
    <x v="1"/>
    <n v="0.5"/>
    <n v="8000"/>
    <n v="4000"/>
    <n v="1400"/>
    <n v="0.35"/>
  </r>
  <r>
    <x v="0"/>
    <n v="1185732"/>
    <x v="207"/>
    <x v="4"/>
    <x v="27"/>
    <x v="30"/>
    <x v="2"/>
    <n v="0.5"/>
    <n v="7750"/>
    <n v="3875"/>
    <n v="968.75"/>
    <n v="0.25"/>
  </r>
  <r>
    <x v="0"/>
    <n v="1185732"/>
    <x v="207"/>
    <x v="4"/>
    <x v="27"/>
    <x v="30"/>
    <x v="3"/>
    <n v="0.5"/>
    <n v="7500"/>
    <n v="3750"/>
    <n v="1125"/>
    <n v="0.3"/>
  </r>
  <r>
    <x v="0"/>
    <n v="1185732"/>
    <x v="207"/>
    <x v="4"/>
    <x v="27"/>
    <x v="30"/>
    <x v="4"/>
    <n v="0.65"/>
    <n v="7500"/>
    <n v="4875"/>
    <n v="1706.25"/>
    <n v="0.35"/>
  </r>
  <r>
    <x v="0"/>
    <n v="1185732"/>
    <x v="207"/>
    <x v="4"/>
    <x v="27"/>
    <x v="30"/>
    <x v="5"/>
    <n v="0.70000000000000007"/>
    <n v="9250"/>
    <n v="6475.0000000000009"/>
    <n v="3237.5000000000005"/>
    <n v="0.5"/>
  </r>
  <r>
    <x v="0"/>
    <n v="1185732"/>
    <x v="116"/>
    <x v="4"/>
    <x v="27"/>
    <x v="30"/>
    <x v="0"/>
    <n v="0.65"/>
    <n v="11500"/>
    <n v="7475"/>
    <n v="3363.75"/>
    <n v="0.45"/>
  </r>
  <r>
    <x v="0"/>
    <n v="1185732"/>
    <x v="116"/>
    <x v="4"/>
    <x v="27"/>
    <x v="30"/>
    <x v="1"/>
    <n v="0.60000000000000009"/>
    <n v="9000"/>
    <n v="5400.0000000000009"/>
    <n v="1890.0000000000002"/>
    <n v="0.35"/>
  </r>
  <r>
    <x v="0"/>
    <n v="1185732"/>
    <x v="116"/>
    <x v="4"/>
    <x v="27"/>
    <x v="30"/>
    <x v="2"/>
    <n v="0.55000000000000004"/>
    <n v="8250"/>
    <n v="4537.5"/>
    <n v="1134.375"/>
    <n v="0.25"/>
  </r>
  <r>
    <x v="0"/>
    <n v="1185732"/>
    <x v="116"/>
    <x v="4"/>
    <x v="27"/>
    <x v="30"/>
    <x v="3"/>
    <n v="0.55000000000000004"/>
    <n v="7750"/>
    <n v="4262.5"/>
    <n v="1278.75"/>
    <n v="0.3"/>
  </r>
  <r>
    <x v="0"/>
    <n v="1185732"/>
    <x v="116"/>
    <x v="4"/>
    <x v="27"/>
    <x v="30"/>
    <x v="4"/>
    <n v="0.65"/>
    <n v="8000"/>
    <n v="5200"/>
    <n v="1819.9999999999998"/>
    <n v="0.35"/>
  </r>
  <r>
    <x v="0"/>
    <n v="1185732"/>
    <x v="116"/>
    <x v="4"/>
    <x v="27"/>
    <x v="30"/>
    <x v="5"/>
    <n v="0.70000000000000007"/>
    <n v="9750"/>
    <n v="6825.0000000000009"/>
    <n v="3412.5000000000005"/>
    <n v="0.5"/>
  </r>
  <r>
    <x v="0"/>
    <n v="1185732"/>
    <x v="208"/>
    <x v="4"/>
    <x v="27"/>
    <x v="30"/>
    <x v="0"/>
    <n v="0.65"/>
    <n v="11250"/>
    <n v="7312.5"/>
    <n v="3290.625"/>
    <n v="0.45"/>
  </r>
  <r>
    <x v="0"/>
    <n v="1185732"/>
    <x v="208"/>
    <x v="4"/>
    <x v="27"/>
    <x v="30"/>
    <x v="1"/>
    <n v="0.60000000000000009"/>
    <n v="9000"/>
    <n v="5400.0000000000009"/>
    <n v="1890.0000000000002"/>
    <n v="0.35"/>
  </r>
  <r>
    <x v="0"/>
    <n v="1185732"/>
    <x v="208"/>
    <x v="4"/>
    <x v="27"/>
    <x v="30"/>
    <x v="2"/>
    <n v="0.55000000000000004"/>
    <n v="8250"/>
    <n v="4537.5"/>
    <n v="1134.375"/>
    <n v="0.25"/>
  </r>
  <r>
    <x v="0"/>
    <n v="1185732"/>
    <x v="208"/>
    <x v="4"/>
    <x v="27"/>
    <x v="30"/>
    <x v="3"/>
    <n v="0.45"/>
    <n v="7750"/>
    <n v="3487.5"/>
    <n v="1046.25"/>
    <n v="0.3"/>
  </r>
  <r>
    <x v="0"/>
    <n v="1185732"/>
    <x v="208"/>
    <x v="4"/>
    <x v="27"/>
    <x v="30"/>
    <x v="4"/>
    <n v="0.55000000000000004"/>
    <n v="7500"/>
    <n v="4125"/>
    <n v="1443.75"/>
    <n v="0.35"/>
  </r>
  <r>
    <x v="0"/>
    <n v="1185732"/>
    <x v="208"/>
    <x v="4"/>
    <x v="27"/>
    <x v="30"/>
    <x v="5"/>
    <n v="0.60000000000000009"/>
    <n v="9250"/>
    <n v="5550.0000000000009"/>
    <n v="2775.0000000000005"/>
    <n v="0.5"/>
  </r>
  <r>
    <x v="0"/>
    <n v="1185732"/>
    <x v="178"/>
    <x v="4"/>
    <x v="27"/>
    <x v="30"/>
    <x v="0"/>
    <n v="0.55000000000000004"/>
    <n v="10250"/>
    <n v="5637.5000000000009"/>
    <n v="2536.8750000000005"/>
    <n v="0.45"/>
  </r>
  <r>
    <x v="0"/>
    <n v="1185732"/>
    <x v="178"/>
    <x v="4"/>
    <x v="27"/>
    <x v="30"/>
    <x v="1"/>
    <n v="0.50000000000000011"/>
    <n v="8250"/>
    <n v="4125.0000000000009"/>
    <n v="1443.7500000000002"/>
    <n v="0.35"/>
  </r>
  <r>
    <x v="0"/>
    <n v="1185732"/>
    <x v="178"/>
    <x v="4"/>
    <x v="27"/>
    <x v="30"/>
    <x v="2"/>
    <n v="0.4"/>
    <n v="7250"/>
    <n v="2900"/>
    <n v="725"/>
    <n v="0.25"/>
  </r>
  <r>
    <x v="0"/>
    <n v="1185732"/>
    <x v="178"/>
    <x v="4"/>
    <x v="27"/>
    <x v="30"/>
    <x v="3"/>
    <n v="0.4"/>
    <n v="7000"/>
    <n v="2800"/>
    <n v="840"/>
    <n v="0.3"/>
  </r>
  <r>
    <x v="0"/>
    <n v="1185732"/>
    <x v="178"/>
    <x v="4"/>
    <x v="27"/>
    <x v="30"/>
    <x v="4"/>
    <n v="0.5"/>
    <n v="7000"/>
    <n v="3500"/>
    <n v="1225"/>
    <n v="0.35"/>
  </r>
  <r>
    <x v="0"/>
    <n v="1185732"/>
    <x v="178"/>
    <x v="4"/>
    <x v="27"/>
    <x v="30"/>
    <x v="5"/>
    <n v="0.55000000000000004"/>
    <n v="8000"/>
    <n v="4400"/>
    <n v="2200"/>
    <n v="0.5"/>
  </r>
  <r>
    <x v="0"/>
    <n v="1185732"/>
    <x v="209"/>
    <x v="4"/>
    <x v="27"/>
    <x v="30"/>
    <x v="0"/>
    <n v="0.55000000000000004"/>
    <n v="9750"/>
    <n v="5362.5"/>
    <n v="2413.125"/>
    <n v="0.45"/>
  </r>
  <r>
    <x v="0"/>
    <n v="1185732"/>
    <x v="209"/>
    <x v="4"/>
    <x v="27"/>
    <x v="30"/>
    <x v="1"/>
    <n v="0.45000000000000012"/>
    <n v="8000"/>
    <n v="3600.0000000000009"/>
    <n v="1260.0000000000002"/>
    <n v="0.35"/>
  </r>
  <r>
    <x v="0"/>
    <n v="1185732"/>
    <x v="209"/>
    <x v="4"/>
    <x v="27"/>
    <x v="30"/>
    <x v="2"/>
    <n v="0.45000000000000012"/>
    <n v="6750"/>
    <n v="3037.5000000000009"/>
    <n v="759.37500000000023"/>
    <n v="0.25"/>
  </r>
  <r>
    <x v="0"/>
    <n v="1185732"/>
    <x v="209"/>
    <x v="4"/>
    <x v="27"/>
    <x v="30"/>
    <x v="3"/>
    <n v="0.45000000000000012"/>
    <n v="6500"/>
    <n v="2925.0000000000009"/>
    <n v="877.50000000000023"/>
    <n v="0.3"/>
  </r>
  <r>
    <x v="0"/>
    <n v="1185732"/>
    <x v="209"/>
    <x v="4"/>
    <x v="27"/>
    <x v="30"/>
    <x v="4"/>
    <n v="0.55000000000000004"/>
    <n v="6500"/>
    <n v="3575.0000000000005"/>
    <n v="1251.25"/>
    <n v="0.35"/>
  </r>
  <r>
    <x v="0"/>
    <n v="1185732"/>
    <x v="209"/>
    <x v="4"/>
    <x v="27"/>
    <x v="30"/>
    <x v="5"/>
    <n v="0.6"/>
    <n v="7750"/>
    <n v="4650"/>
    <n v="2325"/>
    <n v="0.5"/>
  </r>
  <r>
    <x v="0"/>
    <n v="1185732"/>
    <x v="210"/>
    <x v="4"/>
    <x v="27"/>
    <x v="30"/>
    <x v="0"/>
    <n v="0.55000000000000004"/>
    <n v="9250"/>
    <n v="5087.5"/>
    <n v="2289.375"/>
    <n v="0.45"/>
  </r>
  <r>
    <x v="0"/>
    <n v="1185732"/>
    <x v="210"/>
    <x v="4"/>
    <x v="27"/>
    <x v="30"/>
    <x v="1"/>
    <n v="0.45000000000000012"/>
    <n v="7500"/>
    <n v="3375.0000000000009"/>
    <n v="1181.2500000000002"/>
    <n v="0.35"/>
  </r>
  <r>
    <x v="0"/>
    <n v="1185732"/>
    <x v="210"/>
    <x v="4"/>
    <x v="27"/>
    <x v="30"/>
    <x v="2"/>
    <n v="0.45000000000000012"/>
    <n v="6950"/>
    <n v="3127.5000000000009"/>
    <n v="781.87500000000023"/>
    <n v="0.25"/>
  </r>
  <r>
    <x v="0"/>
    <n v="1185732"/>
    <x v="210"/>
    <x v="4"/>
    <x v="27"/>
    <x v="30"/>
    <x v="3"/>
    <n v="0.55000000000000016"/>
    <n v="7500"/>
    <n v="4125.0000000000009"/>
    <n v="1237.5000000000002"/>
    <n v="0.3"/>
  </r>
  <r>
    <x v="0"/>
    <n v="1185732"/>
    <x v="210"/>
    <x v="4"/>
    <x v="27"/>
    <x v="30"/>
    <x v="4"/>
    <n v="0.70000000000000007"/>
    <n v="7250"/>
    <n v="5075.0000000000009"/>
    <n v="1776.2500000000002"/>
    <n v="0.35"/>
  </r>
  <r>
    <x v="0"/>
    <n v="1185732"/>
    <x v="210"/>
    <x v="4"/>
    <x v="27"/>
    <x v="30"/>
    <x v="5"/>
    <n v="0.75"/>
    <n v="8250"/>
    <n v="6187.5"/>
    <n v="3093.75"/>
    <n v="0.5"/>
  </r>
  <r>
    <x v="0"/>
    <n v="1185732"/>
    <x v="211"/>
    <x v="4"/>
    <x v="27"/>
    <x v="30"/>
    <x v="0"/>
    <n v="0.70000000000000007"/>
    <n v="10750"/>
    <n v="7525.0000000000009"/>
    <n v="3386.2500000000005"/>
    <n v="0.45"/>
  </r>
  <r>
    <x v="0"/>
    <n v="1185732"/>
    <x v="211"/>
    <x v="4"/>
    <x v="27"/>
    <x v="30"/>
    <x v="1"/>
    <n v="0.60000000000000009"/>
    <n v="8750"/>
    <n v="5250.0000000000009"/>
    <n v="1837.5000000000002"/>
    <n v="0.35"/>
  </r>
  <r>
    <x v="0"/>
    <n v="1185732"/>
    <x v="211"/>
    <x v="4"/>
    <x v="27"/>
    <x v="30"/>
    <x v="2"/>
    <n v="0.60000000000000009"/>
    <n v="8250"/>
    <n v="4950.0000000000009"/>
    <n v="1237.5000000000002"/>
    <n v="0.25"/>
  </r>
  <r>
    <x v="0"/>
    <n v="1185732"/>
    <x v="211"/>
    <x v="4"/>
    <x v="27"/>
    <x v="30"/>
    <x v="3"/>
    <n v="0.60000000000000009"/>
    <n v="7750"/>
    <n v="4650.0000000000009"/>
    <n v="1395.0000000000002"/>
    <n v="0.3"/>
  </r>
  <r>
    <x v="0"/>
    <n v="1185732"/>
    <x v="211"/>
    <x v="4"/>
    <x v="27"/>
    <x v="30"/>
    <x v="4"/>
    <n v="0.70000000000000007"/>
    <n v="7750"/>
    <n v="5425.0000000000009"/>
    <n v="1898.7500000000002"/>
    <n v="0.35"/>
  </r>
  <r>
    <x v="0"/>
    <n v="1185732"/>
    <x v="211"/>
    <x v="4"/>
    <x v="27"/>
    <x v="30"/>
    <x v="5"/>
    <n v="0.75"/>
    <n v="8750"/>
    <n v="6562.5"/>
    <n v="3281.25"/>
    <n v="0.5"/>
  </r>
  <r>
    <x v="0"/>
    <n v="1185732"/>
    <x v="212"/>
    <x v="4"/>
    <x v="28"/>
    <x v="31"/>
    <x v="0"/>
    <n v="0.35000000000000003"/>
    <n v="9250"/>
    <n v="3237.5000000000005"/>
    <n v="1295.0000000000002"/>
    <n v="0.4"/>
  </r>
  <r>
    <x v="0"/>
    <n v="1185732"/>
    <x v="212"/>
    <x v="4"/>
    <x v="28"/>
    <x v="31"/>
    <x v="1"/>
    <n v="0.35000000000000003"/>
    <n v="7250"/>
    <n v="2537.5000000000005"/>
    <n v="888.12500000000011"/>
    <n v="0.35"/>
  </r>
  <r>
    <x v="0"/>
    <n v="1185732"/>
    <x v="212"/>
    <x v="4"/>
    <x v="28"/>
    <x v="31"/>
    <x v="2"/>
    <n v="0.25000000000000006"/>
    <n v="7250"/>
    <n v="1812.5000000000005"/>
    <n v="725.00000000000023"/>
    <n v="0.4"/>
  </r>
  <r>
    <x v="0"/>
    <n v="1185732"/>
    <x v="212"/>
    <x v="4"/>
    <x v="28"/>
    <x v="31"/>
    <x v="3"/>
    <n v="0.3"/>
    <n v="5750"/>
    <n v="1725"/>
    <n v="690"/>
    <n v="0.4"/>
  </r>
  <r>
    <x v="0"/>
    <n v="1185732"/>
    <x v="212"/>
    <x v="4"/>
    <x v="28"/>
    <x v="31"/>
    <x v="4"/>
    <n v="0.45"/>
    <n v="6250"/>
    <n v="2812.5"/>
    <n v="984.37499999999989"/>
    <n v="0.35"/>
  </r>
  <r>
    <x v="0"/>
    <n v="1185732"/>
    <x v="212"/>
    <x v="4"/>
    <x v="28"/>
    <x v="31"/>
    <x v="5"/>
    <n v="0.35000000000000003"/>
    <n v="7250"/>
    <n v="2537.5000000000005"/>
    <n v="1268.7500000000002"/>
    <n v="0.5"/>
  </r>
  <r>
    <x v="0"/>
    <n v="1185732"/>
    <x v="172"/>
    <x v="4"/>
    <x v="28"/>
    <x v="31"/>
    <x v="0"/>
    <n v="0.35000000000000003"/>
    <n v="9750"/>
    <n v="3412.5000000000005"/>
    <n v="1365.0000000000002"/>
    <n v="0.4"/>
  </r>
  <r>
    <x v="0"/>
    <n v="1185732"/>
    <x v="172"/>
    <x v="4"/>
    <x v="28"/>
    <x v="31"/>
    <x v="1"/>
    <n v="0.35000000000000003"/>
    <n v="6250"/>
    <n v="2187.5"/>
    <n v="765.625"/>
    <n v="0.35"/>
  </r>
  <r>
    <x v="0"/>
    <n v="1185732"/>
    <x v="172"/>
    <x v="4"/>
    <x v="28"/>
    <x v="31"/>
    <x v="2"/>
    <n v="0.25000000000000006"/>
    <n v="6750"/>
    <n v="1687.5000000000005"/>
    <n v="675.00000000000023"/>
    <n v="0.4"/>
  </r>
  <r>
    <x v="0"/>
    <n v="1185732"/>
    <x v="172"/>
    <x v="4"/>
    <x v="28"/>
    <x v="31"/>
    <x v="3"/>
    <n v="0.3"/>
    <n v="5250"/>
    <n v="1575"/>
    <n v="630"/>
    <n v="0.4"/>
  </r>
  <r>
    <x v="0"/>
    <n v="1185732"/>
    <x v="172"/>
    <x v="4"/>
    <x v="28"/>
    <x v="31"/>
    <x v="4"/>
    <n v="0.45"/>
    <n v="6000"/>
    <n v="2700"/>
    <n v="944.99999999999989"/>
    <n v="0.35"/>
  </r>
  <r>
    <x v="0"/>
    <n v="1185732"/>
    <x v="172"/>
    <x v="4"/>
    <x v="28"/>
    <x v="31"/>
    <x v="5"/>
    <n v="0.3"/>
    <n v="7000"/>
    <n v="2100"/>
    <n v="1050"/>
    <n v="0.5"/>
  </r>
  <r>
    <x v="0"/>
    <n v="1185732"/>
    <x v="68"/>
    <x v="4"/>
    <x v="28"/>
    <x v="31"/>
    <x v="0"/>
    <n v="0.3"/>
    <n v="9200"/>
    <n v="2760"/>
    <n v="1104"/>
    <n v="0.4"/>
  </r>
  <r>
    <x v="0"/>
    <n v="1185732"/>
    <x v="68"/>
    <x v="4"/>
    <x v="28"/>
    <x v="31"/>
    <x v="1"/>
    <n v="0.3"/>
    <n v="6000"/>
    <n v="1800"/>
    <n v="630"/>
    <n v="0.35"/>
  </r>
  <r>
    <x v="0"/>
    <n v="1185732"/>
    <x v="68"/>
    <x v="4"/>
    <x v="28"/>
    <x v="31"/>
    <x v="2"/>
    <n v="0.2"/>
    <n v="6250"/>
    <n v="1250"/>
    <n v="500"/>
    <n v="0.4"/>
  </r>
  <r>
    <x v="0"/>
    <n v="1185732"/>
    <x v="68"/>
    <x v="4"/>
    <x v="28"/>
    <x v="31"/>
    <x v="3"/>
    <n v="0.24999999999999994"/>
    <n v="4750"/>
    <n v="1187.4999999999998"/>
    <n v="474.99999999999994"/>
    <n v="0.4"/>
  </r>
  <r>
    <x v="0"/>
    <n v="1185732"/>
    <x v="68"/>
    <x v="4"/>
    <x v="28"/>
    <x v="31"/>
    <x v="4"/>
    <n v="0.40000000000000008"/>
    <n v="5250"/>
    <n v="2100.0000000000005"/>
    <n v="735.00000000000011"/>
    <n v="0.35"/>
  </r>
  <r>
    <x v="0"/>
    <n v="1185732"/>
    <x v="68"/>
    <x v="4"/>
    <x v="28"/>
    <x v="31"/>
    <x v="5"/>
    <n v="0.3"/>
    <n v="6250"/>
    <n v="1875"/>
    <n v="937.5"/>
    <n v="0.5"/>
  </r>
  <r>
    <x v="0"/>
    <n v="1185732"/>
    <x v="69"/>
    <x v="4"/>
    <x v="28"/>
    <x v="31"/>
    <x v="0"/>
    <n v="0.3"/>
    <n v="8750"/>
    <n v="2625"/>
    <n v="1050"/>
    <n v="0.4"/>
  </r>
  <r>
    <x v="0"/>
    <n v="1185732"/>
    <x v="69"/>
    <x v="4"/>
    <x v="28"/>
    <x v="31"/>
    <x v="1"/>
    <n v="0.3"/>
    <n v="5750"/>
    <n v="1725"/>
    <n v="603.75"/>
    <n v="0.35"/>
  </r>
  <r>
    <x v="0"/>
    <n v="1185732"/>
    <x v="69"/>
    <x v="4"/>
    <x v="28"/>
    <x v="31"/>
    <x v="2"/>
    <n v="0.2"/>
    <n v="5750"/>
    <n v="1150"/>
    <n v="460"/>
    <n v="0.4"/>
  </r>
  <r>
    <x v="0"/>
    <n v="1185732"/>
    <x v="69"/>
    <x v="4"/>
    <x v="28"/>
    <x v="31"/>
    <x v="3"/>
    <n v="0.24999999999999994"/>
    <n v="5000"/>
    <n v="1249.9999999999998"/>
    <n v="499.99999999999994"/>
    <n v="0.4"/>
  </r>
  <r>
    <x v="0"/>
    <n v="1185732"/>
    <x v="69"/>
    <x v="4"/>
    <x v="28"/>
    <x v="31"/>
    <x v="4"/>
    <n v="0.45"/>
    <n v="5250"/>
    <n v="2362.5"/>
    <n v="826.875"/>
    <n v="0.35"/>
  </r>
  <r>
    <x v="0"/>
    <n v="1185732"/>
    <x v="69"/>
    <x v="4"/>
    <x v="28"/>
    <x v="31"/>
    <x v="5"/>
    <n v="0.35000000000000003"/>
    <n v="6750"/>
    <n v="2362.5"/>
    <n v="1181.25"/>
    <n v="0.5"/>
  </r>
  <r>
    <x v="0"/>
    <n v="1185732"/>
    <x v="16"/>
    <x v="4"/>
    <x v="28"/>
    <x v="31"/>
    <x v="0"/>
    <n v="0.45"/>
    <n v="9450"/>
    <n v="4252.5"/>
    <n v="1701"/>
    <n v="0.4"/>
  </r>
  <r>
    <x v="0"/>
    <n v="1185732"/>
    <x v="16"/>
    <x v="4"/>
    <x v="28"/>
    <x v="31"/>
    <x v="1"/>
    <n v="0.45"/>
    <n v="6500"/>
    <n v="2925"/>
    <n v="1023.7499999999999"/>
    <n v="0.35"/>
  </r>
  <r>
    <x v="0"/>
    <n v="1185732"/>
    <x v="16"/>
    <x v="4"/>
    <x v="28"/>
    <x v="31"/>
    <x v="2"/>
    <n v="0.4"/>
    <n v="6250"/>
    <n v="2500"/>
    <n v="1000"/>
    <n v="0.4"/>
  </r>
  <r>
    <x v="0"/>
    <n v="1185732"/>
    <x v="16"/>
    <x v="4"/>
    <x v="28"/>
    <x v="31"/>
    <x v="3"/>
    <n v="0.4"/>
    <n v="5750"/>
    <n v="2300"/>
    <n v="920"/>
    <n v="0.4"/>
  </r>
  <r>
    <x v="0"/>
    <n v="1185732"/>
    <x v="16"/>
    <x v="4"/>
    <x v="28"/>
    <x v="31"/>
    <x v="4"/>
    <n v="0.49999999999999994"/>
    <n v="6000"/>
    <n v="2999.9999999999995"/>
    <n v="1049.9999999999998"/>
    <n v="0.35"/>
  </r>
  <r>
    <x v="0"/>
    <n v="1185732"/>
    <x v="16"/>
    <x v="4"/>
    <x v="28"/>
    <x v="31"/>
    <x v="5"/>
    <n v="0.54999999999999993"/>
    <n v="7000"/>
    <n v="3849.9999999999995"/>
    <n v="1924.9999999999998"/>
    <n v="0.5"/>
  </r>
  <r>
    <x v="0"/>
    <n v="1185732"/>
    <x v="175"/>
    <x v="4"/>
    <x v="28"/>
    <x v="31"/>
    <x v="0"/>
    <n v="0.49999999999999994"/>
    <n v="9500"/>
    <n v="4749.9999999999991"/>
    <n v="1899.9999999999998"/>
    <n v="0.4"/>
  </r>
  <r>
    <x v="0"/>
    <n v="1185732"/>
    <x v="175"/>
    <x v="4"/>
    <x v="28"/>
    <x v="31"/>
    <x v="1"/>
    <n v="0.45"/>
    <n v="7000"/>
    <n v="3150"/>
    <n v="1102.5"/>
    <n v="0.35"/>
  </r>
  <r>
    <x v="0"/>
    <n v="1185732"/>
    <x v="175"/>
    <x v="4"/>
    <x v="28"/>
    <x v="31"/>
    <x v="2"/>
    <n v="0.5"/>
    <n v="6750"/>
    <n v="3375"/>
    <n v="1350"/>
    <n v="0.4"/>
  </r>
  <r>
    <x v="0"/>
    <n v="1185732"/>
    <x v="175"/>
    <x v="4"/>
    <x v="28"/>
    <x v="31"/>
    <x v="3"/>
    <n v="0.5"/>
    <n v="6500"/>
    <n v="3250"/>
    <n v="1300"/>
    <n v="0.4"/>
  </r>
  <r>
    <x v="0"/>
    <n v="1185732"/>
    <x v="175"/>
    <x v="4"/>
    <x v="28"/>
    <x v="31"/>
    <x v="4"/>
    <n v="0.65"/>
    <n v="6500"/>
    <n v="4225"/>
    <n v="1478.75"/>
    <n v="0.35"/>
  </r>
  <r>
    <x v="0"/>
    <n v="1185732"/>
    <x v="175"/>
    <x v="4"/>
    <x v="28"/>
    <x v="31"/>
    <x v="5"/>
    <n v="0.70000000000000007"/>
    <n v="8250"/>
    <n v="5775.0000000000009"/>
    <n v="2887.5000000000005"/>
    <n v="0.5"/>
  </r>
  <r>
    <x v="0"/>
    <n v="1185732"/>
    <x v="72"/>
    <x v="4"/>
    <x v="28"/>
    <x v="31"/>
    <x v="0"/>
    <n v="0.65"/>
    <n v="10500"/>
    <n v="6825"/>
    <n v="2730"/>
    <n v="0.4"/>
  </r>
  <r>
    <x v="0"/>
    <n v="1185732"/>
    <x v="72"/>
    <x v="4"/>
    <x v="28"/>
    <x v="31"/>
    <x v="1"/>
    <n v="0.60000000000000009"/>
    <n v="8000"/>
    <n v="4800.0000000000009"/>
    <n v="1680.0000000000002"/>
    <n v="0.35"/>
  </r>
  <r>
    <x v="0"/>
    <n v="1185732"/>
    <x v="72"/>
    <x v="4"/>
    <x v="28"/>
    <x v="31"/>
    <x v="2"/>
    <n v="0.55000000000000004"/>
    <n v="7250"/>
    <n v="3987.5000000000005"/>
    <n v="1595.0000000000002"/>
    <n v="0.4"/>
  </r>
  <r>
    <x v="0"/>
    <n v="1185732"/>
    <x v="72"/>
    <x v="4"/>
    <x v="28"/>
    <x v="31"/>
    <x v="3"/>
    <n v="0.55000000000000004"/>
    <n v="6750"/>
    <n v="3712.5000000000005"/>
    <n v="1485.0000000000002"/>
    <n v="0.4"/>
  </r>
  <r>
    <x v="0"/>
    <n v="1185732"/>
    <x v="72"/>
    <x v="4"/>
    <x v="28"/>
    <x v="31"/>
    <x v="4"/>
    <n v="0.65"/>
    <n v="7000"/>
    <n v="4550"/>
    <n v="1592.5"/>
    <n v="0.35"/>
  </r>
  <r>
    <x v="0"/>
    <n v="1185732"/>
    <x v="72"/>
    <x v="4"/>
    <x v="28"/>
    <x v="31"/>
    <x v="5"/>
    <n v="0.70000000000000007"/>
    <n v="8750"/>
    <n v="6125.0000000000009"/>
    <n v="3062.5000000000005"/>
    <n v="0.5"/>
  </r>
  <r>
    <x v="0"/>
    <n v="1185732"/>
    <x v="73"/>
    <x v="4"/>
    <x v="28"/>
    <x v="31"/>
    <x v="0"/>
    <n v="0.65"/>
    <n v="10250"/>
    <n v="6662.5"/>
    <n v="2665"/>
    <n v="0.4"/>
  </r>
  <r>
    <x v="0"/>
    <n v="1185732"/>
    <x v="73"/>
    <x v="4"/>
    <x v="28"/>
    <x v="31"/>
    <x v="1"/>
    <n v="0.60000000000000009"/>
    <n v="8000"/>
    <n v="4800.0000000000009"/>
    <n v="1680.0000000000002"/>
    <n v="0.35"/>
  </r>
  <r>
    <x v="0"/>
    <n v="1185732"/>
    <x v="73"/>
    <x v="4"/>
    <x v="28"/>
    <x v="31"/>
    <x v="2"/>
    <n v="0.55000000000000004"/>
    <n v="7250"/>
    <n v="3987.5000000000005"/>
    <n v="1595.0000000000002"/>
    <n v="0.4"/>
  </r>
  <r>
    <x v="0"/>
    <n v="1185732"/>
    <x v="73"/>
    <x v="4"/>
    <x v="28"/>
    <x v="31"/>
    <x v="3"/>
    <n v="0.45"/>
    <n v="6750"/>
    <n v="3037.5"/>
    <n v="1215"/>
    <n v="0.4"/>
  </r>
  <r>
    <x v="0"/>
    <n v="1185732"/>
    <x v="73"/>
    <x v="4"/>
    <x v="28"/>
    <x v="31"/>
    <x v="4"/>
    <n v="0.55000000000000004"/>
    <n v="6500"/>
    <n v="3575.0000000000005"/>
    <n v="1251.25"/>
    <n v="0.35"/>
  </r>
  <r>
    <x v="0"/>
    <n v="1185732"/>
    <x v="73"/>
    <x v="4"/>
    <x v="28"/>
    <x v="31"/>
    <x v="5"/>
    <n v="0.60000000000000009"/>
    <n v="8250"/>
    <n v="4950.0000000000009"/>
    <n v="2475.0000000000005"/>
    <n v="0.5"/>
  </r>
  <r>
    <x v="0"/>
    <n v="1185732"/>
    <x v="20"/>
    <x v="4"/>
    <x v="28"/>
    <x v="31"/>
    <x v="0"/>
    <n v="0.55000000000000004"/>
    <n v="9250"/>
    <n v="5087.5"/>
    <n v="2035"/>
    <n v="0.4"/>
  </r>
  <r>
    <x v="0"/>
    <n v="1185732"/>
    <x v="20"/>
    <x v="4"/>
    <x v="28"/>
    <x v="31"/>
    <x v="1"/>
    <n v="0.50000000000000011"/>
    <n v="7250"/>
    <n v="3625.0000000000009"/>
    <n v="1268.7500000000002"/>
    <n v="0.35"/>
  </r>
  <r>
    <x v="0"/>
    <n v="1185732"/>
    <x v="20"/>
    <x v="4"/>
    <x v="28"/>
    <x v="31"/>
    <x v="2"/>
    <n v="0.30000000000000004"/>
    <n v="6250"/>
    <n v="1875.0000000000002"/>
    <n v="750.00000000000011"/>
    <n v="0.4"/>
  </r>
  <r>
    <x v="0"/>
    <n v="1185732"/>
    <x v="20"/>
    <x v="4"/>
    <x v="28"/>
    <x v="31"/>
    <x v="3"/>
    <n v="0.30000000000000004"/>
    <n v="6000"/>
    <n v="1800.0000000000002"/>
    <n v="720.00000000000011"/>
    <n v="0.4"/>
  </r>
  <r>
    <x v="0"/>
    <n v="1185732"/>
    <x v="20"/>
    <x v="4"/>
    <x v="28"/>
    <x v="31"/>
    <x v="4"/>
    <n v="0.4"/>
    <n v="6000"/>
    <n v="2400"/>
    <n v="840"/>
    <n v="0.35"/>
  </r>
  <r>
    <x v="0"/>
    <n v="1185732"/>
    <x v="20"/>
    <x v="4"/>
    <x v="28"/>
    <x v="31"/>
    <x v="5"/>
    <n v="0.45000000000000007"/>
    <n v="7000"/>
    <n v="3150.0000000000005"/>
    <n v="1575.0000000000002"/>
    <n v="0.5"/>
  </r>
  <r>
    <x v="0"/>
    <n v="1185732"/>
    <x v="179"/>
    <x v="4"/>
    <x v="28"/>
    <x v="31"/>
    <x v="0"/>
    <n v="0.45000000000000007"/>
    <n v="8750"/>
    <n v="3937.5000000000005"/>
    <n v="1575.0000000000002"/>
    <n v="0.4"/>
  </r>
  <r>
    <x v="0"/>
    <n v="1185732"/>
    <x v="179"/>
    <x v="4"/>
    <x v="28"/>
    <x v="31"/>
    <x v="1"/>
    <n v="0.35000000000000009"/>
    <n v="7000"/>
    <n v="2450.0000000000005"/>
    <n v="857.50000000000011"/>
    <n v="0.35"/>
  </r>
  <r>
    <x v="0"/>
    <n v="1185732"/>
    <x v="179"/>
    <x v="4"/>
    <x v="28"/>
    <x v="31"/>
    <x v="2"/>
    <n v="0.35000000000000009"/>
    <n v="5750"/>
    <n v="2012.5000000000005"/>
    <n v="805.00000000000023"/>
    <n v="0.4"/>
  </r>
  <r>
    <x v="0"/>
    <n v="1185732"/>
    <x v="179"/>
    <x v="4"/>
    <x v="28"/>
    <x v="31"/>
    <x v="3"/>
    <n v="0.35000000000000009"/>
    <n v="5500"/>
    <n v="1925.0000000000005"/>
    <n v="770.00000000000023"/>
    <n v="0.4"/>
  </r>
  <r>
    <x v="0"/>
    <n v="1185732"/>
    <x v="179"/>
    <x v="4"/>
    <x v="28"/>
    <x v="31"/>
    <x v="4"/>
    <n v="0.45000000000000007"/>
    <n v="5500"/>
    <n v="2475.0000000000005"/>
    <n v="866.25000000000011"/>
    <n v="0.35"/>
  </r>
  <r>
    <x v="0"/>
    <n v="1185732"/>
    <x v="179"/>
    <x v="4"/>
    <x v="28"/>
    <x v="31"/>
    <x v="5"/>
    <n v="0.5"/>
    <n v="6750"/>
    <n v="3375"/>
    <n v="1687.5"/>
    <n v="0.5"/>
  </r>
  <r>
    <x v="0"/>
    <n v="1185732"/>
    <x v="76"/>
    <x v="4"/>
    <x v="28"/>
    <x v="31"/>
    <x v="0"/>
    <n v="0.45000000000000007"/>
    <n v="8250"/>
    <n v="3712.5000000000005"/>
    <n v="1485.0000000000002"/>
    <n v="0.4"/>
  </r>
  <r>
    <x v="0"/>
    <n v="1185732"/>
    <x v="76"/>
    <x v="4"/>
    <x v="28"/>
    <x v="31"/>
    <x v="1"/>
    <n v="0.35000000000000009"/>
    <n v="6500"/>
    <n v="2275.0000000000005"/>
    <n v="796.25000000000011"/>
    <n v="0.35"/>
  </r>
  <r>
    <x v="0"/>
    <n v="1185732"/>
    <x v="76"/>
    <x v="4"/>
    <x v="28"/>
    <x v="31"/>
    <x v="2"/>
    <n v="0.40000000000000013"/>
    <n v="5950"/>
    <n v="2380.0000000000009"/>
    <n v="952.00000000000045"/>
    <n v="0.4"/>
  </r>
  <r>
    <x v="0"/>
    <n v="1185732"/>
    <x v="76"/>
    <x v="4"/>
    <x v="28"/>
    <x v="31"/>
    <x v="3"/>
    <n v="0.6000000000000002"/>
    <n v="6500"/>
    <n v="3900.0000000000014"/>
    <n v="1560.0000000000007"/>
    <n v="0.4"/>
  </r>
  <r>
    <x v="0"/>
    <n v="1185732"/>
    <x v="76"/>
    <x v="4"/>
    <x v="28"/>
    <x v="31"/>
    <x v="4"/>
    <n v="0.75000000000000011"/>
    <n v="6250"/>
    <n v="4687.5000000000009"/>
    <n v="1640.6250000000002"/>
    <n v="0.35"/>
  </r>
  <r>
    <x v="0"/>
    <n v="1185732"/>
    <x v="76"/>
    <x v="4"/>
    <x v="28"/>
    <x v="31"/>
    <x v="5"/>
    <n v="0.75"/>
    <n v="7250"/>
    <n v="5437.5"/>
    <n v="2718.75"/>
    <n v="0.5"/>
  </r>
  <r>
    <x v="0"/>
    <n v="1185732"/>
    <x v="77"/>
    <x v="4"/>
    <x v="28"/>
    <x v="31"/>
    <x v="0"/>
    <n v="0.70000000000000007"/>
    <n v="9750"/>
    <n v="6825.0000000000009"/>
    <n v="2730.0000000000005"/>
    <n v="0.4"/>
  </r>
  <r>
    <x v="0"/>
    <n v="1185732"/>
    <x v="77"/>
    <x v="4"/>
    <x v="28"/>
    <x v="31"/>
    <x v="1"/>
    <n v="0.60000000000000009"/>
    <n v="7750"/>
    <n v="4650.0000000000009"/>
    <n v="1627.5000000000002"/>
    <n v="0.35"/>
  </r>
  <r>
    <x v="0"/>
    <n v="1185732"/>
    <x v="77"/>
    <x v="4"/>
    <x v="28"/>
    <x v="31"/>
    <x v="2"/>
    <n v="0.60000000000000009"/>
    <n v="7250"/>
    <n v="4350.0000000000009"/>
    <n v="1740.0000000000005"/>
    <n v="0.4"/>
  </r>
  <r>
    <x v="0"/>
    <n v="1185732"/>
    <x v="77"/>
    <x v="4"/>
    <x v="28"/>
    <x v="31"/>
    <x v="3"/>
    <n v="0.60000000000000009"/>
    <n v="6750"/>
    <n v="4050.0000000000005"/>
    <n v="1620.0000000000002"/>
    <n v="0.4"/>
  </r>
  <r>
    <x v="0"/>
    <n v="1185732"/>
    <x v="77"/>
    <x v="4"/>
    <x v="28"/>
    <x v="31"/>
    <x v="4"/>
    <n v="0.70000000000000007"/>
    <n v="6750"/>
    <n v="4725"/>
    <n v="1653.75"/>
    <n v="0.35"/>
  </r>
  <r>
    <x v="0"/>
    <n v="1185732"/>
    <x v="77"/>
    <x v="4"/>
    <x v="28"/>
    <x v="31"/>
    <x v="5"/>
    <n v="0.75"/>
    <n v="7750"/>
    <n v="5812.5"/>
    <n v="2906.25"/>
    <n v="0.5"/>
  </r>
  <r>
    <x v="0"/>
    <n v="1185732"/>
    <x v="90"/>
    <x v="4"/>
    <x v="29"/>
    <x v="32"/>
    <x v="0"/>
    <n v="0.35000000000000003"/>
    <n v="7750"/>
    <n v="2712.5000000000005"/>
    <n v="1085.0000000000002"/>
    <n v="0.4"/>
  </r>
  <r>
    <x v="0"/>
    <n v="1185732"/>
    <x v="90"/>
    <x v="4"/>
    <x v="29"/>
    <x v="32"/>
    <x v="1"/>
    <n v="0.35000000000000003"/>
    <n v="5750"/>
    <n v="2012.5000000000002"/>
    <n v="704.375"/>
    <n v="0.35"/>
  </r>
  <r>
    <x v="0"/>
    <n v="1185732"/>
    <x v="90"/>
    <x v="4"/>
    <x v="29"/>
    <x v="32"/>
    <x v="2"/>
    <n v="0.25000000000000006"/>
    <n v="5750"/>
    <n v="1437.5000000000002"/>
    <n v="575.00000000000011"/>
    <n v="0.4"/>
  </r>
  <r>
    <x v="0"/>
    <n v="1185732"/>
    <x v="90"/>
    <x v="4"/>
    <x v="29"/>
    <x v="32"/>
    <x v="3"/>
    <n v="0.3"/>
    <n v="4250"/>
    <n v="1275"/>
    <n v="510"/>
    <n v="0.4"/>
  </r>
  <r>
    <x v="0"/>
    <n v="1185732"/>
    <x v="90"/>
    <x v="4"/>
    <x v="29"/>
    <x v="32"/>
    <x v="4"/>
    <n v="0.45"/>
    <n v="4750"/>
    <n v="2137.5"/>
    <n v="748.125"/>
    <n v="0.35"/>
  </r>
  <r>
    <x v="0"/>
    <n v="1185732"/>
    <x v="90"/>
    <x v="4"/>
    <x v="29"/>
    <x v="32"/>
    <x v="5"/>
    <n v="0.35000000000000003"/>
    <n v="5750"/>
    <n v="2012.5000000000002"/>
    <n v="1006.2500000000001"/>
    <n v="0.5"/>
  </r>
  <r>
    <x v="0"/>
    <n v="1185732"/>
    <x v="119"/>
    <x v="4"/>
    <x v="29"/>
    <x v="32"/>
    <x v="0"/>
    <n v="0.35000000000000003"/>
    <n v="8250"/>
    <n v="2887.5000000000005"/>
    <n v="1155.0000000000002"/>
    <n v="0.4"/>
  </r>
  <r>
    <x v="0"/>
    <n v="1185732"/>
    <x v="119"/>
    <x v="4"/>
    <x v="29"/>
    <x v="32"/>
    <x v="1"/>
    <n v="0.35000000000000003"/>
    <n v="4750"/>
    <n v="1662.5000000000002"/>
    <n v="581.875"/>
    <n v="0.35"/>
  </r>
  <r>
    <x v="0"/>
    <n v="1185732"/>
    <x v="119"/>
    <x v="4"/>
    <x v="29"/>
    <x v="32"/>
    <x v="2"/>
    <n v="0.25000000000000006"/>
    <n v="5250"/>
    <n v="1312.5000000000002"/>
    <n v="525.00000000000011"/>
    <n v="0.4"/>
  </r>
  <r>
    <x v="0"/>
    <n v="1185732"/>
    <x v="119"/>
    <x v="4"/>
    <x v="29"/>
    <x v="32"/>
    <x v="3"/>
    <n v="0.3"/>
    <n v="3750"/>
    <n v="1125"/>
    <n v="450"/>
    <n v="0.4"/>
  </r>
  <r>
    <x v="0"/>
    <n v="1185732"/>
    <x v="119"/>
    <x v="4"/>
    <x v="29"/>
    <x v="32"/>
    <x v="4"/>
    <n v="0.45"/>
    <n v="4500"/>
    <n v="2025"/>
    <n v="708.75"/>
    <n v="0.35"/>
  </r>
  <r>
    <x v="0"/>
    <n v="1185732"/>
    <x v="119"/>
    <x v="4"/>
    <x v="29"/>
    <x v="32"/>
    <x v="5"/>
    <n v="0.3"/>
    <n v="5500"/>
    <n v="1650"/>
    <n v="825"/>
    <n v="0.5"/>
  </r>
  <r>
    <x v="0"/>
    <n v="1185732"/>
    <x v="137"/>
    <x v="4"/>
    <x v="29"/>
    <x v="32"/>
    <x v="0"/>
    <n v="0.3"/>
    <n v="7700"/>
    <n v="2310"/>
    <n v="924"/>
    <n v="0.4"/>
  </r>
  <r>
    <x v="0"/>
    <n v="1185732"/>
    <x v="137"/>
    <x v="4"/>
    <x v="29"/>
    <x v="32"/>
    <x v="1"/>
    <n v="0.3"/>
    <n v="4500"/>
    <n v="1350"/>
    <n v="472.49999999999994"/>
    <n v="0.35"/>
  </r>
  <r>
    <x v="0"/>
    <n v="1185732"/>
    <x v="137"/>
    <x v="4"/>
    <x v="29"/>
    <x v="32"/>
    <x v="2"/>
    <n v="0.2"/>
    <n v="4750"/>
    <n v="950"/>
    <n v="380"/>
    <n v="0.4"/>
  </r>
  <r>
    <x v="0"/>
    <n v="1185732"/>
    <x v="137"/>
    <x v="4"/>
    <x v="29"/>
    <x v="32"/>
    <x v="3"/>
    <n v="0.24999999999999994"/>
    <n v="3250"/>
    <n v="812.49999999999977"/>
    <n v="324.99999999999994"/>
    <n v="0.4"/>
  </r>
  <r>
    <x v="0"/>
    <n v="1185732"/>
    <x v="137"/>
    <x v="4"/>
    <x v="29"/>
    <x v="32"/>
    <x v="4"/>
    <n v="0.40000000000000008"/>
    <n v="3750"/>
    <n v="1500.0000000000002"/>
    <n v="525"/>
    <n v="0.35"/>
  </r>
  <r>
    <x v="0"/>
    <n v="1185732"/>
    <x v="137"/>
    <x v="4"/>
    <x v="29"/>
    <x v="32"/>
    <x v="5"/>
    <n v="0.3"/>
    <n v="4750"/>
    <n v="1425"/>
    <n v="712.5"/>
    <n v="0.5"/>
  </r>
  <r>
    <x v="0"/>
    <n v="1185732"/>
    <x v="138"/>
    <x v="4"/>
    <x v="29"/>
    <x v="32"/>
    <x v="0"/>
    <n v="0.3"/>
    <n v="7250"/>
    <n v="2175"/>
    <n v="870"/>
    <n v="0.4"/>
  </r>
  <r>
    <x v="0"/>
    <n v="1185732"/>
    <x v="138"/>
    <x v="4"/>
    <x v="29"/>
    <x v="32"/>
    <x v="1"/>
    <n v="0.3"/>
    <n v="4250"/>
    <n v="1275"/>
    <n v="446.25"/>
    <n v="0.35"/>
  </r>
  <r>
    <x v="0"/>
    <n v="1185732"/>
    <x v="138"/>
    <x v="4"/>
    <x v="29"/>
    <x v="32"/>
    <x v="2"/>
    <n v="0.2"/>
    <n v="4250"/>
    <n v="850"/>
    <n v="340"/>
    <n v="0.4"/>
  </r>
  <r>
    <x v="0"/>
    <n v="1185732"/>
    <x v="138"/>
    <x v="4"/>
    <x v="29"/>
    <x v="32"/>
    <x v="3"/>
    <n v="0.24999999999999994"/>
    <n v="3500"/>
    <n v="874.99999999999977"/>
    <n v="349.99999999999994"/>
    <n v="0.4"/>
  </r>
  <r>
    <x v="0"/>
    <n v="1185732"/>
    <x v="138"/>
    <x v="4"/>
    <x v="29"/>
    <x v="32"/>
    <x v="4"/>
    <n v="0.45"/>
    <n v="3750"/>
    <n v="1687.5"/>
    <n v="590.625"/>
    <n v="0.35"/>
  </r>
  <r>
    <x v="0"/>
    <n v="1185732"/>
    <x v="138"/>
    <x v="4"/>
    <x v="29"/>
    <x v="32"/>
    <x v="5"/>
    <n v="0.35000000000000003"/>
    <n v="5250"/>
    <n v="1837.5000000000002"/>
    <n v="918.75000000000011"/>
    <n v="0.5"/>
  </r>
  <r>
    <x v="0"/>
    <n v="1185732"/>
    <x v="213"/>
    <x v="4"/>
    <x v="29"/>
    <x v="32"/>
    <x v="0"/>
    <n v="0.45"/>
    <n v="7950"/>
    <n v="3577.5"/>
    <n v="1431"/>
    <n v="0.4"/>
  </r>
  <r>
    <x v="0"/>
    <n v="1185732"/>
    <x v="213"/>
    <x v="4"/>
    <x v="29"/>
    <x v="32"/>
    <x v="1"/>
    <n v="0.45"/>
    <n v="5000"/>
    <n v="2250"/>
    <n v="787.5"/>
    <n v="0.35"/>
  </r>
  <r>
    <x v="0"/>
    <n v="1185732"/>
    <x v="213"/>
    <x v="4"/>
    <x v="29"/>
    <x v="32"/>
    <x v="2"/>
    <n v="0.4"/>
    <n v="4750"/>
    <n v="1900"/>
    <n v="760"/>
    <n v="0.4"/>
  </r>
  <r>
    <x v="0"/>
    <n v="1185732"/>
    <x v="213"/>
    <x v="4"/>
    <x v="29"/>
    <x v="32"/>
    <x v="3"/>
    <n v="0.4"/>
    <n v="4250"/>
    <n v="1700"/>
    <n v="680"/>
    <n v="0.4"/>
  </r>
  <r>
    <x v="0"/>
    <n v="1185732"/>
    <x v="213"/>
    <x v="4"/>
    <x v="29"/>
    <x v="32"/>
    <x v="4"/>
    <n v="0.49999999999999994"/>
    <n v="4500"/>
    <n v="2249.9999999999995"/>
    <n v="787.49999999999977"/>
    <n v="0.35"/>
  </r>
  <r>
    <x v="0"/>
    <n v="1185732"/>
    <x v="213"/>
    <x v="4"/>
    <x v="29"/>
    <x v="32"/>
    <x v="5"/>
    <n v="0.54999999999999993"/>
    <n v="5500"/>
    <n v="3024.9999999999995"/>
    <n v="1512.4999999999998"/>
    <n v="0.5"/>
  </r>
  <r>
    <x v="0"/>
    <n v="1185732"/>
    <x v="121"/>
    <x v="4"/>
    <x v="29"/>
    <x v="32"/>
    <x v="0"/>
    <n v="0.49999999999999994"/>
    <n v="8000"/>
    <n v="3999.9999999999995"/>
    <n v="1600"/>
    <n v="0.4"/>
  </r>
  <r>
    <x v="0"/>
    <n v="1185732"/>
    <x v="121"/>
    <x v="4"/>
    <x v="29"/>
    <x v="32"/>
    <x v="1"/>
    <n v="0.45"/>
    <n v="5500"/>
    <n v="2475"/>
    <n v="866.25"/>
    <n v="0.35"/>
  </r>
  <r>
    <x v="0"/>
    <n v="1185732"/>
    <x v="121"/>
    <x v="4"/>
    <x v="29"/>
    <x v="32"/>
    <x v="2"/>
    <n v="0.5"/>
    <n v="5250"/>
    <n v="2625"/>
    <n v="1050"/>
    <n v="0.4"/>
  </r>
  <r>
    <x v="0"/>
    <n v="1185732"/>
    <x v="121"/>
    <x v="4"/>
    <x v="29"/>
    <x v="32"/>
    <x v="3"/>
    <n v="0.5"/>
    <n v="5000"/>
    <n v="2500"/>
    <n v="1000"/>
    <n v="0.4"/>
  </r>
  <r>
    <x v="0"/>
    <n v="1185732"/>
    <x v="121"/>
    <x v="4"/>
    <x v="29"/>
    <x v="32"/>
    <x v="4"/>
    <n v="0.65"/>
    <n v="5000"/>
    <n v="3250"/>
    <n v="1137.5"/>
    <n v="0.35"/>
  </r>
  <r>
    <x v="0"/>
    <n v="1185732"/>
    <x v="121"/>
    <x v="4"/>
    <x v="29"/>
    <x v="32"/>
    <x v="5"/>
    <n v="0.70000000000000007"/>
    <n v="6750"/>
    <n v="4725"/>
    <n v="2362.5"/>
    <n v="0.5"/>
  </r>
  <r>
    <x v="0"/>
    <n v="1185732"/>
    <x v="140"/>
    <x v="4"/>
    <x v="29"/>
    <x v="32"/>
    <x v="0"/>
    <n v="0.65"/>
    <n v="9000"/>
    <n v="5850"/>
    <n v="2340"/>
    <n v="0.4"/>
  </r>
  <r>
    <x v="0"/>
    <n v="1185732"/>
    <x v="140"/>
    <x v="4"/>
    <x v="29"/>
    <x v="32"/>
    <x v="1"/>
    <n v="0.60000000000000009"/>
    <n v="6500"/>
    <n v="3900.0000000000005"/>
    <n v="1365"/>
    <n v="0.35"/>
  </r>
  <r>
    <x v="0"/>
    <n v="1185732"/>
    <x v="140"/>
    <x v="4"/>
    <x v="29"/>
    <x v="32"/>
    <x v="2"/>
    <n v="0.55000000000000004"/>
    <n v="5750"/>
    <n v="3162.5000000000005"/>
    <n v="1265.0000000000002"/>
    <n v="0.4"/>
  </r>
  <r>
    <x v="0"/>
    <n v="1185732"/>
    <x v="140"/>
    <x v="4"/>
    <x v="29"/>
    <x v="32"/>
    <x v="3"/>
    <n v="0.55000000000000004"/>
    <n v="5250"/>
    <n v="2887.5000000000005"/>
    <n v="1155.0000000000002"/>
    <n v="0.4"/>
  </r>
  <r>
    <x v="0"/>
    <n v="1185732"/>
    <x v="140"/>
    <x v="4"/>
    <x v="29"/>
    <x v="32"/>
    <x v="4"/>
    <n v="0.65"/>
    <n v="5500"/>
    <n v="3575"/>
    <n v="1251.25"/>
    <n v="0.35"/>
  </r>
  <r>
    <x v="0"/>
    <n v="1185732"/>
    <x v="140"/>
    <x v="4"/>
    <x v="29"/>
    <x v="32"/>
    <x v="5"/>
    <n v="0.70000000000000007"/>
    <n v="7250"/>
    <n v="5075.0000000000009"/>
    <n v="2537.5000000000005"/>
    <n v="0.5"/>
  </r>
  <r>
    <x v="0"/>
    <n v="1185732"/>
    <x v="141"/>
    <x v="4"/>
    <x v="29"/>
    <x v="32"/>
    <x v="0"/>
    <n v="0.65"/>
    <n v="8750"/>
    <n v="5687.5"/>
    <n v="2275"/>
    <n v="0.4"/>
  </r>
  <r>
    <x v="0"/>
    <n v="1185732"/>
    <x v="141"/>
    <x v="4"/>
    <x v="29"/>
    <x v="32"/>
    <x v="1"/>
    <n v="0.60000000000000009"/>
    <n v="6500"/>
    <n v="3900.0000000000005"/>
    <n v="1365"/>
    <n v="0.35"/>
  </r>
  <r>
    <x v="0"/>
    <n v="1185732"/>
    <x v="141"/>
    <x v="4"/>
    <x v="29"/>
    <x v="32"/>
    <x v="2"/>
    <n v="0.55000000000000004"/>
    <n v="5750"/>
    <n v="3162.5000000000005"/>
    <n v="1265.0000000000002"/>
    <n v="0.4"/>
  </r>
  <r>
    <x v="0"/>
    <n v="1185732"/>
    <x v="141"/>
    <x v="4"/>
    <x v="29"/>
    <x v="32"/>
    <x v="3"/>
    <n v="0.45"/>
    <n v="5250"/>
    <n v="2362.5"/>
    <n v="945"/>
    <n v="0.4"/>
  </r>
  <r>
    <x v="0"/>
    <n v="1185732"/>
    <x v="141"/>
    <x v="4"/>
    <x v="29"/>
    <x v="32"/>
    <x v="4"/>
    <n v="0.55000000000000004"/>
    <n v="5000"/>
    <n v="2750"/>
    <n v="962.49999999999989"/>
    <n v="0.35"/>
  </r>
  <r>
    <x v="0"/>
    <n v="1185732"/>
    <x v="141"/>
    <x v="4"/>
    <x v="29"/>
    <x v="32"/>
    <x v="5"/>
    <n v="0.60000000000000009"/>
    <n v="6750"/>
    <n v="4050.0000000000005"/>
    <n v="2025.0000000000002"/>
    <n v="0.5"/>
  </r>
  <r>
    <x v="0"/>
    <n v="1185732"/>
    <x v="214"/>
    <x v="4"/>
    <x v="29"/>
    <x v="32"/>
    <x v="0"/>
    <n v="0.55000000000000004"/>
    <n v="7750"/>
    <n v="4262.5"/>
    <n v="1705"/>
    <n v="0.4"/>
  </r>
  <r>
    <x v="0"/>
    <n v="1185732"/>
    <x v="214"/>
    <x v="4"/>
    <x v="29"/>
    <x v="32"/>
    <x v="1"/>
    <n v="0.50000000000000011"/>
    <n v="5750"/>
    <n v="2875.0000000000005"/>
    <n v="1006.2500000000001"/>
    <n v="0.35"/>
  </r>
  <r>
    <x v="0"/>
    <n v="1185732"/>
    <x v="214"/>
    <x v="4"/>
    <x v="29"/>
    <x v="32"/>
    <x v="2"/>
    <n v="0.25000000000000006"/>
    <n v="4750"/>
    <n v="1187.5000000000002"/>
    <n v="475.00000000000011"/>
    <n v="0.4"/>
  </r>
  <r>
    <x v="0"/>
    <n v="1185732"/>
    <x v="214"/>
    <x v="4"/>
    <x v="29"/>
    <x v="32"/>
    <x v="3"/>
    <n v="0.25000000000000006"/>
    <n v="4500"/>
    <n v="1125.0000000000002"/>
    <n v="450.00000000000011"/>
    <n v="0.4"/>
  </r>
  <r>
    <x v="0"/>
    <n v="1185732"/>
    <x v="214"/>
    <x v="4"/>
    <x v="29"/>
    <x v="32"/>
    <x v="4"/>
    <n v="0.35000000000000003"/>
    <n v="4500"/>
    <n v="1575.0000000000002"/>
    <n v="551.25"/>
    <n v="0.35"/>
  </r>
  <r>
    <x v="0"/>
    <n v="1185732"/>
    <x v="214"/>
    <x v="4"/>
    <x v="29"/>
    <x v="32"/>
    <x v="5"/>
    <n v="0.40000000000000008"/>
    <n v="5500"/>
    <n v="2200.0000000000005"/>
    <n v="1100.0000000000002"/>
    <n v="0.5"/>
  </r>
  <r>
    <x v="0"/>
    <n v="1185732"/>
    <x v="123"/>
    <x v="4"/>
    <x v="29"/>
    <x v="32"/>
    <x v="0"/>
    <n v="0.40000000000000008"/>
    <n v="7250"/>
    <n v="2900.0000000000005"/>
    <n v="1160.0000000000002"/>
    <n v="0.4"/>
  </r>
  <r>
    <x v="0"/>
    <n v="1185732"/>
    <x v="123"/>
    <x v="4"/>
    <x v="29"/>
    <x v="32"/>
    <x v="1"/>
    <n v="0.3000000000000001"/>
    <n v="5500"/>
    <n v="1650.0000000000005"/>
    <n v="577.50000000000011"/>
    <n v="0.35"/>
  </r>
  <r>
    <x v="0"/>
    <n v="1185732"/>
    <x v="123"/>
    <x v="4"/>
    <x v="29"/>
    <x v="32"/>
    <x v="2"/>
    <n v="0.3000000000000001"/>
    <n v="4250"/>
    <n v="1275.0000000000005"/>
    <n v="510.00000000000023"/>
    <n v="0.4"/>
  </r>
  <r>
    <x v="0"/>
    <n v="1185732"/>
    <x v="123"/>
    <x v="4"/>
    <x v="29"/>
    <x v="32"/>
    <x v="3"/>
    <n v="0.3000000000000001"/>
    <n v="4000"/>
    <n v="1200.0000000000005"/>
    <n v="480.00000000000023"/>
    <n v="0.4"/>
  </r>
  <r>
    <x v="0"/>
    <n v="1185732"/>
    <x v="123"/>
    <x v="4"/>
    <x v="29"/>
    <x v="32"/>
    <x v="4"/>
    <n v="0.40000000000000008"/>
    <n v="4000"/>
    <n v="1600.0000000000002"/>
    <n v="560"/>
    <n v="0.35"/>
  </r>
  <r>
    <x v="0"/>
    <n v="1185732"/>
    <x v="123"/>
    <x v="4"/>
    <x v="29"/>
    <x v="32"/>
    <x v="5"/>
    <n v="0.4"/>
    <n v="5250"/>
    <n v="2100"/>
    <n v="1050"/>
    <n v="0.5"/>
  </r>
  <r>
    <x v="0"/>
    <n v="1185732"/>
    <x v="143"/>
    <x v="4"/>
    <x v="29"/>
    <x v="32"/>
    <x v="0"/>
    <n v="0.35000000000000009"/>
    <n v="6750"/>
    <n v="2362.5000000000005"/>
    <n v="945.00000000000023"/>
    <n v="0.4"/>
  </r>
  <r>
    <x v="0"/>
    <n v="1185732"/>
    <x v="143"/>
    <x v="4"/>
    <x v="29"/>
    <x v="32"/>
    <x v="1"/>
    <n v="0.25000000000000011"/>
    <n v="5000"/>
    <n v="1250.0000000000005"/>
    <n v="437.50000000000011"/>
    <n v="0.35"/>
  </r>
  <r>
    <x v="0"/>
    <n v="1185732"/>
    <x v="143"/>
    <x v="4"/>
    <x v="29"/>
    <x v="32"/>
    <x v="2"/>
    <n v="0.35000000000000014"/>
    <n v="4450"/>
    <n v="1557.5000000000007"/>
    <n v="623.00000000000034"/>
    <n v="0.4"/>
  </r>
  <r>
    <x v="0"/>
    <n v="1185732"/>
    <x v="143"/>
    <x v="4"/>
    <x v="29"/>
    <x v="32"/>
    <x v="3"/>
    <n v="0.65000000000000024"/>
    <n v="5000"/>
    <n v="3250.0000000000014"/>
    <n v="1300.0000000000007"/>
    <n v="0.4"/>
  </r>
  <r>
    <x v="0"/>
    <n v="1185732"/>
    <x v="143"/>
    <x v="4"/>
    <x v="29"/>
    <x v="32"/>
    <x v="4"/>
    <n v="0.80000000000000016"/>
    <n v="4750"/>
    <n v="3800.0000000000009"/>
    <n v="1330.0000000000002"/>
    <n v="0.35"/>
  </r>
  <r>
    <x v="0"/>
    <n v="1185732"/>
    <x v="143"/>
    <x v="4"/>
    <x v="29"/>
    <x v="32"/>
    <x v="5"/>
    <n v="0.8"/>
    <n v="5750"/>
    <n v="4600"/>
    <n v="2300"/>
    <n v="0.5"/>
  </r>
  <r>
    <x v="0"/>
    <n v="1185732"/>
    <x v="144"/>
    <x v="4"/>
    <x v="29"/>
    <x v="32"/>
    <x v="0"/>
    <n v="0.75000000000000011"/>
    <n v="8250"/>
    <n v="6187.5000000000009"/>
    <n v="2475.0000000000005"/>
    <n v="0.4"/>
  </r>
  <r>
    <x v="0"/>
    <n v="1185732"/>
    <x v="144"/>
    <x v="4"/>
    <x v="29"/>
    <x v="32"/>
    <x v="1"/>
    <n v="0.65000000000000013"/>
    <n v="6250"/>
    <n v="4062.5000000000009"/>
    <n v="1421.8750000000002"/>
    <n v="0.35"/>
  </r>
  <r>
    <x v="0"/>
    <n v="1185732"/>
    <x v="144"/>
    <x v="4"/>
    <x v="29"/>
    <x v="32"/>
    <x v="2"/>
    <n v="0.65000000000000013"/>
    <n v="5750"/>
    <n v="3737.5000000000009"/>
    <n v="1495.0000000000005"/>
    <n v="0.4"/>
  </r>
  <r>
    <x v="0"/>
    <n v="1185732"/>
    <x v="144"/>
    <x v="4"/>
    <x v="29"/>
    <x v="32"/>
    <x v="3"/>
    <n v="0.65000000000000013"/>
    <n v="5250"/>
    <n v="3412.5000000000009"/>
    <n v="1365.0000000000005"/>
    <n v="0.4"/>
  </r>
  <r>
    <x v="0"/>
    <n v="1185732"/>
    <x v="144"/>
    <x v="4"/>
    <x v="29"/>
    <x v="32"/>
    <x v="4"/>
    <n v="0.75000000000000011"/>
    <n v="5250"/>
    <n v="3937.5000000000005"/>
    <n v="1378.125"/>
    <n v="0.35"/>
  </r>
  <r>
    <x v="0"/>
    <n v="1185732"/>
    <x v="144"/>
    <x v="4"/>
    <x v="29"/>
    <x v="32"/>
    <x v="5"/>
    <n v="0.8"/>
    <n v="6250"/>
    <n v="5000"/>
    <n v="2500"/>
    <n v="0.5"/>
  </r>
  <r>
    <x v="0"/>
    <n v="1185732"/>
    <x v="215"/>
    <x v="3"/>
    <x v="30"/>
    <x v="33"/>
    <x v="0"/>
    <n v="0.4"/>
    <n v="5000"/>
    <n v="2000"/>
    <n v="800"/>
    <n v="0.4"/>
  </r>
  <r>
    <x v="0"/>
    <n v="1185732"/>
    <x v="215"/>
    <x v="3"/>
    <x v="30"/>
    <x v="33"/>
    <x v="1"/>
    <n v="0.4"/>
    <n v="3000"/>
    <n v="1200"/>
    <n v="420"/>
    <n v="0.35"/>
  </r>
  <r>
    <x v="0"/>
    <n v="1185732"/>
    <x v="215"/>
    <x v="3"/>
    <x v="30"/>
    <x v="33"/>
    <x v="2"/>
    <n v="0.30000000000000004"/>
    <n v="3000"/>
    <n v="900.00000000000011"/>
    <n v="360.00000000000006"/>
    <n v="0.4"/>
  </r>
  <r>
    <x v="0"/>
    <n v="1185732"/>
    <x v="215"/>
    <x v="3"/>
    <x v="30"/>
    <x v="33"/>
    <x v="3"/>
    <n v="0.35000000000000003"/>
    <n v="1500"/>
    <n v="525"/>
    <n v="210"/>
    <n v="0.4"/>
  </r>
  <r>
    <x v="0"/>
    <n v="1185732"/>
    <x v="215"/>
    <x v="3"/>
    <x v="30"/>
    <x v="33"/>
    <x v="4"/>
    <n v="0.49999999999999994"/>
    <n v="2000"/>
    <n v="999.99999999999989"/>
    <n v="349.99999999999994"/>
    <n v="0.35"/>
  </r>
  <r>
    <x v="0"/>
    <n v="1185732"/>
    <x v="215"/>
    <x v="3"/>
    <x v="30"/>
    <x v="33"/>
    <x v="5"/>
    <n v="0.4"/>
    <n v="3000"/>
    <n v="1200"/>
    <n v="480"/>
    <n v="0.4"/>
  </r>
  <r>
    <x v="0"/>
    <n v="1185732"/>
    <x v="216"/>
    <x v="3"/>
    <x v="30"/>
    <x v="33"/>
    <x v="0"/>
    <n v="0.4"/>
    <n v="5500"/>
    <n v="2200"/>
    <n v="880"/>
    <n v="0.4"/>
  </r>
  <r>
    <x v="0"/>
    <n v="1185732"/>
    <x v="216"/>
    <x v="3"/>
    <x v="30"/>
    <x v="33"/>
    <x v="1"/>
    <n v="0.4"/>
    <n v="2000"/>
    <n v="800"/>
    <n v="280"/>
    <n v="0.35"/>
  </r>
  <r>
    <x v="0"/>
    <n v="1185732"/>
    <x v="216"/>
    <x v="3"/>
    <x v="30"/>
    <x v="33"/>
    <x v="2"/>
    <n v="0.30000000000000004"/>
    <n v="2500"/>
    <n v="750.00000000000011"/>
    <n v="300.00000000000006"/>
    <n v="0.4"/>
  </r>
  <r>
    <x v="0"/>
    <n v="1185732"/>
    <x v="216"/>
    <x v="3"/>
    <x v="30"/>
    <x v="33"/>
    <x v="3"/>
    <n v="0.35000000000000003"/>
    <n v="1250"/>
    <n v="437.50000000000006"/>
    <n v="175.00000000000003"/>
    <n v="0.4"/>
  </r>
  <r>
    <x v="0"/>
    <n v="1185732"/>
    <x v="216"/>
    <x v="3"/>
    <x v="30"/>
    <x v="33"/>
    <x v="4"/>
    <n v="0.49999999999999994"/>
    <n v="2000"/>
    <n v="999.99999999999989"/>
    <n v="349.99999999999994"/>
    <n v="0.35"/>
  </r>
  <r>
    <x v="0"/>
    <n v="1185732"/>
    <x v="216"/>
    <x v="3"/>
    <x v="30"/>
    <x v="33"/>
    <x v="5"/>
    <n v="0.4"/>
    <n v="3000"/>
    <n v="1200"/>
    <n v="480"/>
    <n v="0.4"/>
  </r>
  <r>
    <x v="0"/>
    <n v="1185732"/>
    <x v="217"/>
    <x v="3"/>
    <x v="30"/>
    <x v="33"/>
    <x v="0"/>
    <n v="0.45"/>
    <n v="5200"/>
    <n v="2340"/>
    <n v="936"/>
    <n v="0.4"/>
  </r>
  <r>
    <x v="0"/>
    <n v="1185732"/>
    <x v="217"/>
    <x v="3"/>
    <x v="30"/>
    <x v="33"/>
    <x v="1"/>
    <n v="0.45"/>
    <n v="2250"/>
    <n v="1012.5"/>
    <n v="354.375"/>
    <n v="0.35"/>
  </r>
  <r>
    <x v="0"/>
    <n v="1185732"/>
    <x v="217"/>
    <x v="3"/>
    <x v="30"/>
    <x v="33"/>
    <x v="2"/>
    <n v="0.35000000000000003"/>
    <n v="2500"/>
    <n v="875.00000000000011"/>
    <n v="350.00000000000006"/>
    <n v="0.4"/>
  </r>
  <r>
    <x v="0"/>
    <n v="1185732"/>
    <x v="217"/>
    <x v="3"/>
    <x v="30"/>
    <x v="33"/>
    <x v="3"/>
    <n v="0.4"/>
    <n v="1000"/>
    <n v="400"/>
    <n v="160"/>
    <n v="0.4"/>
  </r>
  <r>
    <x v="0"/>
    <n v="1185732"/>
    <x v="217"/>
    <x v="3"/>
    <x v="30"/>
    <x v="33"/>
    <x v="4"/>
    <n v="0.54999999999999993"/>
    <n v="1500"/>
    <n v="824.99999999999989"/>
    <n v="288.74999999999994"/>
    <n v="0.35"/>
  </r>
  <r>
    <x v="0"/>
    <n v="1185732"/>
    <x v="217"/>
    <x v="3"/>
    <x v="30"/>
    <x v="33"/>
    <x v="5"/>
    <n v="0.45"/>
    <n v="2500"/>
    <n v="1125"/>
    <n v="450"/>
    <n v="0.4"/>
  </r>
  <r>
    <x v="0"/>
    <n v="1185732"/>
    <x v="218"/>
    <x v="3"/>
    <x v="30"/>
    <x v="33"/>
    <x v="0"/>
    <n v="0.45"/>
    <n v="4750"/>
    <n v="2137.5"/>
    <n v="855"/>
    <n v="0.4"/>
  </r>
  <r>
    <x v="0"/>
    <n v="1185732"/>
    <x v="218"/>
    <x v="3"/>
    <x v="30"/>
    <x v="33"/>
    <x v="1"/>
    <n v="0.45"/>
    <n v="1750"/>
    <n v="787.5"/>
    <n v="275.625"/>
    <n v="0.35"/>
  </r>
  <r>
    <x v="0"/>
    <n v="1185732"/>
    <x v="218"/>
    <x v="3"/>
    <x v="30"/>
    <x v="33"/>
    <x v="2"/>
    <n v="0.4"/>
    <n v="1750"/>
    <n v="700"/>
    <n v="280"/>
    <n v="0.4"/>
  </r>
  <r>
    <x v="0"/>
    <n v="1185732"/>
    <x v="218"/>
    <x v="3"/>
    <x v="30"/>
    <x v="33"/>
    <x v="3"/>
    <n v="0.45"/>
    <n v="1000"/>
    <n v="450"/>
    <n v="180"/>
    <n v="0.4"/>
  </r>
  <r>
    <x v="0"/>
    <n v="1185732"/>
    <x v="218"/>
    <x v="3"/>
    <x v="30"/>
    <x v="33"/>
    <x v="4"/>
    <n v="0.5"/>
    <n v="1250"/>
    <n v="625"/>
    <n v="218.75"/>
    <n v="0.35"/>
  </r>
  <r>
    <x v="0"/>
    <n v="1185732"/>
    <x v="218"/>
    <x v="3"/>
    <x v="30"/>
    <x v="33"/>
    <x v="5"/>
    <n v="0.4"/>
    <n v="2500"/>
    <n v="1000"/>
    <n v="400"/>
    <n v="0.4"/>
  </r>
  <r>
    <x v="0"/>
    <n v="1185732"/>
    <x v="219"/>
    <x v="3"/>
    <x v="30"/>
    <x v="33"/>
    <x v="0"/>
    <n v="0.5"/>
    <n v="5200"/>
    <n v="2600"/>
    <n v="1040"/>
    <n v="0.4"/>
  </r>
  <r>
    <x v="0"/>
    <n v="1185732"/>
    <x v="219"/>
    <x v="3"/>
    <x v="30"/>
    <x v="33"/>
    <x v="1"/>
    <n v="0.45000000000000007"/>
    <n v="2250"/>
    <n v="1012.5000000000001"/>
    <n v="354.375"/>
    <n v="0.35"/>
  </r>
  <r>
    <x v="0"/>
    <n v="1185732"/>
    <x v="219"/>
    <x v="3"/>
    <x v="30"/>
    <x v="33"/>
    <x v="2"/>
    <n v="0.4"/>
    <n v="2000"/>
    <n v="800"/>
    <n v="320"/>
    <n v="0.4"/>
  </r>
  <r>
    <x v="0"/>
    <n v="1185732"/>
    <x v="219"/>
    <x v="3"/>
    <x v="30"/>
    <x v="33"/>
    <x v="3"/>
    <n v="0.4"/>
    <n v="1250"/>
    <n v="500"/>
    <n v="200"/>
    <n v="0.4"/>
  </r>
  <r>
    <x v="0"/>
    <n v="1185732"/>
    <x v="219"/>
    <x v="3"/>
    <x v="30"/>
    <x v="33"/>
    <x v="4"/>
    <n v="0.5"/>
    <n v="1500"/>
    <n v="750"/>
    <n v="262.5"/>
    <n v="0.35"/>
  </r>
  <r>
    <x v="0"/>
    <n v="1185732"/>
    <x v="219"/>
    <x v="3"/>
    <x v="30"/>
    <x v="33"/>
    <x v="5"/>
    <n v="0.55000000000000004"/>
    <n v="2750"/>
    <n v="1512.5000000000002"/>
    <n v="605.00000000000011"/>
    <n v="0.4"/>
  </r>
  <r>
    <x v="0"/>
    <n v="1185732"/>
    <x v="220"/>
    <x v="3"/>
    <x v="30"/>
    <x v="33"/>
    <x v="0"/>
    <n v="0.4"/>
    <n v="5250"/>
    <n v="2100"/>
    <n v="840"/>
    <n v="0.4"/>
  </r>
  <r>
    <x v="0"/>
    <n v="1185732"/>
    <x v="220"/>
    <x v="3"/>
    <x v="30"/>
    <x v="33"/>
    <x v="1"/>
    <n v="0.35000000000000009"/>
    <n v="2750"/>
    <n v="962.50000000000023"/>
    <n v="336.87500000000006"/>
    <n v="0.35"/>
  </r>
  <r>
    <x v="0"/>
    <n v="1185732"/>
    <x v="220"/>
    <x v="3"/>
    <x v="30"/>
    <x v="33"/>
    <x v="2"/>
    <n v="0.30000000000000004"/>
    <n v="2250"/>
    <n v="675.00000000000011"/>
    <n v="270.00000000000006"/>
    <n v="0.4"/>
  </r>
  <r>
    <x v="0"/>
    <n v="1185732"/>
    <x v="220"/>
    <x v="3"/>
    <x v="30"/>
    <x v="33"/>
    <x v="3"/>
    <n v="0.30000000000000004"/>
    <n v="2000"/>
    <n v="600.00000000000011"/>
    <n v="240.00000000000006"/>
    <n v="0.4"/>
  </r>
  <r>
    <x v="0"/>
    <n v="1185732"/>
    <x v="220"/>
    <x v="3"/>
    <x v="30"/>
    <x v="33"/>
    <x v="4"/>
    <n v="0.5"/>
    <n v="2000"/>
    <n v="1000"/>
    <n v="350"/>
    <n v="0.35"/>
  </r>
  <r>
    <x v="0"/>
    <n v="1185732"/>
    <x v="220"/>
    <x v="3"/>
    <x v="30"/>
    <x v="33"/>
    <x v="5"/>
    <n v="0.55000000000000004"/>
    <n v="3750"/>
    <n v="2062.5"/>
    <n v="825"/>
    <n v="0.4"/>
  </r>
  <r>
    <x v="0"/>
    <n v="1185732"/>
    <x v="221"/>
    <x v="3"/>
    <x v="30"/>
    <x v="33"/>
    <x v="0"/>
    <n v="0.5"/>
    <n v="6000"/>
    <n v="3000"/>
    <n v="1200"/>
    <n v="0.4"/>
  </r>
  <r>
    <x v="0"/>
    <n v="1185732"/>
    <x v="221"/>
    <x v="3"/>
    <x v="30"/>
    <x v="33"/>
    <x v="1"/>
    <n v="0.45000000000000007"/>
    <n v="3500"/>
    <n v="1575.0000000000002"/>
    <n v="551.25"/>
    <n v="0.35"/>
  </r>
  <r>
    <x v="0"/>
    <n v="1185732"/>
    <x v="221"/>
    <x v="3"/>
    <x v="30"/>
    <x v="33"/>
    <x v="2"/>
    <n v="0.4"/>
    <n v="2750"/>
    <n v="1100"/>
    <n v="440"/>
    <n v="0.4"/>
  </r>
  <r>
    <x v="0"/>
    <n v="1185732"/>
    <x v="221"/>
    <x v="3"/>
    <x v="30"/>
    <x v="33"/>
    <x v="3"/>
    <n v="0.4"/>
    <n v="2250"/>
    <n v="900"/>
    <n v="360"/>
    <n v="0.4"/>
  </r>
  <r>
    <x v="0"/>
    <n v="1185732"/>
    <x v="221"/>
    <x v="3"/>
    <x v="30"/>
    <x v="33"/>
    <x v="4"/>
    <n v="0.5"/>
    <n v="2500"/>
    <n v="1250"/>
    <n v="437.5"/>
    <n v="0.35"/>
  </r>
  <r>
    <x v="0"/>
    <n v="1185732"/>
    <x v="221"/>
    <x v="3"/>
    <x v="30"/>
    <x v="33"/>
    <x v="5"/>
    <n v="0.55000000000000004"/>
    <n v="4250"/>
    <n v="2337.5"/>
    <n v="935"/>
    <n v="0.4"/>
  </r>
  <r>
    <x v="0"/>
    <n v="1185732"/>
    <x v="222"/>
    <x v="3"/>
    <x v="30"/>
    <x v="33"/>
    <x v="0"/>
    <n v="0.5"/>
    <n v="5750"/>
    <n v="2875"/>
    <n v="1150"/>
    <n v="0.4"/>
  </r>
  <r>
    <x v="0"/>
    <n v="1185732"/>
    <x v="222"/>
    <x v="3"/>
    <x v="30"/>
    <x v="33"/>
    <x v="1"/>
    <n v="0.45000000000000007"/>
    <n v="3500"/>
    <n v="1575.0000000000002"/>
    <n v="551.25"/>
    <n v="0.35"/>
  </r>
  <r>
    <x v="0"/>
    <n v="1185732"/>
    <x v="222"/>
    <x v="3"/>
    <x v="30"/>
    <x v="33"/>
    <x v="2"/>
    <n v="0.4"/>
    <n v="2750"/>
    <n v="1100"/>
    <n v="440"/>
    <n v="0.4"/>
  </r>
  <r>
    <x v="0"/>
    <n v="1185732"/>
    <x v="222"/>
    <x v="3"/>
    <x v="30"/>
    <x v="33"/>
    <x v="3"/>
    <n v="0.4"/>
    <n v="2500"/>
    <n v="1000"/>
    <n v="400"/>
    <n v="0.4"/>
  </r>
  <r>
    <x v="0"/>
    <n v="1185732"/>
    <x v="222"/>
    <x v="3"/>
    <x v="30"/>
    <x v="33"/>
    <x v="4"/>
    <n v="0.5"/>
    <n v="2250"/>
    <n v="1125"/>
    <n v="393.75"/>
    <n v="0.35"/>
  </r>
  <r>
    <x v="0"/>
    <n v="1185732"/>
    <x v="222"/>
    <x v="3"/>
    <x v="30"/>
    <x v="33"/>
    <x v="5"/>
    <n v="0.55000000000000004"/>
    <n v="4000"/>
    <n v="2200"/>
    <n v="880"/>
    <n v="0.4"/>
  </r>
  <r>
    <x v="0"/>
    <n v="1185732"/>
    <x v="223"/>
    <x v="3"/>
    <x v="30"/>
    <x v="33"/>
    <x v="0"/>
    <n v="0.5"/>
    <n v="5250"/>
    <n v="2625"/>
    <n v="1050"/>
    <n v="0.4"/>
  </r>
  <r>
    <x v="0"/>
    <n v="1185732"/>
    <x v="223"/>
    <x v="3"/>
    <x v="30"/>
    <x v="33"/>
    <x v="1"/>
    <n v="0.45000000000000007"/>
    <n v="3250"/>
    <n v="1462.5000000000002"/>
    <n v="511.87500000000006"/>
    <n v="0.35"/>
  </r>
  <r>
    <x v="0"/>
    <n v="1185732"/>
    <x v="223"/>
    <x v="3"/>
    <x v="30"/>
    <x v="33"/>
    <x v="2"/>
    <n v="0.35000000000000003"/>
    <n v="2250"/>
    <n v="787.50000000000011"/>
    <n v="315.00000000000006"/>
    <n v="0.4"/>
  </r>
  <r>
    <x v="0"/>
    <n v="1185732"/>
    <x v="223"/>
    <x v="3"/>
    <x v="30"/>
    <x v="33"/>
    <x v="3"/>
    <n v="0.35000000000000003"/>
    <n v="2000"/>
    <n v="700.00000000000011"/>
    <n v="280.00000000000006"/>
    <n v="0.4"/>
  </r>
  <r>
    <x v="0"/>
    <n v="1185732"/>
    <x v="223"/>
    <x v="3"/>
    <x v="30"/>
    <x v="33"/>
    <x v="4"/>
    <n v="0.45"/>
    <n v="2000"/>
    <n v="900"/>
    <n v="315"/>
    <n v="0.35"/>
  </r>
  <r>
    <x v="0"/>
    <n v="1185732"/>
    <x v="223"/>
    <x v="3"/>
    <x v="30"/>
    <x v="33"/>
    <x v="5"/>
    <n v="0.5"/>
    <n v="2750"/>
    <n v="1375"/>
    <n v="550"/>
    <n v="0.4"/>
  </r>
  <r>
    <x v="0"/>
    <n v="1185732"/>
    <x v="224"/>
    <x v="3"/>
    <x v="30"/>
    <x v="33"/>
    <x v="0"/>
    <n v="0.54999999999999993"/>
    <n v="4500"/>
    <n v="2474.9999999999995"/>
    <n v="989.99999999999989"/>
    <n v="0.4"/>
  </r>
  <r>
    <x v="0"/>
    <n v="1185732"/>
    <x v="224"/>
    <x v="3"/>
    <x v="30"/>
    <x v="33"/>
    <x v="1"/>
    <n v="0.45"/>
    <n v="2750"/>
    <n v="1237.5"/>
    <n v="433.125"/>
    <n v="0.35"/>
  </r>
  <r>
    <x v="0"/>
    <n v="1185732"/>
    <x v="224"/>
    <x v="3"/>
    <x v="30"/>
    <x v="33"/>
    <x v="2"/>
    <n v="0.45"/>
    <n v="1750"/>
    <n v="787.5"/>
    <n v="315"/>
    <n v="0.4"/>
  </r>
  <r>
    <x v="0"/>
    <n v="1185732"/>
    <x v="224"/>
    <x v="3"/>
    <x v="30"/>
    <x v="33"/>
    <x v="3"/>
    <n v="0.45"/>
    <n v="1500"/>
    <n v="675"/>
    <n v="270"/>
    <n v="0.4"/>
  </r>
  <r>
    <x v="0"/>
    <n v="1185732"/>
    <x v="224"/>
    <x v="3"/>
    <x v="30"/>
    <x v="33"/>
    <x v="4"/>
    <n v="0.54999999999999993"/>
    <n v="1500"/>
    <n v="824.99999999999989"/>
    <n v="288.74999999999994"/>
    <n v="0.35"/>
  </r>
  <r>
    <x v="0"/>
    <n v="1185732"/>
    <x v="224"/>
    <x v="3"/>
    <x v="30"/>
    <x v="33"/>
    <x v="5"/>
    <n v="0.54999999999999993"/>
    <n v="2750"/>
    <n v="1512.4999999999998"/>
    <n v="604.99999999999989"/>
    <n v="0.4"/>
  </r>
  <r>
    <x v="0"/>
    <n v="1185732"/>
    <x v="225"/>
    <x v="3"/>
    <x v="30"/>
    <x v="33"/>
    <x v="0"/>
    <n v="0.5"/>
    <n v="4250"/>
    <n v="2125"/>
    <n v="850"/>
    <n v="0.4"/>
  </r>
  <r>
    <x v="0"/>
    <n v="1185732"/>
    <x v="225"/>
    <x v="3"/>
    <x v="30"/>
    <x v="33"/>
    <x v="1"/>
    <n v="0.4"/>
    <n v="2750"/>
    <n v="1100"/>
    <n v="385"/>
    <n v="0.35"/>
  </r>
  <r>
    <x v="0"/>
    <n v="1185732"/>
    <x v="225"/>
    <x v="3"/>
    <x v="30"/>
    <x v="33"/>
    <x v="2"/>
    <n v="0.45"/>
    <n v="2200"/>
    <n v="990"/>
    <n v="396"/>
    <n v="0.4"/>
  </r>
  <r>
    <x v="0"/>
    <n v="1185732"/>
    <x v="225"/>
    <x v="3"/>
    <x v="30"/>
    <x v="33"/>
    <x v="3"/>
    <n v="0.55000000000000004"/>
    <n v="2000"/>
    <n v="1100"/>
    <n v="440"/>
    <n v="0.4"/>
  </r>
  <r>
    <x v="0"/>
    <n v="1185732"/>
    <x v="225"/>
    <x v="3"/>
    <x v="30"/>
    <x v="33"/>
    <x v="4"/>
    <n v="0.65"/>
    <n v="1750"/>
    <n v="1137.5"/>
    <n v="398.125"/>
    <n v="0.35"/>
  </r>
  <r>
    <x v="0"/>
    <n v="1185732"/>
    <x v="225"/>
    <x v="3"/>
    <x v="30"/>
    <x v="33"/>
    <x v="5"/>
    <n v="0.7"/>
    <n v="2750"/>
    <n v="1924.9999999999998"/>
    <n v="770"/>
    <n v="0.4"/>
  </r>
  <r>
    <x v="0"/>
    <n v="1185732"/>
    <x v="226"/>
    <x v="3"/>
    <x v="30"/>
    <x v="33"/>
    <x v="0"/>
    <n v="0.65"/>
    <n v="5250"/>
    <n v="3412.5"/>
    <n v="1365"/>
    <n v="0.4"/>
  </r>
  <r>
    <x v="0"/>
    <n v="1185732"/>
    <x v="226"/>
    <x v="3"/>
    <x v="30"/>
    <x v="33"/>
    <x v="1"/>
    <n v="0.55000000000000004"/>
    <n v="3250"/>
    <n v="1787.5000000000002"/>
    <n v="625.625"/>
    <n v="0.35"/>
  </r>
  <r>
    <x v="0"/>
    <n v="1185732"/>
    <x v="226"/>
    <x v="3"/>
    <x v="30"/>
    <x v="33"/>
    <x v="2"/>
    <n v="0.55000000000000004"/>
    <n v="2750"/>
    <n v="1512.5000000000002"/>
    <n v="605.00000000000011"/>
    <n v="0.4"/>
  </r>
  <r>
    <x v="0"/>
    <n v="1185732"/>
    <x v="226"/>
    <x v="3"/>
    <x v="30"/>
    <x v="33"/>
    <x v="3"/>
    <n v="0.5"/>
    <n v="2250"/>
    <n v="1125"/>
    <n v="450"/>
    <n v="0.4"/>
  </r>
  <r>
    <x v="0"/>
    <n v="1185732"/>
    <x v="226"/>
    <x v="3"/>
    <x v="30"/>
    <x v="33"/>
    <x v="4"/>
    <n v="0.6"/>
    <n v="2250"/>
    <n v="1350"/>
    <n v="472.49999999999994"/>
    <n v="0.35"/>
  </r>
  <r>
    <x v="0"/>
    <n v="1185732"/>
    <x v="226"/>
    <x v="3"/>
    <x v="30"/>
    <x v="33"/>
    <x v="5"/>
    <n v="0.64999999999999991"/>
    <n v="3250"/>
    <n v="2112.4999999999995"/>
    <n v="844.99999999999989"/>
    <n v="0.4"/>
  </r>
  <r>
    <x v="0"/>
    <n v="1185732"/>
    <x v="24"/>
    <x v="4"/>
    <x v="31"/>
    <x v="34"/>
    <x v="0"/>
    <n v="0.30000000000000004"/>
    <n v="7250"/>
    <n v="2175.0000000000005"/>
    <n v="870.00000000000023"/>
    <n v="0.4"/>
  </r>
  <r>
    <x v="0"/>
    <n v="1185732"/>
    <x v="24"/>
    <x v="4"/>
    <x v="31"/>
    <x v="34"/>
    <x v="1"/>
    <n v="0.30000000000000004"/>
    <n v="5250"/>
    <n v="1575.0000000000002"/>
    <n v="551.25"/>
    <n v="0.35"/>
  </r>
  <r>
    <x v="0"/>
    <n v="1185732"/>
    <x v="24"/>
    <x v="4"/>
    <x v="31"/>
    <x v="34"/>
    <x v="2"/>
    <n v="0.20000000000000007"/>
    <n v="5250"/>
    <n v="1050.0000000000005"/>
    <n v="420.00000000000023"/>
    <n v="0.4"/>
  </r>
  <r>
    <x v="0"/>
    <n v="1185732"/>
    <x v="24"/>
    <x v="4"/>
    <x v="31"/>
    <x v="34"/>
    <x v="3"/>
    <n v="0.25"/>
    <n v="3750"/>
    <n v="937.5"/>
    <n v="375"/>
    <n v="0.4"/>
  </r>
  <r>
    <x v="0"/>
    <n v="1185732"/>
    <x v="24"/>
    <x v="4"/>
    <x v="31"/>
    <x v="34"/>
    <x v="4"/>
    <n v="0.4"/>
    <n v="4250"/>
    <n v="1700"/>
    <n v="595"/>
    <n v="0.35"/>
  </r>
  <r>
    <x v="0"/>
    <n v="1185732"/>
    <x v="24"/>
    <x v="4"/>
    <x v="31"/>
    <x v="34"/>
    <x v="5"/>
    <n v="0.30000000000000004"/>
    <n v="5250"/>
    <n v="1575.0000000000002"/>
    <n v="787.50000000000011"/>
    <n v="0.5"/>
  </r>
  <r>
    <x v="0"/>
    <n v="1185732"/>
    <x v="167"/>
    <x v="4"/>
    <x v="31"/>
    <x v="34"/>
    <x v="0"/>
    <n v="0.30000000000000004"/>
    <n v="7750"/>
    <n v="2325.0000000000005"/>
    <n v="930.00000000000023"/>
    <n v="0.4"/>
  </r>
  <r>
    <x v="0"/>
    <n v="1185732"/>
    <x v="167"/>
    <x v="4"/>
    <x v="31"/>
    <x v="34"/>
    <x v="1"/>
    <n v="0.30000000000000004"/>
    <n v="4250"/>
    <n v="1275.0000000000002"/>
    <n v="446.25000000000006"/>
    <n v="0.35"/>
  </r>
  <r>
    <x v="0"/>
    <n v="1185732"/>
    <x v="167"/>
    <x v="4"/>
    <x v="31"/>
    <x v="34"/>
    <x v="2"/>
    <n v="0.20000000000000007"/>
    <n v="4750"/>
    <n v="950.00000000000034"/>
    <n v="380.00000000000017"/>
    <n v="0.4"/>
  </r>
  <r>
    <x v="0"/>
    <n v="1185732"/>
    <x v="167"/>
    <x v="4"/>
    <x v="31"/>
    <x v="34"/>
    <x v="3"/>
    <n v="0.25"/>
    <n v="3250"/>
    <n v="812.5"/>
    <n v="325"/>
    <n v="0.4"/>
  </r>
  <r>
    <x v="0"/>
    <n v="1185732"/>
    <x v="167"/>
    <x v="4"/>
    <x v="31"/>
    <x v="34"/>
    <x v="4"/>
    <n v="0.4"/>
    <n v="4000"/>
    <n v="1600"/>
    <n v="560"/>
    <n v="0.35"/>
  </r>
  <r>
    <x v="0"/>
    <n v="1185732"/>
    <x v="167"/>
    <x v="4"/>
    <x v="31"/>
    <x v="34"/>
    <x v="5"/>
    <n v="0.25"/>
    <n v="5000"/>
    <n v="1250"/>
    <n v="625"/>
    <n v="0.5"/>
  </r>
  <r>
    <x v="0"/>
    <n v="1185732"/>
    <x v="104"/>
    <x v="4"/>
    <x v="31"/>
    <x v="34"/>
    <x v="0"/>
    <n v="0.25"/>
    <n v="7200"/>
    <n v="1800"/>
    <n v="720"/>
    <n v="0.4"/>
  </r>
  <r>
    <x v="0"/>
    <n v="1185732"/>
    <x v="104"/>
    <x v="4"/>
    <x v="31"/>
    <x v="34"/>
    <x v="1"/>
    <n v="0.25"/>
    <n v="4000"/>
    <n v="1000"/>
    <n v="350"/>
    <n v="0.35"/>
  </r>
  <r>
    <x v="0"/>
    <n v="1185732"/>
    <x v="104"/>
    <x v="4"/>
    <x v="31"/>
    <x v="34"/>
    <x v="2"/>
    <n v="0.15000000000000002"/>
    <n v="4250"/>
    <n v="637.50000000000011"/>
    <n v="255.00000000000006"/>
    <n v="0.4"/>
  </r>
  <r>
    <x v="0"/>
    <n v="1185732"/>
    <x v="104"/>
    <x v="4"/>
    <x v="31"/>
    <x v="34"/>
    <x v="3"/>
    <n v="0.19999999999999996"/>
    <n v="2750"/>
    <n v="549.99999999999989"/>
    <n v="219.99999999999997"/>
    <n v="0.4"/>
  </r>
  <r>
    <x v="0"/>
    <n v="1185732"/>
    <x v="104"/>
    <x v="4"/>
    <x v="31"/>
    <x v="34"/>
    <x v="4"/>
    <n v="0.35000000000000009"/>
    <n v="3250"/>
    <n v="1137.5000000000002"/>
    <n v="398.12500000000006"/>
    <n v="0.35"/>
  </r>
  <r>
    <x v="0"/>
    <n v="1185732"/>
    <x v="104"/>
    <x v="4"/>
    <x v="31"/>
    <x v="34"/>
    <x v="5"/>
    <n v="0.25"/>
    <n v="4250"/>
    <n v="1062.5"/>
    <n v="531.25"/>
    <n v="0.5"/>
  </r>
  <r>
    <x v="0"/>
    <n v="1185732"/>
    <x v="105"/>
    <x v="4"/>
    <x v="31"/>
    <x v="34"/>
    <x v="0"/>
    <n v="0.25"/>
    <n v="6750"/>
    <n v="1687.5"/>
    <n v="675"/>
    <n v="0.4"/>
  </r>
  <r>
    <x v="0"/>
    <n v="1185732"/>
    <x v="105"/>
    <x v="4"/>
    <x v="31"/>
    <x v="34"/>
    <x v="1"/>
    <n v="0.25"/>
    <n v="3750"/>
    <n v="937.5"/>
    <n v="328.125"/>
    <n v="0.35"/>
  </r>
  <r>
    <x v="0"/>
    <n v="1185732"/>
    <x v="105"/>
    <x v="4"/>
    <x v="31"/>
    <x v="34"/>
    <x v="2"/>
    <n v="0.15000000000000002"/>
    <n v="3750"/>
    <n v="562.50000000000011"/>
    <n v="225.00000000000006"/>
    <n v="0.4"/>
  </r>
  <r>
    <x v="0"/>
    <n v="1185732"/>
    <x v="105"/>
    <x v="4"/>
    <x v="31"/>
    <x v="34"/>
    <x v="3"/>
    <n v="0.19999999999999996"/>
    <n v="3000"/>
    <n v="599.99999999999989"/>
    <n v="239.99999999999997"/>
    <n v="0.4"/>
  </r>
  <r>
    <x v="0"/>
    <n v="1185732"/>
    <x v="105"/>
    <x v="4"/>
    <x v="31"/>
    <x v="34"/>
    <x v="4"/>
    <n v="0.4"/>
    <n v="3250"/>
    <n v="1300"/>
    <n v="454.99999999999994"/>
    <n v="0.35"/>
  </r>
  <r>
    <x v="0"/>
    <n v="1185732"/>
    <x v="105"/>
    <x v="4"/>
    <x v="31"/>
    <x v="34"/>
    <x v="5"/>
    <n v="0.30000000000000004"/>
    <n v="4750"/>
    <n v="1425.0000000000002"/>
    <n v="712.50000000000011"/>
    <n v="0.5"/>
  </r>
  <r>
    <x v="0"/>
    <n v="1185732"/>
    <x v="40"/>
    <x v="4"/>
    <x v="31"/>
    <x v="34"/>
    <x v="0"/>
    <n v="0.4"/>
    <n v="7450"/>
    <n v="2980"/>
    <n v="1192"/>
    <n v="0.4"/>
  </r>
  <r>
    <x v="0"/>
    <n v="1185732"/>
    <x v="40"/>
    <x v="4"/>
    <x v="31"/>
    <x v="34"/>
    <x v="1"/>
    <n v="0.4"/>
    <n v="4500"/>
    <n v="1800"/>
    <n v="630"/>
    <n v="0.35"/>
  </r>
  <r>
    <x v="0"/>
    <n v="1185732"/>
    <x v="40"/>
    <x v="4"/>
    <x v="31"/>
    <x v="34"/>
    <x v="2"/>
    <n v="0.35000000000000003"/>
    <n v="4250"/>
    <n v="1487.5000000000002"/>
    <n v="595.00000000000011"/>
    <n v="0.4"/>
  </r>
  <r>
    <x v="0"/>
    <n v="1185732"/>
    <x v="40"/>
    <x v="4"/>
    <x v="31"/>
    <x v="34"/>
    <x v="3"/>
    <n v="0.35000000000000003"/>
    <n v="3750"/>
    <n v="1312.5000000000002"/>
    <n v="525.00000000000011"/>
    <n v="0.4"/>
  </r>
  <r>
    <x v="0"/>
    <n v="1185732"/>
    <x v="40"/>
    <x v="4"/>
    <x v="31"/>
    <x v="34"/>
    <x v="4"/>
    <n v="0.44999999999999996"/>
    <n v="4000"/>
    <n v="1799.9999999999998"/>
    <n v="629.99999999999989"/>
    <n v="0.35"/>
  </r>
  <r>
    <x v="0"/>
    <n v="1185732"/>
    <x v="40"/>
    <x v="4"/>
    <x v="31"/>
    <x v="34"/>
    <x v="5"/>
    <n v="0.49999999999999994"/>
    <n v="5000"/>
    <n v="2499.9999999999995"/>
    <n v="1249.9999999999998"/>
    <n v="0.5"/>
  </r>
  <r>
    <x v="0"/>
    <n v="1185732"/>
    <x v="169"/>
    <x v="4"/>
    <x v="31"/>
    <x v="34"/>
    <x v="0"/>
    <n v="0.44999999999999996"/>
    <n v="7500"/>
    <n v="3374.9999999999995"/>
    <n v="1350"/>
    <n v="0.4"/>
  </r>
  <r>
    <x v="0"/>
    <n v="1185732"/>
    <x v="169"/>
    <x v="4"/>
    <x v="31"/>
    <x v="34"/>
    <x v="1"/>
    <n v="0.4"/>
    <n v="5000"/>
    <n v="2000"/>
    <n v="700"/>
    <n v="0.35"/>
  </r>
  <r>
    <x v="0"/>
    <n v="1185732"/>
    <x v="169"/>
    <x v="4"/>
    <x v="31"/>
    <x v="34"/>
    <x v="2"/>
    <n v="0.45"/>
    <n v="4750"/>
    <n v="2137.5"/>
    <n v="855"/>
    <n v="0.4"/>
  </r>
  <r>
    <x v="0"/>
    <n v="1185732"/>
    <x v="169"/>
    <x v="4"/>
    <x v="31"/>
    <x v="34"/>
    <x v="3"/>
    <n v="0.45"/>
    <n v="4500"/>
    <n v="2025"/>
    <n v="810"/>
    <n v="0.4"/>
  </r>
  <r>
    <x v="0"/>
    <n v="1185732"/>
    <x v="169"/>
    <x v="4"/>
    <x v="31"/>
    <x v="34"/>
    <x v="4"/>
    <n v="0.6"/>
    <n v="4500"/>
    <n v="2700"/>
    <n v="944.99999999999989"/>
    <n v="0.35"/>
  </r>
  <r>
    <x v="0"/>
    <n v="1185732"/>
    <x v="169"/>
    <x v="4"/>
    <x v="31"/>
    <x v="34"/>
    <x v="5"/>
    <n v="0.65"/>
    <n v="6250"/>
    <n v="4062.5"/>
    <n v="2031.25"/>
    <n v="0.5"/>
  </r>
  <r>
    <x v="0"/>
    <n v="1185732"/>
    <x v="108"/>
    <x v="4"/>
    <x v="31"/>
    <x v="34"/>
    <x v="0"/>
    <n v="0.6"/>
    <n v="8500"/>
    <n v="5100"/>
    <n v="2040"/>
    <n v="0.4"/>
  </r>
  <r>
    <x v="0"/>
    <n v="1185732"/>
    <x v="108"/>
    <x v="4"/>
    <x v="31"/>
    <x v="34"/>
    <x v="1"/>
    <n v="0.55000000000000004"/>
    <n v="6000"/>
    <n v="3300.0000000000005"/>
    <n v="1155"/>
    <n v="0.35"/>
  </r>
  <r>
    <x v="0"/>
    <n v="1185732"/>
    <x v="108"/>
    <x v="4"/>
    <x v="31"/>
    <x v="34"/>
    <x v="2"/>
    <n v="0.5"/>
    <n v="5250"/>
    <n v="2625"/>
    <n v="1050"/>
    <n v="0.4"/>
  </r>
  <r>
    <x v="0"/>
    <n v="1185732"/>
    <x v="108"/>
    <x v="4"/>
    <x v="31"/>
    <x v="34"/>
    <x v="3"/>
    <n v="0.5"/>
    <n v="4750"/>
    <n v="2375"/>
    <n v="950"/>
    <n v="0.4"/>
  </r>
  <r>
    <x v="0"/>
    <n v="1185732"/>
    <x v="108"/>
    <x v="4"/>
    <x v="31"/>
    <x v="34"/>
    <x v="4"/>
    <n v="0.6"/>
    <n v="5000"/>
    <n v="3000"/>
    <n v="1050"/>
    <n v="0.35"/>
  </r>
  <r>
    <x v="0"/>
    <n v="1185732"/>
    <x v="108"/>
    <x v="4"/>
    <x v="31"/>
    <x v="34"/>
    <x v="5"/>
    <n v="0.65"/>
    <n v="6750"/>
    <n v="4387.5"/>
    <n v="2193.75"/>
    <n v="0.5"/>
  </r>
  <r>
    <x v="0"/>
    <n v="1185732"/>
    <x v="109"/>
    <x v="4"/>
    <x v="31"/>
    <x v="34"/>
    <x v="0"/>
    <n v="0.6"/>
    <n v="8250"/>
    <n v="4950"/>
    <n v="1980"/>
    <n v="0.4"/>
  </r>
  <r>
    <x v="0"/>
    <n v="1185732"/>
    <x v="109"/>
    <x v="4"/>
    <x v="31"/>
    <x v="34"/>
    <x v="1"/>
    <n v="0.55000000000000004"/>
    <n v="6000"/>
    <n v="3300.0000000000005"/>
    <n v="1155"/>
    <n v="0.35"/>
  </r>
  <r>
    <x v="0"/>
    <n v="1185732"/>
    <x v="109"/>
    <x v="4"/>
    <x v="31"/>
    <x v="34"/>
    <x v="2"/>
    <n v="0.5"/>
    <n v="5250"/>
    <n v="2625"/>
    <n v="1050"/>
    <n v="0.4"/>
  </r>
  <r>
    <x v="0"/>
    <n v="1185732"/>
    <x v="109"/>
    <x v="4"/>
    <x v="31"/>
    <x v="34"/>
    <x v="3"/>
    <n v="0.4"/>
    <n v="4750"/>
    <n v="1900"/>
    <n v="760"/>
    <n v="0.4"/>
  </r>
  <r>
    <x v="0"/>
    <n v="1185732"/>
    <x v="109"/>
    <x v="4"/>
    <x v="31"/>
    <x v="34"/>
    <x v="4"/>
    <n v="0.5"/>
    <n v="4500"/>
    <n v="2250"/>
    <n v="787.5"/>
    <n v="0.35"/>
  </r>
  <r>
    <x v="0"/>
    <n v="1185732"/>
    <x v="109"/>
    <x v="4"/>
    <x v="31"/>
    <x v="34"/>
    <x v="5"/>
    <n v="0.55000000000000004"/>
    <n v="6250"/>
    <n v="3437.5000000000005"/>
    <n v="1718.7500000000002"/>
    <n v="0.5"/>
  </r>
  <r>
    <x v="0"/>
    <n v="1185732"/>
    <x v="44"/>
    <x v="4"/>
    <x v="31"/>
    <x v="34"/>
    <x v="0"/>
    <n v="0.5"/>
    <n v="7250"/>
    <n v="3625"/>
    <n v="1450"/>
    <n v="0.4"/>
  </r>
  <r>
    <x v="0"/>
    <n v="1185732"/>
    <x v="44"/>
    <x v="4"/>
    <x v="31"/>
    <x v="34"/>
    <x v="1"/>
    <n v="0.45000000000000012"/>
    <n v="5250"/>
    <n v="2362.5000000000005"/>
    <n v="826.87500000000011"/>
    <n v="0.35"/>
  </r>
  <r>
    <x v="0"/>
    <n v="1185732"/>
    <x v="44"/>
    <x v="4"/>
    <x v="31"/>
    <x v="34"/>
    <x v="2"/>
    <n v="0.20000000000000007"/>
    <n v="4250"/>
    <n v="850.00000000000023"/>
    <n v="340.00000000000011"/>
    <n v="0.4"/>
  </r>
  <r>
    <x v="0"/>
    <n v="1185732"/>
    <x v="44"/>
    <x v="4"/>
    <x v="31"/>
    <x v="34"/>
    <x v="3"/>
    <n v="0.20000000000000007"/>
    <n v="4000"/>
    <n v="800.00000000000023"/>
    <n v="320.00000000000011"/>
    <n v="0.4"/>
  </r>
  <r>
    <x v="0"/>
    <n v="1185732"/>
    <x v="44"/>
    <x v="4"/>
    <x v="31"/>
    <x v="34"/>
    <x v="4"/>
    <n v="0.30000000000000004"/>
    <n v="4000"/>
    <n v="1200.0000000000002"/>
    <n v="420.00000000000006"/>
    <n v="0.35"/>
  </r>
  <r>
    <x v="0"/>
    <n v="1185732"/>
    <x v="44"/>
    <x v="4"/>
    <x v="31"/>
    <x v="34"/>
    <x v="5"/>
    <n v="0.35000000000000009"/>
    <n v="5000"/>
    <n v="1750.0000000000005"/>
    <n v="875.00000000000023"/>
    <n v="0.5"/>
  </r>
  <r>
    <x v="0"/>
    <n v="1185732"/>
    <x v="171"/>
    <x v="4"/>
    <x v="31"/>
    <x v="34"/>
    <x v="0"/>
    <n v="0.35000000000000009"/>
    <n v="6750"/>
    <n v="2362.5000000000005"/>
    <n v="945.00000000000023"/>
    <n v="0.4"/>
  </r>
  <r>
    <x v="0"/>
    <n v="1185732"/>
    <x v="171"/>
    <x v="4"/>
    <x v="31"/>
    <x v="34"/>
    <x v="1"/>
    <n v="0.25000000000000011"/>
    <n v="5000"/>
    <n v="1250.0000000000005"/>
    <n v="437.50000000000011"/>
    <n v="0.35"/>
  </r>
  <r>
    <x v="0"/>
    <n v="1185732"/>
    <x v="171"/>
    <x v="4"/>
    <x v="31"/>
    <x v="34"/>
    <x v="2"/>
    <n v="0.25000000000000011"/>
    <n v="3750"/>
    <n v="937.50000000000045"/>
    <n v="375.00000000000023"/>
    <n v="0.4"/>
  </r>
  <r>
    <x v="0"/>
    <n v="1185732"/>
    <x v="171"/>
    <x v="4"/>
    <x v="31"/>
    <x v="34"/>
    <x v="3"/>
    <n v="0.25000000000000011"/>
    <n v="3500"/>
    <n v="875.00000000000034"/>
    <n v="350.00000000000017"/>
    <n v="0.4"/>
  </r>
  <r>
    <x v="0"/>
    <n v="1185732"/>
    <x v="171"/>
    <x v="4"/>
    <x v="31"/>
    <x v="34"/>
    <x v="4"/>
    <n v="0.35000000000000009"/>
    <n v="3500"/>
    <n v="1225.0000000000002"/>
    <n v="428.75000000000006"/>
    <n v="0.35"/>
  </r>
  <r>
    <x v="0"/>
    <n v="1185732"/>
    <x v="171"/>
    <x v="4"/>
    <x v="31"/>
    <x v="34"/>
    <x v="5"/>
    <n v="0.35000000000000003"/>
    <n v="4750"/>
    <n v="1662.5000000000002"/>
    <n v="831.25000000000011"/>
    <n v="0.5"/>
  </r>
  <r>
    <x v="0"/>
    <n v="1185732"/>
    <x v="112"/>
    <x v="4"/>
    <x v="31"/>
    <x v="34"/>
    <x v="0"/>
    <n v="0.3000000000000001"/>
    <n v="6250"/>
    <n v="1875.0000000000007"/>
    <n v="750.00000000000034"/>
    <n v="0.4"/>
  </r>
  <r>
    <x v="0"/>
    <n v="1185732"/>
    <x v="112"/>
    <x v="4"/>
    <x v="31"/>
    <x v="34"/>
    <x v="1"/>
    <n v="0.20000000000000012"/>
    <n v="4500"/>
    <n v="900.00000000000057"/>
    <n v="315.00000000000017"/>
    <n v="0.35"/>
  </r>
  <r>
    <x v="0"/>
    <n v="1185732"/>
    <x v="112"/>
    <x v="4"/>
    <x v="31"/>
    <x v="34"/>
    <x v="2"/>
    <n v="0.30000000000000016"/>
    <n v="3950"/>
    <n v="1185.0000000000007"/>
    <n v="474.00000000000028"/>
    <n v="0.4"/>
  </r>
  <r>
    <x v="0"/>
    <n v="1185732"/>
    <x v="112"/>
    <x v="4"/>
    <x v="31"/>
    <x v="34"/>
    <x v="3"/>
    <n v="0.6000000000000002"/>
    <n v="4500"/>
    <n v="2700.0000000000009"/>
    <n v="1080.0000000000005"/>
    <n v="0.4"/>
  </r>
  <r>
    <x v="0"/>
    <n v="1185732"/>
    <x v="112"/>
    <x v="4"/>
    <x v="31"/>
    <x v="34"/>
    <x v="4"/>
    <n v="0.75000000000000011"/>
    <n v="4250"/>
    <n v="3187.5000000000005"/>
    <n v="1115.625"/>
    <n v="0.35"/>
  </r>
  <r>
    <x v="0"/>
    <n v="1185732"/>
    <x v="112"/>
    <x v="4"/>
    <x v="31"/>
    <x v="34"/>
    <x v="5"/>
    <n v="0.75"/>
    <n v="5250"/>
    <n v="3937.5"/>
    <n v="1968.75"/>
    <n v="0.5"/>
  </r>
  <r>
    <x v="0"/>
    <n v="1185732"/>
    <x v="113"/>
    <x v="4"/>
    <x v="31"/>
    <x v="34"/>
    <x v="0"/>
    <n v="0.70000000000000007"/>
    <n v="7750"/>
    <n v="5425.0000000000009"/>
    <n v="2170.0000000000005"/>
    <n v="0.4"/>
  </r>
  <r>
    <x v="0"/>
    <n v="1185732"/>
    <x v="113"/>
    <x v="4"/>
    <x v="31"/>
    <x v="34"/>
    <x v="1"/>
    <n v="0.60000000000000009"/>
    <n v="5750"/>
    <n v="3450.0000000000005"/>
    <n v="1207.5"/>
    <n v="0.35"/>
  </r>
  <r>
    <x v="0"/>
    <n v="1185732"/>
    <x v="113"/>
    <x v="4"/>
    <x v="31"/>
    <x v="34"/>
    <x v="2"/>
    <n v="0.60000000000000009"/>
    <n v="5250"/>
    <n v="3150.0000000000005"/>
    <n v="1260.0000000000002"/>
    <n v="0.4"/>
  </r>
  <r>
    <x v="0"/>
    <n v="1185732"/>
    <x v="113"/>
    <x v="4"/>
    <x v="31"/>
    <x v="34"/>
    <x v="3"/>
    <n v="0.60000000000000009"/>
    <n v="4750"/>
    <n v="2850.0000000000005"/>
    <n v="1140.0000000000002"/>
    <n v="0.4"/>
  </r>
  <r>
    <x v="0"/>
    <n v="1185732"/>
    <x v="113"/>
    <x v="4"/>
    <x v="31"/>
    <x v="34"/>
    <x v="4"/>
    <n v="0.70000000000000007"/>
    <n v="4750"/>
    <n v="3325.0000000000005"/>
    <n v="1163.75"/>
    <n v="0.35"/>
  </r>
  <r>
    <x v="0"/>
    <n v="1185732"/>
    <x v="113"/>
    <x v="4"/>
    <x v="31"/>
    <x v="34"/>
    <x v="5"/>
    <n v="0.75"/>
    <n v="5750"/>
    <n v="4312.5"/>
    <n v="2156.25"/>
    <n v="0.5"/>
  </r>
  <r>
    <x v="1"/>
    <n v="1197831"/>
    <x v="180"/>
    <x v="1"/>
    <x v="32"/>
    <x v="35"/>
    <x v="0"/>
    <n v="0.25000000000000006"/>
    <n v="6500"/>
    <n v="1625.0000000000005"/>
    <n v="650.00000000000023"/>
    <n v="0.4"/>
  </r>
  <r>
    <x v="1"/>
    <n v="1197831"/>
    <x v="180"/>
    <x v="1"/>
    <x v="32"/>
    <x v="35"/>
    <x v="1"/>
    <n v="0.25000000000000006"/>
    <n v="4500"/>
    <n v="1125.0000000000002"/>
    <n v="393.75000000000006"/>
    <n v="0.35"/>
  </r>
  <r>
    <x v="1"/>
    <n v="1197831"/>
    <x v="180"/>
    <x v="1"/>
    <x v="32"/>
    <x v="35"/>
    <x v="2"/>
    <n v="0.15000000000000008"/>
    <n v="4500"/>
    <n v="675.00000000000034"/>
    <n v="270.00000000000017"/>
    <n v="0.4"/>
  </r>
  <r>
    <x v="1"/>
    <n v="1197831"/>
    <x v="180"/>
    <x v="1"/>
    <x v="32"/>
    <x v="35"/>
    <x v="3"/>
    <n v="0.2"/>
    <n v="3000"/>
    <n v="600"/>
    <n v="240"/>
    <n v="0.4"/>
  </r>
  <r>
    <x v="1"/>
    <n v="1197831"/>
    <x v="180"/>
    <x v="1"/>
    <x v="32"/>
    <x v="35"/>
    <x v="4"/>
    <n v="0.35000000000000003"/>
    <n v="3500"/>
    <n v="1225.0000000000002"/>
    <n v="428.75000000000006"/>
    <n v="0.35"/>
  </r>
  <r>
    <x v="1"/>
    <n v="1197831"/>
    <x v="180"/>
    <x v="1"/>
    <x v="32"/>
    <x v="35"/>
    <x v="5"/>
    <n v="0.25000000000000006"/>
    <n v="4500"/>
    <n v="1125.0000000000002"/>
    <n v="450.00000000000011"/>
    <n v="0.4"/>
  </r>
  <r>
    <x v="1"/>
    <n v="1197831"/>
    <x v="227"/>
    <x v="1"/>
    <x v="32"/>
    <x v="35"/>
    <x v="0"/>
    <n v="0.25000000000000006"/>
    <n v="7000"/>
    <n v="1750.0000000000005"/>
    <n v="700.00000000000023"/>
    <n v="0.4"/>
  </r>
  <r>
    <x v="1"/>
    <n v="1197831"/>
    <x v="227"/>
    <x v="1"/>
    <x v="32"/>
    <x v="35"/>
    <x v="1"/>
    <n v="0.25000000000000006"/>
    <n v="3500"/>
    <n v="875.00000000000023"/>
    <n v="306.25000000000006"/>
    <n v="0.35"/>
  </r>
  <r>
    <x v="1"/>
    <n v="1197831"/>
    <x v="227"/>
    <x v="1"/>
    <x v="32"/>
    <x v="35"/>
    <x v="2"/>
    <n v="0.15000000000000008"/>
    <n v="4000"/>
    <n v="600.00000000000034"/>
    <n v="240.00000000000014"/>
    <n v="0.4"/>
  </r>
  <r>
    <x v="1"/>
    <n v="1197831"/>
    <x v="227"/>
    <x v="1"/>
    <x v="32"/>
    <x v="35"/>
    <x v="3"/>
    <n v="0.2"/>
    <n v="2500"/>
    <n v="500"/>
    <n v="200"/>
    <n v="0.4"/>
  </r>
  <r>
    <x v="1"/>
    <n v="1197831"/>
    <x v="227"/>
    <x v="1"/>
    <x v="32"/>
    <x v="35"/>
    <x v="4"/>
    <n v="0.35000000000000003"/>
    <n v="3250"/>
    <n v="1137.5"/>
    <n v="398.125"/>
    <n v="0.35"/>
  </r>
  <r>
    <x v="1"/>
    <n v="1197831"/>
    <x v="227"/>
    <x v="1"/>
    <x v="32"/>
    <x v="35"/>
    <x v="5"/>
    <n v="0.2"/>
    <n v="4250"/>
    <n v="850"/>
    <n v="340"/>
    <n v="0.4"/>
  </r>
  <r>
    <x v="1"/>
    <n v="1197831"/>
    <x v="26"/>
    <x v="1"/>
    <x v="32"/>
    <x v="35"/>
    <x v="0"/>
    <n v="0.2"/>
    <n v="6450"/>
    <n v="1290"/>
    <n v="516"/>
    <n v="0.4"/>
  </r>
  <r>
    <x v="1"/>
    <n v="1197831"/>
    <x v="26"/>
    <x v="1"/>
    <x v="32"/>
    <x v="35"/>
    <x v="1"/>
    <n v="0.2"/>
    <n v="3250"/>
    <n v="650"/>
    <n v="227.49999999999997"/>
    <n v="0.35"/>
  </r>
  <r>
    <x v="1"/>
    <n v="1197831"/>
    <x v="26"/>
    <x v="1"/>
    <x v="32"/>
    <x v="35"/>
    <x v="2"/>
    <n v="0.10000000000000002"/>
    <n v="3500"/>
    <n v="350.00000000000006"/>
    <n v="140.00000000000003"/>
    <n v="0.4"/>
  </r>
  <r>
    <x v="1"/>
    <n v="1197831"/>
    <x v="26"/>
    <x v="1"/>
    <x v="32"/>
    <x v="35"/>
    <x v="3"/>
    <n v="0.19999999999999996"/>
    <n v="2000"/>
    <n v="399.99999999999989"/>
    <n v="159.99999999999997"/>
    <n v="0.4"/>
  </r>
  <r>
    <x v="1"/>
    <n v="1197831"/>
    <x v="26"/>
    <x v="1"/>
    <x v="32"/>
    <x v="35"/>
    <x v="4"/>
    <n v="0.35000000000000009"/>
    <n v="2500"/>
    <n v="875.00000000000023"/>
    <n v="306.25000000000006"/>
    <n v="0.35"/>
  </r>
  <r>
    <x v="1"/>
    <n v="1197831"/>
    <x v="26"/>
    <x v="1"/>
    <x v="32"/>
    <x v="35"/>
    <x v="5"/>
    <n v="0.25"/>
    <n v="3500"/>
    <n v="875"/>
    <n v="350"/>
    <n v="0.4"/>
  </r>
  <r>
    <x v="1"/>
    <n v="1197831"/>
    <x v="27"/>
    <x v="1"/>
    <x v="32"/>
    <x v="35"/>
    <x v="0"/>
    <n v="0.25"/>
    <n v="6000"/>
    <n v="1500"/>
    <n v="600"/>
    <n v="0.4"/>
  </r>
  <r>
    <x v="1"/>
    <n v="1197831"/>
    <x v="27"/>
    <x v="1"/>
    <x v="32"/>
    <x v="35"/>
    <x v="1"/>
    <n v="0.25"/>
    <n v="3000"/>
    <n v="750"/>
    <n v="262.5"/>
    <n v="0.35"/>
  </r>
  <r>
    <x v="1"/>
    <n v="1197831"/>
    <x v="27"/>
    <x v="1"/>
    <x v="32"/>
    <x v="35"/>
    <x v="2"/>
    <n v="0.15000000000000002"/>
    <n v="3000"/>
    <n v="450.00000000000006"/>
    <n v="180.00000000000003"/>
    <n v="0.4"/>
  </r>
  <r>
    <x v="1"/>
    <n v="1197831"/>
    <x v="27"/>
    <x v="1"/>
    <x v="32"/>
    <x v="35"/>
    <x v="3"/>
    <n v="0.19999999999999996"/>
    <n v="2250"/>
    <n v="449.99999999999989"/>
    <n v="179.99999999999997"/>
    <n v="0.4"/>
  </r>
  <r>
    <x v="1"/>
    <n v="1197831"/>
    <x v="27"/>
    <x v="1"/>
    <x v="32"/>
    <x v="35"/>
    <x v="4"/>
    <n v="0.4"/>
    <n v="2500"/>
    <n v="1000"/>
    <n v="350"/>
    <n v="0.35"/>
  </r>
  <r>
    <x v="1"/>
    <n v="1197831"/>
    <x v="27"/>
    <x v="1"/>
    <x v="32"/>
    <x v="35"/>
    <x v="5"/>
    <n v="0.30000000000000004"/>
    <n v="4000"/>
    <n v="1200.0000000000002"/>
    <n v="480.00000000000011"/>
    <n v="0.4"/>
  </r>
  <r>
    <x v="1"/>
    <n v="1197831"/>
    <x v="168"/>
    <x v="1"/>
    <x v="32"/>
    <x v="35"/>
    <x v="0"/>
    <n v="0.4"/>
    <n v="6700"/>
    <n v="2680"/>
    <n v="1072"/>
    <n v="0.4"/>
  </r>
  <r>
    <x v="1"/>
    <n v="1197831"/>
    <x v="168"/>
    <x v="1"/>
    <x v="32"/>
    <x v="35"/>
    <x v="1"/>
    <n v="0.4"/>
    <n v="3750"/>
    <n v="1500"/>
    <n v="525"/>
    <n v="0.35"/>
  </r>
  <r>
    <x v="1"/>
    <n v="1197831"/>
    <x v="168"/>
    <x v="1"/>
    <x v="32"/>
    <x v="35"/>
    <x v="2"/>
    <n v="0.35000000000000003"/>
    <n v="3500"/>
    <n v="1225.0000000000002"/>
    <n v="490.00000000000011"/>
    <n v="0.4"/>
  </r>
  <r>
    <x v="1"/>
    <n v="1197831"/>
    <x v="168"/>
    <x v="1"/>
    <x v="32"/>
    <x v="35"/>
    <x v="3"/>
    <n v="0.35000000000000003"/>
    <n v="3000"/>
    <n v="1050"/>
    <n v="420"/>
    <n v="0.4"/>
  </r>
  <r>
    <x v="1"/>
    <n v="1197831"/>
    <x v="168"/>
    <x v="1"/>
    <x v="32"/>
    <x v="35"/>
    <x v="4"/>
    <n v="0.44999999999999996"/>
    <n v="3250"/>
    <n v="1462.4999999999998"/>
    <n v="511.87499999999989"/>
    <n v="0.35"/>
  </r>
  <r>
    <x v="1"/>
    <n v="1197831"/>
    <x v="168"/>
    <x v="1"/>
    <x v="32"/>
    <x v="35"/>
    <x v="5"/>
    <n v="0.44999999999999996"/>
    <n v="4250"/>
    <n v="1912.4999999999998"/>
    <n v="765"/>
    <n v="0.4"/>
  </r>
  <r>
    <x v="1"/>
    <n v="1197831"/>
    <x v="228"/>
    <x v="1"/>
    <x v="32"/>
    <x v="35"/>
    <x v="0"/>
    <n v="0.39999999999999997"/>
    <n v="6750"/>
    <n v="2700"/>
    <n v="1080"/>
    <n v="0.4"/>
  </r>
  <r>
    <x v="1"/>
    <n v="1197831"/>
    <x v="228"/>
    <x v="1"/>
    <x v="32"/>
    <x v="35"/>
    <x v="1"/>
    <n v="0.35000000000000003"/>
    <n v="4250"/>
    <n v="1487.5000000000002"/>
    <n v="520.625"/>
    <n v="0.35"/>
  </r>
  <r>
    <x v="1"/>
    <n v="1197831"/>
    <x v="228"/>
    <x v="1"/>
    <x v="32"/>
    <x v="35"/>
    <x v="2"/>
    <n v="0.4"/>
    <n v="4000"/>
    <n v="1600"/>
    <n v="640"/>
    <n v="0.4"/>
  </r>
  <r>
    <x v="1"/>
    <n v="1197831"/>
    <x v="228"/>
    <x v="1"/>
    <x v="32"/>
    <x v="35"/>
    <x v="3"/>
    <n v="0.4"/>
    <n v="3750"/>
    <n v="1500"/>
    <n v="600"/>
    <n v="0.4"/>
  </r>
  <r>
    <x v="1"/>
    <n v="1197831"/>
    <x v="228"/>
    <x v="1"/>
    <x v="32"/>
    <x v="35"/>
    <x v="4"/>
    <n v="0.54999999999999993"/>
    <n v="3750"/>
    <n v="2062.4999999999995"/>
    <n v="721.87499999999977"/>
    <n v="0.35"/>
  </r>
  <r>
    <x v="1"/>
    <n v="1197831"/>
    <x v="228"/>
    <x v="1"/>
    <x v="32"/>
    <x v="35"/>
    <x v="5"/>
    <n v="0.6"/>
    <n v="5500"/>
    <n v="3300"/>
    <n v="1320"/>
    <n v="0.4"/>
  </r>
  <r>
    <x v="1"/>
    <n v="1197831"/>
    <x v="30"/>
    <x v="1"/>
    <x v="32"/>
    <x v="35"/>
    <x v="0"/>
    <n v="0.54999999999999993"/>
    <n v="7750"/>
    <n v="4262.4999999999991"/>
    <n v="1704.9999999999998"/>
    <n v="0.4"/>
  </r>
  <r>
    <x v="1"/>
    <n v="1197831"/>
    <x v="30"/>
    <x v="1"/>
    <x v="32"/>
    <x v="35"/>
    <x v="1"/>
    <n v="0.5"/>
    <n v="5250"/>
    <n v="2625"/>
    <n v="918.74999999999989"/>
    <n v="0.35"/>
  </r>
  <r>
    <x v="1"/>
    <n v="1197831"/>
    <x v="30"/>
    <x v="1"/>
    <x v="32"/>
    <x v="35"/>
    <x v="2"/>
    <n v="0.45"/>
    <n v="4500"/>
    <n v="2025"/>
    <n v="810"/>
    <n v="0.4"/>
  </r>
  <r>
    <x v="1"/>
    <n v="1197831"/>
    <x v="30"/>
    <x v="1"/>
    <x v="32"/>
    <x v="35"/>
    <x v="3"/>
    <n v="0.45"/>
    <n v="4000"/>
    <n v="1800"/>
    <n v="720"/>
    <n v="0.4"/>
  </r>
  <r>
    <x v="1"/>
    <n v="1197831"/>
    <x v="30"/>
    <x v="1"/>
    <x v="32"/>
    <x v="35"/>
    <x v="4"/>
    <n v="0.6"/>
    <n v="4250"/>
    <n v="2550"/>
    <n v="892.5"/>
    <n v="0.35"/>
  </r>
  <r>
    <x v="1"/>
    <n v="1197831"/>
    <x v="30"/>
    <x v="1"/>
    <x v="32"/>
    <x v="35"/>
    <x v="5"/>
    <n v="0.65"/>
    <n v="6000"/>
    <n v="3900"/>
    <n v="1560"/>
    <n v="0.4"/>
  </r>
  <r>
    <x v="1"/>
    <n v="1197831"/>
    <x v="31"/>
    <x v="1"/>
    <x v="32"/>
    <x v="35"/>
    <x v="0"/>
    <n v="0.6"/>
    <n v="7500"/>
    <n v="4500"/>
    <n v="1800"/>
    <n v="0.4"/>
  </r>
  <r>
    <x v="1"/>
    <n v="1197831"/>
    <x v="31"/>
    <x v="1"/>
    <x v="32"/>
    <x v="35"/>
    <x v="1"/>
    <n v="0.55000000000000004"/>
    <n v="5250"/>
    <n v="2887.5000000000005"/>
    <n v="1010.6250000000001"/>
    <n v="0.35"/>
  </r>
  <r>
    <x v="1"/>
    <n v="1197831"/>
    <x v="31"/>
    <x v="1"/>
    <x v="32"/>
    <x v="35"/>
    <x v="2"/>
    <n v="0.5"/>
    <n v="4500"/>
    <n v="2250"/>
    <n v="900"/>
    <n v="0.4"/>
  </r>
  <r>
    <x v="1"/>
    <n v="1197831"/>
    <x v="31"/>
    <x v="1"/>
    <x v="32"/>
    <x v="35"/>
    <x v="3"/>
    <n v="0.4"/>
    <n v="4000"/>
    <n v="1600"/>
    <n v="640"/>
    <n v="0.4"/>
  </r>
  <r>
    <x v="1"/>
    <n v="1197831"/>
    <x v="31"/>
    <x v="1"/>
    <x v="32"/>
    <x v="35"/>
    <x v="4"/>
    <n v="0.5"/>
    <n v="3750"/>
    <n v="1875"/>
    <n v="656.25"/>
    <n v="0.35"/>
  </r>
  <r>
    <x v="1"/>
    <n v="1197831"/>
    <x v="31"/>
    <x v="1"/>
    <x v="32"/>
    <x v="35"/>
    <x v="5"/>
    <n v="0.55000000000000004"/>
    <n v="5500"/>
    <n v="3025.0000000000005"/>
    <n v="1210.0000000000002"/>
    <n v="0.4"/>
  </r>
  <r>
    <x v="1"/>
    <n v="1197831"/>
    <x v="170"/>
    <x v="1"/>
    <x v="32"/>
    <x v="35"/>
    <x v="0"/>
    <n v="0.5"/>
    <n v="6500"/>
    <n v="3250"/>
    <n v="1300"/>
    <n v="0.4"/>
  </r>
  <r>
    <x v="1"/>
    <n v="1197831"/>
    <x v="170"/>
    <x v="1"/>
    <x v="32"/>
    <x v="35"/>
    <x v="1"/>
    <n v="0.40000000000000013"/>
    <n v="4500"/>
    <n v="1800.0000000000007"/>
    <n v="630.00000000000023"/>
    <n v="0.35"/>
  </r>
  <r>
    <x v="1"/>
    <n v="1197831"/>
    <x v="170"/>
    <x v="1"/>
    <x v="32"/>
    <x v="35"/>
    <x v="2"/>
    <n v="0.15000000000000008"/>
    <n v="3500"/>
    <n v="525.00000000000023"/>
    <n v="210.00000000000011"/>
    <n v="0.4"/>
  </r>
  <r>
    <x v="1"/>
    <n v="1197831"/>
    <x v="170"/>
    <x v="1"/>
    <x v="32"/>
    <x v="35"/>
    <x v="3"/>
    <n v="0.15000000000000008"/>
    <n v="3250"/>
    <n v="487.50000000000023"/>
    <n v="195.00000000000011"/>
    <n v="0.4"/>
  </r>
  <r>
    <x v="1"/>
    <n v="1197831"/>
    <x v="170"/>
    <x v="1"/>
    <x v="32"/>
    <x v="35"/>
    <x v="4"/>
    <n v="0.25000000000000006"/>
    <n v="3250"/>
    <n v="812.50000000000023"/>
    <n v="284.37500000000006"/>
    <n v="0.35"/>
  </r>
  <r>
    <x v="1"/>
    <n v="1197831"/>
    <x v="170"/>
    <x v="1"/>
    <x v="32"/>
    <x v="35"/>
    <x v="5"/>
    <n v="0.3000000000000001"/>
    <n v="4250"/>
    <n v="1275.0000000000005"/>
    <n v="510.00000000000023"/>
    <n v="0.4"/>
  </r>
  <r>
    <x v="1"/>
    <n v="1197831"/>
    <x v="229"/>
    <x v="1"/>
    <x v="32"/>
    <x v="35"/>
    <x v="0"/>
    <n v="0.3000000000000001"/>
    <n v="6000"/>
    <n v="1800.0000000000007"/>
    <n v="720.00000000000034"/>
    <n v="0.4"/>
  </r>
  <r>
    <x v="1"/>
    <n v="1197831"/>
    <x v="229"/>
    <x v="1"/>
    <x v="32"/>
    <x v="35"/>
    <x v="1"/>
    <n v="0.20000000000000012"/>
    <n v="4250"/>
    <n v="850.00000000000057"/>
    <n v="297.50000000000017"/>
    <n v="0.35"/>
  </r>
  <r>
    <x v="1"/>
    <n v="1197831"/>
    <x v="229"/>
    <x v="1"/>
    <x v="32"/>
    <x v="35"/>
    <x v="2"/>
    <n v="0.20000000000000012"/>
    <n v="3000"/>
    <n v="600.00000000000034"/>
    <n v="240.00000000000014"/>
    <n v="0.4"/>
  </r>
  <r>
    <x v="1"/>
    <n v="1197831"/>
    <x v="229"/>
    <x v="1"/>
    <x v="32"/>
    <x v="35"/>
    <x v="3"/>
    <n v="0.20000000000000012"/>
    <n v="2750"/>
    <n v="550.00000000000034"/>
    <n v="220.00000000000014"/>
    <n v="0.4"/>
  </r>
  <r>
    <x v="1"/>
    <n v="1197831"/>
    <x v="229"/>
    <x v="1"/>
    <x v="32"/>
    <x v="35"/>
    <x v="4"/>
    <n v="0.3000000000000001"/>
    <n v="2750"/>
    <n v="825.00000000000023"/>
    <n v="288.75000000000006"/>
    <n v="0.35"/>
  </r>
  <r>
    <x v="1"/>
    <n v="1197831"/>
    <x v="229"/>
    <x v="1"/>
    <x v="32"/>
    <x v="35"/>
    <x v="5"/>
    <n v="0.30000000000000004"/>
    <n v="4000"/>
    <n v="1200.0000000000002"/>
    <n v="480.00000000000011"/>
    <n v="0.4"/>
  </r>
  <r>
    <x v="1"/>
    <n v="1197831"/>
    <x v="34"/>
    <x v="1"/>
    <x v="32"/>
    <x v="35"/>
    <x v="0"/>
    <n v="0.25000000000000011"/>
    <n v="5500"/>
    <n v="1375.0000000000007"/>
    <n v="550.00000000000034"/>
    <n v="0.4"/>
  </r>
  <r>
    <x v="1"/>
    <n v="1197831"/>
    <x v="34"/>
    <x v="1"/>
    <x v="32"/>
    <x v="35"/>
    <x v="1"/>
    <n v="0.15000000000000013"/>
    <n v="3750"/>
    <n v="562.50000000000045"/>
    <n v="196.87500000000014"/>
    <n v="0.35"/>
  </r>
  <r>
    <x v="1"/>
    <n v="1197831"/>
    <x v="34"/>
    <x v="1"/>
    <x v="32"/>
    <x v="35"/>
    <x v="2"/>
    <n v="0.25000000000000017"/>
    <n v="3200"/>
    <n v="800.00000000000057"/>
    <n v="320.00000000000023"/>
    <n v="0.4"/>
  </r>
  <r>
    <x v="1"/>
    <n v="1197831"/>
    <x v="34"/>
    <x v="1"/>
    <x v="32"/>
    <x v="35"/>
    <x v="3"/>
    <n v="0.55000000000000016"/>
    <n v="3750"/>
    <n v="2062.5000000000005"/>
    <n v="825.00000000000023"/>
    <n v="0.4"/>
  </r>
  <r>
    <x v="1"/>
    <n v="1197831"/>
    <x v="34"/>
    <x v="1"/>
    <x v="32"/>
    <x v="35"/>
    <x v="4"/>
    <n v="0.75000000000000011"/>
    <n v="3500"/>
    <n v="2625.0000000000005"/>
    <n v="918.75000000000011"/>
    <n v="0.35"/>
  </r>
  <r>
    <x v="1"/>
    <n v="1197831"/>
    <x v="34"/>
    <x v="1"/>
    <x v="32"/>
    <x v="35"/>
    <x v="5"/>
    <n v="0.75"/>
    <n v="4500"/>
    <n v="3375"/>
    <n v="1350"/>
    <n v="0.4"/>
  </r>
  <r>
    <x v="1"/>
    <n v="1197831"/>
    <x v="35"/>
    <x v="1"/>
    <x v="32"/>
    <x v="35"/>
    <x v="0"/>
    <n v="0.70000000000000007"/>
    <n v="7000"/>
    <n v="4900.0000000000009"/>
    <n v="1960.0000000000005"/>
    <n v="0.4"/>
  </r>
  <r>
    <x v="1"/>
    <n v="1197831"/>
    <x v="35"/>
    <x v="1"/>
    <x v="32"/>
    <x v="35"/>
    <x v="1"/>
    <n v="0.60000000000000009"/>
    <n v="5000"/>
    <n v="3000.0000000000005"/>
    <n v="1050"/>
    <n v="0.35"/>
  </r>
  <r>
    <x v="1"/>
    <n v="1197831"/>
    <x v="35"/>
    <x v="1"/>
    <x v="32"/>
    <x v="35"/>
    <x v="2"/>
    <n v="0.60000000000000009"/>
    <n v="4500"/>
    <n v="2700.0000000000005"/>
    <n v="1080.0000000000002"/>
    <n v="0.4"/>
  </r>
  <r>
    <x v="1"/>
    <n v="1197831"/>
    <x v="35"/>
    <x v="1"/>
    <x v="32"/>
    <x v="35"/>
    <x v="3"/>
    <n v="0.60000000000000009"/>
    <n v="4000"/>
    <n v="2400.0000000000005"/>
    <n v="960.00000000000023"/>
    <n v="0.4"/>
  </r>
  <r>
    <x v="1"/>
    <n v="1197831"/>
    <x v="35"/>
    <x v="1"/>
    <x v="32"/>
    <x v="35"/>
    <x v="4"/>
    <n v="0.70000000000000007"/>
    <n v="4000"/>
    <n v="2800.0000000000005"/>
    <n v="980.00000000000011"/>
    <n v="0.35"/>
  </r>
  <r>
    <x v="1"/>
    <n v="1197831"/>
    <x v="35"/>
    <x v="1"/>
    <x v="32"/>
    <x v="35"/>
    <x v="5"/>
    <n v="0.75"/>
    <n v="5000"/>
    <n v="3750"/>
    <n v="1500"/>
    <n v="0.4"/>
  </r>
  <r>
    <x v="1"/>
    <n v="1197831"/>
    <x v="180"/>
    <x v="1"/>
    <x v="33"/>
    <x v="36"/>
    <x v="0"/>
    <n v="0.25000000000000006"/>
    <n v="5750"/>
    <n v="1437.5000000000002"/>
    <n v="575.00000000000011"/>
    <n v="0.4"/>
  </r>
  <r>
    <x v="1"/>
    <n v="1197831"/>
    <x v="180"/>
    <x v="1"/>
    <x v="33"/>
    <x v="36"/>
    <x v="1"/>
    <n v="0.25000000000000006"/>
    <n v="3750"/>
    <n v="937.50000000000023"/>
    <n v="328.12500000000006"/>
    <n v="0.35"/>
  </r>
  <r>
    <x v="1"/>
    <n v="1197831"/>
    <x v="180"/>
    <x v="1"/>
    <x v="33"/>
    <x v="36"/>
    <x v="2"/>
    <n v="0.15000000000000008"/>
    <n v="3750"/>
    <n v="562.50000000000034"/>
    <n v="225.00000000000014"/>
    <n v="0.4"/>
  </r>
  <r>
    <x v="1"/>
    <n v="1197831"/>
    <x v="180"/>
    <x v="1"/>
    <x v="33"/>
    <x v="36"/>
    <x v="3"/>
    <n v="0.2"/>
    <n v="2250"/>
    <n v="450"/>
    <n v="180"/>
    <n v="0.4"/>
  </r>
  <r>
    <x v="1"/>
    <n v="1197831"/>
    <x v="180"/>
    <x v="1"/>
    <x v="33"/>
    <x v="36"/>
    <x v="4"/>
    <n v="0.35000000000000003"/>
    <n v="2750"/>
    <n v="962.50000000000011"/>
    <n v="336.875"/>
    <n v="0.35"/>
  </r>
  <r>
    <x v="1"/>
    <n v="1197831"/>
    <x v="180"/>
    <x v="1"/>
    <x v="33"/>
    <x v="36"/>
    <x v="5"/>
    <n v="0.25000000000000006"/>
    <n v="3750"/>
    <n v="937.50000000000023"/>
    <n v="375.00000000000011"/>
    <n v="0.4"/>
  </r>
  <r>
    <x v="1"/>
    <n v="1197831"/>
    <x v="227"/>
    <x v="1"/>
    <x v="33"/>
    <x v="36"/>
    <x v="0"/>
    <n v="0.25000000000000006"/>
    <n v="6250"/>
    <n v="1562.5000000000005"/>
    <n v="625.00000000000023"/>
    <n v="0.4"/>
  </r>
  <r>
    <x v="1"/>
    <n v="1197831"/>
    <x v="227"/>
    <x v="1"/>
    <x v="33"/>
    <x v="36"/>
    <x v="1"/>
    <n v="0.25000000000000006"/>
    <n v="2750"/>
    <n v="687.50000000000011"/>
    <n v="240.62500000000003"/>
    <n v="0.35"/>
  </r>
  <r>
    <x v="1"/>
    <n v="1197831"/>
    <x v="227"/>
    <x v="1"/>
    <x v="33"/>
    <x v="36"/>
    <x v="2"/>
    <n v="0.15000000000000008"/>
    <n v="3250"/>
    <n v="487.50000000000023"/>
    <n v="195.00000000000011"/>
    <n v="0.4"/>
  </r>
  <r>
    <x v="1"/>
    <n v="1197831"/>
    <x v="227"/>
    <x v="1"/>
    <x v="33"/>
    <x v="36"/>
    <x v="3"/>
    <n v="0.2"/>
    <n v="1750"/>
    <n v="350"/>
    <n v="140"/>
    <n v="0.4"/>
  </r>
  <r>
    <x v="1"/>
    <n v="1197831"/>
    <x v="227"/>
    <x v="1"/>
    <x v="33"/>
    <x v="36"/>
    <x v="4"/>
    <n v="0.35000000000000003"/>
    <n v="2500"/>
    <n v="875.00000000000011"/>
    <n v="306.25"/>
    <n v="0.35"/>
  </r>
  <r>
    <x v="1"/>
    <n v="1197831"/>
    <x v="227"/>
    <x v="1"/>
    <x v="33"/>
    <x v="36"/>
    <x v="5"/>
    <n v="0.2"/>
    <n v="3500"/>
    <n v="700"/>
    <n v="280"/>
    <n v="0.4"/>
  </r>
  <r>
    <x v="1"/>
    <n v="1197831"/>
    <x v="26"/>
    <x v="1"/>
    <x v="33"/>
    <x v="36"/>
    <x v="0"/>
    <n v="0.2"/>
    <n v="5700"/>
    <n v="1140"/>
    <n v="456"/>
    <n v="0.4"/>
  </r>
  <r>
    <x v="1"/>
    <n v="1197831"/>
    <x v="26"/>
    <x v="1"/>
    <x v="33"/>
    <x v="36"/>
    <x v="1"/>
    <n v="0.2"/>
    <n v="2500"/>
    <n v="500"/>
    <n v="175"/>
    <n v="0.35"/>
  </r>
  <r>
    <x v="1"/>
    <n v="1197831"/>
    <x v="26"/>
    <x v="1"/>
    <x v="33"/>
    <x v="36"/>
    <x v="2"/>
    <n v="0.10000000000000002"/>
    <n v="2750"/>
    <n v="275.00000000000006"/>
    <n v="110.00000000000003"/>
    <n v="0.4"/>
  </r>
  <r>
    <x v="1"/>
    <n v="1197831"/>
    <x v="26"/>
    <x v="1"/>
    <x v="33"/>
    <x v="36"/>
    <x v="3"/>
    <n v="0.19999999999999996"/>
    <n v="1250"/>
    <n v="249.99999999999994"/>
    <n v="99.999999999999986"/>
    <n v="0.4"/>
  </r>
  <r>
    <x v="1"/>
    <n v="1197831"/>
    <x v="26"/>
    <x v="1"/>
    <x v="33"/>
    <x v="36"/>
    <x v="4"/>
    <n v="0.35000000000000009"/>
    <n v="1750"/>
    <n v="612.50000000000011"/>
    <n v="214.37500000000003"/>
    <n v="0.35"/>
  </r>
  <r>
    <x v="1"/>
    <n v="1197831"/>
    <x v="26"/>
    <x v="1"/>
    <x v="33"/>
    <x v="36"/>
    <x v="5"/>
    <n v="0.25"/>
    <n v="2750"/>
    <n v="687.5"/>
    <n v="275"/>
    <n v="0.4"/>
  </r>
  <r>
    <x v="1"/>
    <n v="1197831"/>
    <x v="27"/>
    <x v="1"/>
    <x v="33"/>
    <x v="36"/>
    <x v="0"/>
    <n v="0.25"/>
    <n v="5250"/>
    <n v="1312.5"/>
    <n v="525"/>
    <n v="0.4"/>
  </r>
  <r>
    <x v="1"/>
    <n v="1197831"/>
    <x v="27"/>
    <x v="1"/>
    <x v="33"/>
    <x v="36"/>
    <x v="1"/>
    <n v="0.25"/>
    <n v="2250"/>
    <n v="562.5"/>
    <n v="196.875"/>
    <n v="0.35"/>
  </r>
  <r>
    <x v="1"/>
    <n v="1197831"/>
    <x v="27"/>
    <x v="1"/>
    <x v="33"/>
    <x v="36"/>
    <x v="2"/>
    <n v="0.15000000000000002"/>
    <n v="2250"/>
    <n v="337.50000000000006"/>
    <n v="135.00000000000003"/>
    <n v="0.4"/>
  </r>
  <r>
    <x v="1"/>
    <n v="1197831"/>
    <x v="27"/>
    <x v="1"/>
    <x v="33"/>
    <x v="36"/>
    <x v="3"/>
    <n v="0.19999999999999996"/>
    <n v="1500"/>
    <n v="299.99999999999994"/>
    <n v="119.99999999999999"/>
    <n v="0.4"/>
  </r>
  <r>
    <x v="1"/>
    <n v="1197831"/>
    <x v="27"/>
    <x v="1"/>
    <x v="33"/>
    <x v="36"/>
    <x v="4"/>
    <n v="0.4"/>
    <n v="1750"/>
    <n v="700"/>
    <n v="244.99999999999997"/>
    <n v="0.35"/>
  </r>
  <r>
    <x v="1"/>
    <n v="1197831"/>
    <x v="27"/>
    <x v="1"/>
    <x v="33"/>
    <x v="36"/>
    <x v="5"/>
    <n v="0.30000000000000004"/>
    <n v="3250"/>
    <n v="975.00000000000011"/>
    <n v="390.00000000000006"/>
    <n v="0.4"/>
  </r>
  <r>
    <x v="1"/>
    <n v="1197831"/>
    <x v="168"/>
    <x v="1"/>
    <x v="33"/>
    <x v="36"/>
    <x v="0"/>
    <n v="0.4"/>
    <n v="5950"/>
    <n v="2380"/>
    <n v="952"/>
    <n v="0.4"/>
  </r>
  <r>
    <x v="1"/>
    <n v="1197831"/>
    <x v="168"/>
    <x v="1"/>
    <x v="33"/>
    <x v="36"/>
    <x v="1"/>
    <n v="0.4"/>
    <n v="3000"/>
    <n v="1200"/>
    <n v="420"/>
    <n v="0.35"/>
  </r>
  <r>
    <x v="1"/>
    <n v="1197831"/>
    <x v="168"/>
    <x v="1"/>
    <x v="33"/>
    <x v="36"/>
    <x v="2"/>
    <n v="0.35000000000000003"/>
    <n v="2750"/>
    <n v="962.50000000000011"/>
    <n v="385.00000000000006"/>
    <n v="0.4"/>
  </r>
  <r>
    <x v="1"/>
    <n v="1197831"/>
    <x v="168"/>
    <x v="1"/>
    <x v="33"/>
    <x v="36"/>
    <x v="3"/>
    <n v="0.35000000000000003"/>
    <n v="2250"/>
    <n v="787.50000000000011"/>
    <n v="315.00000000000006"/>
    <n v="0.4"/>
  </r>
  <r>
    <x v="1"/>
    <n v="1197831"/>
    <x v="168"/>
    <x v="1"/>
    <x v="33"/>
    <x v="36"/>
    <x v="4"/>
    <n v="0.44999999999999996"/>
    <n v="2500"/>
    <n v="1125"/>
    <n v="393.75"/>
    <n v="0.35"/>
  </r>
  <r>
    <x v="1"/>
    <n v="1197831"/>
    <x v="168"/>
    <x v="1"/>
    <x v="33"/>
    <x v="36"/>
    <x v="5"/>
    <n v="0.44999999999999996"/>
    <n v="3500"/>
    <n v="1574.9999999999998"/>
    <n v="630"/>
    <n v="0.4"/>
  </r>
  <r>
    <x v="1"/>
    <n v="1197831"/>
    <x v="228"/>
    <x v="1"/>
    <x v="33"/>
    <x v="36"/>
    <x v="0"/>
    <n v="0.39999999999999997"/>
    <n v="6000"/>
    <n v="2400"/>
    <n v="960"/>
    <n v="0.4"/>
  </r>
  <r>
    <x v="1"/>
    <n v="1197831"/>
    <x v="228"/>
    <x v="1"/>
    <x v="33"/>
    <x v="36"/>
    <x v="1"/>
    <n v="0.35000000000000003"/>
    <n v="3500"/>
    <n v="1225.0000000000002"/>
    <n v="428.75000000000006"/>
    <n v="0.35"/>
  </r>
  <r>
    <x v="1"/>
    <n v="1197831"/>
    <x v="228"/>
    <x v="1"/>
    <x v="33"/>
    <x v="36"/>
    <x v="2"/>
    <n v="0.4"/>
    <n v="3250"/>
    <n v="1300"/>
    <n v="520"/>
    <n v="0.4"/>
  </r>
  <r>
    <x v="1"/>
    <n v="1197831"/>
    <x v="228"/>
    <x v="1"/>
    <x v="33"/>
    <x v="36"/>
    <x v="3"/>
    <n v="0.4"/>
    <n v="3000"/>
    <n v="1200"/>
    <n v="480"/>
    <n v="0.4"/>
  </r>
  <r>
    <x v="1"/>
    <n v="1197831"/>
    <x v="228"/>
    <x v="1"/>
    <x v="33"/>
    <x v="36"/>
    <x v="4"/>
    <n v="0.54999999999999993"/>
    <n v="3000"/>
    <n v="1649.9999999999998"/>
    <n v="577.49999999999989"/>
    <n v="0.35"/>
  </r>
  <r>
    <x v="1"/>
    <n v="1197831"/>
    <x v="228"/>
    <x v="1"/>
    <x v="33"/>
    <x v="36"/>
    <x v="5"/>
    <n v="0.6"/>
    <n v="4750"/>
    <n v="2850"/>
    <n v="1140"/>
    <n v="0.4"/>
  </r>
  <r>
    <x v="1"/>
    <n v="1197831"/>
    <x v="30"/>
    <x v="1"/>
    <x v="33"/>
    <x v="36"/>
    <x v="0"/>
    <n v="0.54999999999999993"/>
    <n v="7000"/>
    <n v="3849.9999999999995"/>
    <n v="1540"/>
    <n v="0.4"/>
  </r>
  <r>
    <x v="1"/>
    <n v="1197831"/>
    <x v="30"/>
    <x v="1"/>
    <x v="33"/>
    <x v="36"/>
    <x v="1"/>
    <n v="0.5"/>
    <n v="4500"/>
    <n v="2250"/>
    <n v="787.5"/>
    <n v="0.35"/>
  </r>
  <r>
    <x v="1"/>
    <n v="1197831"/>
    <x v="30"/>
    <x v="1"/>
    <x v="33"/>
    <x v="36"/>
    <x v="2"/>
    <n v="0.45"/>
    <n v="3750"/>
    <n v="1687.5"/>
    <n v="675"/>
    <n v="0.4"/>
  </r>
  <r>
    <x v="1"/>
    <n v="1197831"/>
    <x v="30"/>
    <x v="1"/>
    <x v="33"/>
    <x v="36"/>
    <x v="3"/>
    <n v="0.45"/>
    <n v="3250"/>
    <n v="1462.5"/>
    <n v="585"/>
    <n v="0.4"/>
  </r>
  <r>
    <x v="1"/>
    <n v="1197831"/>
    <x v="30"/>
    <x v="1"/>
    <x v="33"/>
    <x v="36"/>
    <x v="4"/>
    <n v="0.6"/>
    <n v="3500"/>
    <n v="2100"/>
    <n v="735"/>
    <n v="0.35"/>
  </r>
  <r>
    <x v="1"/>
    <n v="1197831"/>
    <x v="30"/>
    <x v="1"/>
    <x v="33"/>
    <x v="36"/>
    <x v="5"/>
    <n v="0.65"/>
    <n v="5250"/>
    <n v="3412.5"/>
    <n v="1365"/>
    <n v="0.4"/>
  </r>
  <r>
    <x v="1"/>
    <n v="1197831"/>
    <x v="31"/>
    <x v="1"/>
    <x v="33"/>
    <x v="36"/>
    <x v="0"/>
    <n v="0.6"/>
    <n v="6750"/>
    <n v="4050"/>
    <n v="1620"/>
    <n v="0.4"/>
  </r>
  <r>
    <x v="1"/>
    <n v="1197831"/>
    <x v="31"/>
    <x v="1"/>
    <x v="33"/>
    <x v="36"/>
    <x v="1"/>
    <n v="0.55000000000000004"/>
    <n v="4500"/>
    <n v="2475"/>
    <n v="866.25"/>
    <n v="0.35"/>
  </r>
  <r>
    <x v="1"/>
    <n v="1197831"/>
    <x v="31"/>
    <x v="1"/>
    <x v="33"/>
    <x v="36"/>
    <x v="2"/>
    <n v="0.5"/>
    <n v="3750"/>
    <n v="1875"/>
    <n v="750"/>
    <n v="0.4"/>
  </r>
  <r>
    <x v="1"/>
    <n v="1197831"/>
    <x v="31"/>
    <x v="1"/>
    <x v="33"/>
    <x v="36"/>
    <x v="3"/>
    <n v="0.4"/>
    <n v="3250"/>
    <n v="1300"/>
    <n v="520"/>
    <n v="0.4"/>
  </r>
  <r>
    <x v="1"/>
    <n v="1197831"/>
    <x v="31"/>
    <x v="1"/>
    <x v="33"/>
    <x v="36"/>
    <x v="4"/>
    <n v="0.5"/>
    <n v="3000"/>
    <n v="1500"/>
    <n v="525"/>
    <n v="0.35"/>
  </r>
  <r>
    <x v="1"/>
    <n v="1197831"/>
    <x v="31"/>
    <x v="1"/>
    <x v="33"/>
    <x v="36"/>
    <x v="5"/>
    <n v="0.55000000000000004"/>
    <n v="4750"/>
    <n v="2612.5"/>
    <n v="1045"/>
    <n v="0.4"/>
  </r>
  <r>
    <x v="1"/>
    <n v="1197831"/>
    <x v="170"/>
    <x v="1"/>
    <x v="33"/>
    <x v="36"/>
    <x v="0"/>
    <n v="0.5"/>
    <n v="5750"/>
    <n v="2875"/>
    <n v="1150"/>
    <n v="0.4"/>
  </r>
  <r>
    <x v="1"/>
    <n v="1197831"/>
    <x v="170"/>
    <x v="1"/>
    <x v="33"/>
    <x v="36"/>
    <x v="1"/>
    <n v="0.40000000000000013"/>
    <n v="3750"/>
    <n v="1500.0000000000005"/>
    <n v="525.00000000000011"/>
    <n v="0.35"/>
  </r>
  <r>
    <x v="1"/>
    <n v="1197831"/>
    <x v="170"/>
    <x v="1"/>
    <x v="33"/>
    <x v="36"/>
    <x v="2"/>
    <n v="0.15000000000000008"/>
    <n v="2750"/>
    <n v="412.50000000000023"/>
    <n v="165.00000000000011"/>
    <n v="0.4"/>
  </r>
  <r>
    <x v="1"/>
    <n v="1197831"/>
    <x v="170"/>
    <x v="1"/>
    <x v="33"/>
    <x v="36"/>
    <x v="3"/>
    <n v="0.15000000000000008"/>
    <n v="2500"/>
    <n v="375.00000000000017"/>
    <n v="150.00000000000009"/>
    <n v="0.4"/>
  </r>
  <r>
    <x v="1"/>
    <n v="1197831"/>
    <x v="170"/>
    <x v="1"/>
    <x v="33"/>
    <x v="36"/>
    <x v="4"/>
    <n v="0.25000000000000006"/>
    <n v="2500"/>
    <n v="625.00000000000011"/>
    <n v="218.75000000000003"/>
    <n v="0.35"/>
  </r>
  <r>
    <x v="1"/>
    <n v="1197831"/>
    <x v="170"/>
    <x v="1"/>
    <x v="33"/>
    <x v="36"/>
    <x v="5"/>
    <n v="0.3000000000000001"/>
    <n v="3500"/>
    <n v="1050.0000000000005"/>
    <n v="420.00000000000023"/>
    <n v="0.4"/>
  </r>
  <r>
    <x v="1"/>
    <n v="1197831"/>
    <x v="229"/>
    <x v="1"/>
    <x v="33"/>
    <x v="36"/>
    <x v="0"/>
    <n v="0.3000000000000001"/>
    <n v="5250"/>
    <n v="1575.0000000000005"/>
    <n v="630.00000000000023"/>
    <n v="0.4"/>
  </r>
  <r>
    <x v="1"/>
    <n v="1197831"/>
    <x v="229"/>
    <x v="1"/>
    <x v="33"/>
    <x v="36"/>
    <x v="1"/>
    <n v="0.20000000000000012"/>
    <n v="3500"/>
    <n v="700.00000000000045"/>
    <n v="245.00000000000014"/>
    <n v="0.35"/>
  </r>
  <r>
    <x v="1"/>
    <n v="1197831"/>
    <x v="229"/>
    <x v="1"/>
    <x v="33"/>
    <x v="36"/>
    <x v="2"/>
    <n v="0.20000000000000012"/>
    <n v="2250"/>
    <n v="450.00000000000028"/>
    <n v="180.00000000000011"/>
    <n v="0.4"/>
  </r>
  <r>
    <x v="1"/>
    <n v="1197831"/>
    <x v="229"/>
    <x v="1"/>
    <x v="33"/>
    <x v="36"/>
    <x v="3"/>
    <n v="0.20000000000000012"/>
    <n v="2000"/>
    <n v="400.00000000000023"/>
    <n v="160.00000000000011"/>
    <n v="0.4"/>
  </r>
  <r>
    <x v="1"/>
    <n v="1197831"/>
    <x v="229"/>
    <x v="1"/>
    <x v="33"/>
    <x v="36"/>
    <x v="4"/>
    <n v="0.3000000000000001"/>
    <n v="2000"/>
    <n v="600.00000000000023"/>
    <n v="210.00000000000006"/>
    <n v="0.35"/>
  </r>
  <r>
    <x v="1"/>
    <n v="1197831"/>
    <x v="229"/>
    <x v="1"/>
    <x v="33"/>
    <x v="36"/>
    <x v="5"/>
    <n v="0.30000000000000004"/>
    <n v="3250"/>
    <n v="975.00000000000011"/>
    <n v="390.00000000000006"/>
    <n v="0.4"/>
  </r>
  <r>
    <x v="1"/>
    <n v="1197831"/>
    <x v="34"/>
    <x v="1"/>
    <x v="33"/>
    <x v="36"/>
    <x v="0"/>
    <n v="0.25000000000000011"/>
    <n v="4750"/>
    <n v="1187.5000000000005"/>
    <n v="475.00000000000023"/>
    <n v="0.4"/>
  </r>
  <r>
    <x v="1"/>
    <n v="1197831"/>
    <x v="34"/>
    <x v="1"/>
    <x v="33"/>
    <x v="36"/>
    <x v="1"/>
    <n v="0.15000000000000013"/>
    <n v="3000"/>
    <n v="450.0000000000004"/>
    <n v="157.50000000000014"/>
    <n v="0.35"/>
  </r>
  <r>
    <x v="1"/>
    <n v="1197831"/>
    <x v="34"/>
    <x v="1"/>
    <x v="33"/>
    <x v="36"/>
    <x v="2"/>
    <n v="0.25000000000000017"/>
    <n v="2450"/>
    <n v="612.50000000000045"/>
    <n v="245.0000000000002"/>
    <n v="0.4"/>
  </r>
  <r>
    <x v="1"/>
    <n v="1197831"/>
    <x v="34"/>
    <x v="1"/>
    <x v="33"/>
    <x v="36"/>
    <x v="3"/>
    <n v="0.55000000000000016"/>
    <n v="3000"/>
    <n v="1650.0000000000005"/>
    <n v="660.00000000000023"/>
    <n v="0.4"/>
  </r>
  <r>
    <x v="1"/>
    <n v="1197831"/>
    <x v="34"/>
    <x v="1"/>
    <x v="33"/>
    <x v="36"/>
    <x v="4"/>
    <n v="0.75000000000000011"/>
    <n v="2750"/>
    <n v="2062.5000000000005"/>
    <n v="721.87500000000011"/>
    <n v="0.35"/>
  </r>
  <r>
    <x v="1"/>
    <n v="1197831"/>
    <x v="34"/>
    <x v="1"/>
    <x v="33"/>
    <x v="36"/>
    <x v="5"/>
    <n v="0.75"/>
    <n v="3750"/>
    <n v="2812.5"/>
    <n v="1125"/>
    <n v="0.4"/>
  </r>
  <r>
    <x v="1"/>
    <n v="1197831"/>
    <x v="35"/>
    <x v="1"/>
    <x v="33"/>
    <x v="36"/>
    <x v="0"/>
    <n v="0.70000000000000007"/>
    <n v="6250"/>
    <n v="4375"/>
    <n v="1750"/>
    <n v="0.4"/>
  </r>
  <r>
    <x v="1"/>
    <n v="1197831"/>
    <x v="35"/>
    <x v="1"/>
    <x v="33"/>
    <x v="36"/>
    <x v="1"/>
    <n v="0.60000000000000009"/>
    <n v="4250"/>
    <n v="2550.0000000000005"/>
    <n v="892.50000000000011"/>
    <n v="0.35"/>
  </r>
  <r>
    <x v="1"/>
    <n v="1197831"/>
    <x v="35"/>
    <x v="1"/>
    <x v="33"/>
    <x v="36"/>
    <x v="2"/>
    <n v="0.60000000000000009"/>
    <n v="3750"/>
    <n v="2250.0000000000005"/>
    <n v="900.00000000000023"/>
    <n v="0.4"/>
  </r>
  <r>
    <x v="1"/>
    <n v="1197831"/>
    <x v="35"/>
    <x v="1"/>
    <x v="33"/>
    <x v="36"/>
    <x v="3"/>
    <n v="0.60000000000000009"/>
    <n v="3250"/>
    <n v="1950.0000000000002"/>
    <n v="780.00000000000011"/>
    <n v="0.4"/>
  </r>
  <r>
    <x v="1"/>
    <n v="1197831"/>
    <x v="35"/>
    <x v="1"/>
    <x v="33"/>
    <x v="36"/>
    <x v="4"/>
    <n v="0.70000000000000007"/>
    <n v="3250"/>
    <n v="2275"/>
    <n v="796.25"/>
    <n v="0.35"/>
  </r>
  <r>
    <x v="1"/>
    <n v="1197831"/>
    <x v="35"/>
    <x v="1"/>
    <x v="33"/>
    <x v="36"/>
    <x v="5"/>
    <n v="0.75"/>
    <n v="4250"/>
    <n v="3187.5"/>
    <n v="1275"/>
    <n v="0.4"/>
  </r>
  <r>
    <x v="1"/>
    <n v="1197831"/>
    <x v="230"/>
    <x v="1"/>
    <x v="34"/>
    <x v="37"/>
    <x v="0"/>
    <n v="0.25000000000000006"/>
    <n v="5500"/>
    <n v="1375.0000000000002"/>
    <n v="481.25000000000006"/>
    <n v="0.35"/>
  </r>
  <r>
    <x v="1"/>
    <n v="1197831"/>
    <x v="230"/>
    <x v="1"/>
    <x v="34"/>
    <x v="37"/>
    <x v="1"/>
    <n v="0.25000000000000006"/>
    <n v="3500"/>
    <n v="875.00000000000023"/>
    <n v="306.25000000000006"/>
    <n v="0.35"/>
  </r>
  <r>
    <x v="1"/>
    <n v="1197831"/>
    <x v="230"/>
    <x v="1"/>
    <x v="34"/>
    <x v="37"/>
    <x v="2"/>
    <n v="0.15000000000000008"/>
    <n v="3500"/>
    <n v="525.00000000000023"/>
    <n v="183.75000000000006"/>
    <n v="0.35"/>
  </r>
  <r>
    <x v="1"/>
    <n v="1197831"/>
    <x v="230"/>
    <x v="1"/>
    <x v="34"/>
    <x v="37"/>
    <x v="3"/>
    <n v="0.2"/>
    <n v="2000"/>
    <n v="400"/>
    <n v="140"/>
    <n v="0.35"/>
  </r>
  <r>
    <x v="1"/>
    <n v="1197831"/>
    <x v="230"/>
    <x v="1"/>
    <x v="34"/>
    <x v="37"/>
    <x v="4"/>
    <n v="0.35000000000000003"/>
    <n v="2500"/>
    <n v="875.00000000000011"/>
    <n v="306.25"/>
    <n v="0.35"/>
  </r>
  <r>
    <x v="1"/>
    <n v="1197831"/>
    <x v="230"/>
    <x v="1"/>
    <x v="34"/>
    <x v="37"/>
    <x v="5"/>
    <n v="0.25000000000000006"/>
    <n v="3500"/>
    <n v="875.00000000000023"/>
    <n v="306.25000000000006"/>
    <n v="0.35"/>
  </r>
  <r>
    <x v="1"/>
    <n v="1197831"/>
    <x v="231"/>
    <x v="1"/>
    <x v="34"/>
    <x v="37"/>
    <x v="0"/>
    <n v="0.25000000000000006"/>
    <n v="6000"/>
    <n v="1500.0000000000002"/>
    <n v="525"/>
    <n v="0.35"/>
  </r>
  <r>
    <x v="1"/>
    <n v="1197831"/>
    <x v="231"/>
    <x v="1"/>
    <x v="34"/>
    <x v="37"/>
    <x v="1"/>
    <n v="0.25000000000000006"/>
    <n v="2500"/>
    <n v="625.00000000000011"/>
    <n v="218.75000000000003"/>
    <n v="0.35"/>
  </r>
  <r>
    <x v="1"/>
    <n v="1197831"/>
    <x v="231"/>
    <x v="1"/>
    <x v="34"/>
    <x v="37"/>
    <x v="2"/>
    <n v="0.15000000000000008"/>
    <n v="3000"/>
    <n v="450.00000000000023"/>
    <n v="157.50000000000006"/>
    <n v="0.35"/>
  </r>
  <r>
    <x v="1"/>
    <n v="1197831"/>
    <x v="231"/>
    <x v="1"/>
    <x v="34"/>
    <x v="37"/>
    <x v="3"/>
    <n v="0.2"/>
    <n v="1500"/>
    <n v="300"/>
    <n v="105"/>
    <n v="0.35"/>
  </r>
  <r>
    <x v="1"/>
    <n v="1197831"/>
    <x v="231"/>
    <x v="1"/>
    <x v="34"/>
    <x v="37"/>
    <x v="4"/>
    <n v="0.35000000000000003"/>
    <n v="2250"/>
    <n v="787.50000000000011"/>
    <n v="275.625"/>
    <n v="0.35"/>
  </r>
  <r>
    <x v="1"/>
    <n v="1197831"/>
    <x v="231"/>
    <x v="1"/>
    <x v="34"/>
    <x v="37"/>
    <x v="5"/>
    <n v="0.2"/>
    <n v="3250"/>
    <n v="650"/>
    <n v="227.49999999999997"/>
    <n v="0.35"/>
  </r>
  <r>
    <x v="1"/>
    <n v="1197831"/>
    <x v="92"/>
    <x v="1"/>
    <x v="34"/>
    <x v="37"/>
    <x v="0"/>
    <n v="0.2"/>
    <n v="5450"/>
    <n v="1090"/>
    <n v="381.5"/>
    <n v="0.35"/>
  </r>
  <r>
    <x v="1"/>
    <n v="1197831"/>
    <x v="92"/>
    <x v="1"/>
    <x v="34"/>
    <x v="37"/>
    <x v="1"/>
    <n v="0.2"/>
    <n v="2250"/>
    <n v="450"/>
    <n v="157.5"/>
    <n v="0.35"/>
  </r>
  <r>
    <x v="1"/>
    <n v="1197831"/>
    <x v="92"/>
    <x v="1"/>
    <x v="34"/>
    <x v="37"/>
    <x v="2"/>
    <n v="0.10000000000000002"/>
    <n v="2500"/>
    <n v="250.00000000000006"/>
    <n v="87.500000000000014"/>
    <n v="0.35"/>
  </r>
  <r>
    <x v="1"/>
    <n v="1197831"/>
    <x v="92"/>
    <x v="1"/>
    <x v="34"/>
    <x v="37"/>
    <x v="3"/>
    <n v="0.19999999999999996"/>
    <n v="1000"/>
    <n v="199.99999999999994"/>
    <n v="69.999999999999972"/>
    <n v="0.35"/>
  </r>
  <r>
    <x v="1"/>
    <n v="1197831"/>
    <x v="92"/>
    <x v="1"/>
    <x v="34"/>
    <x v="37"/>
    <x v="4"/>
    <n v="0.35000000000000009"/>
    <n v="1500"/>
    <n v="525.00000000000011"/>
    <n v="183.75000000000003"/>
    <n v="0.35"/>
  </r>
  <r>
    <x v="1"/>
    <n v="1197831"/>
    <x v="92"/>
    <x v="1"/>
    <x v="34"/>
    <x v="37"/>
    <x v="5"/>
    <n v="0.25"/>
    <n v="2500"/>
    <n v="625"/>
    <n v="218.75"/>
    <n v="0.35"/>
  </r>
  <r>
    <x v="1"/>
    <n v="1197831"/>
    <x v="93"/>
    <x v="1"/>
    <x v="34"/>
    <x v="37"/>
    <x v="0"/>
    <n v="0.25"/>
    <n v="5000"/>
    <n v="1250"/>
    <n v="437.5"/>
    <n v="0.35"/>
  </r>
  <r>
    <x v="1"/>
    <n v="1197831"/>
    <x v="93"/>
    <x v="1"/>
    <x v="34"/>
    <x v="37"/>
    <x v="1"/>
    <n v="0.25"/>
    <n v="2000"/>
    <n v="500"/>
    <n v="175"/>
    <n v="0.35"/>
  </r>
  <r>
    <x v="1"/>
    <n v="1197831"/>
    <x v="93"/>
    <x v="1"/>
    <x v="34"/>
    <x v="37"/>
    <x v="2"/>
    <n v="0.15000000000000002"/>
    <n v="2000"/>
    <n v="300.00000000000006"/>
    <n v="105.00000000000001"/>
    <n v="0.35"/>
  </r>
  <r>
    <x v="1"/>
    <n v="1197831"/>
    <x v="93"/>
    <x v="1"/>
    <x v="34"/>
    <x v="37"/>
    <x v="3"/>
    <n v="0.19999999999999996"/>
    <n v="1250"/>
    <n v="249.99999999999994"/>
    <n v="87.499999999999972"/>
    <n v="0.35"/>
  </r>
  <r>
    <x v="1"/>
    <n v="1197831"/>
    <x v="93"/>
    <x v="1"/>
    <x v="34"/>
    <x v="37"/>
    <x v="4"/>
    <n v="0.4"/>
    <n v="1500"/>
    <n v="600"/>
    <n v="210"/>
    <n v="0.35"/>
  </r>
  <r>
    <x v="1"/>
    <n v="1197831"/>
    <x v="93"/>
    <x v="1"/>
    <x v="34"/>
    <x v="37"/>
    <x v="5"/>
    <n v="0.30000000000000004"/>
    <n v="3000"/>
    <n v="900.00000000000011"/>
    <n v="315"/>
    <n v="0.35"/>
  </r>
  <r>
    <x v="1"/>
    <n v="1197831"/>
    <x v="120"/>
    <x v="1"/>
    <x v="34"/>
    <x v="37"/>
    <x v="0"/>
    <n v="0.4"/>
    <n v="5700"/>
    <n v="2280"/>
    <n v="798"/>
    <n v="0.35"/>
  </r>
  <r>
    <x v="1"/>
    <n v="1197831"/>
    <x v="120"/>
    <x v="1"/>
    <x v="34"/>
    <x v="37"/>
    <x v="1"/>
    <n v="0.4"/>
    <n v="2750"/>
    <n v="1100"/>
    <n v="385"/>
    <n v="0.35"/>
  </r>
  <r>
    <x v="1"/>
    <n v="1197831"/>
    <x v="120"/>
    <x v="1"/>
    <x v="34"/>
    <x v="37"/>
    <x v="2"/>
    <n v="0.35000000000000003"/>
    <n v="2500"/>
    <n v="875.00000000000011"/>
    <n v="306.25"/>
    <n v="0.35"/>
  </r>
  <r>
    <x v="1"/>
    <n v="1197831"/>
    <x v="120"/>
    <x v="1"/>
    <x v="34"/>
    <x v="37"/>
    <x v="3"/>
    <n v="0.35000000000000003"/>
    <n v="2000"/>
    <n v="700.00000000000011"/>
    <n v="245.00000000000003"/>
    <n v="0.35"/>
  </r>
  <r>
    <x v="1"/>
    <n v="1197831"/>
    <x v="120"/>
    <x v="1"/>
    <x v="34"/>
    <x v="37"/>
    <x v="4"/>
    <n v="0.44999999999999996"/>
    <n v="2250"/>
    <n v="1012.4999999999999"/>
    <n v="354.37499999999994"/>
    <n v="0.35"/>
  </r>
  <r>
    <x v="1"/>
    <n v="1197831"/>
    <x v="120"/>
    <x v="1"/>
    <x v="34"/>
    <x v="37"/>
    <x v="5"/>
    <n v="0.44999999999999996"/>
    <n v="3250"/>
    <n v="1462.4999999999998"/>
    <n v="511.87499999999989"/>
    <n v="0.35"/>
  </r>
  <r>
    <x v="1"/>
    <n v="1197831"/>
    <x v="232"/>
    <x v="1"/>
    <x v="34"/>
    <x v="37"/>
    <x v="0"/>
    <n v="0.39999999999999997"/>
    <n v="5750"/>
    <n v="2300"/>
    <n v="805"/>
    <n v="0.35"/>
  </r>
  <r>
    <x v="1"/>
    <n v="1197831"/>
    <x v="232"/>
    <x v="1"/>
    <x v="34"/>
    <x v="37"/>
    <x v="1"/>
    <n v="0.35000000000000003"/>
    <n v="3250"/>
    <n v="1137.5"/>
    <n v="398.125"/>
    <n v="0.35"/>
  </r>
  <r>
    <x v="1"/>
    <n v="1197831"/>
    <x v="232"/>
    <x v="1"/>
    <x v="34"/>
    <x v="37"/>
    <x v="2"/>
    <n v="0.4"/>
    <n v="3000"/>
    <n v="1200"/>
    <n v="420"/>
    <n v="0.35"/>
  </r>
  <r>
    <x v="1"/>
    <n v="1197831"/>
    <x v="232"/>
    <x v="1"/>
    <x v="34"/>
    <x v="37"/>
    <x v="3"/>
    <n v="0.4"/>
    <n v="2750"/>
    <n v="1100"/>
    <n v="385"/>
    <n v="0.35"/>
  </r>
  <r>
    <x v="1"/>
    <n v="1197831"/>
    <x v="232"/>
    <x v="1"/>
    <x v="34"/>
    <x v="37"/>
    <x v="4"/>
    <n v="0.54999999999999993"/>
    <n v="2750"/>
    <n v="1512.4999999999998"/>
    <n v="529.37499999999989"/>
    <n v="0.35"/>
  </r>
  <r>
    <x v="1"/>
    <n v="1197831"/>
    <x v="232"/>
    <x v="1"/>
    <x v="34"/>
    <x v="37"/>
    <x v="5"/>
    <n v="0.6"/>
    <n v="4500"/>
    <n v="2700"/>
    <n v="944.99999999999989"/>
    <n v="0.35"/>
  </r>
  <r>
    <x v="1"/>
    <n v="1197831"/>
    <x v="96"/>
    <x v="1"/>
    <x v="34"/>
    <x v="37"/>
    <x v="0"/>
    <n v="0.54999999999999993"/>
    <n v="6750"/>
    <n v="3712.4999999999995"/>
    <n v="1299.3749999999998"/>
    <n v="0.35"/>
  </r>
  <r>
    <x v="1"/>
    <n v="1197831"/>
    <x v="96"/>
    <x v="1"/>
    <x v="34"/>
    <x v="37"/>
    <x v="1"/>
    <n v="0.5"/>
    <n v="4250"/>
    <n v="2125"/>
    <n v="743.75"/>
    <n v="0.35"/>
  </r>
  <r>
    <x v="1"/>
    <n v="1197831"/>
    <x v="96"/>
    <x v="1"/>
    <x v="34"/>
    <x v="37"/>
    <x v="2"/>
    <n v="0.45"/>
    <n v="3500"/>
    <n v="1575"/>
    <n v="551.25"/>
    <n v="0.35"/>
  </r>
  <r>
    <x v="1"/>
    <n v="1197831"/>
    <x v="96"/>
    <x v="1"/>
    <x v="34"/>
    <x v="37"/>
    <x v="3"/>
    <n v="0.45"/>
    <n v="3000"/>
    <n v="1350"/>
    <n v="472.49999999999994"/>
    <n v="0.35"/>
  </r>
  <r>
    <x v="1"/>
    <n v="1197831"/>
    <x v="96"/>
    <x v="1"/>
    <x v="34"/>
    <x v="37"/>
    <x v="4"/>
    <n v="0.6"/>
    <n v="3250"/>
    <n v="1950"/>
    <n v="682.5"/>
    <n v="0.35"/>
  </r>
  <r>
    <x v="1"/>
    <n v="1197831"/>
    <x v="96"/>
    <x v="1"/>
    <x v="34"/>
    <x v="37"/>
    <x v="5"/>
    <n v="0.65"/>
    <n v="5000"/>
    <n v="3250"/>
    <n v="1137.5"/>
    <n v="0.35"/>
  </r>
  <r>
    <x v="1"/>
    <n v="1197831"/>
    <x v="97"/>
    <x v="1"/>
    <x v="34"/>
    <x v="37"/>
    <x v="0"/>
    <n v="0.6"/>
    <n v="6500"/>
    <n v="3900"/>
    <n v="1365"/>
    <n v="0.35"/>
  </r>
  <r>
    <x v="1"/>
    <n v="1197831"/>
    <x v="97"/>
    <x v="1"/>
    <x v="34"/>
    <x v="37"/>
    <x v="1"/>
    <n v="0.55000000000000004"/>
    <n v="4250"/>
    <n v="2337.5"/>
    <n v="818.125"/>
    <n v="0.35"/>
  </r>
  <r>
    <x v="1"/>
    <n v="1197831"/>
    <x v="97"/>
    <x v="1"/>
    <x v="34"/>
    <x v="37"/>
    <x v="2"/>
    <n v="0.5"/>
    <n v="3500"/>
    <n v="1750"/>
    <n v="612.5"/>
    <n v="0.35"/>
  </r>
  <r>
    <x v="1"/>
    <n v="1197831"/>
    <x v="97"/>
    <x v="1"/>
    <x v="34"/>
    <x v="37"/>
    <x v="3"/>
    <n v="0.4"/>
    <n v="3000"/>
    <n v="1200"/>
    <n v="420"/>
    <n v="0.35"/>
  </r>
  <r>
    <x v="1"/>
    <n v="1197831"/>
    <x v="97"/>
    <x v="1"/>
    <x v="34"/>
    <x v="37"/>
    <x v="4"/>
    <n v="0.5"/>
    <n v="2750"/>
    <n v="1375"/>
    <n v="481.24999999999994"/>
    <n v="0.35"/>
  </r>
  <r>
    <x v="1"/>
    <n v="1197831"/>
    <x v="97"/>
    <x v="1"/>
    <x v="34"/>
    <x v="37"/>
    <x v="5"/>
    <n v="0.55000000000000004"/>
    <n v="4500"/>
    <n v="2475"/>
    <n v="866.25"/>
    <n v="0.35"/>
  </r>
  <r>
    <x v="1"/>
    <n v="1197831"/>
    <x v="122"/>
    <x v="1"/>
    <x v="34"/>
    <x v="37"/>
    <x v="0"/>
    <n v="0.5"/>
    <n v="5500"/>
    <n v="2750"/>
    <n v="962.49999999999989"/>
    <n v="0.35"/>
  </r>
  <r>
    <x v="1"/>
    <n v="1197831"/>
    <x v="122"/>
    <x v="1"/>
    <x v="34"/>
    <x v="37"/>
    <x v="1"/>
    <n v="0.40000000000000013"/>
    <n v="3500"/>
    <n v="1400.0000000000005"/>
    <n v="490.00000000000011"/>
    <n v="0.35"/>
  </r>
  <r>
    <x v="1"/>
    <n v="1197831"/>
    <x v="122"/>
    <x v="1"/>
    <x v="34"/>
    <x v="37"/>
    <x v="2"/>
    <n v="0.15000000000000008"/>
    <n v="2500"/>
    <n v="375.00000000000017"/>
    <n v="131.25000000000006"/>
    <n v="0.35"/>
  </r>
  <r>
    <x v="1"/>
    <n v="1197831"/>
    <x v="122"/>
    <x v="1"/>
    <x v="34"/>
    <x v="37"/>
    <x v="3"/>
    <n v="0.15000000000000008"/>
    <n v="2250"/>
    <n v="337.50000000000017"/>
    <n v="118.12500000000006"/>
    <n v="0.35"/>
  </r>
  <r>
    <x v="1"/>
    <n v="1197831"/>
    <x v="122"/>
    <x v="1"/>
    <x v="34"/>
    <x v="37"/>
    <x v="4"/>
    <n v="0.25000000000000006"/>
    <n v="2250"/>
    <n v="562.50000000000011"/>
    <n v="196.87500000000003"/>
    <n v="0.35"/>
  </r>
  <r>
    <x v="1"/>
    <n v="1197831"/>
    <x v="122"/>
    <x v="1"/>
    <x v="34"/>
    <x v="37"/>
    <x v="5"/>
    <n v="0.3000000000000001"/>
    <n v="3250"/>
    <n v="975.00000000000034"/>
    <n v="341.25000000000011"/>
    <n v="0.35"/>
  </r>
  <r>
    <x v="1"/>
    <n v="1197831"/>
    <x v="233"/>
    <x v="1"/>
    <x v="34"/>
    <x v="37"/>
    <x v="0"/>
    <n v="0.3000000000000001"/>
    <n v="5000"/>
    <n v="1500.0000000000005"/>
    <n v="525.00000000000011"/>
    <n v="0.35"/>
  </r>
  <r>
    <x v="1"/>
    <n v="1197831"/>
    <x v="233"/>
    <x v="1"/>
    <x v="34"/>
    <x v="37"/>
    <x v="1"/>
    <n v="0.20000000000000012"/>
    <n v="3250"/>
    <n v="650.00000000000034"/>
    <n v="227.50000000000011"/>
    <n v="0.35"/>
  </r>
  <r>
    <x v="1"/>
    <n v="1197831"/>
    <x v="233"/>
    <x v="1"/>
    <x v="34"/>
    <x v="37"/>
    <x v="2"/>
    <n v="0.20000000000000012"/>
    <n v="2000"/>
    <n v="400.00000000000023"/>
    <n v="140.00000000000006"/>
    <n v="0.35"/>
  </r>
  <r>
    <x v="1"/>
    <n v="1197831"/>
    <x v="233"/>
    <x v="1"/>
    <x v="34"/>
    <x v="37"/>
    <x v="3"/>
    <n v="0.20000000000000012"/>
    <n v="1750"/>
    <n v="350.00000000000023"/>
    <n v="122.50000000000007"/>
    <n v="0.35"/>
  </r>
  <r>
    <x v="1"/>
    <n v="1197831"/>
    <x v="233"/>
    <x v="1"/>
    <x v="34"/>
    <x v="37"/>
    <x v="4"/>
    <n v="0.3000000000000001"/>
    <n v="1750"/>
    <n v="525.00000000000023"/>
    <n v="183.75000000000006"/>
    <n v="0.35"/>
  </r>
  <r>
    <x v="1"/>
    <n v="1197831"/>
    <x v="233"/>
    <x v="1"/>
    <x v="34"/>
    <x v="37"/>
    <x v="5"/>
    <n v="0.30000000000000004"/>
    <n v="3000"/>
    <n v="900.00000000000011"/>
    <n v="315"/>
    <n v="0.35"/>
  </r>
  <r>
    <x v="1"/>
    <n v="1197831"/>
    <x v="100"/>
    <x v="1"/>
    <x v="34"/>
    <x v="37"/>
    <x v="0"/>
    <n v="0.25000000000000011"/>
    <n v="4500"/>
    <n v="1125.0000000000005"/>
    <n v="393.75000000000011"/>
    <n v="0.35"/>
  </r>
  <r>
    <x v="1"/>
    <n v="1197831"/>
    <x v="100"/>
    <x v="1"/>
    <x v="34"/>
    <x v="37"/>
    <x v="1"/>
    <n v="0.15000000000000013"/>
    <n v="2750"/>
    <n v="412.50000000000034"/>
    <n v="144.37500000000011"/>
    <n v="0.35"/>
  </r>
  <r>
    <x v="1"/>
    <n v="1197831"/>
    <x v="100"/>
    <x v="1"/>
    <x v="34"/>
    <x v="37"/>
    <x v="2"/>
    <n v="0.25000000000000017"/>
    <n v="2200"/>
    <n v="550.00000000000034"/>
    <n v="192.50000000000011"/>
    <n v="0.35"/>
  </r>
  <r>
    <x v="1"/>
    <n v="1197831"/>
    <x v="100"/>
    <x v="1"/>
    <x v="34"/>
    <x v="37"/>
    <x v="3"/>
    <n v="0.55000000000000016"/>
    <n v="2750"/>
    <n v="1512.5000000000005"/>
    <n v="529.37500000000011"/>
    <n v="0.35"/>
  </r>
  <r>
    <x v="1"/>
    <n v="1197831"/>
    <x v="100"/>
    <x v="1"/>
    <x v="34"/>
    <x v="37"/>
    <x v="4"/>
    <n v="0.75000000000000011"/>
    <n v="2500"/>
    <n v="1875.0000000000002"/>
    <n v="656.25"/>
    <n v="0.35"/>
  </r>
  <r>
    <x v="1"/>
    <n v="1197831"/>
    <x v="100"/>
    <x v="1"/>
    <x v="34"/>
    <x v="37"/>
    <x v="5"/>
    <n v="0.75"/>
    <n v="3500"/>
    <n v="2625"/>
    <n v="918.74999999999989"/>
    <n v="0.35"/>
  </r>
  <r>
    <x v="1"/>
    <n v="1197831"/>
    <x v="101"/>
    <x v="1"/>
    <x v="34"/>
    <x v="37"/>
    <x v="0"/>
    <n v="0.70000000000000007"/>
    <n v="6000"/>
    <n v="4200"/>
    <n v="1470"/>
    <n v="0.35"/>
  </r>
  <r>
    <x v="1"/>
    <n v="1197831"/>
    <x v="101"/>
    <x v="1"/>
    <x v="34"/>
    <x v="37"/>
    <x v="1"/>
    <n v="0.60000000000000009"/>
    <n v="4000"/>
    <n v="2400.0000000000005"/>
    <n v="840.00000000000011"/>
    <n v="0.35"/>
  </r>
  <r>
    <x v="1"/>
    <n v="1197831"/>
    <x v="101"/>
    <x v="1"/>
    <x v="34"/>
    <x v="37"/>
    <x v="2"/>
    <n v="0.60000000000000009"/>
    <n v="3500"/>
    <n v="2100.0000000000005"/>
    <n v="735.00000000000011"/>
    <n v="0.35"/>
  </r>
  <r>
    <x v="1"/>
    <n v="1197831"/>
    <x v="101"/>
    <x v="1"/>
    <x v="34"/>
    <x v="37"/>
    <x v="3"/>
    <n v="0.60000000000000009"/>
    <n v="3000"/>
    <n v="1800.0000000000002"/>
    <n v="630"/>
    <n v="0.35"/>
  </r>
  <r>
    <x v="1"/>
    <n v="1197831"/>
    <x v="101"/>
    <x v="1"/>
    <x v="34"/>
    <x v="37"/>
    <x v="4"/>
    <n v="0.70000000000000007"/>
    <n v="3000"/>
    <n v="2100"/>
    <n v="735"/>
    <n v="0.35"/>
  </r>
  <r>
    <x v="1"/>
    <n v="1197831"/>
    <x v="101"/>
    <x v="1"/>
    <x v="34"/>
    <x v="37"/>
    <x v="5"/>
    <n v="0.75"/>
    <n v="4000"/>
    <n v="3000"/>
    <n v="1050"/>
    <n v="0.35"/>
  </r>
  <r>
    <x v="0"/>
    <n v="1185732"/>
    <x v="78"/>
    <x v="3"/>
    <x v="35"/>
    <x v="38"/>
    <x v="0"/>
    <n v="0.4"/>
    <n v="4750"/>
    <n v="1900"/>
    <n v="665"/>
    <n v="0.35"/>
  </r>
  <r>
    <x v="0"/>
    <n v="1185732"/>
    <x v="78"/>
    <x v="3"/>
    <x v="35"/>
    <x v="38"/>
    <x v="1"/>
    <n v="0.4"/>
    <n v="2750"/>
    <n v="1100"/>
    <n v="330"/>
    <n v="0.3"/>
  </r>
  <r>
    <x v="0"/>
    <n v="1185732"/>
    <x v="78"/>
    <x v="3"/>
    <x v="35"/>
    <x v="38"/>
    <x v="2"/>
    <n v="0.30000000000000004"/>
    <n v="2750"/>
    <n v="825.00000000000011"/>
    <n v="247.50000000000003"/>
    <n v="0.3"/>
  </r>
  <r>
    <x v="0"/>
    <n v="1185732"/>
    <x v="78"/>
    <x v="3"/>
    <x v="35"/>
    <x v="38"/>
    <x v="3"/>
    <n v="0.35000000000000003"/>
    <n v="1250"/>
    <n v="437.50000000000006"/>
    <n v="131.25"/>
    <n v="0.3"/>
  </r>
  <r>
    <x v="0"/>
    <n v="1185732"/>
    <x v="78"/>
    <x v="3"/>
    <x v="35"/>
    <x v="38"/>
    <x v="4"/>
    <n v="0.49999999999999994"/>
    <n v="1750"/>
    <n v="874.99999999999989"/>
    <n v="306.24999999999994"/>
    <n v="0.35"/>
  </r>
  <r>
    <x v="0"/>
    <n v="1185732"/>
    <x v="78"/>
    <x v="3"/>
    <x v="35"/>
    <x v="38"/>
    <x v="5"/>
    <n v="0.4"/>
    <n v="2750"/>
    <n v="1100"/>
    <n v="440"/>
    <n v="0.4"/>
  </r>
  <r>
    <x v="0"/>
    <n v="1185732"/>
    <x v="1"/>
    <x v="3"/>
    <x v="35"/>
    <x v="38"/>
    <x v="0"/>
    <n v="0.4"/>
    <n v="5250"/>
    <n v="2100"/>
    <n v="735"/>
    <n v="0.35"/>
  </r>
  <r>
    <x v="0"/>
    <n v="1185732"/>
    <x v="1"/>
    <x v="3"/>
    <x v="35"/>
    <x v="38"/>
    <x v="1"/>
    <n v="0.4"/>
    <n v="1750"/>
    <n v="700"/>
    <n v="210"/>
    <n v="0.3"/>
  </r>
  <r>
    <x v="0"/>
    <n v="1185732"/>
    <x v="1"/>
    <x v="3"/>
    <x v="35"/>
    <x v="38"/>
    <x v="2"/>
    <n v="0.30000000000000004"/>
    <n v="2250"/>
    <n v="675.00000000000011"/>
    <n v="202.50000000000003"/>
    <n v="0.3"/>
  </r>
  <r>
    <x v="0"/>
    <n v="1185732"/>
    <x v="1"/>
    <x v="3"/>
    <x v="35"/>
    <x v="38"/>
    <x v="3"/>
    <n v="0.35000000000000003"/>
    <n v="1000"/>
    <n v="350.00000000000006"/>
    <n v="105.00000000000001"/>
    <n v="0.3"/>
  </r>
  <r>
    <x v="0"/>
    <n v="1185732"/>
    <x v="1"/>
    <x v="3"/>
    <x v="35"/>
    <x v="38"/>
    <x v="4"/>
    <n v="0.49999999999999994"/>
    <n v="1750"/>
    <n v="874.99999999999989"/>
    <n v="306.24999999999994"/>
    <n v="0.35"/>
  </r>
  <r>
    <x v="0"/>
    <n v="1185732"/>
    <x v="1"/>
    <x v="3"/>
    <x v="35"/>
    <x v="38"/>
    <x v="5"/>
    <n v="0.35"/>
    <n v="2750"/>
    <n v="962.49999999999989"/>
    <n v="385"/>
    <n v="0.4"/>
  </r>
  <r>
    <x v="0"/>
    <n v="1185732"/>
    <x v="234"/>
    <x v="3"/>
    <x v="35"/>
    <x v="38"/>
    <x v="0"/>
    <n v="0.4"/>
    <n v="4950"/>
    <n v="1980"/>
    <n v="693"/>
    <n v="0.35"/>
  </r>
  <r>
    <x v="0"/>
    <n v="1185732"/>
    <x v="234"/>
    <x v="3"/>
    <x v="35"/>
    <x v="38"/>
    <x v="1"/>
    <n v="0.4"/>
    <n v="2000"/>
    <n v="800"/>
    <n v="240"/>
    <n v="0.3"/>
  </r>
  <r>
    <x v="0"/>
    <n v="1185732"/>
    <x v="234"/>
    <x v="3"/>
    <x v="35"/>
    <x v="38"/>
    <x v="2"/>
    <n v="0.30000000000000004"/>
    <n v="2250"/>
    <n v="675.00000000000011"/>
    <n v="202.50000000000003"/>
    <n v="0.3"/>
  </r>
  <r>
    <x v="0"/>
    <n v="1185732"/>
    <x v="234"/>
    <x v="3"/>
    <x v="35"/>
    <x v="38"/>
    <x v="3"/>
    <n v="0.35"/>
    <n v="750"/>
    <n v="262.5"/>
    <n v="78.75"/>
    <n v="0.3"/>
  </r>
  <r>
    <x v="0"/>
    <n v="1185732"/>
    <x v="234"/>
    <x v="3"/>
    <x v="35"/>
    <x v="38"/>
    <x v="4"/>
    <n v="0.5"/>
    <n v="1250"/>
    <n v="625"/>
    <n v="218.75"/>
    <n v="0.35"/>
  </r>
  <r>
    <x v="0"/>
    <n v="1185732"/>
    <x v="234"/>
    <x v="3"/>
    <x v="35"/>
    <x v="38"/>
    <x v="5"/>
    <n v="0.4"/>
    <n v="2250"/>
    <n v="900"/>
    <n v="360"/>
    <n v="0.4"/>
  </r>
  <r>
    <x v="0"/>
    <n v="1185732"/>
    <x v="235"/>
    <x v="3"/>
    <x v="35"/>
    <x v="38"/>
    <x v="0"/>
    <n v="0.4"/>
    <n v="4500"/>
    <n v="1800"/>
    <n v="630"/>
    <n v="0.35"/>
  </r>
  <r>
    <x v="0"/>
    <n v="1185732"/>
    <x v="235"/>
    <x v="3"/>
    <x v="35"/>
    <x v="38"/>
    <x v="1"/>
    <n v="0.4"/>
    <n v="1500"/>
    <n v="600"/>
    <n v="180"/>
    <n v="0.3"/>
  </r>
  <r>
    <x v="0"/>
    <n v="1185732"/>
    <x v="235"/>
    <x v="3"/>
    <x v="35"/>
    <x v="38"/>
    <x v="2"/>
    <n v="0.30000000000000004"/>
    <n v="1500"/>
    <n v="450.00000000000006"/>
    <n v="135"/>
    <n v="0.3"/>
  </r>
  <r>
    <x v="0"/>
    <n v="1185732"/>
    <x v="235"/>
    <x v="3"/>
    <x v="35"/>
    <x v="38"/>
    <x v="3"/>
    <n v="0.35"/>
    <n v="750"/>
    <n v="262.5"/>
    <n v="78.75"/>
    <n v="0.3"/>
  </r>
  <r>
    <x v="0"/>
    <n v="1185732"/>
    <x v="235"/>
    <x v="3"/>
    <x v="35"/>
    <x v="38"/>
    <x v="4"/>
    <n v="0.6"/>
    <n v="1000"/>
    <n v="600"/>
    <n v="210"/>
    <n v="0.35"/>
  </r>
  <r>
    <x v="0"/>
    <n v="1185732"/>
    <x v="235"/>
    <x v="3"/>
    <x v="35"/>
    <x v="38"/>
    <x v="5"/>
    <n v="0.5"/>
    <n v="2250"/>
    <n v="1125"/>
    <n v="450"/>
    <n v="0.4"/>
  </r>
  <r>
    <x v="0"/>
    <n v="1185732"/>
    <x v="236"/>
    <x v="3"/>
    <x v="35"/>
    <x v="38"/>
    <x v="0"/>
    <n v="0.6"/>
    <n v="4950"/>
    <n v="2970"/>
    <n v="1039.5"/>
    <n v="0.35"/>
  </r>
  <r>
    <x v="0"/>
    <n v="1185732"/>
    <x v="236"/>
    <x v="3"/>
    <x v="35"/>
    <x v="38"/>
    <x v="1"/>
    <n v="0.5"/>
    <n v="2000"/>
    <n v="1000"/>
    <n v="300"/>
    <n v="0.3"/>
  </r>
  <r>
    <x v="0"/>
    <n v="1185732"/>
    <x v="236"/>
    <x v="3"/>
    <x v="35"/>
    <x v="38"/>
    <x v="2"/>
    <n v="0.45"/>
    <n v="1750"/>
    <n v="787.5"/>
    <n v="236.25"/>
    <n v="0.3"/>
  </r>
  <r>
    <x v="0"/>
    <n v="1185732"/>
    <x v="236"/>
    <x v="3"/>
    <x v="35"/>
    <x v="38"/>
    <x v="3"/>
    <n v="0.45"/>
    <n v="1000"/>
    <n v="450"/>
    <n v="135"/>
    <n v="0.3"/>
  </r>
  <r>
    <x v="0"/>
    <n v="1185732"/>
    <x v="236"/>
    <x v="3"/>
    <x v="35"/>
    <x v="38"/>
    <x v="4"/>
    <n v="0.54999999999999993"/>
    <n v="1250"/>
    <n v="687.49999999999989"/>
    <n v="240.62499999999994"/>
    <n v="0.35"/>
  </r>
  <r>
    <x v="0"/>
    <n v="1185732"/>
    <x v="236"/>
    <x v="3"/>
    <x v="35"/>
    <x v="38"/>
    <x v="5"/>
    <n v="0.6"/>
    <n v="2500"/>
    <n v="1500"/>
    <n v="600"/>
    <n v="0.4"/>
  </r>
  <r>
    <x v="0"/>
    <n v="1185732"/>
    <x v="5"/>
    <x v="3"/>
    <x v="35"/>
    <x v="38"/>
    <x v="0"/>
    <n v="0.45"/>
    <n v="5000"/>
    <n v="2250"/>
    <n v="787.5"/>
    <n v="0.35"/>
  </r>
  <r>
    <x v="0"/>
    <n v="1185732"/>
    <x v="5"/>
    <x v="3"/>
    <x v="35"/>
    <x v="38"/>
    <x v="1"/>
    <n v="0.40000000000000008"/>
    <n v="2500"/>
    <n v="1000.0000000000002"/>
    <n v="300.00000000000006"/>
    <n v="0.3"/>
  </r>
  <r>
    <x v="0"/>
    <n v="1185732"/>
    <x v="5"/>
    <x v="3"/>
    <x v="35"/>
    <x v="38"/>
    <x v="2"/>
    <n v="0.35000000000000003"/>
    <n v="2000"/>
    <n v="700.00000000000011"/>
    <n v="210.00000000000003"/>
    <n v="0.3"/>
  </r>
  <r>
    <x v="0"/>
    <n v="1185732"/>
    <x v="5"/>
    <x v="3"/>
    <x v="35"/>
    <x v="38"/>
    <x v="3"/>
    <n v="0.35000000000000003"/>
    <n v="1750"/>
    <n v="612.50000000000011"/>
    <n v="183.75000000000003"/>
    <n v="0.3"/>
  </r>
  <r>
    <x v="0"/>
    <n v="1185732"/>
    <x v="5"/>
    <x v="3"/>
    <x v="35"/>
    <x v="38"/>
    <x v="4"/>
    <n v="0.45"/>
    <n v="1750"/>
    <n v="787.5"/>
    <n v="275.625"/>
    <n v="0.35"/>
  </r>
  <r>
    <x v="0"/>
    <n v="1185732"/>
    <x v="5"/>
    <x v="3"/>
    <x v="35"/>
    <x v="38"/>
    <x v="5"/>
    <n v="0.55000000000000004"/>
    <n v="3250"/>
    <n v="1787.5000000000002"/>
    <n v="715.00000000000011"/>
    <n v="0.4"/>
  </r>
  <r>
    <x v="0"/>
    <n v="1185732"/>
    <x v="237"/>
    <x v="3"/>
    <x v="35"/>
    <x v="38"/>
    <x v="0"/>
    <n v="0.5"/>
    <n v="5500"/>
    <n v="2750"/>
    <n v="962.49999999999989"/>
    <n v="0.35"/>
  </r>
  <r>
    <x v="0"/>
    <n v="1185732"/>
    <x v="237"/>
    <x v="3"/>
    <x v="35"/>
    <x v="38"/>
    <x v="1"/>
    <n v="0.45000000000000007"/>
    <n v="3000"/>
    <n v="1350.0000000000002"/>
    <n v="405.00000000000006"/>
    <n v="0.3"/>
  </r>
  <r>
    <x v="0"/>
    <n v="1185732"/>
    <x v="237"/>
    <x v="3"/>
    <x v="35"/>
    <x v="38"/>
    <x v="2"/>
    <n v="0.4"/>
    <n v="2250"/>
    <n v="900"/>
    <n v="270"/>
    <n v="0.3"/>
  </r>
  <r>
    <x v="0"/>
    <n v="1185732"/>
    <x v="237"/>
    <x v="3"/>
    <x v="35"/>
    <x v="38"/>
    <x v="3"/>
    <n v="0.4"/>
    <n v="1750"/>
    <n v="700"/>
    <n v="210"/>
    <n v="0.3"/>
  </r>
  <r>
    <x v="0"/>
    <n v="1185732"/>
    <x v="237"/>
    <x v="3"/>
    <x v="35"/>
    <x v="38"/>
    <x v="4"/>
    <n v="0.5"/>
    <n v="2000"/>
    <n v="1000"/>
    <n v="350"/>
    <n v="0.35"/>
  </r>
  <r>
    <x v="0"/>
    <n v="1185732"/>
    <x v="237"/>
    <x v="3"/>
    <x v="35"/>
    <x v="38"/>
    <x v="5"/>
    <n v="0.55000000000000004"/>
    <n v="3750"/>
    <n v="2062.5"/>
    <n v="825"/>
    <n v="0.4"/>
  </r>
  <r>
    <x v="0"/>
    <n v="1185732"/>
    <x v="238"/>
    <x v="3"/>
    <x v="35"/>
    <x v="38"/>
    <x v="0"/>
    <n v="0.5"/>
    <n v="5250"/>
    <n v="2625"/>
    <n v="918.74999999999989"/>
    <n v="0.35"/>
  </r>
  <r>
    <x v="0"/>
    <n v="1185732"/>
    <x v="238"/>
    <x v="3"/>
    <x v="35"/>
    <x v="38"/>
    <x v="1"/>
    <n v="0.45000000000000007"/>
    <n v="3000"/>
    <n v="1350.0000000000002"/>
    <n v="405.00000000000006"/>
    <n v="0.3"/>
  </r>
  <r>
    <x v="0"/>
    <n v="1185732"/>
    <x v="238"/>
    <x v="3"/>
    <x v="35"/>
    <x v="38"/>
    <x v="2"/>
    <n v="0.4"/>
    <n v="2250"/>
    <n v="900"/>
    <n v="270"/>
    <n v="0.3"/>
  </r>
  <r>
    <x v="0"/>
    <n v="1185732"/>
    <x v="238"/>
    <x v="3"/>
    <x v="35"/>
    <x v="38"/>
    <x v="3"/>
    <n v="0.4"/>
    <n v="2000"/>
    <n v="800"/>
    <n v="240"/>
    <n v="0.3"/>
  </r>
  <r>
    <x v="0"/>
    <n v="1185732"/>
    <x v="238"/>
    <x v="3"/>
    <x v="35"/>
    <x v="38"/>
    <x v="4"/>
    <n v="0.5"/>
    <n v="1750"/>
    <n v="875"/>
    <n v="306.25"/>
    <n v="0.35"/>
  </r>
  <r>
    <x v="0"/>
    <n v="1185732"/>
    <x v="238"/>
    <x v="3"/>
    <x v="35"/>
    <x v="38"/>
    <x v="5"/>
    <n v="0.55000000000000004"/>
    <n v="3500"/>
    <n v="1925.0000000000002"/>
    <n v="770.00000000000011"/>
    <n v="0.4"/>
  </r>
  <r>
    <x v="0"/>
    <n v="1185732"/>
    <x v="239"/>
    <x v="3"/>
    <x v="35"/>
    <x v="38"/>
    <x v="0"/>
    <n v="0.45"/>
    <n v="4750"/>
    <n v="2137.5"/>
    <n v="748.125"/>
    <n v="0.35"/>
  </r>
  <r>
    <x v="0"/>
    <n v="1185732"/>
    <x v="239"/>
    <x v="3"/>
    <x v="35"/>
    <x v="38"/>
    <x v="1"/>
    <n v="0.40000000000000008"/>
    <n v="2750"/>
    <n v="1100.0000000000002"/>
    <n v="330.00000000000006"/>
    <n v="0.3"/>
  </r>
  <r>
    <x v="0"/>
    <n v="1185732"/>
    <x v="239"/>
    <x v="3"/>
    <x v="35"/>
    <x v="38"/>
    <x v="2"/>
    <n v="0.35000000000000003"/>
    <n v="1750"/>
    <n v="612.50000000000011"/>
    <n v="183.75000000000003"/>
    <n v="0.3"/>
  </r>
  <r>
    <x v="0"/>
    <n v="1185732"/>
    <x v="239"/>
    <x v="3"/>
    <x v="35"/>
    <x v="38"/>
    <x v="3"/>
    <n v="0.35000000000000003"/>
    <n v="1500"/>
    <n v="525"/>
    <n v="157.5"/>
    <n v="0.3"/>
  </r>
  <r>
    <x v="0"/>
    <n v="1185732"/>
    <x v="239"/>
    <x v="3"/>
    <x v="35"/>
    <x v="38"/>
    <x v="4"/>
    <n v="0.45"/>
    <n v="1500"/>
    <n v="675"/>
    <n v="236.24999999999997"/>
    <n v="0.35"/>
  </r>
  <r>
    <x v="0"/>
    <n v="1185732"/>
    <x v="239"/>
    <x v="3"/>
    <x v="35"/>
    <x v="38"/>
    <x v="5"/>
    <n v="0.5"/>
    <n v="2250"/>
    <n v="1125"/>
    <n v="450"/>
    <n v="0.4"/>
  </r>
  <r>
    <x v="0"/>
    <n v="1185732"/>
    <x v="9"/>
    <x v="3"/>
    <x v="35"/>
    <x v="38"/>
    <x v="0"/>
    <n v="0.54999999999999993"/>
    <n v="4000"/>
    <n v="2199.9999999999995"/>
    <n v="769.99999999999977"/>
    <n v="0.35"/>
  </r>
  <r>
    <x v="0"/>
    <n v="1185732"/>
    <x v="9"/>
    <x v="3"/>
    <x v="35"/>
    <x v="38"/>
    <x v="1"/>
    <n v="0.45"/>
    <n v="2500"/>
    <n v="1125"/>
    <n v="337.5"/>
    <n v="0.3"/>
  </r>
  <r>
    <x v="0"/>
    <n v="1185732"/>
    <x v="9"/>
    <x v="3"/>
    <x v="35"/>
    <x v="38"/>
    <x v="2"/>
    <n v="0.45"/>
    <n v="1500"/>
    <n v="675"/>
    <n v="202.5"/>
    <n v="0.3"/>
  </r>
  <r>
    <x v="0"/>
    <n v="1185732"/>
    <x v="9"/>
    <x v="3"/>
    <x v="35"/>
    <x v="38"/>
    <x v="3"/>
    <n v="0.45"/>
    <n v="1250"/>
    <n v="562.5"/>
    <n v="168.75"/>
    <n v="0.3"/>
  </r>
  <r>
    <x v="0"/>
    <n v="1185732"/>
    <x v="9"/>
    <x v="3"/>
    <x v="35"/>
    <x v="38"/>
    <x v="4"/>
    <n v="0.54999999999999993"/>
    <n v="1250"/>
    <n v="687.49999999999989"/>
    <n v="240.62499999999994"/>
    <n v="0.35"/>
  </r>
  <r>
    <x v="0"/>
    <n v="1185732"/>
    <x v="9"/>
    <x v="3"/>
    <x v="35"/>
    <x v="38"/>
    <x v="5"/>
    <n v="0.59999999999999987"/>
    <n v="2500"/>
    <n v="1499.9999999999998"/>
    <n v="599.99999999999989"/>
    <n v="0.4"/>
  </r>
  <r>
    <x v="0"/>
    <n v="1185732"/>
    <x v="240"/>
    <x v="3"/>
    <x v="35"/>
    <x v="38"/>
    <x v="0"/>
    <n v="0.54999999999999993"/>
    <n v="4000"/>
    <n v="2199.9999999999995"/>
    <n v="769.99999999999977"/>
    <n v="0.35"/>
  </r>
  <r>
    <x v="0"/>
    <n v="1185732"/>
    <x v="240"/>
    <x v="3"/>
    <x v="35"/>
    <x v="38"/>
    <x v="1"/>
    <n v="0.45"/>
    <n v="2500"/>
    <n v="1125"/>
    <n v="337.5"/>
    <n v="0.3"/>
  </r>
  <r>
    <x v="0"/>
    <n v="1185732"/>
    <x v="240"/>
    <x v="3"/>
    <x v="35"/>
    <x v="38"/>
    <x v="2"/>
    <n v="0.45"/>
    <n v="1950"/>
    <n v="877.5"/>
    <n v="263.25"/>
    <n v="0.3"/>
  </r>
  <r>
    <x v="0"/>
    <n v="1185732"/>
    <x v="240"/>
    <x v="3"/>
    <x v="35"/>
    <x v="38"/>
    <x v="3"/>
    <n v="0.45"/>
    <n v="1750"/>
    <n v="787.5"/>
    <n v="236.25"/>
    <n v="0.3"/>
  </r>
  <r>
    <x v="0"/>
    <n v="1185732"/>
    <x v="240"/>
    <x v="3"/>
    <x v="35"/>
    <x v="38"/>
    <x v="4"/>
    <n v="0.6"/>
    <n v="1500"/>
    <n v="900"/>
    <n v="315"/>
    <n v="0.35"/>
  </r>
  <r>
    <x v="0"/>
    <n v="1185732"/>
    <x v="240"/>
    <x v="3"/>
    <x v="35"/>
    <x v="38"/>
    <x v="5"/>
    <n v="0.64999999999999991"/>
    <n v="2500"/>
    <n v="1624.9999999999998"/>
    <n v="650"/>
    <n v="0.4"/>
  </r>
  <r>
    <x v="0"/>
    <n v="1185732"/>
    <x v="241"/>
    <x v="3"/>
    <x v="35"/>
    <x v="38"/>
    <x v="0"/>
    <n v="0.6"/>
    <n v="5000"/>
    <n v="3000"/>
    <n v="1050"/>
    <n v="0.35"/>
  </r>
  <r>
    <x v="0"/>
    <n v="1185732"/>
    <x v="241"/>
    <x v="3"/>
    <x v="35"/>
    <x v="38"/>
    <x v="1"/>
    <n v="0.5"/>
    <n v="3000"/>
    <n v="1500"/>
    <n v="450"/>
    <n v="0.3"/>
  </r>
  <r>
    <x v="0"/>
    <n v="1185732"/>
    <x v="241"/>
    <x v="3"/>
    <x v="35"/>
    <x v="38"/>
    <x v="2"/>
    <n v="0.5"/>
    <n v="2500"/>
    <n v="1250"/>
    <n v="375"/>
    <n v="0.3"/>
  </r>
  <r>
    <x v="0"/>
    <n v="1185732"/>
    <x v="241"/>
    <x v="3"/>
    <x v="35"/>
    <x v="38"/>
    <x v="3"/>
    <n v="0.5"/>
    <n v="2000"/>
    <n v="1000"/>
    <n v="300"/>
    <n v="0.3"/>
  </r>
  <r>
    <x v="0"/>
    <n v="1185732"/>
    <x v="241"/>
    <x v="3"/>
    <x v="35"/>
    <x v="38"/>
    <x v="4"/>
    <n v="0.6"/>
    <n v="2000"/>
    <n v="1200"/>
    <n v="420"/>
    <n v="0.35"/>
  </r>
  <r>
    <x v="0"/>
    <n v="1185732"/>
    <x v="241"/>
    <x v="3"/>
    <x v="35"/>
    <x v="38"/>
    <x v="5"/>
    <n v="0.64999999999999991"/>
    <n v="3000"/>
    <n v="1949.9999999999998"/>
    <n v="780"/>
    <n v="0.4"/>
  </r>
  <r>
    <x v="0"/>
    <n v="1185732"/>
    <x v="204"/>
    <x v="3"/>
    <x v="36"/>
    <x v="39"/>
    <x v="0"/>
    <n v="0.35000000000000003"/>
    <n v="4750"/>
    <n v="1662.5000000000002"/>
    <n v="581.875"/>
    <n v="0.35"/>
  </r>
  <r>
    <x v="0"/>
    <n v="1185732"/>
    <x v="204"/>
    <x v="3"/>
    <x v="36"/>
    <x v="39"/>
    <x v="1"/>
    <n v="0.35000000000000003"/>
    <n v="2750"/>
    <n v="962.50000000000011"/>
    <n v="288.75"/>
    <n v="0.3"/>
  </r>
  <r>
    <x v="0"/>
    <n v="1185732"/>
    <x v="204"/>
    <x v="3"/>
    <x v="36"/>
    <x v="39"/>
    <x v="2"/>
    <n v="0.25000000000000006"/>
    <n v="2750"/>
    <n v="687.50000000000011"/>
    <n v="206.25000000000003"/>
    <n v="0.3"/>
  </r>
  <r>
    <x v="0"/>
    <n v="1185732"/>
    <x v="204"/>
    <x v="3"/>
    <x v="36"/>
    <x v="39"/>
    <x v="3"/>
    <n v="0.30000000000000004"/>
    <n v="1250"/>
    <n v="375.00000000000006"/>
    <n v="112.50000000000001"/>
    <n v="0.3"/>
  </r>
  <r>
    <x v="0"/>
    <n v="1185732"/>
    <x v="204"/>
    <x v="3"/>
    <x v="36"/>
    <x v="39"/>
    <x v="4"/>
    <n v="0.44999999999999996"/>
    <n v="1750"/>
    <n v="787.49999999999989"/>
    <n v="275.62499999999994"/>
    <n v="0.35"/>
  </r>
  <r>
    <x v="0"/>
    <n v="1185732"/>
    <x v="204"/>
    <x v="3"/>
    <x v="36"/>
    <x v="39"/>
    <x v="5"/>
    <n v="0.35000000000000003"/>
    <n v="2750"/>
    <n v="962.50000000000011"/>
    <n v="385.00000000000006"/>
    <n v="0.4"/>
  </r>
  <r>
    <x v="0"/>
    <n v="1185732"/>
    <x v="242"/>
    <x v="3"/>
    <x v="36"/>
    <x v="39"/>
    <x v="0"/>
    <n v="0.35000000000000003"/>
    <n v="5250"/>
    <n v="1837.5000000000002"/>
    <n v="643.125"/>
    <n v="0.35"/>
  </r>
  <r>
    <x v="0"/>
    <n v="1185732"/>
    <x v="242"/>
    <x v="3"/>
    <x v="36"/>
    <x v="39"/>
    <x v="1"/>
    <n v="0.35000000000000003"/>
    <n v="1750"/>
    <n v="612.50000000000011"/>
    <n v="183.75000000000003"/>
    <n v="0.3"/>
  </r>
  <r>
    <x v="0"/>
    <n v="1185732"/>
    <x v="242"/>
    <x v="3"/>
    <x v="36"/>
    <x v="39"/>
    <x v="2"/>
    <n v="0.25000000000000006"/>
    <n v="2250"/>
    <n v="562.50000000000011"/>
    <n v="168.75000000000003"/>
    <n v="0.3"/>
  </r>
  <r>
    <x v="0"/>
    <n v="1185732"/>
    <x v="242"/>
    <x v="3"/>
    <x v="36"/>
    <x v="39"/>
    <x v="3"/>
    <n v="0.30000000000000004"/>
    <n v="1000"/>
    <n v="300.00000000000006"/>
    <n v="90.000000000000014"/>
    <n v="0.3"/>
  </r>
  <r>
    <x v="0"/>
    <n v="1185732"/>
    <x v="242"/>
    <x v="3"/>
    <x v="36"/>
    <x v="39"/>
    <x v="4"/>
    <n v="0.44999999999999996"/>
    <n v="1750"/>
    <n v="787.49999999999989"/>
    <n v="275.62499999999994"/>
    <n v="0.35"/>
  </r>
  <r>
    <x v="0"/>
    <n v="1185732"/>
    <x v="242"/>
    <x v="3"/>
    <x v="36"/>
    <x v="39"/>
    <x v="5"/>
    <n v="0.24999999999999997"/>
    <n v="2750"/>
    <n v="687.49999999999989"/>
    <n v="274.99999999999994"/>
    <n v="0.4"/>
  </r>
  <r>
    <x v="0"/>
    <n v="1185732"/>
    <x v="80"/>
    <x v="3"/>
    <x v="36"/>
    <x v="39"/>
    <x v="0"/>
    <n v="0.30000000000000004"/>
    <n v="4950"/>
    <n v="1485.0000000000002"/>
    <n v="519.75"/>
    <n v="0.35"/>
  </r>
  <r>
    <x v="0"/>
    <n v="1185732"/>
    <x v="80"/>
    <x v="3"/>
    <x v="36"/>
    <x v="39"/>
    <x v="1"/>
    <n v="0.30000000000000004"/>
    <n v="2000"/>
    <n v="600.00000000000011"/>
    <n v="180.00000000000003"/>
    <n v="0.3"/>
  </r>
  <r>
    <x v="0"/>
    <n v="1185732"/>
    <x v="80"/>
    <x v="3"/>
    <x v="36"/>
    <x v="39"/>
    <x v="2"/>
    <n v="0.20000000000000004"/>
    <n v="2250"/>
    <n v="450.00000000000011"/>
    <n v="135.00000000000003"/>
    <n v="0.3"/>
  </r>
  <r>
    <x v="0"/>
    <n v="1185732"/>
    <x v="80"/>
    <x v="3"/>
    <x v="36"/>
    <x v="39"/>
    <x v="3"/>
    <n v="0.24999999999999997"/>
    <n v="750"/>
    <n v="187.49999999999997"/>
    <n v="56.249999999999993"/>
    <n v="0.3"/>
  </r>
  <r>
    <x v="0"/>
    <n v="1185732"/>
    <x v="80"/>
    <x v="3"/>
    <x v="36"/>
    <x v="39"/>
    <x v="4"/>
    <n v="0.4"/>
    <n v="1250"/>
    <n v="500"/>
    <n v="175"/>
    <n v="0.35"/>
  </r>
  <r>
    <x v="0"/>
    <n v="1185732"/>
    <x v="80"/>
    <x v="3"/>
    <x v="36"/>
    <x v="39"/>
    <x v="5"/>
    <n v="0.30000000000000004"/>
    <n v="2250"/>
    <n v="675.00000000000011"/>
    <n v="270.00000000000006"/>
    <n v="0.4"/>
  </r>
  <r>
    <x v="0"/>
    <n v="1185732"/>
    <x v="81"/>
    <x v="3"/>
    <x v="36"/>
    <x v="39"/>
    <x v="0"/>
    <n v="0.30000000000000004"/>
    <n v="4500"/>
    <n v="1350.0000000000002"/>
    <n v="472.50000000000006"/>
    <n v="0.35"/>
  </r>
  <r>
    <x v="0"/>
    <n v="1185732"/>
    <x v="81"/>
    <x v="3"/>
    <x v="36"/>
    <x v="39"/>
    <x v="1"/>
    <n v="0.30000000000000004"/>
    <n v="1500"/>
    <n v="450.00000000000006"/>
    <n v="135"/>
    <n v="0.3"/>
  </r>
  <r>
    <x v="0"/>
    <n v="1185732"/>
    <x v="81"/>
    <x v="3"/>
    <x v="36"/>
    <x v="39"/>
    <x v="2"/>
    <n v="0.20000000000000004"/>
    <n v="1500"/>
    <n v="300.00000000000006"/>
    <n v="90.000000000000014"/>
    <n v="0.3"/>
  </r>
  <r>
    <x v="0"/>
    <n v="1185732"/>
    <x v="81"/>
    <x v="3"/>
    <x v="36"/>
    <x v="39"/>
    <x v="3"/>
    <n v="0.24999999999999997"/>
    <n v="750"/>
    <n v="187.49999999999997"/>
    <n v="56.249999999999993"/>
    <n v="0.3"/>
  </r>
  <r>
    <x v="0"/>
    <n v="1185732"/>
    <x v="81"/>
    <x v="3"/>
    <x v="36"/>
    <x v="39"/>
    <x v="4"/>
    <n v="0.6"/>
    <n v="1000"/>
    <n v="600"/>
    <n v="210"/>
    <n v="0.35"/>
  </r>
  <r>
    <x v="0"/>
    <n v="1185732"/>
    <x v="81"/>
    <x v="3"/>
    <x v="36"/>
    <x v="39"/>
    <x v="5"/>
    <n v="0.5"/>
    <n v="2250"/>
    <n v="1125"/>
    <n v="450"/>
    <n v="0.4"/>
  </r>
  <r>
    <x v="0"/>
    <n v="1185732"/>
    <x v="4"/>
    <x v="3"/>
    <x v="36"/>
    <x v="39"/>
    <x v="0"/>
    <n v="0.6"/>
    <n v="4950"/>
    <n v="2970"/>
    <n v="1039.5"/>
    <n v="0.35"/>
  </r>
  <r>
    <x v="0"/>
    <n v="1185732"/>
    <x v="4"/>
    <x v="3"/>
    <x v="36"/>
    <x v="39"/>
    <x v="1"/>
    <n v="0.45"/>
    <n v="2000"/>
    <n v="900"/>
    <n v="270"/>
    <n v="0.3"/>
  </r>
  <r>
    <x v="0"/>
    <n v="1185732"/>
    <x v="4"/>
    <x v="3"/>
    <x v="36"/>
    <x v="39"/>
    <x v="2"/>
    <n v="0.4"/>
    <n v="1750"/>
    <n v="700"/>
    <n v="210"/>
    <n v="0.3"/>
  </r>
  <r>
    <x v="0"/>
    <n v="1185732"/>
    <x v="4"/>
    <x v="3"/>
    <x v="36"/>
    <x v="39"/>
    <x v="3"/>
    <n v="0.4"/>
    <n v="1000"/>
    <n v="400"/>
    <n v="120"/>
    <n v="0.3"/>
  </r>
  <r>
    <x v="0"/>
    <n v="1185732"/>
    <x v="4"/>
    <x v="3"/>
    <x v="36"/>
    <x v="39"/>
    <x v="4"/>
    <n v="0.49999999999999994"/>
    <n v="1250"/>
    <n v="624.99999999999989"/>
    <n v="218.74999999999994"/>
    <n v="0.35"/>
  </r>
  <r>
    <x v="0"/>
    <n v="1185732"/>
    <x v="4"/>
    <x v="3"/>
    <x v="36"/>
    <x v="39"/>
    <x v="5"/>
    <n v="0.54999999999999993"/>
    <n v="2500"/>
    <n v="1374.9999999999998"/>
    <n v="549.99999999999989"/>
    <n v="0.4"/>
  </r>
  <r>
    <x v="0"/>
    <n v="1185732"/>
    <x v="243"/>
    <x v="3"/>
    <x v="36"/>
    <x v="39"/>
    <x v="0"/>
    <n v="0.4"/>
    <n v="5000"/>
    <n v="2000"/>
    <n v="700"/>
    <n v="0.35"/>
  </r>
  <r>
    <x v="0"/>
    <n v="1185732"/>
    <x v="243"/>
    <x v="3"/>
    <x v="36"/>
    <x v="39"/>
    <x v="1"/>
    <n v="0.35000000000000009"/>
    <n v="2500"/>
    <n v="875.00000000000023"/>
    <n v="262.50000000000006"/>
    <n v="0.3"/>
  </r>
  <r>
    <x v="0"/>
    <n v="1185732"/>
    <x v="243"/>
    <x v="3"/>
    <x v="36"/>
    <x v="39"/>
    <x v="2"/>
    <n v="0.30000000000000004"/>
    <n v="2000"/>
    <n v="600.00000000000011"/>
    <n v="180.00000000000003"/>
    <n v="0.3"/>
  </r>
  <r>
    <x v="0"/>
    <n v="1185732"/>
    <x v="243"/>
    <x v="3"/>
    <x v="36"/>
    <x v="39"/>
    <x v="3"/>
    <n v="0.30000000000000004"/>
    <n v="1750"/>
    <n v="525.00000000000011"/>
    <n v="157.50000000000003"/>
    <n v="0.3"/>
  </r>
  <r>
    <x v="0"/>
    <n v="1185732"/>
    <x v="243"/>
    <x v="3"/>
    <x v="36"/>
    <x v="39"/>
    <x v="4"/>
    <n v="0.4"/>
    <n v="1750"/>
    <n v="700"/>
    <n v="244.99999999999997"/>
    <n v="0.35"/>
  </r>
  <r>
    <x v="0"/>
    <n v="1185732"/>
    <x v="243"/>
    <x v="3"/>
    <x v="36"/>
    <x v="39"/>
    <x v="5"/>
    <n v="0.55000000000000004"/>
    <n v="3250"/>
    <n v="1787.5000000000002"/>
    <n v="715.00000000000011"/>
    <n v="0.4"/>
  </r>
  <r>
    <x v="0"/>
    <n v="1185732"/>
    <x v="84"/>
    <x v="3"/>
    <x v="36"/>
    <x v="39"/>
    <x v="0"/>
    <n v="0.5"/>
    <n v="5500"/>
    <n v="2750"/>
    <n v="962.49999999999989"/>
    <n v="0.35"/>
  </r>
  <r>
    <x v="0"/>
    <n v="1185732"/>
    <x v="84"/>
    <x v="3"/>
    <x v="36"/>
    <x v="39"/>
    <x v="1"/>
    <n v="0.45000000000000007"/>
    <n v="3000"/>
    <n v="1350.0000000000002"/>
    <n v="405.00000000000006"/>
    <n v="0.3"/>
  </r>
  <r>
    <x v="0"/>
    <n v="1185732"/>
    <x v="84"/>
    <x v="3"/>
    <x v="36"/>
    <x v="39"/>
    <x v="2"/>
    <n v="0.4"/>
    <n v="2250"/>
    <n v="900"/>
    <n v="270"/>
    <n v="0.3"/>
  </r>
  <r>
    <x v="0"/>
    <n v="1185732"/>
    <x v="84"/>
    <x v="3"/>
    <x v="36"/>
    <x v="39"/>
    <x v="3"/>
    <n v="0.4"/>
    <n v="1750"/>
    <n v="700"/>
    <n v="210"/>
    <n v="0.3"/>
  </r>
  <r>
    <x v="0"/>
    <n v="1185732"/>
    <x v="84"/>
    <x v="3"/>
    <x v="36"/>
    <x v="39"/>
    <x v="4"/>
    <n v="0.5"/>
    <n v="2000"/>
    <n v="1000"/>
    <n v="350"/>
    <n v="0.35"/>
  </r>
  <r>
    <x v="0"/>
    <n v="1185732"/>
    <x v="84"/>
    <x v="3"/>
    <x v="36"/>
    <x v="39"/>
    <x v="5"/>
    <n v="0.55000000000000004"/>
    <n v="3750"/>
    <n v="2062.5"/>
    <n v="825"/>
    <n v="0.4"/>
  </r>
  <r>
    <x v="0"/>
    <n v="1185732"/>
    <x v="85"/>
    <x v="3"/>
    <x v="36"/>
    <x v="39"/>
    <x v="0"/>
    <n v="0.5"/>
    <n v="5250"/>
    <n v="2625"/>
    <n v="918.74999999999989"/>
    <n v="0.35"/>
  </r>
  <r>
    <x v="0"/>
    <n v="1185732"/>
    <x v="85"/>
    <x v="3"/>
    <x v="36"/>
    <x v="39"/>
    <x v="1"/>
    <n v="0.45000000000000007"/>
    <n v="3000"/>
    <n v="1350.0000000000002"/>
    <n v="405.00000000000006"/>
    <n v="0.3"/>
  </r>
  <r>
    <x v="0"/>
    <n v="1185732"/>
    <x v="85"/>
    <x v="3"/>
    <x v="36"/>
    <x v="39"/>
    <x v="2"/>
    <n v="0.4"/>
    <n v="2250"/>
    <n v="900"/>
    <n v="270"/>
    <n v="0.3"/>
  </r>
  <r>
    <x v="0"/>
    <n v="1185732"/>
    <x v="85"/>
    <x v="3"/>
    <x v="36"/>
    <x v="39"/>
    <x v="3"/>
    <n v="0.4"/>
    <n v="2000"/>
    <n v="800"/>
    <n v="240"/>
    <n v="0.3"/>
  </r>
  <r>
    <x v="0"/>
    <n v="1185732"/>
    <x v="85"/>
    <x v="3"/>
    <x v="36"/>
    <x v="39"/>
    <x v="4"/>
    <n v="0.5"/>
    <n v="1750"/>
    <n v="875"/>
    <n v="306.25"/>
    <n v="0.35"/>
  </r>
  <r>
    <x v="0"/>
    <n v="1185732"/>
    <x v="85"/>
    <x v="3"/>
    <x v="36"/>
    <x v="39"/>
    <x v="5"/>
    <n v="0.55000000000000004"/>
    <n v="3500"/>
    <n v="1925.0000000000002"/>
    <n v="770.00000000000011"/>
    <n v="0.4"/>
  </r>
  <r>
    <x v="0"/>
    <n v="1185732"/>
    <x v="8"/>
    <x v="3"/>
    <x v="36"/>
    <x v="39"/>
    <x v="0"/>
    <n v="0.4"/>
    <n v="4750"/>
    <n v="1900"/>
    <n v="665"/>
    <n v="0.35"/>
  </r>
  <r>
    <x v="0"/>
    <n v="1185732"/>
    <x v="8"/>
    <x v="3"/>
    <x v="36"/>
    <x v="39"/>
    <x v="1"/>
    <n v="0.35000000000000009"/>
    <n v="2750"/>
    <n v="962.50000000000023"/>
    <n v="288.75000000000006"/>
    <n v="0.3"/>
  </r>
  <r>
    <x v="0"/>
    <n v="1185732"/>
    <x v="8"/>
    <x v="3"/>
    <x v="36"/>
    <x v="39"/>
    <x v="2"/>
    <n v="0.30000000000000004"/>
    <n v="1750"/>
    <n v="525.00000000000011"/>
    <n v="157.50000000000003"/>
    <n v="0.3"/>
  </r>
  <r>
    <x v="0"/>
    <n v="1185732"/>
    <x v="8"/>
    <x v="3"/>
    <x v="36"/>
    <x v="39"/>
    <x v="3"/>
    <n v="0.30000000000000004"/>
    <n v="1500"/>
    <n v="450.00000000000006"/>
    <n v="135"/>
    <n v="0.3"/>
  </r>
  <r>
    <x v="0"/>
    <n v="1185732"/>
    <x v="8"/>
    <x v="3"/>
    <x v="36"/>
    <x v="39"/>
    <x v="4"/>
    <n v="0.4"/>
    <n v="1500"/>
    <n v="600"/>
    <n v="210"/>
    <n v="0.35"/>
  </r>
  <r>
    <x v="0"/>
    <n v="1185732"/>
    <x v="8"/>
    <x v="3"/>
    <x v="36"/>
    <x v="39"/>
    <x v="5"/>
    <n v="0.45"/>
    <n v="2250"/>
    <n v="1012.5"/>
    <n v="405"/>
    <n v="0.4"/>
  </r>
  <r>
    <x v="0"/>
    <n v="1185732"/>
    <x v="244"/>
    <x v="3"/>
    <x v="36"/>
    <x v="39"/>
    <x v="0"/>
    <n v="0.49999999999999994"/>
    <n v="4000"/>
    <n v="1999.9999999999998"/>
    <n v="699.99999999999989"/>
    <n v="0.35"/>
  </r>
  <r>
    <x v="0"/>
    <n v="1185732"/>
    <x v="244"/>
    <x v="3"/>
    <x v="36"/>
    <x v="39"/>
    <x v="1"/>
    <n v="0.4"/>
    <n v="2500"/>
    <n v="1000"/>
    <n v="300"/>
    <n v="0.3"/>
  </r>
  <r>
    <x v="0"/>
    <n v="1185732"/>
    <x v="244"/>
    <x v="3"/>
    <x v="36"/>
    <x v="39"/>
    <x v="2"/>
    <n v="0.4"/>
    <n v="1500"/>
    <n v="600"/>
    <n v="180"/>
    <n v="0.3"/>
  </r>
  <r>
    <x v="0"/>
    <n v="1185732"/>
    <x v="244"/>
    <x v="3"/>
    <x v="36"/>
    <x v="39"/>
    <x v="3"/>
    <n v="0.4"/>
    <n v="1250"/>
    <n v="500"/>
    <n v="150"/>
    <n v="0.3"/>
  </r>
  <r>
    <x v="0"/>
    <n v="1185732"/>
    <x v="244"/>
    <x v="3"/>
    <x v="36"/>
    <x v="39"/>
    <x v="4"/>
    <n v="0.49999999999999994"/>
    <n v="1250"/>
    <n v="624.99999999999989"/>
    <n v="218.74999999999994"/>
    <n v="0.35"/>
  </r>
  <r>
    <x v="0"/>
    <n v="1185732"/>
    <x v="244"/>
    <x v="3"/>
    <x v="36"/>
    <x v="39"/>
    <x v="5"/>
    <n v="0.54999999999999982"/>
    <n v="2500"/>
    <n v="1374.9999999999995"/>
    <n v="549.99999999999989"/>
    <n v="0.4"/>
  </r>
  <r>
    <x v="0"/>
    <n v="1185732"/>
    <x v="88"/>
    <x v="3"/>
    <x v="36"/>
    <x v="39"/>
    <x v="0"/>
    <n v="0.49999999999999994"/>
    <n v="4000"/>
    <n v="1999.9999999999998"/>
    <n v="699.99999999999989"/>
    <n v="0.35"/>
  </r>
  <r>
    <x v="0"/>
    <n v="1185732"/>
    <x v="88"/>
    <x v="3"/>
    <x v="36"/>
    <x v="39"/>
    <x v="1"/>
    <n v="0.4"/>
    <n v="2500"/>
    <n v="1000"/>
    <n v="300"/>
    <n v="0.3"/>
  </r>
  <r>
    <x v="0"/>
    <n v="1185732"/>
    <x v="88"/>
    <x v="3"/>
    <x v="36"/>
    <x v="39"/>
    <x v="2"/>
    <n v="0.4"/>
    <n v="1950"/>
    <n v="780"/>
    <n v="234"/>
    <n v="0.3"/>
  </r>
  <r>
    <x v="0"/>
    <n v="1185732"/>
    <x v="88"/>
    <x v="3"/>
    <x v="36"/>
    <x v="39"/>
    <x v="3"/>
    <n v="0.4"/>
    <n v="1750"/>
    <n v="700"/>
    <n v="210"/>
    <n v="0.3"/>
  </r>
  <r>
    <x v="0"/>
    <n v="1185732"/>
    <x v="88"/>
    <x v="3"/>
    <x v="36"/>
    <x v="39"/>
    <x v="4"/>
    <n v="0.6"/>
    <n v="1500"/>
    <n v="900"/>
    <n v="315"/>
    <n v="0.35"/>
  </r>
  <r>
    <x v="0"/>
    <n v="1185732"/>
    <x v="88"/>
    <x v="3"/>
    <x v="36"/>
    <x v="39"/>
    <x v="5"/>
    <n v="0.64999999999999991"/>
    <n v="2500"/>
    <n v="1624.9999999999998"/>
    <n v="650"/>
    <n v="0.4"/>
  </r>
  <r>
    <x v="0"/>
    <n v="1185732"/>
    <x v="89"/>
    <x v="3"/>
    <x v="36"/>
    <x v="39"/>
    <x v="0"/>
    <n v="0.6"/>
    <n v="5000"/>
    <n v="3000"/>
    <n v="1050"/>
    <n v="0.35"/>
  </r>
  <r>
    <x v="0"/>
    <n v="1185732"/>
    <x v="89"/>
    <x v="3"/>
    <x v="36"/>
    <x v="39"/>
    <x v="1"/>
    <n v="0.5"/>
    <n v="3000"/>
    <n v="1500"/>
    <n v="450"/>
    <n v="0.3"/>
  </r>
  <r>
    <x v="0"/>
    <n v="1185732"/>
    <x v="89"/>
    <x v="3"/>
    <x v="36"/>
    <x v="39"/>
    <x v="2"/>
    <n v="0.5"/>
    <n v="2500"/>
    <n v="1250"/>
    <n v="375"/>
    <n v="0.3"/>
  </r>
  <r>
    <x v="0"/>
    <n v="1185732"/>
    <x v="89"/>
    <x v="3"/>
    <x v="36"/>
    <x v="39"/>
    <x v="3"/>
    <n v="0.5"/>
    <n v="2000"/>
    <n v="1000"/>
    <n v="300"/>
    <n v="0.3"/>
  </r>
  <r>
    <x v="0"/>
    <n v="1185732"/>
    <x v="89"/>
    <x v="3"/>
    <x v="36"/>
    <x v="39"/>
    <x v="4"/>
    <n v="0.6"/>
    <n v="2000"/>
    <n v="1200"/>
    <n v="420"/>
    <n v="0.35"/>
  </r>
  <r>
    <x v="0"/>
    <n v="1185732"/>
    <x v="89"/>
    <x v="3"/>
    <x v="36"/>
    <x v="39"/>
    <x v="5"/>
    <n v="0.64999999999999991"/>
    <n v="3000"/>
    <n v="1949.9999999999998"/>
    <n v="780"/>
    <n v="0.4"/>
  </r>
  <r>
    <x v="0"/>
    <n v="1185732"/>
    <x v="212"/>
    <x v="3"/>
    <x v="37"/>
    <x v="40"/>
    <x v="0"/>
    <n v="0.30000000000000004"/>
    <n v="4500"/>
    <n v="1350.0000000000002"/>
    <n v="405.00000000000006"/>
    <n v="0.3"/>
  </r>
  <r>
    <x v="0"/>
    <n v="1185732"/>
    <x v="212"/>
    <x v="3"/>
    <x v="37"/>
    <x v="40"/>
    <x v="1"/>
    <n v="0.30000000000000004"/>
    <n v="2500"/>
    <n v="750.00000000000011"/>
    <n v="262.5"/>
    <n v="0.35"/>
  </r>
  <r>
    <x v="0"/>
    <n v="1185732"/>
    <x v="212"/>
    <x v="3"/>
    <x v="37"/>
    <x v="40"/>
    <x v="2"/>
    <n v="0.20000000000000007"/>
    <n v="2500"/>
    <n v="500.00000000000017"/>
    <n v="150.00000000000006"/>
    <n v="0.3"/>
  </r>
  <r>
    <x v="0"/>
    <n v="1185732"/>
    <x v="212"/>
    <x v="3"/>
    <x v="37"/>
    <x v="40"/>
    <x v="3"/>
    <n v="0.25000000000000006"/>
    <n v="1000"/>
    <n v="250.00000000000006"/>
    <n v="75.000000000000014"/>
    <n v="0.3"/>
  </r>
  <r>
    <x v="0"/>
    <n v="1185732"/>
    <x v="212"/>
    <x v="3"/>
    <x v="37"/>
    <x v="40"/>
    <x v="4"/>
    <n v="0.39999999999999997"/>
    <n v="1500"/>
    <n v="600"/>
    <n v="300"/>
    <n v="0.5"/>
  </r>
  <r>
    <x v="0"/>
    <n v="1185732"/>
    <x v="212"/>
    <x v="3"/>
    <x v="37"/>
    <x v="40"/>
    <x v="5"/>
    <n v="0.30000000000000004"/>
    <n v="2500"/>
    <n v="750.00000000000011"/>
    <n v="300.00000000000006"/>
    <n v="0.4"/>
  </r>
  <r>
    <x v="0"/>
    <n v="1185732"/>
    <x v="245"/>
    <x v="3"/>
    <x v="37"/>
    <x v="40"/>
    <x v="0"/>
    <n v="0.30000000000000004"/>
    <n v="5000"/>
    <n v="1500.0000000000002"/>
    <n v="450.00000000000006"/>
    <n v="0.3"/>
  </r>
  <r>
    <x v="0"/>
    <n v="1185732"/>
    <x v="245"/>
    <x v="3"/>
    <x v="37"/>
    <x v="40"/>
    <x v="1"/>
    <n v="0.30000000000000004"/>
    <n v="1500"/>
    <n v="450.00000000000006"/>
    <n v="157.5"/>
    <n v="0.35"/>
  </r>
  <r>
    <x v="0"/>
    <n v="1185732"/>
    <x v="245"/>
    <x v="3"/>
    <x v="37"/>
    <x v="40"/>
    <x v="2"/>
    <n v="0.20000000000000007"/>
    <n v="2000"/>
    <n v="400.00000000000011"/>
    <n v="120.00000000000003"/>
    <n v="0.3"/>
  </r>
  <r>
    <x v="0"/>
    <n v="1185732"/>
    <x v="245"/>
    <x v="3"/>
    <x v="37"/>
    <x v="40"/>
    <x v="3"/>
    <n v="0.25000000000000006"/>
    <n v="750"/>
    <n v="187.50000000000003"/>
    <n v="56.250000000000007"/>
    <n v="0.3"/>
  </r>
  <r>
    <x v="0"/>
    <n v="1185732"/>
    <x v="245"/>
    <x v="3"/>
    <x v="37"/>
    <x v="40"/>
    <x v="4"/>
    <n v="0.39999999999999997"/>
    <n v="1500"/>
    <n v="600"/>
    <n v="300"/>
    <n v="0.5"/>
  </r>
  <r>
    <x v="0"/>
    <n v="1185732"/>
    <x v="245"/>
    <x v="3"/>
    <x v="37"/>
    <x v="40"/>
    <x v="5"/>
    <n v="0.14999999999999997"/>
    <n v="2500"/>
    <n v="374.99999999999994"/>
    <n v="149.99999999999997"/>
    <n v="0.4"/>
  </r>
  <r>
    <x v="0"/>
    <n v="1185732"/>
    <x v="115"/>
    <x v="3"/>
    <x v="37"/>
    <x v="40"/>
    <x v="0"/>
    <n v="0.20000000000000004"/>
    <n v="4700"/>
    <n v="940.00000000000023"/>
    <n v="282.00000000000006"/>
    <n v="0.3"/>
  </r>
  <r>
    <x v="0"/>
    <n v="1185732"/>
    <x v="115"/>
    <x v="3"/>
    <x v="37"/>
    <x v="40"/>
    <x v="1"/>
    <n v="0.20000000000000004"/>
    <n v="1750"/>
    <n v="350.00000000000006"/>
    <n v="122.50000000000001"/>
    <n v="0.35"/>
  </r>
  <r>
    <x v="0"/>
    <n v="1185732"/>
    <x v="115"/>
    <x v="3"/>
    <x v="37"/>
    <x v="40"/>
    <x v="2"/>
    <n v="0.10000000000000003"/>
    <n v="2250"/>
    <n v="225.00000000000009"/>
    <n v="67.500000000000028"/>
    <n v="0.3"/>
  </r>
  <r>
    <x v="0"/>
    <n v="1185732"/>
    <x v="115"/>
    <x v="3"/>
    <x v="37"/>
    <x v="40"/>
    <x v="3"/>
    <n v="0.14999999999999997"/>
    <n v="1000"/>
    <n v="149.99999999999997"/>
    <n v="44.999999999999993"/>
    <n v="0.3"/>
  </r>
  <r>
    <x v="0"/>
    <n v="1185732"/>
    <x v="115"/>
    <x v="3"/>
    <x v="37"/>
    <x v="40"/>
    <x v="4"/>
    <n v="0.30000000000000004"/>
    <n v="1500"/>
    <n v="450.00000000000006"/>
    <n v="225.00000000000003"/>
    <n v="0.5"/>
  </r>
  <r>
    <x v="0"/>
    <n v="1185732"/>
    <x v="115"/>
    <x v="3"/>
    <x v="37"/>
    <x v="40"/>
    <x v="5"/>
    <n v="0.20000000000000004"/>
    <n v="2500"/>
    <n v="500.00000000000011"/>
    <n v="200.00000000000006"/>
    <n v="0.4"/>
  </r>
  <r>
    <x v="0"/>
    <n v="1185732"/>
    <x v="206"/>
    <x v="3"/>
    <x v="37"/>
    <x v="40"/>
    <x v="0"/>
    <n v="0.20000000000000004"/>
    <n v="4750"/>
    <n v="950.00000000000023"/>
    <n v="285.00000000000006"/>
    <n v="0.3"/>
  </r>
  <r>
    <x v="0"/>
    <n v="1185732"/>
    <x v="206"/>
    <x v="3"/>
    <x v="37"/>
    <x v="40"/>
    <x v="1"/>
    <n v="0.20000000000000004"/>
    <n v="1750"/>
    <n v="350.00000000000006"/>
    <n v="122.50000000000001"/>
    <n v="0.35"/>
  </r>
  <r>
    <x v="0"/>
    <n v="1185732"/>
    <x v="206"/>
    <x v="3"/>
    <x v="37"/>
    <x v="40"/>
    <x v="2"/>
    <n v="0.10000000000000003"/>
    <n v="1750"/>
    <n v="175.00000000000006"/>
    <n v="52.500000000000014"/>
    <n v="0.3"/>
  </r>
  <r>
    <x v="0"/>
    <n v="1185732"/>
    <x v="206"/>
    <x v="3"/>
    <x v="37"/>
    <x v="40"/>
    <x v="3"/>
    <n v="0.14999999999999997"/>
    <n v="1000"/>
    <n v="149.99999999999997"/>
    <n v="44.999999999999993"/>
    <n v="0.3"/>
  </r>
  <r>
    <x v="0"/>
    <n v="1185732"/>
    <x v="206"/>
    <x v="3"/>
    <x v="37"/>
    <x v="40"/>
    <x v="4"/>
    <n v="0.6"/>
    <n v="1250"/>
    <n v="750"/>
    <n v="375"/>
    <n v="0.5"/>
  </r>
  <r>
    <x v="0"/>
    <n v="1185732"/>
    <x v="206"/>
    <x v="3"/>
    <x v="37"/>
    <x v="40"/>
    <x v="5"/>
    <n v="0.5"/>
    <n v="2500"/>
    <n v="1250"/>
    <n v="500"/>
    <n v="0.4"/>
  </r>
  <r>
    <x v="0"/>
    <n v="1185732"/>
    <x v="246"/>
    <x v="3"/>
    <x v="37"/>
    <x v="40"/>
    <x v="0"/>
    <n v="0.6"/>
    <n v="5200"/>
    <n v="3120"/>
    <n v="936"/>
    <n v="0.3"/>
  </r>
  <r>
    <x v="0"/>
    <n v="1185732"/>
    <x v="246"/>
    <x v="3"/>
    <x v="37"/>
    <x v="40"/>
    <x v="1"/>
    <n v="0.4"/>
    <n v="2250"/>
    <n v="900"/>
    <n v="315"/>
    <n v="0.35"/>
  </r>
  <r>
    <x v="0"/>
    <n v="1185732"/>
    <x v="246"/>
    <x v="3"/>
    <x v="37"/>
    <x v="40"/>
    <x v="2"/>
    <n v="0.35000000000000003"/>
    <n v="2000"/>
    <n v="700.00000000000011"/>
    <n v="210.00000000000003"/>
    <n v="0.3"/>
  </r>
  <r>
    <x v="0"/>
    <n v="1185732"/>
    <x v="246"/>
    <x v="3"/>
    <x v="37"/>
    <x v="40"/>
    <x v="3"/>
    <n v="0.35000000000000003"/>
    <n v="1250"/>
    <n v="437.50000000000006"/>
    <n v="131.25"/>
    <n v="0.3"/>
  </r>
  <r>
    <x v="0"/>
    <n v="1185732"/>
    <x v="246"/>
    <x v="3"/>
    <x v="37"/>
    <x v="40"/>
    <x v="4"/>
    <n v="0.44999999999999996"/>
    <n v="1500"/>
    <n v="674.99999999999989"/>
    <n v="337.49999999999994"/>
    <n v="0.5"/>
  </r>
  <r>
    <x v="0"/>
    <n v="1185732"/>
    <x v="246"/>
    <x v="3"/>
    <x v="37"/>
    <x v="40"/>
    <x v="5"/>
    <n v="0.49999999999999994"/>
    <n v="2750"/>
    <n v="1374.9999999999998"/>
    <n v="549.99999999999989"/>
    <n v="0.4"/>
  </r>
  <r>
    <x v="0"/>
    <n v="1185732"/>
    <x v="247"/>
    <x v="3"/>
    <x v="37"/>
    <x v="40"/>
    <x v="0"/>
    <n v="0.35000000000000003"/>
    <n v="5250"/>
    <n v="1837.5000000000002"/>
    <n v="551.25"/>
    <n v="0.3"/>
  </r>
  <r>
    <x v="0"/>
    <n v="1185732"/>
    <x v="247"/>
    <x v="3"/>
    <x v="37"/>
    <x v="40"/>
    <x v="1"/>
    <n v="0.3000000000000001"/>
    <n v="2750"/>
    <n v="825.00000000000023"/>
    <n v="288.75000000000006"/>
    <n v="0.35"/>
  </r>
  <r>
    <x v="0"/>
    <n v="1185732"/>
    <x v="247"/>
    <x v="3"/>
    <x v="37"/>
    <x v="40"/>
    <x v="2"/>
    <n v="0.25000000000000006"/>
    <n v="2000"/>
    <n v="500.00000000000011"/>
    <n v="150.00000000000003"/>
    <n v="0.3"/>
  </r>
  <r>
    <x v="0"/>
    <n v="1185732"/>
    <x v="247"/>
    <x v="3"/>
    <x v="37"/>
    <x v="40"/>
    <x v="3"/>
    <n v="0.25000000000000006"/>
    <n v="1750"/>
    <n v="437.50000000000011"/>
    <n v="131.25000000000003"/>
    <n v="0.3"/>
  </r>
  <r>
    <x v="0"/>
    <n v="1185732"/>
    <x v="247"/>
    <x v="3"/>
    <x v="37"/>
    <x v="40"/>
    <x v="4"/>
    <n v="0.35000000000000003"/>
    <n v="1750"/>
    <n v="612.50000000000011"/>
    <n v="306.25000000000006"/>
    <n v="0.5"/>
  </r>
  <r>
    <x v="0"/>
    <n v="1185732"/>
    <x v="247"/>
    <x v="3"/>
    <x v="37"/>
    <x v="40"/>
    <x v="5"/>
    <n v="0.55000000000000004"/>
    <n v="3250"/>
    <n v="1787.5000000000002"/>
    <n v="715.00000000000011"/>
    <n v="0.4"/>
  </r>
  <r>
    <x v="0"/>
    <n v="1185732"/>
    <x v="116"/>
    <x v="3"/>
    <x v="37"/>
    <x v="40"/>
    <x v="0"/>
    <n v="0.5"/>
    <n v="5500"/>
    <n v="2750"/>
    <n v="825"/>
    <n v="0.3"/>
  </r>
  <r>
    <x v="0"/>
    <n v="1185732"/>
    <x v="116"/>
    <x v="3"/>
    <x v="37"/>
    <x v="40"/>
    <x v="1"/>
    <n v="0.45000000000000007"/>
    <n v="3000"/>
    <n v="1350.0000000000002"/>
    <n v="472.50000000000006"/>
    <n v="0.35"/>
  </r>
  <r>
    <x v="0"/>
    <n v="1185732"/>
    <x v="116"/>
    <x v="3"/>
    <x v="37"/>
    <x v="40"/>
    <x v="2"/>
    <n v="0.4"/>
    <n v="2250"/>
    <n v="900"/>
    <n v="270"/>
    <n v="0.3"/>
  </r>
  <r>
    <x v="0"/>
    <n v="1185732"/>
    <x v="116"/>
    <x v="3"/>
    <x v="37"/>
    <x v="40"/>
    <x v="3"/>
    <n v="0.4"/>
    <n v="1750"/>
    <n v="700"/>
    <n v="210"/>
    <n v="0.3"/>
  </r>
  <r>
    <x v="0"/>
    <n v="1185732"/>
    <x v="116"/>
    <x v="3"/>
    <x v="37"/>
    <x v="40"/>
    <x v="4"/>
    <n v="0.5"/>
    <n v="2000"/>
    <n v="1000"/>
    <n v="500"/>
    <n v="0.5"/>
  </r>
  <r>
    <x v="0"/>
    <n v="1185732"/>
    <x v="116"/>
    <x v="3"/>
    <x v="37"/>
    <x v="40"/>
    <x v="5"/>
    <n v="0.55000000000000004"/>
    <n v="3750"/>
    <n v="2062.5"/>
    <n v="825"/>
    <n v="0.4"/>
  </r>
  <r>
    <x v="0"/>
    <n v="1185732"/>
    <x v="208"/>
    <x v="3"/>
    <x v="37"/>
    <x v="40"/>
    <x v="0"/>
    <n v="0.5"/>
    <n v="5250"/>
    <n v="2625"/>
    <n v="787.5"/>
    <n v="0.3"/>
  </r>
  <r>
    <x v="0"/>
    <n v="1185732"/>
    <x v="208"/>
    <x v="3"/>
    <x v="37"/>
    <x v="40"/>
    <x v="1"/>
    <n v="0.45000000000000007"/>
    <n v="3000"/>
    <n v="1350.0000000000002"/>
    <n v="472.50000000000006"/>
    <n v="0.35"/>
  </r>
  <r>
    <x v="0"/>
    <n v="1185732"/>
    <x v="208"/>
    <x v="3"/>
    <x v="37"/>
    <x v="40"/>
    <x v="2"/>
    <n v="0.4"/>
    <n v="2250"/>
    <n v="900"/>
    <n v="270"/>
    <n v="0.3"/>
  </r>
  <r>
    <x v="0"/>
    <n v="1185732"/>
    <x v="208"/>
    <x v="3"/>
    <x v="37"/>
    <x v="40"/>
    <x v="3"/>
    <n v="0.4"/>
    <n v="2000"/>
    <n v="800"/>
    <n v="240"/>
    <n v="0.3"/>
  </r>
  <r>
    <x v="0"/>
    <n v="1185732"/>
    <x v="208"/>
    <x v="3"/>
    <x v="37"/>
    <x v="40"/>
    <x v="4"/>
    <n v="0.5"/>
    <n v="1750"/>
    <n v="875"/>
    <n v="437.5"/>
    <n v="0.5"/>
  </r>
  <r>
    <x v="0"/>
    <n v="1185732"/>
    <x v="208"/>
    <x v="3"/>
    <x v="37"/>
    <x v="40"/>
    <x v="5"/>
    <n v="0.55000000000000004"/>
    <n v="3500"/>
    <n v="1925.0000000000002"/>
    <n v="770.00000000000011"/>
    <n v="0.4"/>
  </r>
  <r>
    <x v="0"/>
    <n v="1185732"/>
    <x v="248"/>
    <x v="3"/>
    <x v="37"/>
    <x v="40"/>
    <x v="0"/>
    <n v="0.35000000000000003"/>
    <n v="4750"/>
    <n v="1662.5000000000002"/>
    <n v="498.75000000000006"/>
    <n v="0.3"/>
  </r>
  <r>
    <x v="0"/>
    <n v="1185732"/>
    <x v="248"/>
    <x v="3"/>
    <x v="37"/>
    <x v="40"/>
    <x v="1"/>
    <n v="0.3000000000000001"/>
    <n v="2750"/>
    <n v="825.00000000000023"/>
    <n v="288.75000000000006"/>
    <n v="0.35"/>
  </r>
  <r>
    <x v="0"/>
    <n v="1185732"/>
    <x v="248"/>
    <x v="3"/>
    <x v="37"/>
    <x v="40"/>
    <x v="2"/>
    <n v="0.25000000000000006"/>
    <n v="1750"/>
    <n v="437.50000000000011"/>
    <n v="131.25000000000003"/>
    <n v="0.3"/>
  </r>
  <r>
    <x v="0"/>
    <n v="1185732"/>
    <x v="248"/>
    <x v="3"/>
    <x v="37"/>
    <x v="40"/>
    <x v="3"/>
    <n v="0.25000000000000006"/>
    <n v="1500"/>
    <n v="375.00000000000006"/>
    <n v="112.50000000000001"/>
    <n v="0.3"/>
  </r>
  <r>
    <x v="0"/>
    <n v="1185732"/>
    <x v="248"/>
    <x v="3"/>
    <x v="37"/>
    <x v="40"/>
    <x v="4"/>
    <n v="0.35000000000000003"/>
    <n v="1500"/>
    <n v="525"/>
    <n v="262.5"/>
    <n v="0.5"/>
  </r>
  <r>
    <x v="0"/>
    <n v="1185732"/>
    <x v="248"/>
    <x v="3"/>
    <x v="37"/>
    <x v="40"/>
    <x v="5"/>
    <n v="0.4"/>
    <n v="2250"/>
    <n v="900"/>
    <n v="360"/>
    <n v="0.4"/>
  </r>
  <r>
    <x v="0"/>
    <n v="1185732"/>
    <x v="249"/>
    <x v="3"/>
    <x v="37"/>
    <x v="40"/>
    <x v="0"/>
    <n v="0.44999999999999996"/>
    <n v="4000"/>
    <n v="1799.9999999999998"/>
    <n v="539.99999999999989"/>
    <n v="0.3"/>
  </r>
  <r>
    <x v="0"/>
    <n v="1185732"/>
    <x v="249"/>
    <x v="3"/>
    <x v="37"/>
    <x v="40"/>
    <x v="1"/>
    <n v="0.35000000000000003"/>
    <n v="2500"/>
    <n v="875.00000000000011"/>
    <n v="306.25"/>
    <n v="0.35"/>
  </r>
  <r>
    <x v="0"/>
    <n v="1185732"/>
    <x v="249"/>
    <x v="3"/>
    <x v="37"/>
    <x v="40"/>
    <x v="2"/>
    <n v="0.35000000000000003"/>
    <n v="1500"/>
    <n v="525"/>
    <n v="157.5"/>
    <n v="0.3"/>
  </r>
  <r>
    <x v="0"/>
    <n v="1185732"/>
    <x v="249"/>
    <x v="3"/>
    <x v="37"/>
    <x v="40"/>
    <x v="3"/>
    <n v="0.35000000000000003"/>
    <n v="1250"/>
    <n v="437.50000000000006"/>
    <n v="131.25"/>
    <n v="0.3"/>
  </r>
  <r>
    <x v="0"/>
    <n v="1185732"/>
    <x v="249"/>
    <x v="3"/>
    <x v="37"/>
    <x v="40"/>
    <x v="4"/>
    <n v="0.44999999999999996"/>
    <n v="1250"/>
    <n v="562.5"/>
    <n v="281.25"/>
    <n v="0.5"/>
  </r>
  <r>
    <x v="0"/>
    <n v="1185732"/>
    <x v="249"/>
    <x v="3"/>
    <x v="37"/>
    <x v="40"/>
    <x v="5"/>
    <n v="0.49999999999999983"/>
    <n v="2500"/>
    <n v="1249.9999999999995"/>
    <n v="499.99999999999983"/>
    <n v="0.4"/>
  </r>
  <r>
    <x v="0"/>
    <n v="1185732"/>
    <x v="210"/>
    <x v="3"/>
    <x v="37"/>
    <x v="40"/>
    <x v="0"/>
    <n v="0.44999999999999996"/>
    <n v="4000"/>
    <n v="1799.9999999999998"/>
    <n v="539.99999999999989"/>
    <n v="0.3"/>
  </r>
  <r>
    <x v="0"/>
    <n v="1185732"/>
    <x v="210"/>
    <x v="3"/>
    <x v="37"/>
    <x v="40"/>
    <x v="1"/>
    <n v="0.35000000000000003"/>
    <n v="2750"/>
    <n v="962.50000000000011"/>
    <n v="336.875"/>
    <n v="0.35"/>
  </r>
  <r>
    <x v="0"/>
    <n v="1185732"/>
    <x v="210"/>
    <x v="3"/>
    <x v="37"/>
    <x v="40"/>
    <x v="2"/>
    <n v="0.35000000000000003"/>
    <n v="2200"/>
    <n v="770.00000000000011"/>
    <n v="231.00000000000003"/>
    <n v="0.3"/>
  </r>
  <r>
    <x v="0"/>
    <n v="1185732"/>
    <x v="210"/>
    <x v="3"/>
    <x v="37"/>
    <x v="40"/>
    <x v="3"/>
    <n v="0.35000000000000003"/>
    <n v="2000"/>
    <n v="700.00000000000011"/>
    <n v="210.00000000000003"/>
    <n v="0.3"/>
  </r>
  <r>
    <x v="0"/>
    <n v="1185732"/>
    <x v="210"/>
    <x v="3"/>
    <x v="37"/>
    <x v="40"/>
    <x v="4"/>
    <n v="0.6"/>
    <n v="1750"/>
    <n v="1050"/>
    <n v="525"/>
    <n v="0.5"/>
  </r>
  <r>
    <x v="0"/>
    <n v="1185732"/>
    <x v="210"/>
    <x v="3"/>
    <x v="37"/>
    <x v="40"/>
    <x v="5"/>
    <n v="0.64999999999999991"/>
    <n v="2750"/>
    <n v="1787.4999999999998"/>
    <n v="715"/>
    <n v="0.4"/>
  </r>
  <r>
    <x v="0"/>
    <n v="1185732"/>
    <x v="211"/>
    <x v="3"/>
    <x v="37"/>
    <x v="40"/>
    <x v="0"/>
    <n v="0.6"/>
    <n v="5250"/>
    <n v="3150"/>
    <n v="945"/>
    <n v="0.3"/>
  </r>
  <r>
    <x v="0"/>
    <n v="1185732"/>
    <x v="211"/>
    <x v="3"/>
    <x v="37"/>
    <x v="40"/>
    <x v="1"/>
    <n v="0.5"/>
    <n v="3250"/>
    <n v="1625"/>
    <n v="568.75"/>
    <n v="0.35"/>
  </r>
  <r>
    <x v="0"/>
    <n v="1185732"/>
    <x v="211"/>
    <x v="3"/>
    <x v="37"/>
    <x v="40"/>
    <x v="2"/>
    <n v="0.5"/>
    <n v="2750"/>
    <n v="1375"/>
    <n v="412.5"/>
    <n v="0.3"/>
  </r>
  <r>
    <x v="0"/>
    <n v="1185732"/>
    <x v="211"/>
    <x v="3"/>
    <x v="37"/>
    <x v="40"/>
    <x v="3"/>
    <n v="0.5"/>
    <n v="2250"/>
    <n v="1125"/>
    <n v="337.5"/>
    <n v="0.3"/>
  </r>
  <r>
    <x v="0"/>
    <n v="1185732"/>
    <x v="211"/>
    <x v="3"/>
    <x v="37"/>
    <x v="40"/>
    <x v="4"/>
    <n v="0.6"/>
    <n v="2250"/>
    <n v="1350"/>
    <n v="675"/>
    <n v="0.5"/>
  </r>
  <r>
    <x v="0"/>
    <n v="1185732"/>
    <x v="211"/>
    <x v="3"/>
    <x v="37"/>
    <x v="40"/>
    <x v="5"/>
    <n v="0.64999999999999991"/>
    <n v="3250"/>
    <n v="2112.4999999999995"/>
    <n v="844.99999999999989"/>
    <n v="0.4"/>
  </r>
  <r>
    <x v="0"/>
    <n v="1185732"/>
    <x v="66"/>
    <x v="3"/>
    <x v="38"/>
    <x v="41"/>
    <x v="0"/>
    <n v="0.30000000000000004"/>
    <n v="4500"/>
    <n v="1350.0000000000002"/>
    <n v="405.00000000000006"/>
    <n v="0.3"/>
  </r>
  <r>
    <x v="0"/>
    <n v="1185732"/>
    <x v="66"/>
    <x v="3"/>
    <x v="38"/>
    <x v="41"/>
    <x v="1"/>
    <n v="0.30000000000000004"/>
    <n v="2500"/>
    <n v="750.00000000000011"/>
    <n v="262.5"/>
    <n v="0.35"/>
  </r>
  <r>
    <x v="0"/>
    <n v="1185732"/>
    <x v="66"/>
    <x v="3"/>
    <x v="38"/>
    <x v="41"/>
    <x v="2"/>
    <n v="0.20000000000000007"/>
    <n v="2500"/>
    <n v="500.00000000000017"/>
    <n v="150.00000000000006"/>
    <n v="0.3"/>
  </r>
  <r>
    <x v="0"/>
    <n v="1185732"/>
    <x v="66"/>
    <x v="3"/>
    <x v="38"/>
    <x v="41"/>
    <x v="3"/>
    <n v="0.25000000000000006"/>
    <n v="1000"/>
    <n v="250.00000000000006"/>
    <n v="75.000000000000014"/>
    <n v="0.3"/>
  </r>
  <r>
    <x v="0"/>
    <n v="1185732"/>
    <x v="66"/>
    <x v="3"/>
    <x v="38"/>
    <x v="41"/>
    <x v="4"/>
    <n v="0.39999999999999997"/>
    <n v="1500"/>
    <n v="600"/>
    <n v="300"/>
    <n v="0.5"/>
  </r>
  <r>
    <x v="0"/>
    <n v="1185732"/>
    <x v="66"/>
    <x v="3"/>
    <x v="38"/>
    <x v="41"/>
    <x v="5"/>
    <n v="0.30000000000000004"/>
    <n v="2500"/>
    <n v="750.00000000000011"/>
    <n v="300.00000000000006"/>
    <n v="0.4"/>
  </r>
  <r>
    <x v="0"/>
    <n v="1185732"/>
    <x v="67"/>
    <x v="3"/>
    <x v="38"/>
    <x v="41"/>
    <x v="0"/>
    <n v="0.30000000000000004"/>
    <n v="5000"/>
    <n v="1500.0000000000002"/>
    <n v="450.00000000000006"/>
    <n v="0.3"/>
  </r>
  <r>
    <x v="0"/>
    <n v="1185732"/>
    <x v="67"/>
    <x v="3"/>
    <x v="38"/>
    <x v="41"/>
    <x v="1"/>
    <n v="0.30000000000000004"/>
    <n v="1500"/>
    <n v="450.00000000000006"/>
    <n v="157.5"/>
    <n v="0.35"/>
  </r>
  <r>
    <x v="0"/>
    <n v="1185732"/>
    <x v="67"/>
    <x v="3"/>
    <x v="38"/>
    <x v="41"/>
    <x v="2"/>
    <n v="0.20000000000000007"/>
    <n v="2000"/>
    <n v="400.00000000000011"/>
    <n v="120.00000000000003"/>
    <n v="0.3"/>
  </r>
  <r>
    <x v="0"/>
    <n v="1185732"/>
    <x v="67"/>
    <x v="3"/>
    <x v="38"/>
    <x v="41"/>
    <x v="3"/>
    <n v="0.25000000000000006"/>
    <n v="750"/>
    <n v="187.50000000000003"/>
    <n v="56.250000000000007"/>
    <n v="0.3"/>
  </r>
  <r>
    <x v="0"/>
    <n v="1185732"/>
    <x v="67"/>
    <x v="3"/>
    <x v="38"/>
    <x v="41"/>
    <x v="4"/>
    <n v="0.39999999999999997"/>
    <n v="1500"/>
    <n v="600"/>
    <n v="300"/>
    <n v="0.5"/>
  </r>
  <r>
    <x v="0"/>
    <n v="1185732"/>
    <x v="67"/>
    <x v="3"/>
    <x v="38"/>
    <x v="41"/>
    <x v="5"/>
    <n v="0.14999999999999997"/>
    <n v="2500"/>
    <n v="374.99999999999994"/>
    <n v="149.99999999999997"/>
    <n v="0.4"/>
  </r>
  <r>
    <x v="0"/>
    <n v="1185732"/>
    <x v="68"/>
    <x v="3"/>
    <x v="38"/>
    <x v="41"/>
    <x v="0"/>
    <n v="0.20000000000000004"/>
    <n v="4700"/>
    <n v="940.00000000000023"/>
    <n v="282.00000000000006"/>
    <n v="0.3"/>
  </r>
  <r>
    <x v="0"/>
    <n v="1185732"/>
    <x v="68"/>
    <x v="3"/>
    <x v="38"/>
    <x v="41"/>
    <x v="1"/>
    <n v="0.20000000000000004"/>
    <n v="1750"/>
    <n v="350.00000000000006"/>
    <n v="122.50000000000001"/>
    <n v="0.35"/>
  </r>
  <r>
    <x v="0"/>
    <n v="1185732"/>
    <x v="68"/>
    <x v="3"/>
    <x v="38"/>
    <x v="41"/>
    <x v="2"/>
    <n v="0.10000000000000003"/>
    <n v="2250"/>
    <n v="225.00000000000009"/>
    <n v="67.500000000000028"/>
    <n v="0.3"/>
  </r>
  <r>
    <x v="0"/>
    <n v="1185732"/>
    <x v="68"/>
    <x v="3"/>
    <x v="38"/>
    <x v="41"/>
    <x v="3"/>
    <n v="0.14999999999999997"/>
    <n v="750"/>
    <n v="112.49999999999997"/>
    <n v="33.749999999999993"/>
    <n v="0.3"/>
  </r>
  <r>
    <x v="0"/>
    <n v="1185732"/>
    <x v="68"/>
    <x v="3"/>
    <x v="38"/>
    <x v="41"/>
    <x v="4"/>
    <n v="0.30000000000000004"/>
    <n v="1250"/>
    <n v="375.00000000000006"/>
    <n v="187.50000000000003"/>
    <n v="0.5"/>
  </r>
  <r>
    <x v="0"/>
    <n v="1185732"/>
    <x v="68"/>
    <x v="3"/>
    <x v="38"/>
    <x v="41"/>
    <x v="5"/>
    <n v="0.20000000000000004"/>
    <n v="2250"/>
    <n v="450.00000000000011"/>
    <n v="180.00000000000006"/>
    <n v="0.4"/>
  </r>
  <r>
    <x v="0"/>
    <n v="1185732"/>
    <x v="69"/>
    <x v="3"/>
    <x v="38"/>
    <x v="41"/>
    <x v="0"/>
    <n v="0.20000000000000004"/>
    <n v="4500"/>
    <n v="900.00000000000023"/>
    <n v="270.00000000000006"/>
    <n v="0.3"/>
  </r>
  <r>
    <x v="0"/>
    <n v="1185732"/>
    <x v="69"/>
    <x v="3"/>
    <x v="38"/>
    <x v="41"/>
    <x v="1"/>
    <n v="0.20000000000000004"/>
    <n v="1500"/>
    <n v="300.00000000000006"/>
    <n v="105.00000000000001"/>
    <n v="0.35"/>
  </r>
  <r>
    <x v="0"/>
    <n v="1185732"/>
    <x v="69"/>
    <x v="3"/>
    <x v="38"/>
    <x v="41"/>
    <x v="2"/>
    <n v="0.10000000000000003"/>
    <n v="1500"/>
    <n v="150.00000000000006"/>
    <n v="45.000000000000014"/>
    <n v="0.3"/>
  </r>
  <r>
    <x v="0"/>
    <n v="1185732"/>
    <x v="69"/>
    <x v="3"/>
    <x v="38"/>
    <x v="41"/>
    <x v="3"/>
    <n v="0.14999999999999997"/>
    <n v="750"/>
    <n v="112.49999999999997"/>
    <n v="33.749999999999993"/>
    <n v="0.3"/>
  </r>
  <r>
    <x v="0"/>
    <n v="1185732"/>
    <x v="69"/>
    <x v="3"/>
    <x v="38"/>
    <x v="41"/>
    <x v="4"/>
    <n v="0.6"/>
    <n v="1000"/>
    <n v="600"/>
    <n v="300"/>
    <n v="0.5"/>
  </r>
  <r>
    <x v="0"/>
    <n v="1185732"/>
    <x v="69"/>
    <x v="3"/>
    <x v="38"/>
    <x v="41"/>
    <x v="5"/>
    <n v="0.5"/>
    <n v="2250"/>
    <n v="1125"/>
    <n v="450"/>
    <n v="0.4"/>
  </r>
  <r>
    <x v="0"/>
    <n v="1185732"/>
    <x v="70"/>
    <x v="3"/>
    <x v="38"/>
    <x v="41"/>
    <x v="0"/>
    <n v="0.6"/>
    <n v="4950"/>
    <n v="2970"/>
    <n v="891"/>
    <n v="0.3"/>
  </r>
  <r>
    <x v="0"/>
    <n v="1185732"/>
    <x v="70"/>
    <x v="3"/>
    <x v="38"/>
    <x v="41"/>
    <x v="1"/>
    <n v="0.4"/>
    <n v="2000"/>
    <n v="800"/>
    <n v="280"/>
    <n v="0.35"/>
  </r>
  <r>
    <x v="0"/>
    <n v="1185732"/>
    <x v="70"/>
    <x v="3"/>
    <x v="38"/>
    <x v="41"/>
    <x v="2"/>
    <n v="0.35000000000000003"/>
    <n v="1750"/>
    <n v="612.50000000000011"/>
    <n v="183.75000000000003"/>
    <n v="0.3"/>
  </r>
  <r>
    <x v="0"/>
    <n v="1185732"/>
    <x v="70"/>
    <x v="3"/>
    <x v="38"/>
    <x v="41"/>
    <x v="3"/>
    <n v="0.35000000000000003"/>
    <n v="1500"/>
    <n v="525"/>
    <n v="157.5"/>
    <n v="0.3"/>
  </r>
  <r>
    <x v="0"/>
    <n v="1185732"/>
    <x v="70"/>
    <x v="3"/>
    <x v="38"/>
    <x v="41"/>
    <x v="4"/>
    <n v="0.44999999999999996"/>
    <n v="1750"/>
    <n v="787.49999999999989"/>
    <n v="393.74999999999994"/>
    <n v="0.5"/>
  </r>
  <r>
    <x v="0"/>
    <n v="1185732"/>
    <x v="70"/>
    <x v="3"/>
    <x v="38"/>
    <x v="41"/>
    <x v="5"/>
    <n v="0.49999999999999994"/>
    <n v="3000"/>
    <n v="1499.9999999999998"/>
    <n v="599.99999999999989"/>
    <n v="0.4"/>
  </r>
  <r>
    <x v="0"/>
    <n v="1185732"/>
    <x v="71"/>
    <x v="3"/>
    <x v="38"/>
    <x v="41"/>
    <x v="0"/>
    <n v="0.35000000000000003"/>
    <n v="5500"/>
    <n v="1925.0000000000002"/>
    <n v="577.5"/>
    <n v="0.3"/>
  </r>
  <r>
    <x v="0"/>
    <n v="1185732"/>
    <x v="71"/>
    <x v="3"/>
    <x v="38"/>
    <x v="41"/>
    <x v="1"/>
    <n v="0.3000000000000001"/>
    <n v="3000"/>
    <n v="900.00000000000034"/>
    <n v="315.00000000000011"/>
    <n v="0.35"/>
  </r>
  <r>
    <x v="0"/>
    <n v="1185732"/>
    <x v="71"/>
    <x v="3"/>
    <x v="38"/>
    <x v="41"/>
    <x v="2"/>
    <n v="0.25000000000000006"/>
    <n v="2000"/>
    <n v="500.00000000000011"/>
    <n v="150.00000000000003"/>
    <n v="0.3"/>
  </r>
  <r>
    <x v="0"/>
    <n v="1185732"/>
    <x v="71"/>
    <x v="3"/>
    <x v="38"/>
    <x v="41"/>
    <x v="3"/>
    <n v="0.25000000000000006"/>
    <n v="1750"/>
    <n v="437.50000000000011"/>
    <n v="131.25000000000003"/>
    <n v="0.3"/>
  </r>
  <r>
    <x v="0"/>
    <n v="1185732"/>
    <x v="71"/>
    <x v="3"/>
    <x v="38"/>
    <x v="41"/>
    <x v="4"/>
    <n v="0.35000000000000003"/>
    <n v="1750"/>
    <n v="612.50000000000011"/>
    <n v="306.25000000000006"/>
    <n v="0.5"/>
  </r>
  <r>
    <x v="0"/>
    <n v="1185732"/>
    <x v="71"/>
    <x v="3"/>
    <x v="38"/>
    <x v="41"/>
    <x v="5"/>
    <n v="0.55000000000000004"/>
    <n v="3250"/>
    <n v="1787.5000000000002"/>
    <n v="715.00000000000011"/>
    <n v="0.4"/>
  </r>
  <r>
    <x v="0"/>
    <n v="1185732"/>
    <x v="72"/>
    <x v="3"/>
    <x v="38"/>
    <x v="41"/>
    <x v="0"/>
    <n v="0.5"/>
    <n v="5500"/>
    <n v="2750"/>
    <n v="825"/>
    <n v="0.3"/>
  </r>
  <r>
    <x v="0"/>
    <n v="1185732"/>
    <x v="72"/>
    <x v="3"/>
    <x v="38"/>
    <x v="41"/>
    <x v="1"/>
    <n v="0.45000000000000007"/>
    <n v="3000"/>
    <n v="1350.0000000000002"/>
    <n v="472.50000000000006"/>
    <n v="0.35"/>
  </r>
  <r>
    <x v="0"/>
    <n v="1185732"/>
    <x v="72"/>
    <x v="3"/>
    <x v="38"/>
    <x v="41"/>
    <x v="2"/>
    <n v="0.4"/>
    <n v="2250"/>
    <n v="900"/>
    <n v="270"/>
    <n v="0.3"/>
  </r>
  <r>
    <x v="0"/>
    <n v="1185732"/>
    <x v="72"/>
    <x v="3"/>
    <x v="38"/>
    <x v="41"/>
    <x v="3"/>
    <n v="0.4"/>
    <n v="1750"/>
    <n v="700"/>
    <n v="210"/>
    <n v="0.3"/>
  </r>
  <r>
    <x v="0"/>
    <n v="1185732"/>
    <x v="72"/>
    <x v="3"/>
    <x v="38"/>
    <x v="41"/>
    <x v="4"/>
    <n v="0.5"/>
    <n v="2000"/>
    <n v="1000"/>
    <n v="500"/>
    <n v="0.5"/>
  </r>
  <r>
    <x v="0"/>
    <n v="1185732"/>
    <x v="72"/>
    <x v="3"/>
    <x v="38"/>
    <x v="41"/>
    <x v="5"/>
    <n v="0.55000000000000004"/>
    <n v="3750"/>
    <n v="2062.5"/>
    <n v="825"/>
    <n v="0.4"/>
  </r>
  <r>
    <x v="0"/>
    <n v="1185732"/>
    <x v="73"/>
    <x v="3"/>
    <x v="38"/>
    <x v="41"/>
    <x v="0"/>
    <n v="0.5"/>
    <n v="5250"/>
    <n v="2625"/>
    <n v="787.5"/>
    <n v="0.3"/>
  </r>
  <r>
    <x v="0"/>
    <n v="1185732"/>
    <x v="73"/>
    <x v="3"/>
    <x v="38"/>
    <x v="41"/>
    <x v="1"/>
    <n v="0.45000000000000007"/>
    <n v="3000"/>
    <n v="1350.0000000000002"/>
    <n v="472.50000000000006"/>
    <n v="0.35"/>
  </r>
  <r>
    <x v="0"/>
    <n v="1185732"/>
    <x v="73"/>
    <x v="3"/>
    <x v="38"/>
    <x v="41"/>
    <x v="2"/>
    <n v="0.4"/>
    <n v="2250"/>
    <n v="900"/>
    <n v="270"/>
    <n v="0.3"/>
  </r>
  <r>
    <x v="0"/>
    <n v="1185732"/>
    <x v="73"/>
    <x v="3"/>
    <x v="38"/>
    <x v="41"/>
    <x v="3"/>
    <n v="0.4"/>
    <n v="2000"/>
    <n v="800"/>
    <n v="240"/>
    <n v="0.3"/>
  </r>
  <r>
    <x v="0"/>
    <n v="1185732"/>
    <x v="73"/>
    <x v="3"/>
    <x v="38"/>
    <x v="41"/>
    <x v="4"/>
    <n v="0.5"/>
    <n v="1750"/>
    <n v="875"/>
    <n v="437.5"/>
    <n v="0.5"/>
  </r>
  <r>
    <x v="0"/>
    <n v="1185732"/>
    <x v="73"/>
    <x v="3"/>
    <x v="38"/>
    <x v="41"/>
    <x v="5"/>
    <n v="0.55000000000000004"/>
    <n v="3500"/>
    <n v="1925.0000000000002"/>
    <n v="770.00000000000011"/>
    <n v="0.4"/>
  </r>
  <r>
    <x v="0"/>
    <n v="1185732"/>
    <x v="74"/>
    <x v="3"/>
    <x v="38"/>
    <x v="41"/>
    <x v="0"/>
    <n v="0.35000000000000003"/>
    <n v="4750"/>
    <n v="1662.5000000000002"/>
    <n v="498.75000000000006"/>
    <n v="0.3"/>
  </r>
  <r>
    <x v="0"/>
    <n v="1185732"/>
    <x v="74"/>
    <x v="3"/>
    <x v="38"/>
    <x v="41"/>
    <x v="1"/>
    <n v="0.3000000000000001"/>
    <n v="2500"/>
    <n v="750.00000000000023"/>
    <n v="262.50000000000006"/>
    <n v="0.35"/>
  </r>
  <r>
    <x v="0"/>
    <n v="1185732"/>
    <x v="74"/>
    <x v="3"/>
    <x v="38"/>
    <x v="41"/>
    <x v="2"/>
    <n v="0.25000000000000006"/>
    <n v="1500"/>
    <n v="375.00000000000006"/>
    <n v="112.50000000000001"/>
    <n v="0.3"/>
  </r>
  <r>
    <x v="0"/>
    <n v="1185732"/>
    <x v="74"/>
    <x v="3"/>
    <x v="38"/>
    <x v="41"/>
    <x v="3"/>
    <n v="0.25000000000000006"/>
    <n v="1250"/>
    <n v="312.50000000000006"/>
    <n v="93.750000000000014"/>
    <n v="0.3"/>
  </r>
  <r>
    <x v="0"/>
    <n v="1185732"/>
    <x v="74"/>
    <x v="3"/>
    <x v="38"/>
    <x v="41"/>
    <x v="4"/>
    <n v="0.35000000000000003"/>
    <n v="1250"/>
    <n v="437.50000000000006"/>
    <n v="218.75000000000003"/>
    <n v="0.5"/>
  </r>
  <r>
    <x v="0"/>
    <n v="1185732"/>
    <x v="74"/>
    <x v="3"/>
    <x v="38"/>
    <x v="41"/>
    <x v="5"/>
    <n v="0.4"/>
    <n v="2000"/>
    <n v="800"/>
    <n v="320"/>
    <n v="0.4"/>
  </r>
  <r>
    <x v="0"/>
    <n v="1185732"/>
    <x v="75"/>
    <x v="3"/>
    <x v="38"/>
    <x v="41"/>
    <x v="0"/>
    <n v="0.44999999999999996"/>
    <n v="3750"/>
    <n v="1687.4999999999998"/>
    <n v="506.24999999999989"/>
    <n v="0.3"/>
  </r>
  <r>
    <x v="0"/>
    <n v="1185732"/>
    <x v="75"/>
    <x v="3"/>
    <x v="38"/>
    <x v="41"/>
    <x v="1"/>
    <n v="0.35000000000000003"/>
    <n v="2250"/>
    <n v="787.50000000000011"/>
    <n v="275.625"/>
    <n v="0.35"/>
  </r>
  <r>
    <x v="0"/>
    <n v="1185732"/>
    <x v="75"/>
    <x v="3"/>
    <x v="38"/>
    <x v="41"/>
    <x v="2"/>
    <n v="0.35000000000000003"/>
    <n v="1250"/>
    <n v="437.50000000000006"/>
    <n v="131.25"/>
    <n v="0.3"/>
  </r>
  <r>
    <x v="0"/>
    <n v="1185732"/>
    <x v="75"/>
    <x v="3"/>
    <x v="38"/>
    <x v="41"/>
    <x v="3"/>
    <n v="0.35000000000000003"/>
    <n v="1250"/>
    <n v="437.50000000000006"/>
    <n v="131.25"/>
    <n v="0.3"/>
  </r>
  <r>
    <x v="0"/>
    <n v="1185732"/>
    <x v="75"/>
    <x v="3"/>
    <x v="38"/>
    <x v="41"/>
    <x v="4"/>
    <n v="0.44999999999999996"/>
    <n v="1250"/>
    <n v="562.5"/>
    <n v="281.25"/>
    <n v="0.5"/>
  </r>
  <r>
    <x v="0"/>
    <n v="1185732"/>
    <x v="75"/>
    <x v="3"/>
    <x v="38"/>
    <x v="41"/>
    <x v="5"/>
    <n v="0.49999999999999983"/>
    <n v="2500"/>
    <n v="1249.9999999999995"/>
    <n v="499.99999999999983"/>
    <n v="0.4"/>
  </r>
  <r>
    <x v="0"/>
    <n v="1185732"/>
    <x v="76"/>
    <x v="3"/>
    <x v="38"/>
    <x v="41"/>
    <x v="0"/>
    <n v="0.44999999999999996"/>
    <n v="4000"/>
    <n v="1799.9999999999998"/>
    <n v="539.99999999999989"/>
    <n v="0.3"/>
  </r>
  <r>
    <x v="0"/>
    <n v="1185732"/>
    <x v="76"/>
    <x v="3"/>
    <x v="38"/>
    <x v="41"/>
    <x v="1"/>
    <n v="0.35000000000000003"/>
    <n v="3000"/>
    <n v="1050"/>
    <n v="367.5"/>
    <n v="0.35"/>
  </r>
  <r>
    <x v="0"/>
    <n v="1185732"/>
    <x v="76"/>
    <x v="3"/>
    <x v="38"/>
    <x v="41"/>
    <x v="2"/>
    <n v="0.35000000000000003"/>
    <n v="2450"/>
    <n v="857.50000000000011"/>
    <n v="257.25"/>
    <n v="0.3"/>
  </r>
  <r>
    <x v="0"/>
    <n v="1185732"/>
    <x v="76"/>
    <x v="3"/>
    <x v="38"/>
    <x v="41"/>
    <x v="3"/>
    <n v="0.35000000000000003"/>
    <n v="2250"/>
    <n v="787.50000000000011"/>
    <n v="236.25000000000003"/>
    <n v="0.3"/>
  </r>
  <r>
    <x v="0"/>
    <n v="1185732"/>
    <x v="76"/>
    <x v="3"/>
    <x v="38"/>
    <x v="41"/>
    <x v="4"/>
    <n v="0.6"/>
    <n v="2000"/>
    <n v="1200"/>
    <n v="600"/>
    <n v="0.5"/>
  </r>
  <r>
    <x v="0"/>
    <n v="1185732"/>
    <x v="76"/>
    <x v="3"/>
    <x v="38"/>
    <x v="41"/>
    <x v="5"/>
    <n v="0.64999999999999991"/>
    <n v="3000"/>
    <n v="1949.9999999999998"/>
    <n v="780"/>
    <n v="0.4"/>
  </r>
  <r>
    <x v="0"/>
    <n v="1185732"/>
    <x v="77"/>
    <x v="3"/>
    <x v="38"/>
    <x v="41"/>
    <x v="0"/>
    <n v="0.6"/>
    <n v="5500"/>
    <n v="3300"/>
    <n v="990"/>
    <n v="0.3"/>
  </r>
  <r>
    <x v="0"/>
    <n v="1185732"/>
    <x v="77"/>
    <x v="3"/>
    <x v="38"/>
    <x v="41"/>
    <x v="1"/>
    <n v="0.5"/>
    <n v="3500"/>
    <n v="1750"/>
    <n v="612.5"/>
    <n v="0.35"/>
  </r>
  <r>
    <x v="0"/>
    <n v="1185732"/>
    <x v="77"/>
    <x v="3"/>
    <x v="38"/>
    <x v="41"/>
    <x v="2"/>
    <n v="0.5"/>
    <n v="3000"/>
    <n v="1500"/>
    <n v="450"/>
    <n v="0.3"/>
  </r>
  <r>
    <x v="0"/>
    <n v="1185732"/>
    <x v="77"/>
    <x v="3"/>
    <x v="38"/>
    <x v="41"/>
    <x v="3"/>
    <n v="0.5"/>
    <n v="2500"/>
    <n v="1250"/>
    <n v="375"/>
    <n v="0.3"/>
  </r>
  <r>
    <x v="0"/>
    <n v="1185732"/>
    <x v="77"/>
    <x v="3"/>
    <x v="38"/>
    <x v="41"/>
    <x v="4"/>
    <n v="0.6"/>
    <n v="2500"/>
    <n v="1500"/>
    <n v="750"/>
    <n v="0.5"/>
  </r>
  <r>
    <x v="0"/>
    <n v="1185732"/>
    <x v="77"/>
    <x v="3"/>
    <x v="38"/>
    <x v="41"/>
    <x v="5"/>
    <n v="0.64999999999999991"/>
    <n v="3500"/>
    <n v="2274.9999999999995"/>
    <n v="909.99999999999989"/>
    <n v="0.4"/>
  </r>
  <r>
    <x v="0"/>
    <n v="1185732"/>
    <x v="136"/>
    <x v="3"/>
    <x v="39"/>
    <x v="42"/>
    <x v="0"/>
    <n v="0.35000000000000003"/>
    <n v="5000"/>
    <n v="1750.0000000000002"/>
    <n v="700.00000000000011"/>
    <n v="0.4"/>
  </r>
  <r>
    <x v="0"/>
    <n v="1185732"/>
    <x v="136"/>
    <x v="3"/>
    <x v="39"/>
    <x v="42"/>
    <x v="1"/>
    <n v="0.35000000000000003"/>
    <n v="3000"/>
    <n v="1050"/>
    <n v="420"/>
    <n v="0.4"/>
  </r>
  <r>
    <x v="0"/>
    <n v="1185732"/>
    <x v="136"/>
    <x v="3"/>
    <x v="39"/>
    <x v="42"/>
    <x v="2"/>
    <n v="0.25000000000000006"/>
    <n v="3000"/>
    <n v="750.00000000000011"/>
    <n v="262.5"/>
    <n v="0.35"/>
  </r>
  <r>
    <x v="0"/>
    <n v="1185732"/>
    <x v="136"/>
    <x v="3"/>
    <x v="39"/>
    <x v="42"/>
    <x v="3"/>
    <n v="0.30000000000000004"/>
    <n v="1500"/>
    <n v="450.00000000000006"/>
    <n v="157.5"/>
    <n v="0.35"/>
  </r>
  <r>
    <x v="0"/>
    <n v="1185732"/>
    <x v="136"/>
    <x v="3"/>
    <x v="39"/>
    <x v="42"/>
    <x v="4"/>
    <n v="0.44999999999999996"/>
    <n v="2000"/>
    <n v="899.99999999999989"/>
    <n v="269.99999999999994"/>
    <n v="0.3"/>
  </r>
  <r>
    <x v="0"/>
    <n v="1185732"/>
    <x v="136"/>
    <x v="3"/>
    <x v="39"/>
    <x v="42"/>
    <x v="5"/>
    <n v="0.35000000000000003"/>
    <n v="3000"/>
    <n v="1050"/>
    <n v="420"/>
    <n v="0.4"/>
  </r>
  <r>
    <x v="0"/>
    <n v="1185732"/>
    <x v="79"/>
    <x v="3"/>
    <x v="39"/>
    <x v="42"/>
    <x v="0"/>
    <n v="0.35000000000000003"/>
    <n v="5500"/>
    <n v="1925.0000000000002"/>
    <n v="770.00000000000011"/>
    <n v="0.4"/>
  </r>
  <r>
    <x v="0"/>
    <n v="1185732"/>
    <x v="79"/>
    <x v="3"/>
    <x v="39"/>
    <x v="42"/>
    <x v="1"/>
    <n v="0.35000000000000003"/>
    <n v="2000"/>
    <n v="700.00000000000011"/>
    <n v="280.00000000000006"/>
    <n v="0.4"/>
  </r>
  <r>
    <x v="0"/>
    <n v="1185732"/>
    <x v="79"/>
    <x v="3"/>
    <x v="39"/>
    <x v="42"/>
    <x v="2"/>
    <n v="0.25000000000000006"/>
    <n v="2500"/>
    <n v="625.00000000000011"/>
    <n v="218.75000000000003"/>
    <n v="0.35"/>
  </r>
  <r>
    <x v="0"/>
    <n v="1185732"/>
    <x v="79"/>
    <x v="3"/>
    <x v="39"/>
    <x v="42"/>
    <x v="3"/>
    <n v="0.30000000000000004"/>
    <n v="1250"/>
    <n v="375.00000000000006"/>
    <n v="131.25"/>
    <n v="0.35"/>
  </r>
  <r>
    <x v="0"/>
    <n v="1185732"/>
    <x v="79"/>
    <x v="3"/>
    <x v="39"/>
    <x v="42"/>
    <x v="4"/>
    <n v="0.44999999999999996"/>
    <n v="2000"/>
    <n v="899.99999999999989"/>
    <n v="269.99999999999994"/>
    <n v="0.3"/>
  </r>
  <r>
    <x v="0"/>
    <n v="1185732"/>
    <x v="79"/>
    <x v="3"/>
    <x v="39"/>
    <x v="42"/>
    <x v="5"/>
    <n v="0.19999999999999996"/>
    <n v="3000"/>
    <n v="599.99999999999989"/>
    <n v="239.99999999999997"/>
    <n v="0.4"/>
  </r>
  <r>
    <x v="0"/>
    <n v="1185732"/>
    <x v="137"/>
    <x v="3"/>
    <x v="39"/>
    <x v="42"/>
    <x v="0"/>
    <n v="0.25000000000000006"/>
    <n v="5200"/>
    <n v="1300.0000000000002"/>
    <n v="520.00000000000011"/>
    <n v="0.4"/>
  </r>
  <r>
    <x v="0"/>
    <n v="1185732"/>
    <x v="137"/>
    <x v="3"/>
    <x v="39"/>
    <x v="42"/>
    <x v="1"/>
    <n v="0.25000000000000006"/>
    <n v="2250"/>
    <n v="562.50000000000011"/>
    <n v="225.00000000000006"/>
    <n v="0.4"/>
  </r>
  <r>
    <x v="0"/>
    <n v="1185732"/>
    <x v="137"/>
    <x v="3"/>
    <x v="39"/>
    <x v="42"/>
    <x v="2"/>
    <n v="0.15000000000000002"/>
    <n v="2750"/>
    <n v="412.50000000000006"/>
    <n v="144.375"/>
    <n v="0.35"/>
  </r>
  <r>
    <x v="0"/>
    <n v="1185732"/>
    <x v="137"/>
    <x v="3"/>
    <x v="39"/>
    <x v="42"/>
    <x v="3"/>
    <n v="0.19999999999999996"/>
    <n v="1250"/>
    <n v="249.99999999999994"/>
    <n v="87.499999999999972"/>
    <n v="0.35"/>
  </r>
  <r>
    <x v="0"/>
    <n v="1185732"/>
    <x v="137"/>
    <x v="3"/>
    <x v="39"/>
    <x v="42"/>
    <x v="4"/>
    <n v="0.35000000000000003"/>
    <n v="1750"/>
    <n v="612.50000000000011"/>
    <n v="183.75000000000003"/>
    <n v="0.3"/>
  </r>
  <r>
    <x v="0"/>
    <n v="1185732"/>
    <x v="137"/>
    <x v="3"/>
    <x v="39"/>
    <x v="42"/>
    <x v="5"/>
    <n v="0.25000000000000006"/>
    <n v="2750"/>
    <n v="687.50000000000011"/>
    <n v="275.00000000000006"/>
    <n v="0.4"/>
  </r>
  <r>
    <x v="0"/>
    <n v="1185732"/>
    <x v="138"/>
    <x v="3"/>
    <x v="39"/>
    <x v="42"/>
    <x v="0"/>
    <n v="0.25000000000000006"/>
    <n v="5000"/>
    <n v="1250.0000000000002"/>
    <n v="500.00000000000011"/>
    <n v="0.4"/>
  </r>
  <r>
    <x v="0"/>
    <n v="1185732"/>
    <x v="138"/>
    <x v="3"/>
    <x v="39"/>
    <x v="42"/>
    <x v="1"/>
    <n v="0.25000000000000006"/>
    <n v="2000"/>
    <n v="500.00000000000011"/>
    <n v="200.00000000000006"/>
    <n v="0.4"/>
  </r>
  <r>
    <x v="0"/>
    <n v="1185732"/>
    <x v="138"/>
    <x v="3"/>
    <x v="39"/>
    <x v="42"/>
    <x v="2"/>
    <n v="0.15000000000000002"/>
    <n v="2000"/>
    <n v="300.00000000000006"/>
    <n v="105.00000000000001"/>
    <n v="0.35"/>
  </r>
  <r>
    <x v="0"/>
    <n v="1185732"/>
    <x v="138"/>
    <x v="3"/>
    <x v="39"/>
    <x v="42"/>
    <x v="3"/>
    <n v="0.19999999999999996"/>
    <n v="1250"/>
    <n v="249.99999999999994"/>
    <n v="87.499999999999972"/>
    <n v="0.35"/>
  </r>
  <r>
    <x v="0"/>
    <n v="1185732"/>
    <x v="138"/>
    <x v="3"/>
    <x v="39"/>
    <x v="42"/>
    <x v="4"/>
    <n v="0.65"/>
    <n v="1500"/>
    <n v="975"/>
    <n v="292.5"/>
    <n v="0.3"/>
  </r>
  <r>
    <x v="0"/>
    <n v="1185732"/>
    <x v="138"/>
    <x v="3"/>
    <x v="39"/>
    <x v="42"/>
    <x v="5"/>
    <n v="0.5"/>
    <n v="2750"/>
    <n v="1375"/>
    <n v="550"/>
    <n v="0.4"/>
  </r>
  <r>
    <x v="0"/>
    <n v="1185732"/>
    <x v="139"/>
    <x v="3"/>
    <x v="39"/>
    <x v="42"/>
    <x v="0"/>
    <n v="0.6"/>
    <n v="5450"/>
    <n v="3270"/>
    <n v="1308"/>
    <n v="0.4"/>
  </r>
  <r>
    <x v="0"/>
    <n v="1185732"/>
    <x v="139"/>
    <x v="3"/>
    <x v="39"/>
    <x v="42"/>
    <x v="1"/>
    <n v="0.4"/>
    <n v="2500"/>
    <n v="1000"/>
    <n v="400"/>
    <n v="0.4"/>
  </r>
  <r>
    <x v="0"/>
    <n v="1185732"/>
    <x v="139"/>
    <x v="3"/>
    <x v="39"/>
    <x v="42"/>
    <x v="2"/>
    <n v="0.35000000000000003"/>
    <n v="2250"/>
    <n v="787.50000000000011"/>
    <n v="275.625"/>
    <n v="0.35"/>
  </r>
  <r>
    <x v="0"/>
    <n v="1185732"/>
    <x v="139"/>
    <x v="3"/>
    <x v="39"/>
    <x v="42"/>
    <x v="3"/>
    <n v="0.35000000000000003"/>
    <n v="1750"/>
    <n v="612.50000000000011"/>
    <n v="214.37500000000003"/>
    <n v="0.35"/>
  </r>
  <r>
    <x v="0"/>
    <n v="1185732"/>
    <x v="139"/>
    <x v="3"/>
    <x v="39"/>
    <x v="42"/>
    <x v="4"/>
    <n v="0.44999999999999996"/>
    <n v="2000"/>
    <n v="899.99999999999989"/>
    <n v="269.99999999999994"/>
    <n v="0.3"/>
  </r>
  <r>
    <x v="0"/>
    <n v="1185732"/>
    <x v="139"/>
    <x v="3"/>
    <x v="39"/>
    <x v="42"/>
    <x v="5"/>
    <n v="0.54999999999999993"/>
    <n v="3250"/>
    <n v="1787.4999999999998"/>
    <n v="715"/>
    <n v="0.4"/>
  </r>
  <r>
    <x v="0"/>
    <n v="1185732"/>
    <x v="83"/>
    <x v="3"/>
    <x v="39"/>
    <x v="42"/>
    <x v="0"/>
    <n v="0.4"/>
    <n v="5750"/>
    <n v="2300"/>
    <n v="920"/>
    <n v="0.4"/>
  </r>
  <r>
    <x v="0"/>
    <n v="1185732"/>
    <x v="83"/>
    <x v="3"/>
    <x v="39"/>
    <x v="42"/>
    <x v="1"/>
    <n v="0.35000000000000009"/>
    <n v="3250"/>
    <n v="1137.5000000000002"/>
    <n v="455.00000000000011"/>
    <n v="0.4"/>
  </r>
  <r>
    <x v="0"/>
    <n v="1185732"/>
    <x v="83"/>
    <x v="3"/>
    <x v="39"/>
    <x v="42"/>
    <x v="2"/>
    <n v="0.30000000000000004"/>
    <n v="2000"/>
    <n v="600.00000000000011"/>
    <n v="210.00000000000003"/>
    <n v="0.35"/>
  </r>
  <r>
    <x v="0"/>
    <n v="1185732"/>
    <x v="83"/>
    <x v="3"/>
    <x v="39"/>
    <x v="42"/>
    <x v="3"/>
    <n v="0.30000000000000004"/>
    <n v="1750"/>
    <n v="525.00000000000011"/>
    <n v="183.75000000000003"/>
    <n v="0.35"/>
  </r>
  <r>
    <x v="0"/>
    <n v="1185732"/>
    <x v="83"/>
    <x v="3"/>
    <x v="39"/>
    <x v="42"/>
    <x v="4"/>
    <n v="0.4"/>
    <n v="1750"/>
    <n v="700"/>
    <n v="210"/>
    <n v="0.3"/>
  </r>
  <r>
    <x v="0"/>
    <n v="1185732"/>
    <x v="83"/>
    <x v="3"/>
    <x v="39"/>
    <x v="42"/>
    <x v="5"/>
    <n v="0.60000000000000009"/>
    <n v="3250"/>
    <n v="1950.0000000000002"/>
    <n v="780.00000000000011"/>
    <n v="0.4"/>
  </r>
  <r>
    <x v="0"/>
    <n v="1185732"/>
    <x v="140"/>
    <x v="3"/>
    <x v="39"/>
    <x v="42"/>
    <x v="0"/>
    <n v="0.55000000000000004"/>
    <n v="5500"/>
    <n v="3025.0000000000005"/>
    <n v="1210.0000000000002"/>
    <n v="0.4"/>
  </r>
  <r>
    <x v="0"/>
    <n v="1185732"/>
    <x v="140"/>
    <x v="3"/>
    <x v="39"/>
    <x v="42"/>
    <x v="1"/>
    <n v="0.50000000000000011"/>
    <n v="3000"/>
    <n v="1500.0000000000002"/>
    <n v="600.00000000000011"/>
    <n v="0.4"/>
  </r>
  <r>
    <x v="0"/>
    <n v="1185732"/>
    <x v="140"/>
    <x v="3"/>
    <x v="39"/>
    <x v="42"/>
    <x v="2"/>
    <n v="0.45"/>
    <n v="2250"/>
    <n v="1012.5"/>
    <n v="354.375"/>
    <n v="0.35"/>
  </r>
  <r>
    <x v="0"/>
    <n v="1185732"/>
    <x v="140"/>
    <x v="3"/>
    <x v="39"/>
    <x v="42"/>
    <x v="3"/>
    <n v="0.45"/>
    <n v="1750"/>
    <n v="787.5"/>
    <n v="275.625"/>
    <n v="0.35"/>
  </r>
  <r>
    <x v="0"/>
    <n v="1185732"/>
    <x v="140"/>
    <x v="3"/>
    <x v="39"/>
    <x v="42"/>
    <x v="4"/>
    <n v="0.55000000000000004"/>
    <n v="2000"/>
    <n v="1100"/>
    <n v="330"/>
    <n v="0.3"/>
  </r>
  <r>
    <x v="0"/>
    <n v="1185732"/>
    <x v="140"/>
    <x v="3"/>
    <x v="39"/>
    <x v="42"/>
    <x v="5"/>
    <n v="0.60000000000000009"/>
    <n v="3750"/>
    <n v="2250.0000000000005"/>
    <n v="900.00000000000023"/>
    <n v="0.4"/>
  </r>
  <r>
    <x v="0"/>
    <n v="1185732"/>
    <x v="141"/>
    <x v="3"/>
    <x v="39"/>
    <x v="42"/>
    <x v="0"/>
    <n v="0.5"/>
    <n v="5250"/>
    <n v="2625"/>
    <n v="1050"/>
    <n v="0.4"/>
  </r>
  <r>
    <x v="0"/>
    <n v="1185732"/>
    <x v="141"/>
    <x v="3"/>
    <x v="39"/>
    <x v="42"/>
    <x v="1"/>
    <n v="0.45000000000000007"/>
    <n v="3000"/>
    <n v="1350.0000000000002"/>
    <n v="540.00000000000011"/>
    <n v="0.4"/>
  </r>
  <r>
    <x v="0"/>
    <n v="1185732"/>
    <x v="141"/>
    <x v="3"/>
    <x v="39"/>
    <x v="42"/>
    <x v="2"/>
    <n v="0.4"/>
    <n v="2250"/>
    <n v="900"/>
    <n v="315"/>
    <n v="0.35"/>
  </r>
  <r>
    <x v="0"/>
    <n v="1185732"/>
    <x v="141"/>
    <x v="3"/>
    <x v="39"/>
    <x v="42"/>
    <x v="3"/>
    <n v="0.4"/>
    <n v="2000"/>
    <n v="800"/>
    <n v="280"/>
    <n v="0.35"/>
  </r>
  <r>
    <x v="0"/>
    <n v="1185732"/>
    <x v="141"/>
    <x v="3"/>
    <x v="39"/>
    <x v="42"/>
    <x v="4"/>
    <n v="0.5"/>
    <n v="1750"/>
    <n v="875"/>
    <n v="262.5"/>
    <n v="0.3"/>
  </r>
  <r>
    <x v="0"/>
    <n v="1185732"/>
    <x v="141"/>
    <x v="3"/>
    <x v="39"/>
    <x v="42"/>
    <x v="5"/>
    <n v="0.55000000000000004"/>
    <n v="3500"/>
    <n v="1925.0000000000002"/>
    <n v="770.00000000000011"/>
    <n v="0.4"/>
  </r>
  <r>
    <x v="0"/>
    <n v="1185732"/>
    <x v="142"/>
    <x v="3"/>
    <x v="39"/>
    <x v="42"/>
    <x v="0"/>
    <n v="0.35000000000000003"/>
    <n v="4750"/>
    <n v="1662.5000000000002"/>
    <n v="665.00000000000011"/>
    <n v="0.4"/>
  </r>
  <r>
    <x v="0"/>
    <n v="1185732"/>
    <x v="142"/>
    <x v="3"/>
    <x v="39"/>
    <x v="42"/>
    <x v="1"/>
    <n v="0.3000000000000001"/>
    <n v="2750"/>
    <n v="825.00000000000023"/>
    <n v="330.00000000000011"/>
    <n v="0.4"/>
  </r>
  <r>
    <x v="0"/>
    <n v="1185732"/>
    <x v="142"/>
    <x v="3"/>
    <x v="39"/>
    <x v="42"/>
    <x v="2"/>
    <n v="0.25000000000000006"/>
    <n v="1750"/>
    <n v="437.50000000000011"/>
    <n v="153.12500000000003"/>
    <n v="0.35"/>
  </r>
  <r>
    <x v="0"/>
    <n v="1185732"/>
    <x v="142"/>
    <x v="3"/>
    <x v="39"/>
    <x v="42"/>
    <x v="3"/>
    <n v="0.25000000000000006"/>
    <n v="1500"/>
    <n v="375.00000000000006"/>
    <n v="131.25"/>
    <n v="0.35"/>
  </r>
  <r>
    <x v="0"/>
    <n v="1185732"/>
    <x v="142"/>
    <x v="3"/>
    <x v="39"/>
    <x v="42"/>
    <x v="4"/>
    <n v="0.35000000000000003"/>
    <n v="1500"/>
    <n v="525"/>
    <n v="157.5"/>
    <n v="0.3"/>
  </r>
  <r>
    <x v="0"/>
    <n v="1185732"/>
    <x v="142"/>
    <x v="3"/>
    <x v="39"/>
    <x v="42"/>
    <x v="5"/>
    <n v="0.4"/>
    <n v="2250"/>
    <n v="900"/>
    <n v="360"/>
    <n v="0.4"/>
  </r>
  <r>
    <x v="0"/>
    <n v="1185732"/>
    <x v="87"/>
    <x v="3"/>
    <x v="39"/>
    <x v="42"/>
    <x v="0"/>
    <n v="0.44999999999999996"/>
    <n v="4000"/>
    <n v="1799.9999999999998"/>
    <n v="720"/>
    <n v="0.4"/>
  </r>
  <r>
    <x v="0"/>
    <n v="1185732"/>
    <x v="87"/>
    <x v="3"/>
    <x v="39"/>
    <x v="42"/>
    <x v="1"/>
    <n v="0.35000000000000003"/>
    <n v="2500"/>
    <n v="875.00000000000011"/>
    <n v="350.00000000000006"/>
    <n v="0.4"/>
  </r>
  <r>
    <x v="0"/>
    <n v="1185732"/>
    <x v="87"/>
    <x v="3"/>
    <x v="39"/>
    <x v="42"/>
    <x v="2"/>
    <n v="0.35000000000000003"/>
    <n v="1500"/>
    <n v="525"/>
    <n v="183.75"/>
    <n v="0.35"/>
  </r>
  <r>
    <x v="0"/>
    <n v="1185732"/>
    <x v="87"/>
    <x v="3"/>
    <x v="39"/>
    <x v="42"/>
    <x v="3"/>
    <n v="0.35000000000000003"/>
    <n v="1500"/>
    <n v="525"/>
    <n v="183.75"/>
    <n v="0.35"/>
  </r>
  <r>
    <x v="0"/>
    <n v="1185732"/>
    <x v="87"/>
    <x v="3"/>
    <x v="39"/>
    <x v="42"/>
    <x v="4"/>
    <n v="0.44999999999999996"/>
    <n v="1500"/>
    <n v="674.99999999999989"/>
    <n v="202.49999999999997"/>
    <n v="0.3"/>
  </r>
  <r>
    <x v="0"/>
    <n v="1185732"/>
    <x v="87"/>
    <x v="3"/>
    <x v="39"/>
    <x v="42"/>
    <x v="5"/>
    <n v="0.49999999999999983"/>
    <n v="2750"/>
    <n v="1374.9999999999995"/>
    <n v="549.99999999999989"/>
    <n v="0.4"/>
  </r>
  <r>
    <x v="0"/>
    <n v="1185732"/>
    <x v="143"/>
    <x v="3"/>
    <x v="39"/>
    <x v="42"/>
    <x v="0"/>
    <n v="0.44999999999999996"/>
    <n v="4250"/>
    <n v="1912.4999999999998"/>
    <n v="765"/>
    <n v="0.4"/>
  </r>
  <r>
    <x v="0"/>
    <n v="1185732"/>
    <x v="143"/>
    <x v="3"/>
    <x v="39"/>
    <x v="42"/>
    <x v="1"/>
    <n v="0.35000000000000003"/>
    <n v="3250"/>
    <n v="1137.5"/>
    <n v="455"/>
    <n v="0.4"/>
  </r>
  <r>
    <x v="0"/>
    <n v="1185732"/>
    <x v="143"/>
    <x v="3"/>
    <x v="39"/>
    <x v="42"/>
    <x v="2"/>
    <n v="0.35000000000000003"/>
    <n v="2700"/>
    <n v="945.00000000000011"/>
    <n v="330.75"/>
    <n v="0.35"/>
  </r>
  <r>
    <x v="0"/>
    <n v="1185732"/>
    <x v="143"/>
    <x v="3"/>
    <x v="39"/>
    <x v="42"/>
    <x v="3"/>
    <n v="0.35000000000000003"/>
    <n v="2750"/>
    <n v="962.50000000000011"/>
    <n v="336.875"/>
    <n v="0.35"/>
  </r>
  <r>
    <x v="0"/>
    <n v="1185732"/>
    <x v="143"/>
    <x v="3"/>
    <x v="39"/>
    <x v="42"/>
    <x v="4"/>
    <n v="0.6"/>
    <n v="2500"/>
    <n v="1500"/>
    <n v="450"/>
    <n v="0.3"/>
  </r>
  <r>
    <x v="0"/>
    <n v="1185732"/>
    <x v="143"/>
    <x v="3"/>
    <x v="39"/>
    <x v="42"/>
    <x v="5"/>
    <n v="0.64999999999999991"/>
    <n v="3500"/>
    <n v="2274.9999999999995"/>
    <n v="909.99999999999989"/>
    <n v="0.4"/>
  </r>
  <r>
    <x v="0"/>
    <n v="1185732"/>
    <x v="144"/>
    <x v="3"/>
    <x v="39"/>
    <x v="42"/>
    <x v="0"/>
    <n v="0.6"/>
    <n v="6000"/>
    <n v="3600"/>
    <n v="1440"/>
    <n v="0.4"/>
  </r>
  <r>
    <x v="0"/>
    <n v="1185732"/>
    <x v="144"/>
    <x v="3"/>
    <x v="39"/>
    <x v="42"/>
    <x v="1"/>
    <n v="0.5"/>
    <n v="4000"/>
    <n v="2000"/>
    <n v="800"/>
    <n v="0.4"/>
  </r>
  <r>
    <x v="0"/>
    <n v="1185732"/>
    <x v="144"/>
    <x v="3"/>
    <x v="39"/>
    <x v="42"/>
    <x v="2"/>
    <n v="0.5"/>
    <n v="3500"/>
    <n v="1750"/>
    <n v="612.5"/>
    <n v="0.35"/>
  </r>
  <r>
    <x v="0"/>
    <n v="1185732"/>
    <x v="144"/>
    <x v="3"/>
    <x v="39"/>
    <x v="42"/>
    <x v="3"/>
    <n v="0.5"/>
    <n v="3000"/>
    <n v="1500"/>
    <n v="525"/>
    <n v="0.35"/>
  </r>
  <r>
    <x v="0"/>
    <n v="1185732"/>
    <x v="144"/>
    <x v="3"/>
    <x v="39"/>
    <x v="42"/>
    <x v="4"/>
    <n v="0.6"/>
    <n v="3000"/>
    <n v="1800"/>
    <n v="540"/>
    <n v="0.3"/>
  </r>
  <r>
    <x v="0"/>
    <n v="1185732"/>
    <x v="144"/>
    <x v="3"/>
    <x v="39"/>
    <x v="42"/>
    <x v="5"/>
    <n v="0.64999999999999991"/>
    <n v="4000"/>
    <n v="2599.9999999999995"/>
    <n v="1039.9999999999998"/>
    <n v="0.4"/>
  </r>
  <r>
    <x v="0"/>
    <n v="1185732"/>
    <x v="102"/>
    <x v="3"/>
    <x v="40"/>
    <x v="43"/>
    <x v="0"/>
    <n v="0.35000000000000003"/>
    <n v="5000"/>
    <n v="1750.0000000000002"/>
    <n v="700.00000000000011"/>
    <n v="0.4"/>
  </r>
  <r>
    <x v="0"/>
    <n v="1185732"/>
    <x v="102"/>
    <x v="3"/>
    <x v="40"/>
    <x v="43"/>
    <x v="1"/>
    <n v="0.35000000000000003"/>
    <n v="3000"/>
    <n v="1050"/>
    <n v="420"/>
    <n v="0.4"/>
  </r>
  <r>
    <x v="0"/>
    <n v="1185732"/>
    <x v="102"/>
    <x v="3"/>
    <x v="40"/>
    <x v="43"/>
    <x v="2"/>
    <n v="0.25000000000000006"/>
    <n v="3000"/>
    <n v="750.00000000000011"/>
    <n v="300.00000000000006"/>
    <n v="0.4"/>
  </r>
  <r>
    <x v="0"/>
    <n v="1185732"/>
    <x v="102"/>
    <x v="3"/>
    <x v="40"/>
    <x v="43"/>
    <x v="3"/>
    <n v="0.30000000000000004"/>
    <n v="1500"/>
    <n v="450.00000000000006"/>
    <n v="180.00000000000003"/>
    <n v="0.4"/>
  </r>
  <r>
    <x v="0"/>
    <n v="1185732"/>
    <x v="102"/>
    <x v="3"/>
    <x v="40"/>
    <x v="43"/>
    <x v="4"/>
    <n v="0.44999999999999996"/>
    <n v="2000"/>
    <n v="899.99999999999989"/>
    <n v="360"/>
    <n v="0.4"/>
  </r>
  <r>
    <x v="0"/>
    <n v="1185732"/>
    <x v="102"/>
    <x v="3"/>
    <x v="40"/>
    <x v="43"/>
    <x v="5"/>
    <n v="0.35000000000000003"/>
    <n v="3000"/>
    <n v="1050"/>
    <n v="420"/>
    <n v="0.4"/>
  </r>
  <r>
    <x v="0"/>
    <n v="1185732"/>
    <x v="103"/>
    <x v="3"/>
    <x v="40"/>
    <x v="43"/>
    <x v="0"/>
    <n v="0.35000000000000003"/>
    <n v="5500"/>
    <n v="1925.0000000000002"/>
    <n v="770.00000000000011"/>
    <n v="0.4"/>
  </r>
  <r>
    <x v="0"/>
    <n v="1185732"/>
    <x v="103"/>
    <x v="3"/>
    <x v="40"/>
    <x v="43"/>
    <x v="1"/>
    <n v="0.4"/>
    <n v="2000"/>
    <n v="800"/>
    <n v="320"/>
    <n v="0.4"/>
  </r>
  <r>
    <x v="0"/>
    <n v="1185732"/>
    <x v="103"/>
    <x v="3"/>
    <x v="40"/>
    <x v="43"/>
    <x v="2"/>
    <n v="0.30000000000000004"/>
    <n v="3000"/>
    <n v="900.00000000000011"/>
    <n v="360.00000000000006"/>
    <n v="0.4"/>
  </r>
  <r>
    <x v="0"/>
    <n v="1185732"/>
    <x v="103"/>
    <x v="3"/>
    <x v="40"/>
    <x v="43"/>
    <x v="3"/>
    <n v="0.35000000000000003"/>
    <n v="1750"/>
    <n v="612.50000000000011"/>
    <n v="245.00000000000006"/>
    <n v="0.4"/>
  </r>
  <r>
    <x v="0"/>
    <n v="1185732"/>
    <x v="103"/>
    <x v="3"/>
    <x v="40"/>
    <x v="43"/>
    <x v="4"/>
    <n v="0.49999999999999994"/>
    <n v="2500"/>
    <n v="1249.9999999999998"/>
    <n v="499.99999999999994"/>
    <n v="0.4"/>
  </r>
  <r>
    <x v="0"/>
    <n v="1185732"/>
    <x v="103"/>
    <x v="3"/>
    <x v="40"/>
    <x v="43"/>
    <x v="5"/>
    <n v="0.24999999999999994"/>
    <n v="3500"/>
    <n v="874.99999999999977"/>
    <n v="349.99999999999994"/>
    <n v="0.4"/>
  </r>
  <r>
    <x v="0"/>
    <n v="1185732"/>
    <x v="104"/>
    <x v="3"/>
    <x v="40"/>
    <x v="43"/>
    <x v="0"/>
    <n v="0.30000000000000004"/>
    <n v="5700"/>
    <n v="1710.0000000000002"/>
    <n v="684.00000000000011"/>
    <n v="0.4"/>
  </r>
  <r>
    <x v="0"/>
    <n v="1185732"/>
    <x v="104"/>
    <x v="3"/>
    <x v="40"/>
    <x v="43"/>
    <x v="1"/>
    <n v="0.30000000000000004"/>
    <n v="2750"/>
    <n v="825.00000000000011"/>
    <n v="330.00000000000006"/>
    <n v="0.4"/>
  </r>
  <r>
    <x v="0"/>
    <n v="1185732"/>
    <x v="104"/>
    <x v="3"/>
    <x v="40"/>
    <x v="43"/>
    <x v="2"/>
    <n v="0.2"/>
    <n v="3250"/>
    <n v="650"/>
    <n v="260"/>
    <n v="0.4"/>
  </r>
  <r>
    <x v="0"/>
    <n v="1185732"/>
    <x v="104"/>
    <x v="3"/>
    <x v="40"/>
    <x v="43"/>
    <x v="3"/>
    <n v="0.24999999999999994"/>
    <n v="1750"/>
    <n v="437.49999999999989"/>
    <n v="174.99999999999997"/>
    <n v="0.4"/>
  </r>
  <r>
    <x v="0"/>
    <n v="1185732"/>
    <x v="104"/>
    <x v="3"/>
    <x v="40"/>
    <x v="43"/>
    <x v="4"/>
    <n v="0.4"/>
    <n v="2250"/>
    <n v="900"/>
    <n v="360"/>
    <n v="0.4"/>
  </r>
  <r>
    <x v="0"/>
    <n v="1185732"/>
    <x v="104"/>
    <x v="3"/>
    <x v="40"/>
    <x v="43"/>
    <x v="5"/>
    <n v="0.30000000000000004"/>
    <n v="3250"/>
    <n v="975.00000000000011"/>
    <n v="390.00000000000006"/>
    <n v="0.4"/>
  </r>
  <r>
    <x v="0"/>
    <n v="1185732"/>
    <x v="105"/>
    <x v="3"/>
    <x v="40"/>
    <x v="43"/>
    <x v="0"/>
    <n v="0.30000000000000004"/>
    <n v="5500"/>
    <n v="1650.0000000000002"/>
    <n v="660.00000000000011"/>
    <n v="0.4"/>
  </r>
  <r>
    <x v="0"/>
    <n v="1185732"/>
    <x v="105"/>
    <x v="3"/>
    <x v="40"/>
    <x v="43"/>
    <x v="1"/>
    <n v="0.30000000000000004"/>
    <n v="2500"/>
    <n v="750.00000000000011"/>
    <n v="300.00000000000006"/>
    <n v="0.4"/>
  </r>
  <r>
    <x v="0"/>
    <n v="1185732"/>
    <x v="105"/>
    <x v="3"/>
    <x v="40"/>
    <x v="43"/>
    <x v="2"/>
    <n v="0.2"/>
    <n v="2500"/>
    <n v="500"/>
    <n v="200"/>
    <n v="0.4"/>
  </r>
  <r>
    <x v="0"/>
    <n v="1185732"/>
    <x v="105"/>
    <x v="3"/>
    <x v="40"/>
    <x v="43"/>
    <x v="3"/>
    <n v="0.24999999999999994"/>
    <n v="1750"/>
    <n v="437.49999999999989"/>
    <n v="174.99999999999997"/>
    <n v="0.4"/>
  </r>
  <r>
    <x v="0"/>
    <n v="1185732"/>
    <x v="105"/>
    <x v="3"/>
    <x v="40"/>
    <x v="43"/>
    <x v="4"/>
    <n v="0.65"/>
    <n v="2000"/>
    <n v="1300"/>
    <n v="520"/>
    <n v="0.4"/>
  </r>
  <r>
    <x v="0"/>
    <n v="1185732"/>
    <x v="105"/>
    <x v="3"/>
    <x v="40"/>
    <x v="43"/>
    <x v="5"/>
    <n v="0.5"/>
    <n v="3250"/>
    <n v="1625"/>
    <n v="650"/>
    <n v="0.4"/>
  </r>
  <r>
    <x v="0"/>
    <n v="1185732"/>
    <x v="106"/>
    <x v="3"/>
    <x v="40"/>
    <x v="43"/>
    <x v="0"/>
    <n v="0.6"/>
    <n v="5950"/>
    <n v="3570"/>
    <n v="1428"/>
    <n v="0.4"/>
  </r>
  <r>
    <x v="0"/>
    <n v="1185732"/>
    <x v="106"/>
    <x v="3"/>
    <x v="40"/>
    <x v="43"/>
    <x v="1"/>
    <n v="0.4"/>
    <n v="3000"/>
    <n v="1200"/>
    <n v="480"/>
    <n v="0.4"/>
  </r>
  <r>
    <x v="0"/>
    <n v="1185732"/>
    <x v="106"/>
    <x v="3"/>
    <x v="40"/>
    <x v="43"/>
    <x v="2"/>
    <n v="0.35000000000000003"/>
    <n v="2750"/>
    <n v="962.50000000000011"/>
    <n v="385.00000000000006"/>
    <n v="0.4"/>
  </r>
  <r>
    <x v="0"/>
    <n v="1185732"/>
    <x v="106"/>
    <x v="3"/>
    <x v="40"/>
    <x v="43"/>
    <x v="3"/>
    <n v="0.35000000000000003"/>
    <n v="2000"/>
    <n v="700.00000000000011"/>
    <n v="280.00000000000006"/>
    <n v="0.4"/>
  </r>
  <r>
    <x v="0"/>
    <n v="1185732"/>
    <x v="106"/>
    <x v="3"/>
    <x v="40"/>
    <x v="43"/>
    <x v="4"/>
    <n v="0.44999999999999996"/>
    <n v="2250"/>
    <n v="1012.4999999999999"/>
    <n v="405"/>
    <n v="0.4"/>
  </r>
  <r>
    <x v="0"/>
    <n v="1185732"/>
    <x v="106"/>
    <x v="3"/>
    <x v="40"/>
    <x v="43"/>
    <x v="5"/>
    <n v="0.54999999999999993"/>
    <n v="3500"/>
    <n v="1924.9999999999998"/>
    <n v="770"/>
    <n v="0.4"/>
  </r>
  <r>
    <x v="0"/>
    <n v="1185732"/>
    <x v="107"/>
    <x v="3"/>
    <x v="40"/>
    <x v="43"/>
    <x v="0"/>
    <n v="0.45"/>
    <n v="6000"/>
    <n v="2700"/>
    <n v="1080"/>
    <n v="0.4"/>
  </r>
  <r>
    <x v="0"/>
    <n v="1185732"/>
    <x v="107"/>
    <x v="3"/>
    <x v="40"/>
    <x v="43"/>
    <x v="1"/>
    <n v="0.40000000000000008"/>
    <n v="4250"/>
    <n v="1700.0000000000002"/>
    <n v="680.00000000000011"/>
    <n v="0.4"/>
  </r>
  <r>
    <x v="0"/>
    <n v="1185732"/>
    <x v="107"/>
    <x v="3"/>
    <x v="40"/>
    <x v="43"/>
    <x v="2"/>
    <n v="0.35000000000000003"/>
    <n v="3000"/>
    <n v="1050"/>
    <n v="420"/>
    <n v="0.4"/>
  </r>
  <r>
    <x v="0"/>
    <n v="1185732"/>
    <x v="107"/>
    <x v="3"/>
    <x v="40"/>
    <x v="43"/>
    <x v="3"/>
    <n v="0.35000000000000003"/>
    <n v="2750"/>
    <n v="962.50000000000011"/>
    <n v="385.00000000000006"/>
    <n v="0.4"/>
  </r>
  <r>
    <x v="0"/>
    <n v="1185732"/>
    <x v="107"/>
    <x v="3"/>
    <x v="40"/>
    <x v="43"/>
    <x v="4"/>
    <n v="0.45"/>
    <n v="2750"/>
    <n v="1237.5"/>
    <n v="495"/>
    <n v="0.4"/>
  </r>
  <r>
    <x v="0"/>
    <n v="1185732"/>
    <x v="107"/>
    <x v="3"/>
    <x v="40"/>
    <x v="43"/>
    <x v="5"/>
    <n v="0.65000000000000013"/>
    <n v="4250"/>
    <n v="2762.5000000000005"/>
    <n v="1105.0000000000002"/>
    <n v="0.4"/>
  </r>
  <r>
    <x v="0"/>
    <n v="1185732"/>
    <x v="108"/>
    <x v="3"/>
    <x v="40"/>
    <x v="43"/>
    <x v="0"/>
    <n v="0.60000000000000009"/>
    <n v="6500"/>
    <n v="3900.0000000000005"/>
    <n v="1560.0000000000002"/>
    <n v="0.4"/>
  </r>
  <r>
    <x v="0"/>
    <n v="1185732"/>
    <x v="108"/>
    <x v="3"/>
    <x v="40"/>
    <x v="43"/>
    <x v="1"/>
    <n v="0.55000000000000016"/>
    <n v="4000"/>
    <n v="2200.0000000000005"/>
    <n v="880.00000000000023"/>
    <n v="0.4"/>
  </r>
  <r>
    <x v="0"/>
    <n v="1185732"/>
    <x v="108"/>
    <x v="3"/>
    <x v="40"/>
    <x v="43"/>
    <x v="2"/>
    <n v="0.5"/>
    <n v="3250"/>
    <n v="1625"/>
    <n v="650"/>
    <n v="0.4"/>
  </r>
  <r>
    <x v="0"/>
    <n v="1185732"/>
    <x v="108"/>
    <x v="3"/>
    <x v="40"/>
    <x v="43"/>
    <x v="3"/>
    <n v="0.5"/>
    <n v="2750"/>
    <n v="1375"/>
    <n v="550"/>
    <n v="0.4"/>
  </r>
  <r>
    <x v="0"/>
    <n v="1185732"/>
    <x v="108"/>
    <x v="3"/>
    <x v="40"/>
    <x v="43"/>
    <x v="4"/>
    <n v="0.60000000000000009"/>
    <n v="3000"/>
    <n v="1800.0000000000002"/>
    <n v="720.00000000000011"/>
    <n v="0.4"/>
  </r>
  <r>
    <x v="0"/>
    <n v="1185732"/>
    <x v="108"/>
    <x v="3"/>
    <x v="40"/>
    <x v="43"/>
    <x v="5"/>
    <n v="0.65000000000000013"/>
    <n v="4750"/>
    <n v="3087.5000000000005"/>
    <n v="1235.0000000000002"/>
    <n v="0.4"/>
  </r>
  <r>
    <x v="0"/>
    <n v="1185732"/>
    <x v="109"/>
    <x v="3"/>
    <x v="40"/>
    <x v="43"/>
    <x v="0"/>
    <n v="0.5"/>
    <n v="5250"/>
    <n v="2625"/>
    <n v="1050"/>
    <n v="0.4"/>
  </r>
  <r>
    <x v="0"/>
    <n v="1185732"/>
    <x v="109"/>
    <x v="3"/>
    <x v="40"/>
    <x v="43"/>
    <x v="1"/>
    <n v="0.45000000000000007"/>
    <n v="3000"/>
    <n v="1350.0000000000002"/>
    <n v="540.00000000000011"/>
    <n v="0.4"/>
  </r>
  <r>
    <x v="0"/>
    <n v="1185732"/>
    <x v="109"/>
    <x v="3"/>
    <x v="40"/>
    <x v="43"/>
    <x v="2"/>
    <n v="0.4"/>
    <n v="3000"/>
    <n v="1200"/>
    <n v="480"/>
    <n v="0.4"/>
  </r>
  <r>
    <x v="0"/>
    <n v="1185732"/>
    <x v="109"/>
    <x v="3"/>
    <x v="40"/>
    <x v="43"/>
    <x v="3"/>
    <n v="0.4"/>
    <n v="2750"/>
    <n v="1100"/>
    <n v="440"/>
    <n v="0.4"/>
  </r>
  <r>
    <x v="0"/>
    <n v="1185732"/>
    <x v="109"/>
    <x v="3"/>
    <x v="40"/>
    <x v="43"/>
    <x v="4"/>
    <n v="0.5"/>
    <n v="2500"/>
    <n v="1250"/>
    <n v="500"/>
    <n v="0.4"/>
  </r>
  <r>
    <x v="0"/>
    <n v="1185732"/>
    <x v="109"/>
    <x v="3"/>
    <x v="40"/>
    <x v="43"/>
    <x v="5"/>
    <n v="0.55000000000000004"/>
    <n v="4250"/>
    <n v="2337.5"/>
    <n v="935"/>
    <n v="0.4"/>
  </r>
  <r>
    <x v="0"/>
    <n v="1185732"/>
    <x v="110"/>
    <x v="3"/>
    <x v="40"/>
    <x v="43"/>
    <x v="0"/>
    <n v="0.35000000000000003"/>
    <n v="5500"/>
    <n v="1925.0000000000002"/>
    <n v="770.00000000000011"/>
    <n v="0.4"/>
  </r>
  <r>
    <x v="0"/>
    <n v="1185732"/>
    <x v="110"/>
    <x v="3"/>
    <x v="40"/>
    <x v="43"/>
    <x v="1"/>
    <n v="0.3000000000000001"/>
    <n v="3500"/>
    <n v="1050.0000000000005"/>
    <n v="420.00000000000023"/>
    <n v="0.4"/>
  </r>
  <r>
    <x v="0"/>
    <n v="1185732"/>
    <x v="110"/>
    <x v="3"/>
    <x v="40"/>
    <x v="43"/>
    <x v="2"/>
    <n v="0.25000000000000006"/>
    <n v="2500"/>
    <n v="625.00000000000011"/>
    <n v="250.00000000000006"/>
    <n v="0.4"/>
  </r>
  <r>
    <x v="0"/>
    <n v="1185732"/>
    <x v="110"/>
    <x v="3"/>
    <x v="40"/>
    <x v="43"/>
    <x v="3"/>
    <n v="0.25000000000000006"/>
    <n v="2250"/>
    <n v="562.50000000000011"/>
    <n v="225.00000000000006"/>
    <n v="0.4"/>
  </r>
  <r>
    <x v="0"/>
    <n v="1185732"/>
    <x v="110"/>
    <x v="3"/>
    <x v="40"/>
    <x v="43"/>
    <x v="4"/>
    <n v="0.35000000000000003"/>
    <n v="2250"/>
    <n v="787.50000000000011"/>
    <n v="315.00000000000006"/>
    <n v="0.4"/>
  </r>
  <r>
    <x v="0"/>
    <n v="1185732"/>
    <x v="110"/>
    <x v="3"/>
    <x v="40"/>
    <x v="43"/>
    <x v="5"/>
    <n v="0.4"/>
    <n v="3000"/>
    <n v="1200"/>
    <n v="480"/>
    <n v="0.4"/>
  </r>
  <r>
    <x v="0"/>
    <n v="1185732"/>
    <x v="111"/>
    <x v="3"/>
    <x v="40"/>
    <x v="43"/>
    <x v="0"/>
    <n v="0.44999999999999996"/>
    <n v="4250"/>
    <n v="1912.4999999999998"/>
    <n v="765"/>
    <n v="0.4"/>
  </r>
  <r>
    <x v="0"/>
    <n v="1185732"/>
    <x v="111"/>
    <x v="3"/>
    <x v="40"/>
    <x v="43"/>
    <x v="1"/>
    <n v="0.35000000000000003"/>
    <n v="2750"/>
    <n v="962.50000000000011"/>
    <n v="385.00000000000006"/>
    <n v="0.4"/>
  </r>
  <r>
    <x v="0"/>
    <n v="1185732"/>
    <x v="111"/>
    <x v="3"/>
    <x v="40"/>
    <x v="43"/>
    <x v="2"/>
    <n v="0.35000000000000003"/>
    <n v="1750"/>
    <n v="612.50000000000011"/>
    <n v="245.00000000000006"/>
    <n v="0.4"/>
  </r>
  <r>
    <x v="0"/>
    <n v="1185732"/>
    <x v="111"/>
    <x v="3"/>
    <x v="40"/>
    <x v="43"/>
    <x v="3"/>
    <n v="0.35000000000000003"/>
    <n v="1750"/>
    <n v="612.50000000000011"/>
    <n v="245.00000000000006"/>
    <n v="0.4"/>
  </r>
  <r>
    <x v="0"/>
    <n v="1185732"/>
    <x v="111"/>
    <x v="3"/>
    <x v="40"/>
    <x v="43"/>
    <x v="4"/>
    <n v="0.44999999999999996"/>
    <n v="1750"/>
    <n v="787.49999999999989"/>
    <n v="315"/>
    <n v="0.4"/>
  </r>
  <r>
    <x v="0"/>
    <n v="1185732"/>
    <x v="111"/>
    <x v="3"/>
    <x v="40"/>
    <x v="43"/>
    <x v="5"/>
    <n v="0.49999999999999983"/>
    <n v="3000"/>
    <n v="1499.9999999999995"/>
    <n v="599.99999999999989"/>
    <n v="0.4"/>
  </r>
  <r>
    <x v="0"/>
    <n v="1185732"/>
    <x v="112"/>
    <x v="3"/>
    <x v="40"/>
    <x v="43"/>
    <x v="0"/>
    <n v="0.44999999999999996"/>
    <n v="4500"/>
    <n v="2024.9999999999998"/>
    <n v="810"/>
    <n v="0.4"/>
  </r>
  <r>
    <x v="0"/>
    <n v="1185732"/>
    <x v="112"/>
    <x v="3"/>
    <x v="40"/>
    <x v="43"/>
    <x v="1"/>
    <n v="0.35000000000000003"/>
    <n v="3500"/>
    <n v="1225.0000000000002"/>
    <n v="490.00000000000011"/>
    <n v="0.4"/>
  </r>
  <r>
    <x v="0"/>
    <n v="1185732"/>
    <x v="112"/>
    <x v="3"/>
    <x v="40"/>
    <x v="43"/>
    <x v="2"/>
    <n v="0.35000000000000003"/>
    <n v="2950"/>
    <n v="1032.5"/>
    <n v="413"/>
    <n v="0.4"/>
  </r>
  <r>
    <x v="0"/>
    <n v="1185732"/>
    <x v="112"/>
    <x v="3"/>
    <x v="40"/>
    <x v="43"/>
    <x v="3"/>
    <n v="0.4"/>
    <n v="3250"/>
    <n v="1300"/>
    <n v="520"/>
    <n v="0.4"/>
  </r>
  <r>
    <x v="0"/>
    <n v="1185732"/>
    <x v="112"/>
    <x v="3"/>
    <x v="40"/>
    <x v="43"/>
    <x v="4"/>
    <n v="0.65"/>
    <n v="3000"/>
    <n v="1950"/>
    <n v="780"/>
    <n v="0.4"/>
  </r>
  <r>
    <x v="0"/>
    <n v="1185732"/>
    <x v="112"/>
    <x v="3"/>
    <x v="40"/>
    <x v="43"/>
    <x v="5"/>
    <n v="0.7"/>
    <n v="4000"/>
    <n v="2800"/>
    <n v="1120"/>
    <n v="0.4"/>
  </r>
  <r>
    <x v="0"/>
    <n v="1185732"/>
    <x v="113"/>
    <x v="3"/>
    <x v="40"/>
    <x v="43"/>
    <x v="0"/>
    <n v="0.65"/>
    <n v="6500"/>
    <n v="4225"/>
    <n v="1690"/>
    <n v="0.4"/>
  </r>
  <r>
    <x v="0"/>
    <n v="1185732"/>
    <x v="113"/>
    <x v="3"/>
    <x v="40"/>
    <x v="43"/>
    <x v="1"/>
    <n v="0.55000000000000004"/>
    <n v="4500"/>
    <n v="2475"/>
    <n v="990"/>
    <n v="0.4"/>
  </r>
  <r>
    <x v="0"/>
    <n v="1185732"/>
    <x v="113"/>
    <x v="3"/>
    <x v="40"/>
    <x v="43"/>
    <x v="2"/>
    <n v="0.55000000000000004"/>
    <n v="4000"/>
    <n v="2200"/>
    <n v="880"/>
    <n v="0.4"/>
  </r>
  <r>
    <x v="0"/>
    <n v="1185732"/>
    <x v="113"/>
    <x v="3"/>
    <x v="40"/>
    <x v="43"/>
    <x v="3"/>
    <n v="0.55000000000000004"/>
    <n v="3500"/>
    <n v="1925.0000000000002"/>
    <n v="770.00000000000011"/>
    <n v="0.4"/>
  </r>
  <r>
    <x v="0"/>
    <n v="1185732"/>
    <x v="113"/>
    <x v="3"/>
    <x v="40"/>
    <x v="43"/>
    <x v="4"/>
    <n v="0.65"/>
    <n v="3500"/>
    <n v="2275"/>
    <n v="910"/>
    <n v="0.4"/>
  </r>
  <r>
    <x v="0"/>
    <n v="1185732"/>
    <x v="113"/>
    <x v="3"/>
    <x v="40"/>
    <x v="43"/>
    <x v="5"/>
    <n v="0.7"/>
    <n v="4500"/>
    <n v="3150"/>
    <n v="1260"/>
    <n v="0.4"/>
  </r>
  <r>
    <x v="0"/>
    <n v="1185732"/>
    <x v="145"/>
    <x v="0"/>
    <x v="41"/>
    <x v="31"/>
    <x v="0"/>
    <n v="0.35000000000000003"/>
    <n v="4250"/>
    <n v="1487.5000000000002"/>
    <n v="595.00000000000011"/>
    <n v="0.4"/>
  </r>
  <r>
    <x v="0"/>
    <n v="1185732"/>
    <x v="145"/>
    <x v="0"/>
    <x v="41"/>
    <x v="31"/>
    <x v="1"/>
    <n v="0.35000000000000003"/>
    <n v="2250"/>
    <n v="787.50000000000011"/>
    <n v="275.625"/>
    <n v="0.35"/>
  </r>
  <r>
    <x v="0"/>
    <n v="1185732"/>
    <x v="145"/>
    <x v="0"/>
    <x v="41"/>
    <x v="31"/>
    <x v="2"/>
    <n v="0.25000000000000006"/>
    <n v="2250"/>
    <n v="562.50000000000011"/>
    <n v="196.87500000000003"/>
    <n v="0.35"/>
  </r>
  <r>
    <x v="0"/>
    <n v="1185732"/>
    <x v="145"/>
    <x v="0"/>
    <x v="41"/>
    <x v="31"/>
    <x v="3"/>
    <n v="0.3"/>
    <n v="750"/>
    <n v="225"/>
    <n v="78.75"/>
    <n v="0.35"/>
  </r>
  <r>
    <x v="0"/>
    <n v="1185732"/>
    <x v="145"/>
    <x v="0"/>
    <x v="41"/>
    <x v="31"/>
    <x v="4"/>
    <n v="0.45"/>
    <n v="1250"/>
    <n v="562.5"/>
    <n v="168.75"/>
    <n v="0.3"/>
  </r>
  <r>
    <x v="0"/>
    <n v="1185732"/>
    <x v="145"/>
    <x v="0"/>
    <x v="41"/>
    <x v="31"/>
    <x v="5"/>
    <n v="0.35000000000000003"/>
    <n v="2250"/>
    <n v="787.50000000000011"/>
    <n v="236.25000000000003"/>
    <n v="0.3"/>
  </r>
  <r>
    <x v="0"/>
    <n v="1185732"/>
    <x v="216"/>
    <x v="0"/>
    <x v="41"/>
    <x v="31"/>
    <x v="0"/>
    <n v="0.35000000000000003"/>
    <n v="4750"/>
    <n v="1662.5000000000002"/>
    <n v="665.00000000000011"/>
    <n v="0.4"/>
  </r>
  <r>
    <x v="0"/>
    <n v="1185732"/>
    <x v="216"/>
    <x v="0"/>
    <x v="41"/>
    <x v="31"/>
    <x v="1"/>
    <n v="0.35000000000000003"/>
    <n v="1250"/>
    <n v="437.50000000000006"/>
    <n v="153.125"/>
    <n v="0.35"/>
  </r>
  <r>
    <x v="0"/>
    <n v="1185732"/>
    <x v="216"/>
    <x v="0"/>
    <x v="41"/>
    <x v="31"/>
    <x v="2"/>
    <n v="0.25000000000000006"/>
    <n v="1750"/>
    <n v="437.50000000000011"/>
    <n v="153.12500000000003"/>
    <n v="0.35"/>
  </r>
  <r>
    <x v="0"/>
    <n v="1185732"/>
    <x v="216"/>
    <x v="0"/>
    <x v="41"/>
    <x v="31"/>
    <x v="3"/>
    <n v="0.3"/>
    <n v="500"/>
    <n v="150"/>
    <n v="52.5"/>
    <n v="0.35"/>
  </r>
  <r>
    <x v="0"/>
    <n v="1185732"/>
    <x v="216"/>
    <x v="0"/>
    <x v="41"/>
    <x v="31"/>
    <x v="4"/>
    <n v="0.45"/>
    <n v="1250"/>
    <n v="562.5"/>
    <n v="168.75"/>
    <n v="0.3"/>
  </r>
  <r>
    <x v="0"/>
    <n v="1185732"/>
    <x v="216"/>
    <x v="0"/>
    <x v="41"/>
    <x v="31"/>
    <x v="5"/>
    <n v="0.35000000000000003"/>
    <n v="2250"/>
    <n v="787.50000000000011"/>
    <n v="236.25000000000003"/>
    <n v="0.3"/>
  </r>
  <r>
    <x v="0"/>
    <n v="1185732"/>
    <x v="250"/>
    <x v="0"/>
    <x v="41"/>
    <x v="31"/>
    <x v="0"/>
    <n v="0.35000000000000003"/>
    <n v="4450"/>
    <n v="1557.5000000000002"/>
    <n v="623.00000000000011"/>
    <n v="0.4"/>
  </r>
  <r>
    <x v="0"/>
    <n v="1185732"/>
    <x v="250"/>
    <x v="0"/>
    <x v="41"/>
    <x v="31"/>
    <x v="1"/>
    <n v="0.35000000000000003"/>
    <n v="1500"/>
    <n v="525"/>
    <n v="183.75"/>
    <n v="0.35"/>
  </r>
  <r>
    <x v="0"/>
    <n v="1185732"/>
    <x v="250"/>
    <x v="0"/>
    <x v="41"/>
    <x v="31"/>
    <x v="2"/>
    <n v="0.25000000000000006"/>
    <n v="1750"/>
    <n v="437.50000000000011"/>
    <n v="153.12500000000003"/>
    <n v="0.35"/>
  </r>
  <r>
    <x v="0"/>
    <n v="1185732"/>
    <x v="250"/>
    <x v="0"/>
    <x v="41"/>
    <x v="31"/>
    <x v="3"/>
    <n v="0.3"/>
    <n v="250"/>
    <n v="75"/>
    <n v="26.25"/>
    <n v="0.35"/>
  </r>
  <r>
    <x v="0"/>
    <n v="1185732"/>
    <x v="250"/>
    <x v="0"/>
    <x v="41"/>
    <x v="31"/>
    <x v="4"/>
    <n v="0.45"/>
    <n v="750"/>
    <n v="337.5"/>
    <n v="101.25"/>
    <n v="0.3"/>
  </r>
  <r>
    <x v="0"/>
    <n v="1185732"/>
    <x v="250"/>
    <x v="0"/>
    <x v="41"/>
    <x v="31"/>
    <x v="5"/>
    <n v="0.35000000000000003"/>
    <n v="1750"/>
    <n v="612.50000000000011"/>
    <n v="183.75000000000003"/>
    <n v="0.3"/>
  </r>
  <r>
    <x v="0"/>
    <n v="1185732"/>
    <x v="251"/>
    <x v="0"/>
    <x v="41"/>
    <x v="31"/>
    <x v="0"/>
    <n v="0.35000000000000003"/>
    <n v="4250"/>
    <n v="1487.5000000000002"/>
    <n v="595.00000000000011"/>
    <n v="0.4"/>
  </r>
  <r>
    <x v="0"/>
    <n v="1185732"/>
    <x v="251"/>
    <x v="0"/>
    <x v="41"/>
    <x v="31"/>
    <x v="1"/>
    <n v="0.35000000000000003"/>
    <n v="1250"/>
    <n v="437.50000000000006"/>
    <n v="153.125"/>
    <n v="0.35"/>
  </r>
  <r>
    <x v="0"/>
    <n v="1185732"/>
    <x v="251"/>
    <x v="0"/>
    <x v="41"/>
    <x v="31"/>
    <x v="2"/>
    <n v="0.25000000000000006"/>
    <n v="1250"/>
    <n v="312.50000000000006"/>
    <n v="109.37500000000001"/>
    <n v="0.35"/>
  </r>
  <r>
    <x v="0"/>
    <n v="1185732"/>
    <x v="251"/>
    <x v="0"/>
    <x v="41"/>
    <x v="31"/>
    <x v="3"/>
    <n v="0.3"/>
    <n v="500"/>
    <n v="150"/>
    <n v="52.5"/>
    <n v="0.35"/>
  </r>
  <r>
    <x v="0"/>
    <n v="1185732"/>
    <x v="251"/>
    <x v="0"/>
    <x v="41"/>
    <x v="31"/>
    <x v="4"/>
    <n v="0.45"/>
    <n v="500"/>
    <n v="225"/>
    <n v="67.5"/>
    <n v="0.3"/>
  </r>
  <r>
    <x v="0"/>
    <n v="1185732"/>
    <x v="251"/>
    <x v="0"/>
    <x v="41"/>
    <x v="31"/>
    <x v="5"/>
    <n v="0.35000000000000003"/>
    <n v="2000"/>
    <n v="700.00000000000011"/>
    <n v="210.00000000000003"/>
    <n v="0.3"/>
  </r>
  <r>
    <x v="0"/>
    <n v="1185732"/>
    <x v="252"/>
    <x v="0"/>
    <x v="41"/>
    <x v="31"/>
    <x v="0"/>
    <n v="0.49999999999999994"/>
    <n v="4700"/>
    <n v="2349.9999999999995"/>
    <n v="939.99999999999989"/>
    <n v="0.4"/>
  </r>
  <r>
    <x v="0"/>
    <n v="1185732"/>
    <x v="252"/>
    <x v="0"/>
    <x v="41"/>
    <x v="31"/>
    <x v="1"/>
    <n v="0.45"/>
    <n v="1750"/>
    <n v="787.5"/>
    <n v="275.625"/>
    <n v="0.35"/>
  </r>
  <r>
    <x v="0"/>
    <n v="1185732"/>
    <x v="252"/>
    <x v="0"/>
    <x v="41"/>
    <x v="31"/>
    <x v="2"/>
    <n v="0.4"/>
    <n v="1500"/>
    <n v="600"/>
    <n v="210"/>
    <n v="0.35"/>
  </r>
  <r>
    <x v="0"/>
    <n v="1185732"/>
    <x v="252"/>
    <x v="0"/>
    <x v="41"/>
    <x v="31"/>
    <x v="3"/>
    <n v="0.4"/>
    <n v="1000"/>
    <n v="400"/>
    <n v="140"/>
    <n v="0.35"/>
  </r>
  <r>
    <x v="0"/>
    <n v="1185732"/>
    <x v="252"/>
    <x v="0"/>
    <x v="41"/>
    <x v="31"/>
    <x v="4"/>
    <n v="0.49999999999999994"/>
    <n v="1250"/>
    <n v="624.99999999999989"/>
    <n v="187.49999999999997"/>
    <n v="0.3"/>
  </r>
  <r>
    <x v="0"/>
    <n v="1185732"/>
    <x v="252"/>
    <x v="0"/>
    <x v="41"/>
    <x v="31"/>
    <x v="5"/>
    <n v="0.54999999999999993"/>
    <n v="2500"/>
    <n v="1374.9999999999998"/>
    <n v="412.49999999999994"/>
    <n v="0.3"/>
  </r>
  <r>
    <x v="0"/>
    <n v="1185732"/>
    <x v="220"/>
    <x v="0"/>
    <x v="41"/>
    <x v="31"/>
    <x v="0"/>
    <n v="0.49999999999999994"/>
    <n v="5000"/>
    <n v="2499.9999999999995"/>
    <n v="999.99999999999989"/>
    <n v="0.4"/>
  </r>
  <r>
    <x v="0"/>
    <n v="1185732"/>
    <x v="220"/>
    <x v="0"/>
    <x v="41"/>
    <x v="31"/>
    <x v="1"/>
    <n v="0.45"/>
    <n v="2500"/>
    <n v="1125"/>
    <n v="393.75"/>
    <n v="0.35"/>
  </r>
  <r>
    <x v="0"/>
    <n v="1185732"/>
    <x v="220"/>
    <x v="0"/>
    <x v="41"/>
    <x v="31"/>
    <x v="2"/>
    <n v="0.4"/>
    <n v="1750"/>
    <n v="700"/>
    <n v="244.99999999999997"/>
    <n v="0.35"/>
  </r>
  <r>
    <x v="0"/>
    <n v="1185732"/>
    <x v="220"/>
    <x v="0"/>
    <x v="41"/>
    <x v="31"/>
    <x v="3"/>
    <n v="0.4"/>
    <n v="1500"/>
    <n v="600"/>
    <n v="210"/>
    <n v="0.35"/>
  </r>
  <r>
    <x v="0"/>
    <n v="1185732"/>
    <x v="220"/>
    <x v="0"/>
    <x v="41"/>
    <x v="31"/>
    <x v="4"/>
    <n v="0.49999999999999994"/>
    <n v="1500"/>
    <n v="749.99999999999989"/>
    <n v="224.99999999999997"/>
    <n v="0.3"/>
  </r>
  <r>
    <x v="0"/>
    <n v="1185732"/>
    <x v="220"/>
    <x v="0"/>
    <x v="41"/>
    <x v="31"/>
    <x v="5"/>
    <n v="0.54999999999999993"/>
    <n v="3000"/>
    <n v="1649.9999999999998"/>
    <n v="494.99999999999989"/>
    <n v="0.3"/>
  </r>
  <r>
    <x v="0"/>
    <n v="1185732"/>
    <x v="253"/>
    <x v="0"/>
    <x v="41"/>
    <x v="31"/>
    <x v="0"/>
    <n v="0.49999999999999994"/>
    <n v="5250"/>
    <n v="2624.9999999999995"/>
    <n v="1049.9999999999998"/>
    <n v="0.4"/>
  </r>
  <r>
    <x v="0"/>
    <n v="1185732"/>
    <x v="253"/>
    <x v="0"/>
    <x v="41"/>
    <x v="31"/>
    <x v="1"/>
    <n v="0.45"/>
    <n v="2750"/>
    <n v="1237.5"/>
    <n v="433.125"/>
    <n v="0.35"/>
  </r>
  <r>
    <x v="0"/>
    <n v="1185732"/>
    <x v="253"/>
    <x v="0"/>
    <x v="41"/>
    <x v="31"/>
    <x v="2"/>
    <n v="0.4"/>
    <n v="2000"/>
    <n v="800"/>
    <n v="280"/>
    <n v="0.35"/>
  </r>
  <r>
    <x v="0"/>
    <n v="1185732"/>
    <x v="253"/>
    <x v="0"/>
    <x v="41"/>
    <x v="31"/>
    <x v="3"/>
    <n v="0.4"/>
    <n v="1500"/>
    <n v="600"/>
    <n v="210"/>
    <n v="0.35"/>
  </r>
  <r>
    <x v="0"/>
    <n v="1185732"/>
    <x v="253"/>
    <x v="0"/>
    <x v="41"/>
    <x v="31"/>
    <x v="4"/>
    <n v="0.49999999999999994"/>
    <n v="1750"/>
    <n v="874.99999999999989"/>
    <n v="262.49999999999994"/>
    <n v="0.3"/>
  </r>
  <r>
    <x v="0"/>
    <n v="1185732"/>
    <x v="253"/>
    <x v="0"/>
    <x v="41"/>
    <x v="31"/>
    <x v="5"/>
    <n v="0.54999999999999993"/>
    <n v="3500"/>
    <n v="1924.9999999999998"/>
    <n v="577.49999999999989"/>
    <n v="0.3"/>
  </r>
  <r>
    <x v="0"/>
    <n v="1185732"/>
    <x v="254"/>
    <x v="0"/>
    <x v="41"/>
    <x v="31"/>
    <x v="0"/>
    <n v="0.49999999999999994"/>
    <n v="5000"/>
    <n v="2499.9999999999995"/>
    <n v="999.99999999999989"/>
    <n v="0.4"/>
  </r>
  <r>
    <x v="0"/>
    <n v="1185732"/>
    <x v="254"/>
    <x v="0"/>
    <x v="41"/>
    <x v="31"/>
    <x v="1"/>
    <n v="0.45"/>
    <n v="2750"/>
    <n v="1237.5"/>
    <n v="433.125"/>
    <n v="0.35"/>
  </r>
  <r>
    <x v="0"/>
    <n v="1185732"/>
    <x v="254"/>
    <x v="0"/>
    <x v="41"/>
    <x v="31"/>
    <x v="2"/>
    <n v="0.4"/>
    <n v="2000"/>
    <n v="800"/>
    <n v="280"/>
    <n v="0.35"/>
  </r>
  <r>
    <x v="0"/>
    <n v="1185732"/>
    <x v="254"/>
    <x v="0"/>
    <x v="41"/>
    <x v="31"/>
    <x v="3"/>
    <n v="0.4"/>
    <n v="1500"/>
    <n v="600"/>
    <n v="210"/>
    <n v="0.35"/>
  </r>
  <r>
    <x v="0"/>
    <n v="1185732"/>
    <x v="254"/>
    <x v="0"/>
    <x v="41"/>
    <x v="31"/>
    <x v="4"/>
    <n v="0.49999999999999994"/>
    <n v="1250"/>
    <n v="624.99999999999989"/>
    <n v="187.49999999999997"/>
    <n v="0.3"/>
  </r>
  <r>
    <x v="0"/>
    <n v="1185732"/>
    <x v="254"/>
    <x v="0"/>
    <x v="41"/>
    <x v="31"/>
    <x v="5"/>
    <n v="0.54999999999999993"/>
    <n v="3000"/>
    <n v="1649.9999999999998"/>
    <n v="494.99999999999989"/>
    <n v="0.3"/>
  </r>
  <r>
    <x v="0"/>
    <n v="1185732"/>
    <x v="255"/>
    <x v="0"/>
    <x v="41"/>
    <x v="31"/>
    <x v="0"/>
    <n v="0.49999999999999994"/>
    <n v="4250"/>
    <n v="2124.9999999999995"/>
    <n v="849.99999999999989"/>
    <n v="0.4"/>
  </r>
  <r>
    <x v="0"/>
    <n v="1185732"/>
    <x v="255"/>
    <x v="0"/>
    <x v="41"/>
    <x v="31"/>
    <x v="1"/>
    <n v="0.45"/>
    <n v="2250"/>
    <n v="1012.5"/>
    <n v="354.375"/>
    <n v="0.35"/>
  </r>
  <r>
    <x v="0"/>
    <n v="1185732"/>
    <x v="255"/>
    <x v="0"/>
    <x v="41"/>
    <x v="31"/>
    <x v="2"/>
    <n v="0.4"/>
    <n v="1250"/>
    <n v="500"/>
    <n v="175"/>
    <n v="0.35"/>
  </r>
  <r>
    <x v="0"/>
    <n v="1185732"/>
    <x v="255"/>
    <x v="0"/>
    <x v="41"/>
    <x v="31"/>
    <x v="3"/>
    <n v="0.4"/>
    <n v="1000"/>
    <n v="400"/>
    <n v="140"/>
    <n v="0.35"/>
  </r>
  <r>
    <x v="0"/>
    <n v="1185732"/>
    <x v="255"/>
    <x v="0"/>
    <x v="41"/>
    <x v="31"/>
    <x v="4"/>
    <n v="0.49999999999999994"/>
    <n v="1000"/>
    <n v="499.99999999999994"/>
    <n v="149.99999999999997"/>
    <n v="0.3"/>
  </r>
  <r>
    <x v="0"/>
    <n v="1185732"/>
    <x v="255"/>
    <x v="0"/>
    <x v="41"/>
    <x v="31"/>
    <x v="5"/>
    <n v="0.54999999999999993"/>
    <n v="2000"/>
    <n v="1099.9999999999998"/>
    <n v="329.99999999999994"/>
    <n v="0.3"/>
  </r>
  <r>
    <x v="0"/>
    <n v="1185732"/>
    <x v="224"/>
    <x v="0"/>
    <x v="41"/>
    <x v="31"/>
    <x v="0"/>
    <n v="0.54999999999999993"/>
    <n v="3750"/>
    <n v="2062.4999999999995"/>
    <n v="824.99999999999989"/>
    <n v="0.4"/>
  </r>
  <r>
    <x v="0"/>
    <n v="1185732"/>
    <x v="224"/>
    <x v="0"/>
    <x v="41"/>
    <x v="31"/>
    <x v="1"/>
    <n v="0.5"/>
    <n v="2000"/>
    <n v="1000"/>
    <n v="350"/>
    <n v="0.35"/>
  </r>
  <r>
    <x v="0"/>
    <n v="1185732"/>
    <x v="224"/>
    <x v="0"/>
    <x v="41"/>
    <x v="31"/>
    <x v="2"/>
    <n v="0.5"/>
    <n v="1000"/>
    <n v="500"/>
    <n v="175"/>
    <n v="0.35"/>
  </r>
  <r>
    <x v="0"/>
    <n v="1185732"/>
    <x v="224"/>
    <x v="0"/>
    <x v="41"/>
    <x v="31"/>
    <x v="3"/>
    <n v="0.5"/>
    <n v="750"/>
    <n v="375"/>
    <n v="131.25"/>
    <n v="0.35"/>
  </r>
  <r>
    <x v="0"/>
    <n v="1185732"/>
    <x v="224"/>
    <x v="0"/>
    <x v="41"/>
    <x v="31"/>
    <x v="4"/>
    <n v="0.6"/>
    <n v="750"/>
    <n v="450"/>
    <n v="135"/>
    <n v="0.3"/>
  </r>
  <r>
    <x v="0"/>
    <n v="1185732"/>
    <x v="224"/>
    <x v="0"/>
    <x v="41"/>
    <x v="31"/>
    <x v="5"/>
    <n v="0.64999999999999991"/>
    <n v="2000"/>
    <n v="1299.9999999999998"/>
    <n v="389.99999999999994"/>
    <n v="0.3"/>
  </r>
  <r>
    <x v="0"/>
    <n v="1185732"/>
    <x v="256"/>
    <x v="0"/>
    <x v="41"/>
    <x v="31"/>
    <x v="0"/>
    <n v="0.6"/>
    <n v="3500"/>
    <n v="2100"/>
    <n v="840"/>
    <n v="0.4"/>
  </r>
  <r>
    <x v="0"/>
    <n v="1185732"/>
    <x v="256"/>
    <x v="0"/>
    <x v="41"/>
    <x v="31"/>
    <x v="1"/>
    <n v="0.5"/>
    <n v="1750"/>
    <n v="875"/>
    <n v="306.25"/>
    <n v="0.35"/>
  </r>
  <r>
    <x v="0"/>
    <n v="1185732"/>
    <x v="256"/>
    <x v="0"/>
    <x v="41"/>
    <x v="31"/>
    <x v="2"/>
    <n v="0.5"/>
    <n v="1700"/>
    <n v="850"/>
    <n v="297.5"/>
    <n v="0.35"/>
  </r>
  <r>
    <x v="0"/>
    <n v="1185732"/>
    <x v="256"/>
    <x v="0"/>
    <x v="41"/>
    <x v="31"/>
    <x v="3"/>
    <n v="0.5"/>
    <n v="1500"/>
    <n v="750"/>
    <n v="262.5"/>
    <n v="0.35"/>
  </r>
  <r>
    <x v="0"/>
    <n v="1185732"/>
    <x v="256"/>
    <x v="0"/>
    <x v="41"/>
    <x v="31"/>
    <x v="4"/>
    <n v="0.6"/>
    <n v="1250"/>
    <n v="750"/>
    <n v="225"/>
    <n v="0.3"/>
  </r>
  <r>
    <x v="0"/>
    <n v="1185732"/>
    <x v="256"/>
    <x v="0"/>
    <x v="41"/>
    <x v="31"/>
    <x v="5"/>
    <n v="0.64999999999999991"/>
    <n v="2250"/>
    <n v="1462.4999999999998"/>
    <n v="438.74999999999994"/>
    <n v="0.3"/>
  </r>
  <r>
    <x v="0"/>
    <n v="1185732"/>
    <x v="257"/>
    <x v="0"/>
    <x v="41"/>
    <x v="31"/>
    <x v="0"/>
    <n v="0.6"/>
    <n v="4500"/>
    <n v="2700"/>
    <n v="1080"/>
    <n v="0.4"/>
  </r>
  <r>
    <x v="0"/>
    <n v="1185732"/>
    <x v="257"/>
    <x v="0"/>
    <x v="41"/>
    <x v="31"/>
    <x v="1"/>
    <n v="0.5"/>
    <n v="2500"/>
    <n v="1250"/>
    <n v="437.5"/>
    <n v="0.35"/>
  </r>
  <r>
    <x v="0"/>
    <n v="1185732"/>
    <x v="257"/>
    <x v="0"/>
    <x v="41"/>
    <x v="31"/>
    <x v="2"/>
    <n v="0.5"/>
    <n v="2250"/>
    <n v="1125"/>
    <n v="393.75"/>
    <n v="0.35"/>
  </r>
  <r>
    <x v="0"/>
    <n v="1185732"/>
    <x v="257"/>
    <x v="0"/>
    <x v="41"/>
    <x v="31"/>
    <x v="3"/>
    <n v="0.5"/>
    <n v="1750"/>
    <n v="875"/>
    <n v="306.25"/>
    <n v="0.35"/>
  </r>
  <r>
    <x v="0"/>
    <n v="1185732"/>
    <x v="257"/>
    <x v="0"/>
    <x v="41"/>
    <x v="31"/>
    <x v="4"/>
    <n v="0.6"/>
    <n v="1750"/>
    <n v="1050"/>
    <n v="315"/>
    <n v="0.3"/>
  </r>
  <r>
    <x v="0"/>
    <n v="1185732"/>
    <x v="257"/>
    <x v="0"/>
    <x v="41"/>
    <x v="31"/>
    <x v="5"/>
    <n v="0.64999999999999991"/>
    <n v="2750"/>
    <n v="1787.4999999999998"/>
    <n v="536.24999999999989"/>
    <n v="0.3"/>
  </r>
  <r>
    <x v="0"/>
    <n v="1185732"/>
    <x v="102"/>
    <x v="0"/>
    <x v="42"/>
    <x v="44"/>
    <x v="0"/>
    <n v="0.4"/>
    <n v="5250"/>
    <n v="2100"/>
    <n v="735"/>
    <n v="0.35"/>
  </r>
  <r>
    <x v="0"/>
    <n v="1185732"/>
    <x v="102"/>
    <x v="0"/>
    <x v="42"/>
    <x v="44"/>
    <x v="1"/>
    <n v="0.4"/>
    <n v="3250"/>
    <n v="1300"/>
    <n v="454.99999999999994"/>
    <n v="0.35"/>
  </r>
  <r>
    <x v="0"/>
    <n v="1185732"/>
    <x v="102"/>
    <x v="0"/>
    <x v="42"/>
    <x v="44"/>
    <x v="2"/>
    <n v="0.30000000000000004"/>
    <n v="3250"/>
    <n v="975.00000000000011"/>
    <n v="390.00000000000006"/>
    <n v="0.4"/>
  </r>
  <r>
    <x v="0"/>
    <n v="1185732"/>
    <x v="102"/>
    <x v="0"/>
    <x v="42"/>
    <x v="44"/>
    <x v="3"/>
    <n v="0.35"/>
    <n v="1750"/>
    <n v="612.5"/>
    <n v="245"/>
    <n v="0.4"/>
  </r>
  <r>
    <x v="0"/>
    <n v="1185732"/>
    <x v="102"/>
    <x v="0"/>
    <x v="42"/>
    <x v="44"/>
    <x v="4"/>
    <n v="0.5"/>
    <n v="2250"/>
    <n v="1125"/>
    <n v="337.5"/>
    <n v="0.3"/>
  </r>
  <r>
    <x v="0"/>
    <n v="1185732"/>
    <x v="102"/>
    <x v="0"/>
    <x v="42"/>
    <x v="44"/>
    <x v="5"/>
    <n v="0.4"/>
    <n v="3250"/>
    <n v="1300"/>
    <n v="520"/>
    <n v="0.4"/>
  </r>
  <r>
    <x v="0"/>
    <n v="1185732"/>
    <x v="37"/>
    <x v="0"/>
    <x v="42"/>
    <x v="44"/>
    <x v="0"/>
    <n v="0.4"/>
    <n v="5750"/>
    <n v="2300"/>
    <n v="805"/>
    <n v="0.35"/>
  </r>
  <r>
    <x v="0"/>
    <n v="1185732"/>
    <x v="37"/>
    <x v="0"/>
    <x v="42"/>
    <x v="44"/>
    <x v="1"/>
    <n v="0.4"/>
    <n v="2250"/>
    <n v="900"/>
    <n v="315"/>
    <n v="0.35"/>
  </r>
  <r>
    <x v="0"/>
    <n v="1185732"/>
    <x v="37"/>
    <x v="0"/>
    <x v="42"/>
    <x v="44"/>
    <x v="2"/>
    <n v="0.30000000000000004"/>
    <n v="2750"/>
    <n v="825.00000000000011"/>
    <n v="330.00000000000006"/>
    <n v="0.4"/>
  </r>
  <r>
    <x v="0"/>
    <n v="1185732"/>
    <x v="37"/>
    <x v="0"/>
    <x v="42"/>
    <x v="44"/>
    <x v="3"/>
    <n v="0.35"/>
    <n v="1500"/>
    <n v="525"/>
    <n v="210"/>
    <n v="0.4"/>
  </r>
  <r>
    <x v="0"/>
    <n v="1185732"/>
    <x v="37"/>
    <x v="0"/>
    <x v="42"/>
    <x v="44"/>
    <x v="4"/>
    <n v="0.5"/>
    <n v="2250"/>
    <n v="1125"/>
    <n v="337.5"/>
    <n v="0.3"/>
  </r>
  <r>
    <x v="0"/>
    <n v="1185732"/>
    <x v="37"/>
    <x v="0"/>
    <x v="42"/>
    <x v="44"/>
    <x v="5"/>
    <n v="0.4"/>
    <n v="3250"/>
    <n v="1300"/>
    <n v="520"/>
    <n v="0.4"/>
  </r>
  <r>
    <x v="0"/>
    <n v="1185732"/>
    <x v="258"/>
    <x v="0"/>
    <x v="42"/>
    <x v="44"/>
    <x v="0"/>
    <n v="0.4"/>
    <n v="5450"/>
    <n v="2180"/>
    <n v="763"/>
    <n v="0.35"/>
  </r>
  <r>
    <x v="0"/>
    <n v="1185732"/>
    <x v="258"/>
    <x v="0"/>
    <x v="42"/>
    <x v="44"/>
    <x v="1"/>
    <n v="0.4"/>
    <n v="2500"/>
    <n v="1000"/>
    <n v="350"/>
    <n v="0.35"/>
  </r>
  <r>
    <x v="0"/>
    <n v="1185732"/>
    <x v="258"/>
    <x v="0"/>
    <x v="42"/>
    <x v="44"/>
    <x v="2"/>
    <n v="0.30000000000000004"/>
    <n v="2750"/>
    <n v="825.00000000000011"/>
    <n v="330.00000000000006"/>
    <n v="0.4"/>
  </r>
  <r>
    <x v="0"/>
    <n v="1185732"/>
    <x v="258"/>
    <x v="0"/>
    <x v="42"/>
    <x v="44"/>
    <x v="3"/>
    <n v="0.35"/>
    <n v="1250"/>
    <n v="437.5"/>
    <n v="175"/>
    <n v="0.4"/>
  </r>
  <r>
    <x v="0"/>
    <n v="1185732"/>
    <x v="258"/>
    <x v="0"/>
    <x v="42"/>
    <x v="44"/>
    <x v="4"/>
    <n v="0.5"/>
    <n v="1750"/>
    <n v="875"/>
    <n v="262.5"/>
    <n v="0.3"/>
  </r>
  <r>
    <x v="0"/>
    <n v="1185732"/>
    <x v="258"/>
    <x v="0"/>
    <x v="42"/>
    <x v="44"/>
    <x v="5"/>
    <n v="0.4"/>
    <n v="2750"/>
    <n v="1100"/>
    <n v="440"/>
    <n v="0.4"/>
  </r>
  <r>
    <x v="0"/>
    <n v="1185732"/>
    <x v="259"/>
    <x v="0"/>
    <x v="42"/>
    <x v="44"/>
    <x v="0"/>
    <n v="0.4"/>
    <n v="5250"/>
    <n v="2100"/>
    <n v="735"/>
    <n v="0.35"/>
  </r>
  <r>
    <x v="0"/>
    <n v="1185732"/>
    <x v="259"/>
    <x v="0"/>
    <x v="42"/>
    <x v="44"/>
    <x v="1"/>
    <n v="0.4"/>
    <n v="2250"/>
    <n v="900"/>
    <n v="315"/>
    <n v="0.35"/>
  </r>
  <r>
    <x v="0"/>
    <n v="1185732"/>
    <x v="259"/>
    <x v="0"/>
    <x v="42"/>
    <x v="44"/>
    <x v="2"/>
    <n v="0.30000000000000004"/>
    <n v="2250"/>
    <n v="675.00000000000011"/>
    <n v="270.00000000000006"/>
    <n v="0.4"/>
  </r>
  <r>
    <x v="0"/>
    <n v="1185732"/>
    <x v="259"/>
    <x v="0"/>
    <x v="42"/>
    <x v="44"/>
    <x v="3"/>
    <n v="0.35"/>
    <n v="1500"/>
    <n v="525"/>
    <n v="210"/>
    <n v="0.4"/>
  </r>
  <r>
    <x v="0"/>
    <n v="1185732"/>
    <x v="259"/>
    <x v="0"/>
    <x v="42"/>
    <x v="44"/>
    <x v="4"/>
    <n v="0.5"/>
    <n v="1500"/>
    <n v="750"/>
    <n v="225"/>
    <n v="0.3"/>
  </r>
  <r>
    <x v="0"/>
    <n v="1185732"/>
    <x v="259"/>
    <x v="0"/>
    <x v="42"/>
    <x v="44"/>
    <x v="5"/>
    <n v="0.4"/>
    <n v="3000"/>
    <n v="1200"/>
    <n v="480"/>
    <n v="0.4"/>
  </r>
  <r>
    <x v="0"/>
    <n v="1185732"/>
    <x v="236"/>
    <x v="0"/>
    <x v="42"/>
    <x v="44"/>
    <x v="0"/>
    <n v="0.54999999999999993"/>
    <n v="5700"/>
    <n v="3134.9999999999995"/>
    <n v="1097.2499999999998"/>
    <n v="0.35"/>
  </r>
  <r>
    <x v="0"/>
    <n v="1185732"/>
    <x v="236"/>
    <x v="0"/>
    <x v="42"/>
    <x v="44"/>
    <x v="1"/>
    <n v="0.5"/>
    <n v="2750"/>
    <n v="1375"/>
    <n v="481.24999999999994"/>
    <n v="0.35"/>
  </r>
  <r>
    <x v="0"/>
    <n v="1185732"/>
    <x v="236"/>
    <x v="0"/>
    <x v="42"/>
    <x v="44"/>
    <x v="2"/>
    <n v="0.45"/>
    <n v="3000"/>
    <n v="1350"/>
    <n v="540"/>
    <n v="0.4"/>
  </r>
  <r>
    <x v="0"/>
    <n v="1185732"/>
    <x v="236"/>
    <x v="0"/>
    <x v="42"/>
    <x v="44"/>
    <x v="3"/>
    <n v="0.45"/>
    <n v="2500"/>
    <n v="1125"/>
    <n v="450"/>
    <n v="0.4"/>
  </r>
  <r>
    <x v="0"/>
    <n v="1185732"/>
    <x v="236"/>
    <x v="0"/>
    <x v="42"/>
    <x v="44"/>
    <x v="4"/>
    <n v="0.54999999999999993"/>
    <n v="2750"/>
    <n v="1512.4999999999998"/>
    <n v="453.74999999999994"/>
    <n v="0.3"/>
  </r>
  <r>
    <x v="0"/>
    <n v="1185732"/>
    <x v="236"/>
    <x v="0"/>
    <x v="42"/>
    <x v="44"/>
    <x v="5"/>
    <n v="0.6"/>
    <n v="4000"/>
    <n v="2400"/>
    <n v="960"/>
    <n v="0.4"/>
  </r>
  <r>
    <x v="0"/>
    <n v="1185732"/>
    <x v="41"/>
    <x v="0"/>
    <x v="42"/>
    <x v="44"/>
    <x v="0"/>
    <n v="0.54999999999999993"/>
    <n v="6500"/>
    <n v="3574.9999999999995"/>
    <n v="1251.2499999999998"/>
    <n v="0.35"/>
  </r>
  <r>
    <x v="0"/>
    <n v="1185732"/>
    <x v="41"/>
    <x v="0"/>
    <x v="42"/>
    <x v="44"/>
    <x v="1"/>
    <n v="0.5"/>
    <n v="4000"/>
    <n v="2000"/>
    <n v="700"/>
    <n v="0.35"/>
  </r>
  <r>
    <x v="0"/>
    <n v="1185732"/>
    <x v="41"/>
    <x v="0"/>
    <x v="42"/>
    <x v="44"/>
    <x v="2"/>
    <n v="0.45"/>
    <n v="3250"/>
    <n v="1462.5"/>
    <n v="585"/>
    <n v="0.4"/>
  </r>
  <r>
    <x v="0"/>
    <n v="1185732"/>
    <x v="41"/>
    <x v="0"/>
    <x v="42"/>
    <x v="44"/>
    <x v="3"/>
    <n v="0.45"/>
    <n v="3000"/>
    <n v="1350"/>
    <n v="540"/>
    <n v="0.4"/>
  </r>
  <r>
    <x v="0"/>
    <n v="1185732"/>
    <x v="41"/>
    <x v="0"/>
    <x v="42"/>
    <x v="44"/>
    <x v="4"/>
    <n v="0.54999999999999993"/>
    <n v="3000"/>
    <n v="1649.9999999999998"/>
    <n v="494.99999999999989"/>
    <n v="0.3"/>
  </r>
  <r>
    <x v="0"/>
    <n v="1185732"/>
    <x v="41"/>
    <x v="0"/>
    <x v="42"/>
    <x v="44"/>
    <x v="5"/>
    <n v="0.6"/>
    <n v="4500"/>
    <n v="2700"/>
    <n v="1080"/>
    <n v="0.4"/>
  </r>
  <r>
    <x v="0"/>
    <n v="1185732"/>
    <x v="260"/>
    <x v="0"/>
    <x v="42"/>
    <x v="44"/>
    <x v="0"/>
    <n v="0.54999999999999993"/>
    <n v="6750"/>
    <n v="3712.4999999999995"/>
    <n v="1299.3749999999998"/>
    <n v="0.35"/>
  </r>
  <r>
    <x v="0"/>
    <n v="1185732"/>
    <x v="260"/>
    <x v="0"/>
    <x v="42"/>
    <x v="44"/>
    <x v="1"/>
    <n v="0.5"/>
    <n v="4250"/>
    <n v="2125"/>
    <n v="743.75"/>
    <n v="0.35"/>
  </r>
  <r>
    <x v="0"/>
    <n v="1185732"/>
    <x v="260"/>
    <x v="0"/>
    <x v="42"/>
    <x v="44"/>
    <x v="2"/>
    <n v="0.45"/>
    <n v="3500"/>
    <n v="1575"/>
    <n v="630"/>
    <n v="0.4"/>
  </r>
  <r>
    <x v="0"/>
    <n v="1185732"/>
    <x v="260"/>
    <x v="0"/>
    <x v="42"/>
    <x v="44"/>
    <x v="3"/>
    <n v="0.45"/>
    <n v="3000"/>
    <n v="1350"/>
    <n v="540"/>
    <n v="0.4"/>
  </r>
  <r>
    <x v="0"/>
    <n v="1185732"/>
    <x v="260"/>
    <x v="0"/>
    <x v="42"/>
    <x v="44"/>
    <x v="4"/>
    <n v="0.54999999999999993"/>
    <n v="3250"/>
    <n v="1787.4999999999998"/>
    <n v="536.24999999999989"/>
    <n v="0.3"/>
  </r>
  <r>
    <x v="0"/>
    <n v="1185732"/>
    <x v="260"/>
    <x v="0"/>
    <x v="42"/>
    <x v="44"/>
    <x v="5"/>
    <n v="0.6"/>
    <n v="5000"/>
    <n v="3000"/>
    <n v="1200"/>
    <n v="0.4"/>
  </r>
  <r>
    <x v="0"/>
    <n v="1185732"/>
    <x v="261"/>
    <x v="0"/>
    <x v="42"/>
    <x v="44"/>
    <x v="0"/>
    <n v="0.54999999999999993"/>
    <n v="6500"/>
    <n v="3574.9999999999995"/>
    <n v="1251.2499999999998"/>
    <n v="0.35"/>
  </r>
  <r>
    <x v="0"/>
    <n v="1185732"/>
    <x v="261"/>
    <x v="0"/>
    <x v="42"/>
    <x v="44"/>
    <x v="1"/>
    <n v="0.5"/>
    <n v="4250"/>
    <n v="2125"/>
    <n v="743.75"/>
    <n v="0.35"/>
  </r>
  <r>
    <x v="0"/>
    <n v="1185732"/>
    <x v="261"/>
    <x v="0"/>
    <x v="42"/>
    <x v="44"/>
    <x v="2"/>
    <n v="0.45"/>
    <n v="3500"/>
    <n v="1575"/>
    <n v="630"/>
    <n v="0.4"/>
  </r>
  <r>
    <x v="0"/>
    <n v="1185732"/>
    <x v="261"/>
    <x v="0"/>
    <x v="42"/>
    <x v="44"/>
    <x v="3"/>
    <n v="0.45"/>
    <n v="2500"/>
    <n v="1125"/>
    <n v="450"/>
    <n v="0.4"/>
  </r>
  <r>
    <x v="0"/>
    <n v="1185732"/>
    <x v="261"/>
    <x v="0"/>
    <x v="42"/>
    <x v="44"/>
    <x v="4"/>
    <n v="0.54999999999999993"/>
    <n v="2250"/>
    <n v="1237.4999999999998"/>
    <n v="371.24999999999994"/>
    <n v="0.3"/>
  </r>
  <r>
    <x v="0"/>
    <n v="1185732"/>
    <x v="261"/>
    <x v="0"/>
    <x v="42"/>
    <x v="44"/>
    <x v="5"/>
    <n v="0.6"/>
    <n v="4000"/>
    <n v="2400"/>
    <n v="960"/>
    <n v="0.4"/>
  </r>
  <r>
    <x v="0"/>
    <n v="1185732"/>
    <x v="239"/>
    <x v="0"/>
    <x v="42"/>
    <x v="44"/>
    <x v="0"/>
    <n v="0.54999999999999993"/>
    <n v="5250"/>
    <n v="2887.4999999999995"/>
    <n v="1010.6249999999998"/>
    <n v="0.35"/>
  </r>
  <r>
    <x v="0"/>
    <n v="1185732"/>
    <x v="239"/>
    <x v="0"/>
    <x v="42"/>
    <x v="44"/>
    <x v="1"/>
    <n v="0.5"/>
    <n v="3250"/>
    <n v="1625"/>
    <n v="568.75"/>
    <n v="0.35"/>
  </r>
  <r>
    <x v="0"/>
    <n v="1185732"/>
    <x v="239"/>
    <x v="0"/>
    <x v="42"/>
    <x v="44"/>
    <x v="2"/>
    <n v="0.45"/>
    <n v="2250"/>
    <n v="1012.5"/>
    <n v="405"/>
    <n v="0.4"/>
  </r>
  <r>
    <x v="0"/>
    <n v="1185732"/>
    <x v="239"/>
    <x v="0"/>
    <x v="42"/>
    <x v="44"/>
    <x v="3"/>
    <n v="0.45"/>
    <n v="2000"/>
    <n v="900"/>
    <n v="360"/>
    <n v="0.4"/>
  </r>
  <r>
    <x v="0"/>
    <n v="1185732"/>
    <x v="239"/>
    <x v="0"/>
    <x v="42"/>
    <x v="44"/>
    <x v="4"/>
    <n v="0.54999999999999993"/>
    <n v="2000"/>
    <n v="1099.9999999999998"/>
    <n v="329.99999999999994"/>
    <n v="0.3"/>
  </r>
  <r>
    <x v="0"/>
    <n v="1185732"/>
    <x v="239"/>
    <x v="0"/>
    <x v="42"/>
    <x v="44"/>
    <x v="5"/>
    <n v="0.6"/>
    <n v="3000"/>
    <n v="1800"/>
    <n v="720"/>
    <n v="0.4"/>
  </r>
  <r>
    <x v="0"/>
    <n v="1185732"/>
    <x v="45"/>
    <x v="0"/>
    <x v="42"/>
    <x v="44"/>
    <x v="0"/>
    <n v="0.6"/>
    <n v="4750"/>
    <n v="2850"/>
    <n v="997.49999999999989"/>
    <n v="0.35"/>
  </r>
  <r>
    <x v="0"/>
    <n v="1185732"/>
    <x v="45"/>
    <x v="0"/>
    <x v="42"/>
    <x v="44"/>
    <x v="1"/>
    <n v="0.55000000000000004"/>
    <n v="3000"/>
    <n v="1650.0000000000002"/>
    <n v="577.5"/>
    <n v="0.35"/>
  </r>
  <r>
    <x v="0"/>
    <n v="1185732"/>
    <x v="45"/>
    <x v="0"/>
    <x v="42"/>
    <x v="44"/>
    <x v="2"/>
    <n v="0.55000000000000004"/>
    <n v="2000"/>
    <n v="1100"/>
    <n v="440"/>
    <n v="0.4"/>
  </r>
  <r>
    <x v="0"/>
    <n v="1185732"/>
    <x v="45"/>
    <x v="0"/>
    <x v="42"/>
    <x v="44"/>
    <x v="3"/>
    <n v="0.55000000000000004"/>
    <n v="1750"/>
    <n v="962.50000000000011"/>
    <n v="385.00000000000006"/>
    <n v="0.4"/>
  </r>
  <r>
    <x v="0"/>
    <n v="1185732"/>
    <x v="45"/>
    <x v="0"/>
    <x v="42"/>
    <x v="44"/>
    <x v="4"/>
    <n v="0.65"/>
    <n v="1750"/>
    <n v="1137.5"/>
    <n v="341.25"/>
    <n v="0.3"/>
  </r>
  <r>
    <x v="0"/>
    <n v="1185732"/>
    <x v="45"/>
    <x v="0"/>
    <x v="42"/>
    <x v="44"/>
    <x v="5"/>
    <n v="0.7"/>
    <n v="3000"/>
    <n v="2100"/>
    <n v="840"/>
    <n v="0.4"/>
  </r>
  <r>
    <x v="0"/>
    <n v="1185732"/>
    <x v="262"/>
    <x v="0"/>
    <x v="42"/>
    <x v="44"/>
    <x v="0"/>
    <n v="0.65"/>
    <n v="4500"/>
    <n v="2925"/>
    <n v="1023.7499999999999"/>
    <n v="0.35"/>
  </r>
  <r>
    <x v="0"/>
    <n v="1185732"/>
    <x v="262"/>
    <x v="0"/>
    <x v="42"/>
    <x v="44"/>
    <x v="1"/>
    <n v="0.55000000000000004"/>
    <n v="3250"/>
    <n v="1787.5000000000002"/>
    <n v="625.625"/>
    <n v="0.35"/>
  </r>
  <r>
    <x v="0"/>
    <n v="1185732"/>
    <x v="262"/>
    <x v="0"/>
    <x v="42"/>
    <x v="44"/>
    <x v="2"/>
    <n v="0.55000000000000004"/>
    <n v="3200"/>
    <n v="1760.0000000000002"/>
    <n v="704.00000000000011"/>
    <n v="0.4"/>
  </r>
  <r>
    <x v="0"/>
    <n v="1185732"/>
    <x v="262"/>
    <x v="0"/>
    <x v="42"/>
    <x v="44"/>
    <x v="3"/>
    <n v="0.55000000000000004"/>
    <n v="3000"/>
    <n v="1650.0000000000002"/>
    <n v="660.00000000000011"/>
    <n v="0.4"/>
  </r>
  <r>
    <x v="0"/>
    <n v="1185732"/>
    <x v="262"/>
    <x v="0"/>
    <x v="42"/>
    <x v="44"/>
    <x v="4"/>
    <n v="0.65"/>
    <n v="2750"/>
    <n v="1787.5"/>
    <n v="536.25"/>
    <n v="0.3"/>
  </r>
  <r>
    <x v="0"/>
    <n v="1185732"/>
    <x v="262"/>
    <x v="0"/>
    <x v="42"/>
    <x v="44"/>
    <x v="5"/>
    <n v="0.7"/>
    <n v="3750"/>
    <n v="2625"/>
    <n v="1050"/>
    <n v="0.4"/>
  </r>
  <r>
    <x v="0"/>
    <n v="1185732"/>
    <x v="263"/>
    <x v="0"/>
    <x v="42"/>
    <x v="44"/>
    <x v="0"/>
    <n v="0.65"/>
    <n v="6000"/>
    <n v="3900"/>
    <n v="1365"/>
    <n v="0.35"/>
  </r>
  <r>
    <x v="0"/>
    <n v="1185732"/>
    <x v="263"/>
    <x v="0"/>
    <x v="42"/>
    <x v="44"/>
    <x v="1"/>
    <n v="0.55000000000000004"/>
    <n v="4000"/>
    <n v="2200"/>
    <n v="770"/>
    <n v="0.35"/>
  </r>
  <r>
    <x v="0"/>
    <n v="1185732"/>
    <x v="263"/>
    <x v="0"/>
    <x v="42"/>
    <x v="44"/>
    <x v="2"/>
    <n v="0.55000000000000004"/>
    <n v="3750"/>
    <n v="2062.5"/>
    <n v="825"/>
    <n v="0.4"/>
  </r>
  <r>
    <x v="0"/>
    <n v="1185732"/>
    <x v="263"/>
    <x v="0"/>
    <x v="42"/>
    <x v="44"/>
    <x v="3"/>
    <n v="0.55000000000000004"/>
    <n v="3250"/>
    <n v="1787.5000000000002"/>
    <n v="715.00000000000011"/>
    <n v="0.4"/>
  </r>
  <r>
    <x v="0"/>
    <n v="1185732"/>
    <x v="263"/>
    <x v="0"/>
    <x v="42"/>
    <x v="44"/>
    <x v="4"/>
    <n v="0.65"/>
    <n v="3250"/>
    <n v="2112.5"/>
    <n v="633.75"/>
    <n v="0.3"/>
  </r>
  <r>
    <x v="0"/>
    <n v="1185732"/>
    <x v="263"/>
    <x v="0"/>
    <x v="42"/>
    <x v="44"/>
    <x v="5"/>
    <n v="0.7"/>
    <n v="4250"/>
    <n v="2975"/>
    <n v="1190"/>
    <n v="0.4"/>
  </r>
  <r>
    <x v="0"/>
    <n v="1185732"/>
    <x v="136"/>
    <x v="0"/>
    <x v="43"/>
    <x v="45"/>
    <x v="0"/>
    <n v="0.35000000000000003"/>
    <n v="4750"/>
    <n v="1662.5000000000002"/>
    <n v="581.875"/>
    <n v="0.35"/>
  </r>
  <r>
    <x v="0"/>
    <n v="1185732"/>
    <x v="136"/>
    <x v="0"/>
    <x v="43"/>
    <x v="45"/>
    <x v="1"/>
    <n v="0.35000000000000003"/>
    <n v="2750"/>
    <n v="962.50000000000011"/>
    <n v="336.875"/>
    <n v="0.35"/>
  </r>
  <r>
    <x v="0"/>
    <n v="1185732"/>
    <x v="136"/>
    <x v="0"/>
    <x v="43"/>
    <x v="45"/>
    <x v="2"/>
    <n v="0.25000000000000006"/>
    <n v="2750"/>
    <n v="687.50000000000011"/>
    <n v="275.00000000000006"/>
    <n v="0.4"/>
  </r>
  <r>
    <x v="0"/>
    <n v="1185732"/>
    <x v="136"/>
    <x v="0"/>
    <x v="43"/>
    <x v="45"/>
    <x v="3"/>
    <n v="0.3"/>
    <n v="1250"/>
    <n v="375"/>
    <n v="150"/>
    <n v="0.4"/>
  </r>
  <r>
    <x v="0"/>
    <n v="1185732"/>
    <x v="136"/>
    <x v="0"/>
    <x v="43"/>
    <x v="45"/>
    <x v="4"/>
    <n v="0.45"/>
    <n v="1750"/>
    <n v="787.5"/>
    <n v="236.25"/>
    <n v="0.3"/>
  </r>
  <r>
    <x v="0"/>
    <n v="1185732"/>
    <x v="136"/>
    <x v="0"/>
    <x v="43"/>
    <x v="45"/>
    <x v="5"/>
    <n v="0.35000000000000003"/>
    <n v="2750"/>
    <n v="962.50000000000011"/>
    <n v="385.00000000000006"/>
    <n v="0.4"/>
  </r>
  <r>
    <x v="0"/>
    <n v="1185732"/>
    <x v="264"/>
    <x v="0"/>
    <x v="43"/>
    <x v="45"/>
    <x v="0"/>
    <n v="0.35000000000000003"/>
    <n v="5250"/>
    <n v="1837.5000000000002"/>
    <n v="643.125"/>
    <n v="0.35"/>
  </r>
  <r>
    <x v="0"/>
    <n v="1185732"/>
    <x v="264"/>
    <x v="0"/>
    <x v="43"/>
    <x v="45"/>
    <x v="1"/>
    <n v="0.35000000000000003"/>
    <n v="1750"/>
    <n v="612.50000000000011"/>
    <n v="214.37500000000003"/>
    <n v="0.35"/>
  </r>
  <r>
    <x v="0"/>
    <n v="1185732"/>
    <x v="264"/>
    <x v="0"/>
    <x v="43"/>
    <x v="45"/>
    <x v="2"/>
    <n v="0.25000000000000006"/>
    <n v="2250"/>
    <n v="562.50000000000011"/>
    <n v="225.00000000000006"/>
    <n v="0.4"/>
  </r>
  <r>
    <x v="0"/>
    <n v="1185732"/>
    <x v="264"/>
    <x v="0"/>
    <x v="43"/>
    <x v="45"/>
    <x v="3"/>
    <n v="0.3"/>
    <n v="1000"/>
    <n v="300"/>
    <n v="120"/>
    <n v="0.4"/>
  </r>
  <r>
    <x v="0"/>
    <n v="1185732"/>
    <x v="264"/>
    <x v="0"/>
    <x v="43"/>
    <x v="45"/>
    <x v="4"/>
    <n v="0.45"/>
    <n v="1750"/>
    <n v="787.5"/>
    <n v="236.25"/>
    <n v="0.3"/>
  </r>
  <r>
    <x v="0"/>
    <n v="1185732"/>
    <x v="264"/>
    <x v="0"/>
    <x v="43"/>
    <x v="45"/>
    <x v="5"/>
    <n v="0.35000000000000003"/>
    <n v="2750"/>
    <n v="962.50000000000011"/>
    <n v="385.00000000000006"/>
    <n v="0.4"/>
  </r>
  <r>
    <x v="0"/>
    <n v="1185732"/>
    <x v="173"/>
    <x v="0"/>
    <x v="43"/>
    <x v="45"/>
    <x v="0"/>
    <n v="0.35000000000000003"/>
    <n v="4950"/>
    <n v="1732.5000000000002"/>
    <n v="606.375"/>
    <n v="0.35"/>
  </r>
  <r>
    <x v="0"/>
    <n v="1185732"/>
    <x v="173"/>
    <x v="0"/>
    <x v="43"/>
    <x v="45"/>
    <x v="1"/>
    <n v="0.35000000000000003"/>
    <n v="2000"/>
    <n v="700.00000000000011"/>
    <n v="245.00000000000003"/>
    <n v="0.35"/>
  </r>
  <r>
    <x v="0"/>
    <n v="1185732"/>
    <x v="173"/>
    <x v="0"/>
    <x v="43"/>
    <x v="45"/>
    <x v="2"/>
    <n v="0.25000000000000006"/>
    <n v="2250"/>
    <n v="562.50000000000011"/>
    <n v="225.00000000000006"/>
    <n v="0.4"/>
  </r>
  <r>
    <x v="0"/>
    <n v="1185732"/>
    <x v="173"/>
    <x v="0"/>
    <x v="43"/>
    <x v="45"/>
    <x v="3"/>
    <n v="0.3"/>
    <n v="750"/>
    <n v="225"/>
    <n v="90"/>
    <n v="0.4"/>
  </r>
  <r>
    <x v="0"/>
    <n v="1185732"/>
    <x v="173"/>
    <x v="0"/>
    <x v="43"/>
    <x v="45"/>
    <x v="4"/>
    <n v="0.45"/>
    <n v="1250"/>
    <n v="562.5"/>
    <n v="168.75"/>
    <n v="0.3"/>
  </r>
  <r>
    <x v="0"/>
    <n v="1185732"/>
    <x v="173"/>
    <x v="0"/>
    <x v="43"/>
    <x v="45"/>
    <x v="5"/>
    <n v="0.35000000000000003"/>
    <n v="2250"/>
    <n v="787.50000000000011"/>
    <n v="315.00000000000006"/>
    <n v="0.4"/>
  </r>
  <r>
    <x v="0"/>
    <n v="1185732"/>
    <x v="265"/>
    <x v="0"/>
    <x v="43"/>
    <x v="45"/>
    <x v="0"/>
    <n v="0.35000000000000003"/>
    <n v="4750"/>
    <n v="1662.5000000000002"/>
    <n v="581.875"/>
    <n v="0.35"/>
  </r>
  <r>
    <x v="0"/>
    <n v="1185732"/>
    <x v="265"/>
    <x v="0"/>
    <x v="43"/>
    <x v="45"/>
    <x v="1"/>
    <n v="0.35000000000000003"/>
    <n v="1750"/>
    <n v="612.50000000000011"/>
    <n v="214.37500000000003"/>
    <n v="0.35"/>
  </r>
  <r>
    <x v="0"/>
    <n v="1185732"/>
    <x v="265"/>
    <x v="0"/>
    <x v="43"/>
    <x v="45"/>
    <x v="2"/>
    <n v="0.25000000000000006"/>
    <n v="1750"/>
    <n v="437.50000000000011"/>
    <n v="175.00000000000006"/>
    <n v="0.4"/>
  </r>
  <r>
    <x v="0"/>
    <n v="1185732"/>
    <x v="265"/>
    <x v="0"/>
    <x v="43"/>
    <x v="45"/>
    <x v="3"/>
    <n v="0.3"/>
    <n v="1000"/>
    <n v="300"/>
    <n v="120"/>
    <n v="0.4"/>
  </r>
  <r>
    <x v="0"/>
    <n v="1185732"/>
    <x v="265"/>
    <x v="0"/>
    <x v="43"/>
    <x v="45"/>
    <x v="4"/>
    <n v="0.45"/>
    <n v="1000"/>
    <n v="450"/>
    <n v="135"/>
    <n v="0.3"/>
  </r>
  <r>
    <x v="0"/>
    <n v="1185732"/>
    <x v="265"/>
    <x v="0"/>
    <x v="43"/>
    <x v="45"/>
    <x v="5"/>
    <n v="0.35000000000000003"/>
    <n v="2500"/>
    <n v="875.00000000000011"/>
    <n v="350.00000000000006"/>
    <n v="0.4"/>
  </r>
  <r>
    <x v="0"/>
    <n v="1185732"/>
    <x v="61"/>
    <x v="0"/>
    <x v="43"/>
    <x v="45"/>
    <x v="0"/>
    <n v="0.49999999999999994"/>
    <n v="5200"/>
    <n v="2599.9999999999995"/>
    <n v="909.99999999999977"/>
    <n v="0.35"/>
  </r>
  <r>
    <x v="0"/>
    <n v="1185732"/>
    <x v="61"/>
    <x v="0"/>
    <x v="43"/>
    <x v="45"/>
    <x v="1"/>
    <n v="0.45"/>
    <n v="2250"/>
    <n v="1012.5"/>
    <n v="354.375"/>
    <n v="0.35"/>
  </r>
  <r>
    <x v="0"/>
    <n v="1185732"/>
    <x v="61"/>
    <x v="0"/>
    <x v="43"/>
    <x v="45"/>
    <x v="2"/>
    <n v="0.4"/>
    <n v="2500"/>
    <n v="1000"/>
    <n v="400"/>
    <n v="0.4"/>
  </r>
  <r>
    <x v="0"/>
    <n v="1185732"/>
    <x v="61"/>
    <x v="0"/>
    <x v="43"/>
    <x v="45"/>
    <x v="3"/>
    <n v="0.4"/>
    <n v="2000"/>
    <n v="800"/>
    <n v="320"/>
    <n v="0.4"/>
  </r>
  <r>
    <x v="0"/>
    <n v="1185732"/>
    <x v="61"/>
    <x v="0"/>
    <x v="43"/>
    <x v="45"/>
    <x v="4"/>
    <n v="0.49999999999999994"/>
    <n v="2250"/>
    <n v="1124.9999999999998"/>
    <n v="337.49999999999994"/>
    <n v="0.3"/>
  </r>
  <r>
    <x v="0"/>
    <n v="1185732"/>
    <x v="61"/>
    <x v="0"/>
    <x v="43"/>
    <x v="45"/>
    <x v="5"/>
    <n v="0.54999999999999993"/>
    <n v="3500"/>
    <n v="1924.9999999999998"/>
    <n v="770"/>
    <n v="0.4"/>
  </r>
  <r>
    <x v="0"/>
    <n v="1185732"/>
    <x v="266"/>
    <x v="0"/>
    <x v="43"/>
    <x v="45"/>
    <x v="0"/>
    <n v="0.49999999999999994"/>
    <n v="6000"/>
    <n v="2999.9999999999995"/>
    <n v="1049.9999999999998"/>
    <n v="0.35"/>
  </r>
  <r>
    <x v="0"/>
    <n v="1185732"/>
    <x v="266"/>
    <x v="0"/>
    <x v="43"/>
    <x v="45"/>
    <x v="1"/>
    <n v="0.45"/>
    <n v="3500"/>
    <n v="1575"/>
    <n v="551.25"/>
    <n v="0.35"/>
  </r>
  <r>
    <x v="0"/>
    <n v="1185732"/>
    <x v="266"/>
    <x v="0"/>
    <x v="43"/>
    <x v="45"/>
    <x v="2"/>
    <n v="0.4"/>
    <n v="2750"/>
    <n v="1100"/>
    <n v="440"/>
    <n v="0.4"/>
  </r>
  <r>
    <x v="0"/>
    <n v="1185732"/>
    <x v="266"/>
    <x v="0"/>
    <x v="43"/>
    <x v="45"/>
    <x v="3"/>
    <n v="0.4"/>
    <n v="2500"/>
    <n v="1000"/>
    <n v="400"/>
    <n v="0.4"/>
  </r>
  <r>
    <x v="0"/>
    <n v="1185732"/>
    <x v="266"/>
    <x v="0"/>
    <x v="43"/>
    <x v="45"/>
    <x v="4"/>
    <n v="0.49999999999999994"/>
    <n v="2500"/>
    <n v="1249.9999999999998"/>
    <n v="374.99999999999994"/>
    <n v="0.3"/>
  </r>
  <r>
    <x v="0"/>
    <n v="1185732"/>
    <x v="266"/>
    <x v="0"/>
    <x v="43"/>
    <x v="45"/>
    <x v="5"/>
    <n v="0.54999999999999993"/>
    <n v="4000"/>
    <n v="2199.9999999999995"/>
    <n v="879.99999999999989"/>
    <n v="0.4"/>
  </r>
  <r>
    <x v="0"/>
    <n v="1185732"/>
    <x v="176"/>
    <x v="0"/>
    <x v="43"/>
    <x v="45"/>
    <x v="0"/>
    <n v="0.49999999999999994"/>
    <n v="6250"/>
    <n v="3124.9999999999995"/>
    <n v="1093.7499999999998"/>
    <n v="0.35"/>
  </r>
  <r>
    <x v="0"/>
    <n v="1185732"/>
    <x v="176"/>
    <x v="0"/>
    <x v="43"/>
    <x v="45"/>
    <x v="1"/>
    <n v="0.45"/>
    <n v="3750"/>
    <n v="1687.5"/>
    <n v="590.625"/>
    <n v="0.35"/>
  </r>
  <r>
    <x v="0"/>
    <n v="1185732"/>
    <x v="176"/>
    <x v="0"/>
    <x v="43"/>
    <x v="45"/>
    <x v="2"/>
    <n v="0.4"/>
    <n v="3000"/>
    <n v="1200"/>
    <n v="480"/>
    <n v="0.4"/>
  </r>
  <r>
    <x v="0"/>
    <n v="1185732"/>
    <x v="176"/>
    <x v="0"/>
    <x v="43"/>
    <x v="45"/>
    <x v="3"/>
    <n v="0.4"/>
    <n v="2500"/>
    <n v="1000"/>
    <n v="400"/>
    <n v="0.4"/>
  </r>
  <r>
    <x v="0"/>
    <n v="1185732"/>
    <x v="176"/>
    <x v="0"/>
    <x v="43"/>
    <x v="45"/>
    <x v="4"/>
    <n v="0.49999999999999994"/>
    <n v="2750"/>
    <n v="1374.9999999999998"/>
    <n v="412.49999999999994"/>
    <n v="0.3"/>
  </r>
  <r>
    <x v="0"/>
    <n v="1185732"/>
    <x v="176"/>
    <x v="0"/>
    <x v="43"/>
    <x v="45"/>
    <x v="5"/>
    <n v="0.54999999999999993"/>
    <n v="4500"/>
    <n v="2474.9999999999995"/>
    <n v="989.99999999999989"/>
    <n v="0.4"/>
  </r>
  <r>
    <x v="0"/>
    <n v="1185732"/>
    <x v="117"/>
    <x v="0"/>
    <x v="43"/>
    <x v="45"/>
    <x v="0"/>
    <n v="0.49999999999999994"/>
    <n v="6000"/>
    <n v="2999.9999999999995"/>
    <n v="1049.9999999999998"/>
    <n v="0.35"/>
  </r>
  <r>
    <x v="0"/>
    <n v="1185732"/>
    <x v="117"/>
    <x v="0"/>
    <x v="43"/>
    <x v="45"/>
    <x v="1"/>
    <n v="0.45"/>
    <n v="3750"/>
    <n v="1687.5"/>
    <n v="590.625"/>
    <n v="0.35"/>
  </r>
  <r>
    <x v="0"/>
    <n v="1185732"/>
    <x v="117"/>
    <x v="0"/>
    <x v="43"/>
    <x v="45"/>
    <x v="2"/>
    <n v="0.4"/>
    <n v="3000"/>
    <n v="1200"/>
    <n v="480"/>
    <n v="0.4"/>
  </r>
  <r>
    <x v="0"/>
    <n v="1185732"/>
    <x v="117"/>
    <x v="0"/>
    <x v="43"/>
    <x v="45"/>
    <x v="3"/>
    <n v="0.4"/>
    <n v="2000"/>
    <n v="800"/>
    <n v="320"/>
    <n v="0.4"/>
  </r>
  <r>
    <x v="0"/>
    <n v="1185732"/>
    <x v="117"/>
    <x v="0"/>
    <x v="43"/>
    <x v="45"/>
    <x v="4"/>
    <n v="0.49999999999999994"/>
    <n v="1750"/>
    <n v="874.99999999999989"/>
    <n v="262.49999999999994"/>
    <n v="0.3"/>
  </r>
  <r>
    <x v="0"/>
    <n v="1185732"/>
    <x v="117"/>
    <x v="0"/>
    <x v="43"/>
    <x v="45"/>
    <x v="5"/>
    <n v="0.54999999999999993"/>
    <n v="3500"/>
    <n v="1924.9999999999998"/>
    <n v="770"/>
    <n v="0.4"/>
  </r>
  <r>
    <x v="0"/>
    <n v="1185732"/>
    <x v="63"/>
    <x v="0"/>
    <x v="43"/>
    <x v="45"/>
    <x v="0"/>
    <n v="0.49999999999999994"/>
    <n v="4750"/>
    <n v="2374.9999999999995"/>
    <n v="831.24999999999977"/>
    <n v="0.35"/>
  </r>
  <r>
    <x v="0"/>
    <n v="1185732"/>
    <x v="63"/>
    <x v="0"/>
    <x v="43"/>
    <x v="45"/>
    <x v="1"/>
    <n v="0.45"/>
    <n v="2750"/>
    <n v="1237.5"/>
    <n v="433.125"/>
    <n v="0.35"/>
  </r>
  <r>
    <x v="0"/>
    <n v="1185732"/>
    <x v="63"/>
    <x v="0"/>
    <x v="43"/>
    <x v="45"/>
    <x v="2"/>
    <n v="0.4"/>
    <n v="1750"/>
    <n v="700"/>
    <n v="280"/>
    <n v="0.4"/>
  </r>
  <r>
    <x v="0"/>
    <n v="1185732"/>
    <x v="63"/>
    <x v="0"/>
    <x v="43"/>
    <x v="45"/>
    <x v="3"/>
    <n v="0.4"/>
    <n v="1500"/>
    <n v="600"/>
    <n v="240"/>
    <n v="0.4"/>
  </r>
  <r>
    <x v="0"/>
    <n v="1185732"/>
    <x v="63"/>
    <x v="0"/>
    <x v="43"/>
    <x v="45"/>
    <x v="4"/>
    <n v="0.49999999999999994"/>
    <n v="1500"/>
    <n v="749.99999999999989"/>
    <n v="224.99999999999997"/>
    <n v="0.3"/>
  </r>
  <r>
    <x v="0"/>
    <n v="1185732"/>
    <x v="63"/>
    <x v="0"/>
    <x v="43"/>
    <x v="45"/>
    <x v="5"/>
    <n v="0.54999999999999993"/>
    <n v="2500"/>
    <n v="1374.9999999999998"/>
    <n v="549.99999999999989"/>
    <n v="0.4"/>
  </r>
  <r>
    <x v="0"/>
    <n v="1185732"/>
    <x v="267"/>
    <x v="0"/>
    <x v="43"/>
    <x v="45"/>
    <x v="0"/>
    <n v="0.54999999999999993"/>
    <n v="4250"/>
    <n v="2337.4999999999995"/>
    <n v="818.12499999999977"/>
    <n v="0.35"/>
  </r>
  <r>
    <x v="0"/>
    <n v="1185732"/>
    <x v="267"/>
    <x v="0"/>
    <x v="43"/>
    <x v="45"/>
    <x v="1"/>
    <n v="0.5"/>
    <n v="2500"/>
    <n v="1250"/>
    <n v="437.5"/>
    <n v="0.35"/>
  </r>
  <r>
    <x v="0"/>
    <n v="1185732"/>
    <x v="267"/>
    <x v="0"/>
    <x v="43"/>
    <x v="45"/>
    <x v="2"/>
    <n v="0.5"/>
    <n v="1500"/>
    <n v="750"/>
    <n v="300"/>
    <n v="0.4"/>
  </r>
  <r>
    <x v="0"/>
    <n v="1185732"/>
    <x v="267"/>
    <x v="0"/>
    <x v="43"/>
    <x v="45"/>
    <x v="3"/>
    <n v="0.5"/>
    <n v="1250"/>
    <n v="625"/>
    <n v="250"/>
    <n v="0.4"/>
  </r>
  <r>
    <x v="0"/>
    <n v="1185732"/>
    <x v="267"/>
    <x v="0"/>
    <x v="43"/>
    <x v="45"/>
    <x v="4"/>
    <n v="0.6"/>
    <n v="1250"/>
    <n v="750"/>
    <n v="225"/>
    <n v="0.3"/>
  </r>
  <r>
    <x v="0"/>
    <n v="1185732"/>
    <x v="267"/>
    <x v="0"/>
    <x v="43"/>
    <x v="45"/>
    <x v="5"/>
    <n v="0.64999999999999991"/>
    <n v="2500"/>
    <n v="1624.9999999999998"/>
    <n v="650"/>
    <n v="0.4"/>
  </r>
  <r>
    <x v="0"/>
    <n v="1185732"/>
    <x v="268"/>
    <x v="0"/>
    <x v="43"/>
    <x v="45"/>
    <x v="0"/>
    <n v="0.6"/>
    <n v="4000"/>
    <n v="2400"/>
    <n v="840"/>
    <n v="0.35"/>
  </r>
  <r>
    <x v="0"/>
    <n v="1185732"/>
    <x v="268"/>
    <x v="0"/>
    <x v="43"/>
    <x v="45"/>
    <x v="1"/>
    <n v="0.5"/>
    <n v="2750"/>
    <n v="1375"/>
    <n v="481.24999999999994"/>
    <n v="0.35"/>
  </r>
  <r>
    <x v="0"/>
    <n v="1185732"/>
    <x v="268"/>
    <x v="0"/>
    <x v="43"/>
    <x v="45"/>
    <x v="2"/>
    <n v="0.5"/>
    <n v="2700"/>
    <n v="1350"/>
    <n v="540"/>
    <n v="0.4"/>
  </r>
  <r>
    <x v="0"/>
    <n v="1185732"/>
    <x v="268"/>
    <x v="0"/>
    <x v="43"/>
    <x v="45"/>
    <x v="3"/>
    <n v="0.5"/>
    <n v="2500"/>
    <n v="1250"/>
    <n v="500"/>
    <n v="0.4"/>
  </r>
  <r>
    <x v="0"/>
    <n v="1185732"/>
    <x v="268"/>
    <x v="0"/>
    <x v="43"/>
    <x v="45"/>
    <x v="4"/>
    <n v="0.6"/>
    <n v="2250"/>
    <n v="1350"/>
    <n v="405"/>
    <n v="0.3"/>
  </r>
  <r>
    <x v="0"/>
    <n v="1185732"/>
    <x v="268"/>
    <x v="0"/>
    <x v="43"/>
    <x v="45"/>
    <x v="5"/>
    <n v="0.64999999999999991"/>
    <n v="3250"/>
    <n v="2112.4999999999995"/>
    <n v="844.99999999999989"/>
    <n v="0.4"/>
  </r>
  <r>
    <x v="0"/>
    <n v="1185732"/>
    <x v="269"/>
    <x v="0"/>
    <x v="43"/>
    <x v="45"/>
    <x v="0"/>
    <n v="0.6"/>
    <n v="5500"/>
    <n v="3300"/>
    <n v="1155"/>
    <n v="0.35"/>
  </r>
  <r>
    <x v="0"/>
    <n v="1185732"/>
    <x v="269"/>
    <x v="0"/>
    <x v="43"/>
    <x v="45"/>
    <x v="1"/>
    <n v="0.5"/>
    <n v="3500"/>
    <n v="1750"/>
    <n v="612.5"/>
    <n v="0.35"/>
  </r>
  <r>
    <x v="0"/>
    <n v="1185732"/>
    <x v="269"/>
    <x v="0"/>
    <x v="43"/>
    <x v="45"/>
    <x v="2"/>
    <n v="0.5"/>
    <n v="3250"/>
    <n v="1625"/>
    <n v="650"/>
    <n v="0.4"/>
  </r>
  <r>
    <x v="0"/>
    <n v="1185732"/>
    <x v="269"/>
    <x v="0"/>
    <x v="43"/>
    <x v="45"/>
    <x v="3"/>
    <n v="0.5"/>
    <n v="2750"/>
    <n v="1375"/>
    <n v="550"/>
    <n v="0.4"/>
  </r>
  <r>
    <x v="0"/>
    <n v="1185732"/>
    <x v="269"/>
    <x v="0"/>
    <x v="43"/>
    <x v="45"/>
    <x v="4"/>
    <n v="0.6"/>
    <n v="2750"/>
    <n v="1650"/>
    <n v="495"/>
    <n v="0.3"/>
  </r>
  <r>
    <x v="0"/>
    <n v="1185732"/>
    <x v="269"/>
    <x v="0"/>
    <x v="43"/>
    <x v="45"/>
    <x v="5"/>
    <n v="0.64999999999999991"/>
    <n v="3750"/>
    <n v="2437.4999999999995"/>
    <n v="974.99999999999989"/>
    <n v="0.4"/>
  </r>
  <r>
    <x v="0"/>
    <n v="1185732"/>
    <x v="48"/>
    <x v="0"/>
    <x v="44"/>
    <x v="46"/>
    <x v="0"/>
    <n v="0.4"/>
    <n v="5000"/>
    <n v="2000"/>
    <n v="800"/>
    <n v="0.4"/>
  </r>
  <r>
    <x v="0"/>
    <n v="1185732"/>
    <x v="48"/>
    <x v="0"/>
    <x v="44"/>
    <x v="46"/>
    <x v="1"/>
    <n v="0.4"/>
    <n v="3000"/>
    <n v="1200"/>
    <n v="480"/>
    <n v="0.4"/>
  </r>
  <r>
    <x v="0"/>
    <n v="1185732"/>
    <x v="48"/>
    <x v="0"/>
    <x v="44"/>
    <x v="46"/>
    <x v="2"/>
    <n v="0.30000000000000004"/>
    <n v="3000"/>
    <n v="900.00000000000011"/>
    <n v="270"/>
    <n v="0.3"/>
  </r>
  <r>
    <x v="0"/>
    <n v="1185732"/>
    <x v="48"/>
    <x v="0"/>
    <x v="44"/>
    <x v="46"/>
    <x v="3"/>
    <n v="0.35"/>
    <n v="1500"/>
    <n v="525"/>
    <n v="157.5"/>
    <n v="0.3"/>
  </r>
  <r>
    <x v="0"/>
    <n v="1185732"/>
    <x v="48"/>
    <x v="0"/>
    <x v="44"/>
    <x v="46"/>
    <x v="4"/>
    <n v="0.5"/>
    <n v="2000"/>
    <n v="1000"/>
    <n v="300"/>
    <n v="0.3"/>
  </r>
  <r>
    <x v="0"/>
    <n v="1185732"/>
    <x v="48"/>
    <x v="0"/>
    <x v="44"/>
    <x v="46"/>
    <x v="5"/>
    <n v="0.4"/>
    <n v="3000"/>
    <n v="1200"/>
    <n v="420"/>
    <n v="0.35"/>
  </r>
  <r>
    <x v="0"/>
    <n v="1185732"/>
    <x v="49"/>
    <x v="0"/>
    <x v="44"/>
    <x v="46"/>
    <x v="0"/>
    <n v="0.4"/>
    <n v="5500"/>
    <n v="2200"/>
    <n v="880"/>
    <n v="0.4"/>
  </r>
  <r>
    <x v="0"/>
    <n v="1185732"/>
    <x v="49"/>
    <x v="0"/>
    <x v="44"/>
    <x v="46"/>
    <x v="1"/>
    <n v="0.4"/>
    <n v="2000"/>
    <n v="800"/>
    <n v="320"/>
    <n v="0.4"/>
  </r>
  <r>
    <x v="0"/>
    <n v="1185732"/>
    <x v="49"/>
    <x v="0"/>
    <x v="44"/>
    <x v="46"/>
    <x v="2"/>
    <n v="0.30000000000000004"/>
    <n v="2500"/>
    <n v="750.00000000000011"/>
    <n v="225.00000000000003"/>
    <n v="0.3"/>
  </r>
  <r>
    <x v="0"/>
    <n v="1185732"/>
    <x v="49"/>
    <x v="0"/>
    <x v="44"/>
    <x v="46"/>
    <x v="3"/>
    <n v="0.35"/>
    <n v="1250"/>
    <n v="437.5"/>
    <n v="131.25"/>
    <n v="0.3"/>
  </r>
  <r>
    <x v="0"/>
    <n v="1185732"/>
    <x v="49"/>
    <x v="0"/>
    <x v="44"/>
    <x v="46"/>
    <x v="4"/>
    <n v="0.5"/>
    <n v="2000"/>
    <n v="1000"/>
    <n v="300"/>
    <n v="0.3"/>
  </r>
  <r>
    <x v="0"/>
    <n v="1185732"/>
    <x v="49"/>
    <x v="0"/>
    <x v="44"/>
    <x v="46"/>
    <x v="5"/>
    <n v="0.4"/>
    <n v="3000"/>
    <n v="1200"/>
    <n v="420"/>
    <n v="0.35"/>
  </r>
  <r>
    <x v="0"/>
    <n v="1185732"/>
    <x v="14"/>
    <x v="0"/>
    <x v="44"/>
    <x v="46"/>
    <x v="0"/>
    <n v="0.4"/>
    <n v="5200"/>
    <n v="2080"/>
    <n v="832"/>
    <n v="0.4"/>
  </r>
  <r>
    <x v="0"/>
    <n v="1185732"/>
    <x v="14"/>
    <x v="0"/>
    <x v="44"/>
    <x v="46"/>
    <x v="1"/>
    <n v="0.4"/>
    <n v="2250"/>
    <n v="900"/>
    <n v="360"/>
    <n v="0.4"/>
  </r>
  <r>
    <x v="0"/>
    <n v="1185732"/>
    <x v="14"/>
    <x v="0"/>
    <x v="44"/>
    <x v="46"/>
    <x v="2"/>
    <n v="0.30000000000000004"/>
    <n v="2500"/>
    <n v="750.00000000000011"/>
    <n v="225.00000000000003"/>
    <n v="0.3"/>
  </r>
  <r>
    <x v="0"/>
    <n v="1185732"/>
    <x v="14"/>
    <x v="0"/>
    <x v="44"/>
    <x v="46"/>
    <x v="3"/>
    <n v="0.35"/>
    <n v="1000"/>
    <n v="350"/>
    <n v="105"/>
    <n v="0.3"/>
  </r>
  <r>
    <x v="0"/>
    <n v="1185732"/>
    <x v="14"/>
    <x v="0"/>
    <x v="44"/>
    <x v="46"/>
    <x v="4"/>
    <n v="0.5"/>
    <n v="1500"/>
    <n v="750"/>
    <n v="225"/>
    <n v="0.3"/>
  </r>
  <r>
    <x v="0"/>
    <n v="1185732"/>
    <x v="14"/>
    <x v="0"/>
    <x v="44"/>
    <x v="46"/>
    <x v="5"/>
    <n v="0.4"/>
    <n v="2500"/>
    <n v="1000"/>
    <n v="350"/>
    <n v="0.35"/>
  </r>
  <r>
    <x v="0"/>
    <n v="1185732"/>
    <x v="50"/>
    <x v="0"/>
    <x v="44"/>
    <x v="46"/>
    <x v="0"/>
    <n v="0.4"/>
    <n v="5000"/>
    <n v="2000"/>
    <n v="800"/>
    <n v="0.4"/>
  </r>
  <r>
    <x v="0"/>
    <n v="1185732"/>
    <x v="50"/>
    <x v="0"/>
    <x v="44"/>
    <x v="46"/>
    <x v="1"/>
    <n v="0.4"/>
    <n v="2000"/>
    <n v="800"/>
    <n v="320"/>
    <n v="0.4"/>
  </r>
  <r>
    <x v="0"/>
    <n v="1185732"/>
    <x v="50"/>
    <x v="0"/>
    <x v="44"/>
    <x v="46"/>
    <x v="2"/>
    <n v="0.30000000000000004"/>
    <n v="2000"/>
    <n v="600.00000000000011"/>
    <n v="180.00000000000003"/>
    <n v="0.3"/>
  </r>
  <r>
    <x v="0"/>
    <n v="1185732"/>
    <x v="50"/>
    <x v="0"/>
    <x v="44"/>
    <x v="46"/>
    <x v="3"/>
    <n v="0.35"/>
    <n v="1250"/>
    <n v="437.5"/>
    <n v="131.25"/>
    <n v="0.3"/>
  </r>
  <r>
    <x v="0"/>
    <n v="1185732"/>
    <x v="50"/>
    <x v="0"/>
    <x v="44"/>
    <x v="46"/>
    <x v="4"/>
    <n v="0.5"/>
    <n v="1250"/>
    <n v="625"/>
    <n v="187.5"/>
    <n v="0.3"/>
  </r>
  <r>
    <x v="0"/>
    <n v="1185732"/>
    <x v="50"/>
    <x v="0"/>
    <x v="44"/>
    <x v="46"/>
    <x v="5"/>
    <n v="0.4"/>
    <n v="2750"/>
    <n v="1100"/>
    <n v="385"/>
    <n v="0.35"/>
  </r>
  <r>
    <x v="0"/>
    <n v="1185732"/>
    <x v="51"/>
    <x v="0"/>
    <x v="44"/>
    <x v="46"/>
    <x v="0"/>
    <n v="0.54999999999999993"/>
    <n v="5450"/>
    <n v="2997.4999999999995"/>
    <n v="1198.9999999999998"/>
    <n v="0.4"/>
  </r>
  <r>
    <x v="0"/>
    <n v="1185732"/>
    <x v="51"/>
    <x v="0"/>
    <x v="44"/>
    <x v="46"/>
    <x v="1"/>
    <n v="0.5"/>
    <n v="2500"/>
    <n v="1250"/>
    <n v="500"/>
    <n v="0.4"/>
  </r>
  <r>
    <x v="0"/>
    <n v="1185732"/>
    <x v="51"/>
    <x v="0"/>
    <x v="44"/>
    <x v="46"/>
    <x v="2"/>
    <n v="0.45"/>
    <n v="2750"/>
    <n v="1237.5"/>
    <n v="371.25"/>
    <n v="0.3"/>
  </r>
  <r>
    <x v="0"/>
    <n v="1185732"/>
    <x v="51"/>
    <x v="0"/>
    <x v="44"/>
    <x v="46"/>
    <x v="3"/>
    <n v="0.45"/>
    <n v="2250"/>
    <n v="1012.5"/>
    <n v="303.75"/>
    <n v="0.3"/>
  </r>
  <r>
    <x v="0"/>
    <n v="1185732"/>
    <x v="51"/>
    <x v="0"/>
    <x v="44"/>
    <x v="46"/>
    <x v="4"/>
    <n v="0.54999999999999993"/>
    <n v="2500"/>
    <n v="1374.9999999999998"/>
    <n v="412.49999999999994"/>
    <n v="0.3"/>
  </r>
  <r>
    <x v="0"/>
    <n v="1185732"/>
    <x v="51"/>
    <x v="0"/>
    <x v="44"/>
    <x v="46"/>
    <x v="5"/>
    <n v="0.6"/>
    <n v="3750"/>
    <n v="2250"/>
    <n v="787.5"/>
    <n v="0.35"/>
  </r>
  <r>
    <x v="0"/>
    <n v="1185732"/>
    <x v="52"/>
    <x v="0"/>
    <x v="44"/>
    <x v="46"/>
    <x v="0"/>
    <n v="0.54999999999999993"/>
    <n v="6250"/>
    <n v="3437.4999999999995"/>
    <n v="1375"/>
    <n v="0.4"/>
  </r>
  <r>
    <x v="0"/>
    <n v="1185732"/>
    <x v="52"/>
    <x v="0"/>
    <x v="44"/>
    <x v="46"/>
    <x v="1"/>
    <n v="0.5"/>
    <n v="3750"/>
    <n v="1875"/>
    <n v="750"/>
    <n v="0.4"/>
  </r>
  <r>
    <x v="0"/>
    <n v="1185732"/>
    <x v="52"/>
    <x v="0"/>
    <x v="44"/>
    <x v="46"/>
    <x v="2"/>
    <n v="0.45"/>
    <n v="3000"/>
    <n v="1350"/>
    <n v="405"/>
    <n v="0.3"/>
  </r>
  <r>
    <x v="0"/>
    <n v="1185732"/>
    <x v="52"/>
    <x v="0"/>
    <x v="44"/>
    <x v="46"/>
    <x v="3"/>
    <n v="0.45"/>
    <n v="2750"/>
    <n v="1237.5"/>
    <n v="371.25"/>
    <n v="0.3"/>
  </r>
  <r>
    <x v="0"/>
    <n v="1185732"/>
    <x v="52"/>
    <x v="0"/>
    <x v="44"/>
    <x v="46"/>
    <x v="4"/>
    <n v="0.54999999999999993"/>
    <n v="2750"/>
    <n v="1512.4999999999998"/>
    <n v="453.74999999999994"/>
    <n v="0.3"/>
  </r>
  <r>
    <x v="0"/>
    <n v="1185732"/>
    <x v="52"/>
    <x v="0"/>
    <x v="44"/>
    <x v="46"/>
    <x v="5"/>
    <n v="0.6"/>
    <n v="4250"/>
    <n v="2550"/>
    <n v="892.5"/>
    <n v="0.35"/>
  </r>
  <r>
    <x v="0"/>
    <n v="1185732"/>
    <x v="18"/>
    <x v="0"/>
    <x v="44"/>
    <x v="46"/>
    <x v="0"/>
    <n v="0.54999999999999993"/>
    <n v="6500"/>
    <n v="3574.9999999999995"/>
    <n v="1430"/>
    <n v="0.4"/>
  </r>
  <r>
    <x v="0"/>
    <n v="1185732"/>
    <x v="18"/>
    <x v="0"/>
    <x v="44"/>
    <x v="46"/>
    <x v="1"/>
    <n v="0.5"/>
    <n v="4000"/>
    <n v="2000"/>
    <n v="800"/>
    <n v="0.4"/>
  </r>
  <r>
    <x v="0"/>
    <n v="1185732"/>
    <x v="18"/>
    <x v="0"/>
    <x v="44"/>
    <x v="46"/>
    <x v="2"/>
    <n v="0.45"/>
    <n v="3250"/>
    <n v="1462.5"/>
    <n v="438.75"/>
    <n v="0.3"/>
  </r>
  <r>
    <x v="0"/>
    <n v="1185732"/>
    <x v="18"/>
    <x v="0"/>
    <x v="44"/>
    <x v="46"/>
    <x v="3"/>
    <n v="0.45"/>
    <n v="2750"/>
    <n v="1237.5"/>
    <n v="371.25"/>
    <n v="0.3"/>
  </r>
  <r>
    <x v="0"/>
    <n v="1185732"/>
    <x v="18"/>
    <x v="0"/>
    <x v="44"/>
    <x v="46"/>
    <x v="4"/>
    <n v="0.54999999999999993"/>
    <n v="3000"/>
    <n v="1649.9999999999998"/>
    <n v="494.99999999999989"/>
    <n v="0.3"/>
  </r>
  <r>
    <x v="0"/>
    <n v="1185732"/>
    <x v="18"/>
    <x v="0"/>
    <x v="44"/>
    <x v="46"/>
    <x v="5"/>
    <n v="0.6"/>
    <n v="4750"/>
    <n v="2850"/>
    <n v="997.49999999999989"/>
    <n v="0.35"/>
  </r>
  <r>
    <x v="0"/>
    <n v="1185732"/>
    <x v="53"/>
    <x v="0"/>
    <x v="44"/>
    <x v="46"/>
    <x v="0"/>
    <n v="0.54999999999999993"/>
    <n v="6250"/>
    <n v="3437.4999999999995"/>
    <n v="1375"/>
    <n v="0.4"/>
  </r>
  <r>
    <x v="0"/>
    <n v="1185732"/>
    <x v="53"/>
    <x v="0"/>
    <x v="44"/>
    <x v="46"/>
    <x v="1"/>
    <n v="0.5"/>
    <n v="4000"/>
    <n v="2000"/>
    <n v="800"/>
    <n v="0.4"/>
  </r>
  <r>
    <x v="0"/>
    <n v="1185732"/>
    <x v="53"/>
    <x v="0"/>
    <x v="44"/>
    <x v="46"/>
    <x v="2"/>
    <n v="0.45"/>
    <n v="3250"/>
    <n v="1462.5"/>
    <n v="438.75"/>
    <n v="0.3"/>
  </r>
  <r>
    <x v="0"/>
    <n v="1185732"/>
    <x v="53"/>
    <x v="0"/>
    <x v="44"/>
    <x v="46"/>
    <x v="3"/>
    <n v="0.45"/>
    <n v="2250"/>
    <n v="1012.5"/>
    <n v="303.75"/>
    <n v="0.3"/>
  </r>
  <r>
    <x v="0"/>
    <n v="1185732"/>
    <x v="53"/>
    <x v="0"/>
    <x v="44"/>
    <x v="46"/>
    <x v="4"/>
    <n v="0.54999999999999993"/>
    <n v="2000"/>
    <n v="1099.9999999999998"/>
    <n v="329.99999999999994"/>
    <n v="0.3"/>
  </r>
  <r>
    <x v="0"/>
    <n v="1185732"/>
    <x v="53"/>
    <x v="0"/>
    <x v="44"/>
    <x v="46"/>
    <x v="5"/>
    <n v="0.6"/>
    <n v="3750"/>
    <n v="2250"/>
    <n v="787.5"/>
    <n v="0.35"/>
  </r>
  <r>
    <x v="0"/>
    <n v="1185732"/>
    <x v="54"/>
    <x v="0"/>
    <x v="44"/>
    <x v="46"/>
    <x v="0"/>
    <n v="0.54999999999999993"/>
    <n v="5000"/>
    <n v="2749.9999999999995"/>
    <n v="1099.9999999999998"/>
    <n v="0.4"/>
  </r>
  <r>
    <x v="0"/>
    <n v="1185732"/>
    <x v="54"/>
    <x v="0"/>
    <x v="44"/>
    <x v="46"/>
    <x v="1"/>
    <n v="0.5"/>
    <n v="3000"/>
    <n v="1500"/>
    <n v="600"/>
    <n v="0.4"/>
  </r>
  <r>
    <x v="0"/>
    <n v="1185732"/>
    <x v="54"/>
    <x v="0"/>
    <x v="44"/>
    <x v="46"/>
    <x v="2"/>
    <n v="0.45"/>
    <n v="2000"/>
    <n v="900"/>
    <n v="270"/>
    <n v="0.3"/>
  </r>
  <r>
    <x v="0"/>
    <n v="1185732"/>
    <x v="54"/>
    <x v="0"/>
    <x v="44"/>
    <x v="46"/>
    <x v="3"/>
    <n v="0.45"/>
    <n v="1750"/>
    <n v="787.5"/>
    <n v="236.25"/>
    <n v="0.3"/>
  </r>
  <r>
    <x v="0"/>
    <n v="1185732"/>
    <x v="54"/>
    <x v="0"/>
    <x v="44"/>
    <x v="46"/>
    <x v="4"/>
    <n v="0.54999999999999993"/>
    <n v="1750"/>
    <n v="962.49999999999989"/>
    <n v="288.74999999999994"/>
    <n v="0.3"/>
  </r>
  <r>
    <x v="0"/>
    <n v="1185732"/>
    <x v="54"/>
    <x v="0"/>
    <x v="44"/>
    <x v="46"/>
    <x v="5"/>
    <n v="0.6"/>
    <n v="2750"/>
    <n v="1650"/>
    <n v="577.5"/>
    <n v="0.35"/>
  </r>
  <r>
    <x v="0"/>
    <n v="1185732"/>
    <x v="55"/>
    <x v="0"/>
    <x v="44"/>
    <x v="46"/>
    <x v="0"/>
    <n v="0.6"/>
    <n v="4500"/>
    <n v="2700"/>
    <n v="1080"/>
    <n v="0.4"/>
  </r>
  <r>
    <x v="0"/>
    <n v="1185732"/>
    <x v="55"/>
    <x v="0"/>
    <x v="44"/>
    <x v="46"/>
    <x v="1"/>
    <n v="0.55000000000000004"/>
    <n v="2750"/>
    <n v="1512.5000000000002"/>
    <n v="605.00000000000011"/>
    <n v="0.4"/>
  </r>
  <r>
    <x v="0"/>
    <n v="1185732"/>
    <x v="55"/>
    <x v="0"/>
    <x v="44"/>
    <x v="46"/>
    <x v="2"/>
    <n v="0.55000000000000004"/>
    <n v="1750"/>
    <n v="962.50000000000011"/>
    <n v="288.75"/>
    <n v="0.3"/>
  </r>
  <r>
    <x v="0"/>
    <n v="1185732"/>
    <x v="55"/>
    <x v="0"/>
    <x v="44"/>
    <x v="46"/>
    <x v="3"/>
    <n v="0.55000000000000004"/>
    <n v="1500"/>
    <n v="825.00000000000011"/>
    <n v="247.50000000000003"/>
    <n v="0.3"/>
  </r>
  <r>
    <x v="0"/>
    <n v="1185732"/>
    <x v="55"/>
    <x v="0"/>
    <x v="44"/>
    <x v="46"/>
    <x v="4"/>
    <n v="0.65"/>
    <n v="1500"/>
    <n v="975"/>
    <n v="292.5"/>
    <n v="0.3"/>
  </r>
  <r>
    <x v="0"/>
    <n v="1185732"/>
    <x v="55"/>
    <x v="0"/>
    <x v="44"/>
    <x v="46"/>
    <x v="5"/>
    <n v="0.7"/>
    <n v="2750"/>
    <n v="1924.9999999999998"/>
    <n v="673.74999999999989"/>
    <n v="0.35"/>
  </r>
  <r>
    <x v="0"/>
    <n v="1185732"/>
    <x v="56"/>
    <x v="0"/>
    <x v="44"/>
    <x v="46"/>
    <x v="0"/>
    <n v="0.65"/>
    <n v="4250"/>
    <n v="2762.5"/>
    <n v="1105"/>
    <n v="0.4"/>
  </r>
  <r>
    <x v="0"/>
    <n v="1185732"/>
    <x v="56"/>
    <x v="0"/>
    <x v="44"/>
    <x v="46"/>
    <x v="1"/>
    <n v="0.55000000000000004"/>
    <n v="3000"/>
    <n v="1650.0000000000002"/>
    <n v="660.00000000000011"/>
    <n v="0.4"/>
  </r>
  <r>
    <x v="0"/>
    <n v="1185732"/>
    <x v="56"/>
    <x v="0"/>
    <x v="44"/>
    <x v="46"/>
    <x v="2"/>
    <n v="0.55000000000000004"/>
    <n v="2950"/>
    <n v="1622.5000000000002"/>
    <n v="486.75000000000006"/>
    <n v="0.3"/>
  </r>
  <r>
    <x v="0"/>
    <n v="1185732"/>
    <x v="56"/>
    <x v="0"/>
    <x v="44"/>
    <x v="46"/>
    <x v="3"/>
    <n v="0.55000000000000004"/>
    <n v="2750"/>
    <n v="1512.5000000000002"/>
    <n v="453.75000000000006"/>
    <n v="0.3"/>
  </r>
  <r>
    <x v="0"/>
    <n v="1185732"/>
    <x v="56"/>
    <x v="0"/>
    <x v="44"/>
    <x v="46"/>
    <x v="4"/>
    <n v="0.65"/>
    <n v="2500"/>
    <n v="1625"/>
    <n v="487.5"/>
    <n v="0.3"/>
  </r>
  <r>
    <x v="0"/>
    <n v="1185732"/>
    <x v="56"/>
    <x v="0"/>
    <x v="44"/>
    <x v="46"/>
    <x v="5"/>
    <n v="0.7"/>
    <n v="3500"/>
    <n v="2450"/>
    <n v="857.5"/>
    <n v="0.35"/>
  </r>
  <r>
    <x v="0"/>
    <n v="1185732"/>
    <x v="57"/>
    <x v="0"/>
    <x v="44"/>
    <x v="46"/>
    <x v="0"/>
    <n v="0.65"/>
    <n v="5750"/>
    <n v="3737.5"/>
    <n v="1495"/>
    <n v="0.4"/>
  </r>
  <r>
    <x v="0"/>
    <n v="1185732"/>
    <x v="57"/>
    <x v="0"/>
    <x v="44"/>
    <x v="46"/>
    <x v="1"/>
    <n v="0.55000000000000004"/>
    <n v="3750"/>
    <n v="2062.5"/>
    <n v="825"/>
    <n v="0.4"/>
  </r>
  <r>
    <x v="0"/>
    <n v="1185732"/>
    <x v="57"/>
    <x v="0"/>
    <x v="44"/>
    <x v="46"/>
    <x v="2"/>
    <n v="0.55000000000000004"/>
    <n v="3500"/>
    <n v="1925.0000000000002"/>
    <n v="577.5"/>
    <n v="0.3"/>
  </r>
  <r>
    <x v="0"/>
    <n v="1185732"/>
    <x v="57"/>
    <x v="0"/>
    <x v="44"/>
    <x v="46"/>
    <x v="3"/>
    <n v="0.55000000000000004"/>
    <n v="3000"/>
    <n v="1650.0000000000002"/>
    <n v="495.00000000000006"/>
    <n v="0.3"/>
  </r>
  <r>
    <x v="0"/>
    <n v="1185732"/>
    <x v="57"/>
    <x v="0"/>
    <x v="44"/>
    <x v="46"/>
    <x v="4"/>
    <n v="0.65"/>
    <n v="3000"/>
    <n v="1950"/>
    <n v="585"/>
    <n v="0.3"/>
  </r>
  <r>
    <x v="0"/>
    <n v="1185732"/>
    <x v="57"/>
    <x v="0"/>
    <x v="44"/>
    <x v="46"/>
    <x v="5"/>
    <n v="0.7"/>
    <n v="4000"/>
    <n v="2800"/>
    <n v="979.99999999999989"/>
    <n v="0.35"/>
  </r>
  <r>
    <x v="0"/>
    <n v="1185732"/>
    <x v="136"/>
    <x v="0"/>
    <x v="45"/>
    <x v="47"/>
    <x v="0"/>
    <n v="0.35000000000000003"/>
    <n v="4250"/>
    <n v="1487.5000000000002"/>
    <n v="520.625"/>
    <n v="0.35"/>
  </r>
  <r>
    <x v="0"/>
    <n v="1185732"/>
    <x v="136"/>
    <x v="0"/>
    <x v="45"/>
    <x v="47"/>
    <x v="1"/>
    <n v="0.35000000000000003"/>
    <n v="2250"/>
    <n v="787.50000000000011"/>
    <n v="275.625"/>
    <n v="0.35"/>
  </r>
  <r>
    <x v="0"/>
    <n v="1185732"/>
    <x v="136"/>
    <x v="0"/>
    <x v="45"/>
    <x v="47"/>
    <x v="2"/>
    <n v="0.25000000000000006"/>
    <n v="2250"/>
    <n v="562.50000000000011"/>
    <n v="225.00000000000006"/>
    <n v="0.4"/>
  </r>
  <r>
    <x v="0"/>
    <n v="1185732"/>
    <x v="136"/>
    <x v="0"/>
    <x v="45"/>
    <x v="47"/>
    <x v="3"/>
    <n v="0.3"/>
    <n v="750"/>
    <n v="225"/>
    <n v="90"/>
    <n v="0.4"/>
  </r>
  <r>
    <x v="0"/>
    <n v="1185732"/>
    <x v="136"/>
    <x v="0"/>
    <x v="45"/>
    <x v="47"/>
    <x v="4"/>
    <n v="0.45"/>
    <n v="1250"/>
    <n v="562.5"/>
    <n v="168.75"/>
    <n v="0.3"/>
  </r>
  <r>
    <x v="0"/>
    <n v="1185732"/>
    <x v="136"/>
    <x v="0"/>
    <x v="45"/>
    <x v="47"/>
    <x v="5"/>
    <n v="0.35000000000000003"/>
    <n v="2250"/>
    <n v="787.50000000000011"/>
    <n v="315.00000000000006"/>
    <n v="0.4"/>
  </r>
  <r>
    <x v="0"/>
    <n v="1185732"/>
    <x v="264"/>
    <x v="0"/>
    <x v="45"/>
    <x v="47"/>
    <x v="0"/>
    <n v="0.35000000000000003"/>
    <n v="4750"/>
    <n v="1662.5000000000002"/>
    <n v="581.875"/>
    <n v="0.35"/>
  </r>
  <r>
    <x v="0"/>
    <n v="1185732"/>
    <x v="264"/>
    <x v="0"/>
    <x v="45"/>
    <x v="47"/>
    <x v="1"/>
    <n v="0.35000000000000003"/>
    <n v="1250"/>
    <n v="437.50000000000006"/>
    <n v="153.125"/>
    <n v="0.35"/>
  </r>
  <r>
    <x v="0"/>
    <n v="1185732"/>
    <x v="264"/>
    <x v="0"/>
    <x v="45"/>
    <x v="47"/>
    <x v="2"/>
    <n v="0.25000000000000006"/>
    <n v="1750"/>
    <n v="437.50000000000011"/>
    <n v="175.00000000000006"/>
    <n v="0.4"/>
  </r>
  <r>
    <x v="0"/>
    <n v="1185732"/>
    <x v="264"/>
    <x v="0"/>
    <x v="45"/>
    <x v="47"/>
    <x v="3"/>
    <n v="0.3"/>
    <n v="500"/>
    <n v="150"/>
    <n v="60"/>
    <n v="0.4"/>
  </r>
  <r>
    <x v="0"/>
    <n v="1185732"/>
    <x v="264"/>
    <x v="0"/>
    <x v="45"/>
    <x v="47"/>
    <x v="4"/>
    <n v="0.45"/>
    <n v="1250"/>
    <n v="562.5"/>
    <n v="168.75"/>
    <n v="0.3"/>
  </r>
  <r>
    <x v="0"/>
    <n v="1185732"/>
    <x v="264"/>
    <x v="0"/>
    <x v="45"/>
    <x v="47"/>
    <x v="5"/>
    <n v="0.35000000000000003"/>
    <n v="2250"/>
    <n v="787.50000000000011"/>
    <n v="315.00000000000006"/>
    <n v="0.4"/>
  </r>
  <r>
    <x v="0"/>
    <n v="1185732"/>
    <x v="173"/>
    <x v="0"/>
    <x v="45"/>
    <x v="47"/>
    <x v="0"/>
    <n v="0.35000000000000003"/>
    <n v="4450"/>
    <n v="1557.5000000000002"/>
    <n v="545.125"/>
    <n v="0.35"/>
  </r>
  <r>
    <x v="0"/>
    <n v="1185732"/>
    <x v="173"/>
    <x v="0"/>
    <x v="45"/>
    <x v="47"/>
    <x v="1"/>
    <n v="0.35000000000000003"/>
    <n v="1500"/>
    <n v="525"/>
    <n v="183.75"/>
    <n v="0.35"/>
  </r>
  <r>
    <x v="0"/>
    <n v="1185732"/>
    <x v="173"/>
    <x v="0"/>
    <x v="45"/>
    <x v="47"/>
    <x v="2"/>
    <n v="0.25000000000000006"/>
    <n v="1750"/>
    <n v="437.50000000000011"/>
    <n v="175.00000000000006"/>
    <n v="0.4"/>
  </r>
  <r>
    <x v="0"/>
    <n v="1185732"/>
    <x v="173"/>
    <x v="0"/>
    <x v="45"/>
    <x v="47"/>
    <x v="3"/>
    <n v="0.3"/>
    <n v="250"/>
    <n v="75"/>
    <n v="30"/>
    <n v="0.4"/>
  </r>
  <r>
    <x v="0"/>
    <n v="1185732"/>
    <x v="173"/>
    <x v="0"/>
    <x v="45"/>
    <x v="47"/>
    <x v="4"/>
    <n v="0.45"/>
    <n v="750"/>
    <n v="337.5"/>
    <n v="101.25"/>
    <n v="0.3"/>
  </r>
  <r>
    <x v="0"/>
    <n v="1185732"/>
    <x v="173"/>
    <x v="0"/>
    <x v="45"/>
    <x v="47"/>
    <x v="5"/>
    <n v="0.35000000000000003"/>
    <n v="1750"/>
    <n v="612.50000000000011"/>
    <n v="245.00000000000006"/>
    <n v="0.4"/>
  </r>
  <r>
    <x v="0"/>
    <n v="1185732"/>
    <x v="265"/>
    <x v="0"/>
    <x v="45"/>
    <x v="47"/>
    <x v="0"/>
    <n v="0.35000000000000003"/>
    <n v="4250"/>
    <n v="1487.5000000000002"/>
    <n v="520.625"/>
    <n v="0.35"/>
  </r>
  <r>
    <x v="0"/>
    <n v="1185732"/>
    <x v="265"/>
    <x v="0"/>
    <x v="45"/>
    <x v="47"/>
    <x v="1"/>
    <n v="0.35000000000000003"/>
    <n v="1250"/>
    <n v="437.50000000000006"/>
    <n v="153.125"/>
    <n v="0.35"/>
  </r>
  <r>
    <x v="0"/>
    <n v="1185732"/>
    <x v="265"/>
    <x v="0"/>
    <x v="45"/>
    <x v="47"/>
    <x v="2"/>
    <n v="0.25000000000000006"/>
    <n v="1250"/>
    <n v="312.50000000000006"/>
    <n v="125.00000000000003"/>
    <n v="0.4"/>
  </r>
  <r>
    <x v="0"/>
    <n v="1185732"/>
    <x v="265"/>
    <x v="0"/>
    <x v="45"/>
    <x v="47"/>
    <x v="3"/>
    <n v="0.3"/>
    <n v="500"/>
    <n v="150"/>
    <n v="60"/>
    <n v="0.4"/>
  </r>
  <r>
    <x v="0"/>
    <n v="1185732"/>
    <x v="265"/>
    <x v="0"/>
    <x v="45"/>
    <x v="47"/>
    <x v="4"/>
    <n v="0.45"/>
    <n v="500"/>
    <n v="225"/>
    <n v="67.5"/>
    <n v="0.3"/>
  </r>
  <r>
    <x v="0"/>
    <n v="1185732"/>
    <x v="265"/>
    <x v="0"/>
    <x v="45"/>
    <x v="47"/>
    <x v="5"/>
    <n v="0.35000000000000003"/>
    <n v="2000"/>
    <n v="700.00000000000011"/>
    <n v="280.00000000000006"/>
    <n v="0.4"/>
  </r>
  <r>
    <x v="0"/>
    <n v="1185732"/>
    <x v="61"/>
    <x v="0"/>
    <x v="45"/>
    <x v="47"/>
    <x v="0"/>
    <n v="0.49999999999999994"/>
    <n v="4700"/>
    <n v="2349.9999999999995"/>
    <n v="822.49999999999977"/>
    <n v="0.35"/>
  </r>
  <r>
    <x v="0"/>
    <n v="1185732"/>
    <x v="61"/>
    <x v="0"/>
    <x v="45"/>
    <x v="47"/>
    <x v="1"/>
    <n v="0.45"/>
    <n v="1750"/>
    <n v="787.5"/>
    <n v="275.625"/>
    <n v="0.35"/>
  </r>
  <r>
    <x v="0"/>
    <n v="1185732"/>
    <x v="61"/>
    <x v="0"/>
    <x v="45"/>
    <x v="47"/>
    <x v="2"/>
    <n v="0.4"/>
    <n v="2000"/>
    <n v="800"/>
    <n v="320"/>
    <n v="0.4"/>
  </r>
  <r>
    <x v="0"/>
    <n v="1185732"/>
    <x v="61"/>
    <x v="0"/>
    <x v="45"/>
    <x v="47"/>
    <x v="3"/>
    <n v="0.4"/>
    <n v="1500"/>
    <n v="600"/>
    <n v="240"/>
    <n v="0.4"/>
  </r>
  <r>
    <x v="0"/>
    <n v="1185732"/>
    <x v="61"/>
    <x v="0"/>
    <x v="45"/>
    <x v="47"/>
    <x v="4"/>
    <n v="0.49999999999999994"/>
    <n v="1750"/>
    <n v="874.99999999999989"/>
    <n v="262.49999999999994"/>
    <n v="0.3"/>
  </r>
  <r>
    <x v="0"/>
    <n v="1185732"/>
    <x v="61"/>
    <x v="0"/>
    <x v="45"/>
    <x v="47"/>
    <x v="5"/>
    <n v="0.54999999999999993"/>
    <n v="3000"/>
    <n v="1649.9999999999998"/>
    <n v="660"/>
    <n v="0.4"/>
  </r>
  <r>
    <x v="0"/>
    <n v="1185732"/>
    <x v="266"/>
    <x v="0"/>
    <x v="45"/>
    <x v="47"/>
    <x v="0"/>
    <n v="0.49999999999999994"/>
    <n v="5500"/>
    <n v="2749.9999999999995"/>
    <n v="962.49999999999977"/>
    <n v="0.35"/>
  </r>
  <r>
    <x v="0"/>
    <n v="1185732"/>
    <x v="266"/>
    <x v="0"/>
    <x v="45"/>
    <x v="47"/>
    <x v="1"/>
    <n v="0.45"/>
    <n v="3000"/>
    <n v="1350"/>
    <n v="472.49999999999994"/>
    <n v="0.35"/>
  </r>
  <r>
    <x v="0"/>
    <n v="1185732"/>
    <x v="266"/>
    <x v="0"/>
    <x v="45"/>
    <x v="47"/>
    <x v="2"/>
    <n v="0.4"/>
    <n v="2250"/>
    <n v="900"/>
    <n v="360"/>
    <n v="0.4"/>
  </r>
  <r>
    <x v="0"/>
    <n v="1185732"/>
    <x v="266"/>
    <x v="0"/>
    <x v="45"/>
    <x v="47"/>
    <x v="3"/>
    <n v="0.4"/>
    <n v="2000"/>
    <n v="800"/>
    <n v="320"/>
    <n v="0.4"/>
  </r>
  <r>
    <x v="0"/>
    <n v="1185732"/>
    <x v="266"/>
    <x v="0"/>
    <x v="45"/>
    <x v="47"/>
    <x v="4"/>
    <n v="0.49999999999999994"/>
    <n v="2000"/>
    <n v="999.99999999999989"/>
    <n v="299.99999999999994"/>
    <n v="0.3"/>
  </r>
  <r>
    <x v="0"/>
    <n v="1185732"/>
    <x v="266"/>
    <x v="0"/>
    <x v="45"/>
    <x v="47"/>
    <x v="5"/>
    <n v="0.54999999999999993"/>
    <n v="3500"/>
    <n v="1924.9999999999998"/>
    <n v="770"/>
    <n v="0.4"/>
  </r>
  <r>
    <x v="0"/>
    <n v="1185732"/>
    <x v="176"/>
    <x v="0"/>
    <x v="45"/>
    <x v="47"/>
    <x v="0"/>
    <n v="0.49999999999999994"/>
    <n v="5750"/>
    <n v="2874.9999999999995"/>
    <n v="1006.2499999999998"/>
    <n v="0.35"/>
  </r>
  <r>
    <x v="0"/>
    <n v="1185732"/>
    <x v="176"/>
    <x v="0"/>
    <x v="45"/>
    <x v="47"/>
    <x v="1"/>
    <n v="0.45"/>
    <n v="3250"/>
    <n v="1462.5"/>
    <n v="511.87499999999994"/>
    <n v="0.35"/>
  </r>
  <r>
    <x v="0"/>
    <n v="1185732"/>
    <x v="176"/>
    <x v="0"/>
    <x v="45"/>
    <x v="47"/>
    <x v="2"/>
    <n v="0.4"/>
    <n v="2500"/>
    <n v="1000"/>
    <n v="400"/>
    <n v="0.4"/>
  </r>
  <r>
    <x v="0"/>
    <n v="1185732"/>
    <x v="176"/>
    <x v="0"/>
    <x v="45"/>
    <x v="47"/>
    <x v="3"/>
    <n v="0.4"/>
    <n v="2000"/>
    <n v="800"/>
    <n v="320"/>
    <n v="0.4"/>
  </r>
  <r>
    <x v="0"/>
    <n v="1185732"/>
    <x v="176"/>
    <x v="0"/>
    <x v="45"/>
    <x v="47"/>
    <x v="4"/>
    <n v="0.49999999999999994"/>
    <n v="2250"/>
    <n v="1124.9999999999998"/>
    <n v="337.49999999999994"/>
    <n v="0.3"/>
  </r>
  <r>
    <x v="0"/>
    <n v="1185732"/>
    <x v="176"/>
    <x v="0"/>
    <x v="45"/>
    <x v="47"/>
    <x v="5"/>
    <n v="0.54999999999999993"/>
    <n v="4000"/>
    <n v="2199.9999999999995"/>
    <n v="879.99999999999989"/>
    <n v="0.4"/>
  </r>
  <r>
    <x v="0"/>
    <n v="1185732"/>
    <x v="117"/>
    <x v="0"/>
    <x v="45"/>
    <x v="47"/>
    <x v="0"/>
    <n v="0.49999999999999994"/>
    <n v="5500"/>
    <n v="2749.9999999999995"/>
    <n v="962.49999999999977"/>
    <n v="0.35"/>
  </r>
  <r>
    <x v="0"/>
    <n v="1185732"/>
    <x v="117"/>
    <x v="0"/>
    <x v="45"/>
    <x v="47"/>
    <x v="1"/>
    <n v="0.45"/>
    <n v="3250"/>
    <n v="1462.5"/>
    <n v="511.87499999999994"/>
    <n v="0.35"/>
  </r>
  <r>
    <x v="0"/>
    <n v="1185732"/>
    <x v="117"/>
    <x v="0"/>
    <x v="45"/>
    <x v="47"/>
    <x v="2"/>
    <n v="0.4"/>
    <n v="2500"/>
    <n v="1000"/>
    <n v="400"/>
    <n v="0.4"/>
  </r>
  <r>
    <x v="0"/>
    <n v="1185732"/>
    <x v="117"/>
    <x v="0"/>
    <x v="45"/>
    <x v="47"/>
    <x v="3"/>
    <n v="0.4"/>
    <n v="1500"/>
    <n v="600"/>
    <n v="240"/>
    <n v="0.4"/>
  </r>
  <r>
    <x v="0"/>
    <n v="1185732"/>
    <x v="117"/>
    <x v="0"/>
    <x v="45"/>
    <x v="47"/>
    <x v="4"/>
    <n v="0.49999999999999994"/>
    <n v="1250"/>
    <n v="624.99999999999989"/>
    <n v="187.49999999999997"/>
    <n v="0.3"/>
  </r>
  <r>
    <x v="0"/>
    <n v="1185732"/>
    <x v="117"/>
    <x v="0"/>
    <x v="45"/>
    <x v="47"/>
    <x v="5"/>
    <n v="0.54999999999999993"/>
    <n v="3000"/>
    <n v="1649.9999999999998"/>
    <n v="660"/>
    <n v="0.4"/>
  </r>
  <r>
    <x v="0"/>
    <n v="1185732"/>
    <x v="63"/>
    <x v="0"/>
    <x v="45"/>
    <x v="47"/>
    <x v="0"/>
    <n v="0.49999999999999994"/>
    <n v="4250"/>
    <n v="2124.9999999999995"/>
    <n v="743.74999999999977"/>
    <n v="0.35"/>
  </r>
  <r>
    <x v="0"/>
    <n v="1185732"/>
    <x v="63"/>
    <x v="0"/>
    <x v="45"/>
    <x v="47"/>
    <x v="1"/>
    <n v="0.45"/>
    <n v="2250"/>
    <n v="1012.5"/>
    <n v="354.375"/>
    <n v="0.35"/>
  </r>
  <r>
    <x v="0"/>
    <n v="1185732"/>
    <x v="63"/>
    <x v="0"/>
    <x v="45"/>
    <x v="47"/>
    <x v="2"/>
    <n v="0.4"/>
    <n v="1250"/>
    <n v="500"/>
    <n v="200"/>
    <n v="0.4"/>
  </r>
  <r>
    <x v="0"/>
    <n v="1185732"/>
    <x v="63"/>
    <x v="0"/>
    <x v="45"/>
    <x v="47"/>
    <x v="3"/>
    <n v="0.4"/>
    <n v="1000"/>
    <n v="400"/>
    <n v="160"/>
    <n v="0.4"/>
  </r>
  <r>
    <x v="0"/>
    <n v="1185732"/>
    <x v="63"/>
    <x v="0"/>
    <x v="45"/>
    <x v="47"/>
    <x v="4"/>
    <n v="0.49999999999999994"/>
    <n v="1000"/>
    <n v="499.99999999999994"/>
    <n v="149.99999999999997"/>
    <n v="0.3"/>
  </r>
  <r>
    <x v="0"/>
    <n v="1185732"/>
    <x v="63"/>
    <x v="0"/>
    <x v="45"/>
    <x v="47"/>
    <x v="5"/>
    <n v="0.54999999999999993"/>
    <n v="2000"/>
    <n v="1099.9999999999998"/>
    <n v="439.99999999999994"/>
    <n v="0.4"/>
  </r>
  <r>
    <x v="0"/>
    <n v="1185732"/>
    <x v="267"/>
    <x v="0"/>
    <x v="45"/>
    <x v="47"/>
    <x v="0"/>
    <n v="0.54999999999999993"/>
    <n v="3750"/>
    <n v="2062.4999999999995"/>
    <n v="721.87499999999977"/>
    <n v="0.35"/>
  </r>
  <r>
    <x v="0"/>
    <n v="1185732"/>
    <x v="267"/>
    <x v="0"/>
    <x v="45"/>
    <x v="47"/>
    <x v="1"/>
    <n v="0.5"/>
    <n v="2000"/>
    <n v="1000"/>
    <n v="350"/>
    <n v="0.35"/>
  </r>
  <r>
    <x v="0"/>
    <n v="1185732"/>
    <x v="267"/>
    <x v="0"/>
    <x v="45"/>
    <x v="47"/>
    <x v="2"/>
    <n v="0.5"/>
    <n v="1000"/>
    <n v="500"/>
    <n v="200"/>
    <n v="0.4"/>
  </r>
  <r>
    <x v="0"/>
    <n v="1185732"/>
    <x v="267"/>
    <x v="0"/>
    <x v="45"/>
    <x v="47"/>
    <x v="3"/>
    <n v="0.5"/>
    <n v="750"/>
    <n v="375"/>
    <n v="150"/>
    <n v="0.4"/>
  </r>
  <r>
    <x v="0"/>
    <n v="1185732"/>
    <x v="267"/>
    <x v="0"/>
    <x v="45"/>
    <x v="47"/>
    <x v="4"/>
    <n v="0.6"/>
    <n v="750"/>
    <n v="450"/>
    <n v="135"/>
    <n v="0.3"/>
  </r>
  <r>
    <x v="0"/>
    <n v="1185732"/>
    <x v="267"/>
    <x v="0"/>
    <x v="45"/>
    <x v="47"/>
    <x v="5"/>
    <n v="0.64999999999999991"/>
    <n v="2000"/>
    <n v="1299.9999999999998"/>
    <n v="519.99999999999989"/>
    <n v="0.4"/>
  </r>
  <r>
    <x v="0"/>
    <n v="1185732"/>
    <x v="268"/>
    <x v="0"/>
    <x v="45"/>
    <x v="47"/>
    <x v="0"/>
    <n v="0.6"/>
    <n v="3500"/>
    <n v="2100"/>
    <n v="735"/>
    <n v="0.35"/>
  </r>
  <r>
    <x v="0"/>
    <n v="1185732"/>
    <x v="268"/>
    <x v="0"/>
    <x v="45"/>
    <x v="47"/>
    <x v="1"/>
    <n v="0.5"/>
    <n v="2250"/>
    <n v="1125"/>
    <n v="393.75"/>
    <n v="0.35"/>
  </r>
  <r>
    <x v="0"/>
    <n v="1185732"/>
    <x v="268"/>
    <x v="0"/>
    <x v="45"/>
    <x v="47"/>
    <x v="2"/>
    <n v="0.5"/>
    <n v="2200"/>
    <n v="1100"/>
    <n v="440"/>
    <n v="0.4"/>
  </r>
  <r>
    <x v="0"/>
    <n v="1185732"/>
    <x v="268"/>
    <x v="0"/>
    <x v="45"/>
    <x v="47"/>
    <x v="3"/>
    <n v="0.5"/>
    <n v="2000"/>
    <n v="1000"/>
    <n v="400"/>
    <n v="0.4"/>
  </r>
  <r>
    <x v="0"/>
    <n v="1185732"/>
    <x v="268"/>
    <x v="0"/>
    <x v="45"/>
    <x v="47"/>
    <x v="4"/>
    <n v="0.6"/>
    <n v="1750"/>
    <n v="1050"/>
    <n v="315"/>
    <n v="0.3"/>
  </r>
  <r>
    <x v="0"/>
    <n v="1185732"/>
    <x v="268"/>
    <x v="0"/>
    <x v="45"/>
    <x v="47"/>
    <x v="5"/>
    <n v="0.64999999999999991"/>
    <n v="2750"/>
    <n v="1787.4999999999998"/>
    <n v="715"/>
    <n v="0.4"/>
  </r>
  <r>
    <x v="0"/>
    <n v="1185732"/>
    <x v="269"/>
    <x v="0"/>
    <x v="45"/>
    <x v="47"/>
    <x v="0"/>
    <n v="0.6"/>
    <n v="5000"/>
    <n v="3000"/>
    <n v="1050"/>
    <n v="0.35"/>
  </r>
  <r>
    <x v="0"/>
    <n v="1185732"/>
    <x v="269"/>
    <x v="0"/>
    <x v="45"/>
    <x v="47"/>
    <x v="1"/>
    <n v="0.5"/>
    <n v="3000"/>
    <n v="1500"/>
    <n v="525"/>
    <n v="0.35"/>
  </r>
  <r>
    <x v="0"/>
    <n v="1185732"/>
    <x v="269"/>
    <x v="0"/>
    <x v="45"/>
    <x v="47"/>
    <x v="2"/>
    <n v="0.5"/>
    <n v="2750"/>
    <n v="1375"/>
    <n v="550"/>
    <n v="0.4"/>
  </r>
  <r>
    <x v="0"/>
    <n v="1185732"/>
    <x v="269"/>
    <x v="0"/>
    <x v="45"/>
    <x v="47"/>
    <x v="3"/>
    <n v="0.5"/>
    <n v="2250"/>
    <n v="1125"/>
    <n v="450"/>
    <n v="0.4"/>
  </r>
  <r>
    <x v="0"/>
    <n v="1185732"/>
    <x v="269"/>
    <x v="0"/>
    <x v="45"/>
    <x v="47"/>
    <x v="4"/>
    <n v="0.6"/>
    <n v="2250"/>
    <n v="1350"/>
    <n v="405"/>
    <n v="0.3"/>
  </r>
  <r>
    <x v="0"/>
    <n v="1185732"/>
    <x v="269"/>
    <x v="0"/>
    <x v="45"/>
    <x v="47"/>
    <x v="5"/>
    <n v="0.64999999999999991"/>
    <n v="3250"/>
    <n v="2112.4999999999995"/>
    <n v="844.99999999999989"/>
    <n v="0.4"/>
  </r>
  <r>
    <x v="0"/>
    <n v="1185732"/>
    <x v="102"/>
    <x v="0"/>
    <x v="46"/>
    <x v="48"/>
    <x v="0"/>
    <n v="0.4"/>
    <n v="4500"/>
    <n v="1800"/>
    <n v="540"/>
    <n v="0.3"/>
  </r>
  <r>
    <x v="0"/>
    <n v="1185732"/>
    <x v="102"/>
    <x v="0"/>
    <x v="46"/>
    <x v="48"/>
    <x v="1"/>
    <n v="0.4"/>
    <n v="2500"/>
    <n v="1000"/>
    <n v="300"/>
    <n v="0.3"/>
  </r>
  <r>
    <x v="0"/>
    <n v="1185732"/>
    <x v="102"/>
    <x v="0"/>
    <x v="46"/>
    <x v="48"/>
    <x v="2"/>
    <n v="0.30000000000000004"/>
    <n v="2500"/>
    <n v="750.00000000000011"/>
    <n v="187.50000000000003"/>
    <n v="0.25"/>
  </r>
  <r>
    <x v="0"/>
    <n v="1185732"/>
    <x v="102"/>
    <x v="0"/>
    <x v="46"/>
    <x v="48"/>
    <x v="3"/>
    <n v="0.35"/>
    <n v="1000"/>
    <n v="350"/>
    <n v="87.5"/>
    <n v="0.25"/>
  </r>
  <r>
    <x v="0"/>
    <n v="1185732"/>
    <x v="102"/>
    <x v="0"/>
    <x v="46"/>
    <x v="48"/>
    <x v="4"/>
    <n v="0.5"/>
    <n v="1500"/>
    <n v="750"/>
    <n v="187.5"/>
    <n v="0.25"/>
  </r>
  <r>
    <x v="0"/>
    <n v="1185732"/>
    <x v="102"/>
    <x v="0"/>
    <x v="46"/>
    <x v="48"/>
    <x v="5"/>
    <n v="0.4"/>
    <n v="2500"/>
    <n v="1000"/>
    <n v="300"/>
    <n v="0.3"/>
  </r>
  <r>
    <x v="0"/>
    <n v="1185732"/>
    <x v="37"/>
    <x v="0"/>
    <x v="46"/>
    <x v="48"/>
    <x v="0"/>
    <n v="0.4"/>
    <n v="5000"/>
    <n v="2000"/>
    <n v="600"/>
    <n v="0.3"/>
  </r>
  <r>
    <x v="0"/>
    <n v="1185732"/>
    <x v="37"/>
    <x v="0"/>
    <x v="46"/>
    <x v="48"/>
    <x v="1"/>
    <n v="0.4"/>
    <n v="1500"/>
    <n v="600"/>
    <n v="180"/>
    <n v="0.3"/>
  </r>
  <r>
    <x v="0"/>
    <n v="1185732"/>
    <x v="37"/>
    <x v="0"/>
    <x v="46"/>
    <x v="48"/>
    <x v="2"/>
    <n v="0.30000000000000004"/>
    <n v="2000"/>
    <n v="600.00000000000011"/>
    <n v="150.00000000000003"/>
    <n v="0.25"/>
  </r>
  <r>
    <x v="0"/>
    <n v="1185732"/>
    <x v="37"/>
    <x v="0"/>
    <x v="46"/>
    <x v="48"/>
    <x v="3"/>
    <n v="0.35"/>
    <n v="2500"/>
    <n v="875"/>
    <n v="218.75"/>
    <n v="0.25"/>
  </r>
  <r>
    <x v="0"/>
    <n v="1185732"/>
    <x v="37"/>
    <x v="0"/>
    <x v="46"/>
    <x v="48"/>
    <x v="4"/>
    <n v="0.5"/>
    <n v="1500"/>
    <n v="750"/>
    <n v="187.5"/>
    <n v="0.25"/>
  </r>
  <r>
    <x v="0"/>
    <n v="1185732"/>
    <x v="37"/>
    <x v="0"/>
    <x v="46"/>
    <x v="48"/>
    <x v="5"/>
    <n v="0.4"/>
    <n v="2500"/>
    <n v="1000"/>
    <n v="300"/>
    <n v="0.3"/>
  </r>
  <r>
    <x v="0"/>
    <n v="1185732"/>
    <x v="258"/>
    <x v="0"/>
    <x v="46"/>
    <x v="48"/>
    <x v="0"/>
    <n v="0.4"/>
    <n v="4700"/>
    <n v="1880"/>
    <n v="564"/>
    <n v="0.3"/>
  </r>
  <r>
    <x v="0"/>
    <n v="1185732"/>
    <x v="258"/>
    <x v="0"/>
    <x v="46"/>
    <x v="48"/>
    <x v="1"/>
    <n v="0.4"/>
    <n v="1750"/>
    <n v="700"/>
    <n v="210"/>
    <n v="0.3"/>
  </r>
  <r>
    <x v="0"/>
    <n v="1185732"/>
    <x v="258"/>
    <x v="0"/>
    <x v="46"/>
    <x v="48"/>
    <x v="2"/>
    <n v="0.30000000000000004"/>
    <n v="2000"/>
    <n v="600.00000000000011"/>
    <n v="150.00000000000003"/>
    <n v="0.25"/>
  </r>
  <r>
    <x v="0"/>
    <n v="1185732"/>
    <x v="258"/>
    <x v="0"/>
    <x v="46"/>
    <x v="48"/>
    <x v="3"/>
    <n v="0.35"/>
    <n v="3000"/>
    <n v="1050"/>
    <n v="262.5"/>
    <n v="0.25"/>
  </r>
  <r>
    <x v="0"/>
    <n v="1185732"/>
    <x v="258"/>
    <x v="0"/>
    <x v="46"/>
    <x v="48"/>
    <x v="4"/>
    <n v="0.5"/>
    <n v="1000"/>
    <n v="500"/>
    <n v="125"/>
    <n v="0.25"/>
  </r>
  <r>
    <x v="0"/>
    <n v="1185732"/>
    <x v="258"/>
    <x v="0"/>
    <x v="46"/>
    <x v="48"/>
    <x v="5"/>
    <n v="0.4"/>
    <n v="2000"/>
    <n v="800"/>
    <n v="240"/>
    <n v="0.3"/>
  </r>
  <r>
    <x v="0"/>
    <n v="1185732"/>
    <x v="259"/>
    <x v="0"/>
    <x v="46"/>
    <x v="48"/>
    <x v="0"/>
    <n v="0.4"/>
    <n v="4500"/>
    <n v="1800"/>
    <n v="540"/>
    <n v="0.3"/>
  </r>
  <r>
    <x v="0"/>
    <n v="1185732"/>
    <x v="259"/>
    <x v="0"/>
    <x v="46"/>
    <x v="48"/>
    <x v="1"/>
    <n v="0.4"/>
    <n v="1500"/>
    <n v="600"/>
    <n v="180"/>
    <n v="0.3"/>
  </r>
  <r>
    <x v="0"/>
    <n v="1185732"/>
    <x v="259"/>
    <x v="0"/>
    <x v="46"/>
    <x v="48"/>
    <x v="2"/>
    <n v="0.30000000000000004"/>
    <n v="1500"/>
    <n v="450.00000000000006"/>
    <n v="112.50000000000001"/>
    <n v="0.25"/>
  </r>
  <r>
    <x v="0"/>
    <n v="1185732"/>
    <x v="259"/>
    <x v="0"/>
    <x v="46"/>
    <x v="48"/>
    <x v="3"/>
    <n v="0.35"/>
    <n v="1250"/>
    <n v="437.5"/>
    <n v="109.375"/>
    <n v="0.25"/>
  </r>
  <r>
    <x v="0"/>
    <n v="1185732"/>
    <x v="259"/>
    <x v="0"/>
    <x v="46"/>
    <x v="48"/>
    <x v="4"/>
    <n v="0.5"/>
    <n v="1250"/>
    <n v="625"/>
    <n v="156.25"/>
    <n v="0.25"/>
  </r>
  <r>
    <x v="0"/>
    <n v="1185732"/>
    <x v="259"/>
    <x v="0"/>
    <x v="46"/>
    <x v="48"/>
    <x v="5"/>
    <n v="0.4"/>
    <n v="2750"/>
    <n v="1100"/>
    <n v="330"/>
    <n v="0.3"/>
  </r>
  <r>
    <x v="0"/>
    <n v="1185732"/>
    <x v="236"/>
    <x v="0"/>
    <x v="46"/>
    <x v="48"/>
    <x v="0"/>
    <n v="0.54999999999999993"/>
    <n v="4950"/>
    <n v="2722.4999999999995"/>
    <n v="816.74999999999989"/>
    <n v="0.3"/>
  </r>
  <r>
    <x v="0"/>
    <n v="1185732"/>
    <x v="236"/>
    <x v="0"/>
    <x v="46"/>
    <x v="48"/>
    <x v="1"/>
    <n v="0.5"/>
    <n v="2000"/>
    <n v="1000"/>
    <n v="300"/>
    <n v="0.3"/>
  </r>
  <r>
    <x v="0"/>
    <n v="1185732"/>
    <x v="236"/>
    <x v="0"/>
    <x v="46"/>
    <x v="48"/>
    <x v="2"/>
    <n v="0.45"/>
    <n v="2250"/>
    <n v="1012.5"/>
    <n v="253.125"/>
    <n v="0.25"/>
  </r>
  <r>
    <x v="0"/>
    <n v="1185732"/>
    <x v="236"/>
    <x v="0"/>
    <x v="46"/>
    <x v="48"/>
    <x v="3"/>
    <n v="0.45"/>
    <n v="1750"/>
    <n v="787.5"/>
    <n v="196.875"/>
    <n v="0.25"/>
  </r>
  <r>
    <x v="0"/>
    <n v="1185732"/>
    <x v="236"/>
    <x v="0"/>
    <x v="46"/>
    <x v="48"/>
    <x v="4"/>
    <n v="0.54999999999999993"/>
    <n v="2000"/>
    <n v="1099.9999999999998"/>
    <n v="274.99999999999994"/>
    <n v="0.25"/>
  </r>
  <r>
    <x v="0"/>
    <n v="1185732"/>
    <x v="236"/>
    <x v="0"/>
    <x v="46"/>
    <x v="48"/>
    <x v="5"/>
    <n v="0.6"/>
    <n v="3250"/>
    <n v="1950"/>
    <n v="585"/>
    <n v="0.3"/>
  </r>
  <r>
    <x v="0"/>
    <n v="1185732"/>
    <x v="41"/>
    <x v="0"/>
    <x v="46"/>
    <x v="48"/>
    <x v="0"/>
    <n v="0.54999999999999993"/>
    <n v="5750"/>
    <n v="3162.4999999999995"/>
    <n v="948.74999999999977"/>
    <n v="0.3"/>
  </r>
  <r>
    <x v="0"/>
    <n v="1185732"/>
    <x v="41"/>
    <x v="0"/>
    <x v="46"/>
    <x v="48"/>
    <x v="1"/>
    <n v="0.5"/>
    <n v="3250"/>
    <n v="1625"/>
    <n v="487.5"/>
    <n v="0.3"/>
  </r>
  <r>
    <x v="0"/>
    <n v="1185732"/>
    <x v="41"/>
    <x v="0"/>
    <x v="46"/>
    <x v="48"/>
    <x v="2"/>
    <n v="0.45"/>
    <n v="2500"/>
    <n v="1125"/>
    <n v="281.25"/>
    <n v="0.25"/>
  </r>
  <r>
    <x v="0"/>
    <n v="1185732"/>
    <x v="41"/>
    <x v="0"/>
    <x v="46"/>
    <x v="48"/>
    <x v="3"/>
    <n v="0.45"/>
    <n v="2250"/>
    <n v="1012.5"/>
    <n v="253.125"/>
    <n v="0.25"/>
  </r>
  <r>
    <x v="0"/>
    <n v="1185732"/>
    <x v="41"/>
    <x v="0"/>
    <x v="46"/>
    <x v="48"/>
    <x v="4"/>
    <n v="0.54999999999999993"/>
    <n v="2250"/>
    <n v="1237.4999999999998"/>
    <n v="309.37499999999994"/>
    <n v="0.25"/>
  </r>
  <r>
    <x v="0"/>
    <n v="1185732"/>
    <x v="41"/>
    <x v="0"/>
    <x v="46"/>
    <x v="48"/>
    <x v="5"/>
    <n v="0.6"/>
    <n v="3750"/>
    <n v="2250"/>
    <n v="675"/>
    <n v="0.3"/>
  </r>
  <r>
    <x v="0"/>
    <n v="1185732"/>
    <x v="260"/>
    <x v="0"/>
    <x v="46"/>
    <x v="48"/>
    <x v="0"/>
    <n v="0.54999999999999993"/>
    <n v="6000"/>
    <n v="3299.9999999999995"/>
    <n v="989.99999999999977"/>
    <n v="0.3"/>
  </r>
  <r>
    <x v="0"/>
    <n v="1185732"/>
    <x v="260"/>
    <x v="0"/>
    <x v="46"/>
    <x v="48"/>
    <x v="1"/>
    <n v="0.5"/>
    <n v="3500"/>
    <n v="1750"/>
    <n v="525"/>
    <n v="0.3"/>
  </r>
  <r>
    <x v="0"/>
    <n v="1185732"/>
    <x v="260"/>
    <x v="0"/>
    <x v="46"/>
    <x v="48"/>
    <x v="2"/>
    <n v="0.45"/>
    <n v="2750"/>
    <n v="1237.5"/>
    <n v="309.375"/>
    <n v="0.25"/>
  </r>
  <r>
    <x v="0"/>
    <n v="1185732"/>
    <x v="260"/>
    <x v="0"/>
    <x v="46"/>
    <x v="48"/>
    <x v="3"/>
    <n v="0.45"/>
    <n v="2250"/>
    <n v="1012.5"/>
    <n v="253.125"/>
    <n v="0.25"/>
  </r>
  <r>
    <x v="0"/>
    <n v="1185732"/>
    <x v="260"/>
    <x v="0"/>
    <x v="46"/>
    <x v="48"/>
    <x v="4"/>
    <n v="0.54999999999999993"/>
    <n v="2500"/>
    <n v="1374.9999999999998"/>
    <n v="343.74999999999994"/>
    <n v="0.25"/>
  </r>
  <r>
    <x v="0"/>
    <n v="1185732"/>
    <x v="260"/>
    <x v="0"/>
    <x v="46"/>
    <x v="48"/>
    <x v="5"/>
    <n v="0.6"/>
    <n v="4250"/>
    <n v="2550"/>
    <n v="765"/>
    <n v="0.3"/>
  </r>
  <r>
    <x v="0"/>
    <n v="1185732"/>
    <x v="261"/>
    <x v="0"/>
    <x v="46"/>
    <x v="48"/>
    <x v="0"/>
    <n v="0.54999999999999993"/>
    <n v="5750"/>
    <n v="3162.4999999999995"/>
    <n v="948.74999999999977"/>
    <n v="0.3"/>
  </r>
  <r>
    <x v="0"/>
    <n v="1185732"/>
    <x v="261"/>
    <x v="0"/>
    <x v="46"/>
    <x v="48"/>
    <x v="1"/>
    <n v="0.5"/>
    <n v="3500"/>
    <n v="1750"/>
    <n v="525"/>
    <n v="0.3"/>
  </r>
  <r>
    <x v="0"/>
    <n v="1185732"/>
    <x v="261"/>
    <x v="0"/>
    <x v="46"/>
    <x v="48"/>
    <x v="2"/>
    <n v="0.45"/>
    <n v="2750"/>
    <n v="1237.5"/>
    <n v="309.375"/>
    <n v="0.25"/>
  </r>
  <r>
    <x v="0"/>
    <n v="1185732"/>
    <x v="261"/>
    <x v="0"/>
    <x v="46"/>
    <x v="48"/>
    <x v="3"/>
    <n v="0.45"/>
    <n v="1750"/>
    <n v="787.5"/>
    <n v="196.875"/>
    <n v="0.25"/>
  </r>
  <r>
    <x v="0"/>
    <n v="1185732"/>
    <x v="261"/>
    <x v="0"/>
    <x v="46"/>
    <x v="48"/>
    <x v="4"/>
    <n v="0.54999999999999993"/>
    <n v="1500"/>
    <n v="824.99999999999989"/>
    <n v="206.24999999999997"/>
    <n v="0.25"/>
  </r>
  <r>
    <x v="0"/>
    <n v="1185732"/>
    <x v="261"/>
    <x v="0"/>
    <x v="46"/>
    <x v="48"/>
    <x v="5"/>
    <n v="0.6"/>
    <n v="3250"/>
    <n v="1950"/>
    <n v="585"/>
    <n v="0.3"/>
  </r>
  <r>
    <x v="0"/>
    <n v="1185732"/>
    <x v="239"/>
    <x v="0"/>
    <x v="46"/>
    <x v="48"/>
    <x v="0"/>
    <n v="0.54999999999999993"/>
    <n v="4500"/>
    <n v="2474.9999999999995"/>
    <n v="742.49999999999989"/>
    <n v="0.3"/>
  </r>
  <r>
    <x v="0"/>
    <n v="1185732"/>
    <x v="239"/>
    <x v="0"/>
    <x v="46"/>
    <x v="48"/>
    <x v="1"/>
    <n v="0.5"/>
    <n v="2500"/>
    <n v="1250"/>
    <n v="375"/>
    <n v="0.3"/>
  </r>
  <r>
    <x v="0"/>
    <n v="1185732"/>
    <x v="239"/>
    <x v="0"/>
    <x v="46"/>
    <x v="48"/>
    <x v="2"/>
    <n v="0.45"/>
    <n v="1500"/>
    <n v="675"/>
    <n v="168.75"/>
    <n v="0.25"/>
  </r>
  <r>
    <x v="0"/>
    <n v="1185732"/>
    <x v="239"/>
    <x v="0"/>
    <x v="46"/>
    <x v="48"/>
    <x v="3"/>
    <n v="0.45"/>
    <n v="1250"/>
    <n v="562.5"/>
    <n v="140.625"/>
    <n v="0.25"/>
  </r>
  <r>
    <x v="0"/>
    <n v="1185732"/>
    <x v="239"/>
    <x v="0"/>
    <x v="46"/>
    <x v="48"/>
    <x v="4"/>
    <n v="0.54999999999999993"/>
    <n v="1250"/>
    <n v="687.49999999999989"/>
    <n v="171.87499999999997"/>
    <n v="0.25"/>
  </r>
  <r>
    <x v="0"/>
    <n v="1185732"/>
    <x v="239"/>
    <x v="0"/>
    <x v="46"/>
    <x v="48"/>
    <x v="5"/>
    <n v="0.6"/>
    <n v="2250"/>
    <n v="1350"/>
    <n v="405"/>
    <n v="0.3"/>
  </r>
  <r>
    <x v="0"/>
    <n v="1185732"/>
    <x v="45"/>
    <x v="0"/>
    <x v="46"/>
    <x v="48"/>
    <x v="0"/>
    <n v="0.6"/>
    <n v="4000"/>
    <n v="2400"/>
    <n v="720"/>
    <n v="0.3"/>
  </r>
  <r>
    <x v="0"/>
    <n v="1185732"/>
    <x v="45"/>
    <x v="0"/>
    <x v="46"/>
    <x v="48"/>
    <x v="1"/>
    <n v="0.55000000000000004"/>
    <n v="2250"/>
    <n v="1237.5"/>
    <n v="371.25"/>
    <n v="0.3"/>
  </r>
  <r>
    <x v="0"/>
    <n v="1185732"/>
    <x v="45"/>
    <x v="0"/>
    <x v="46"/>
    <x v="48"/>
    <x v="2"/>
    <n v="0.55000000000000004"/>
    <n v="1250"/>
    <n v="687.5"/>
    <n v="171.875"/>
    <n v="0.25"/>
  </r>
  <r>
    <x v="0"/>
    <n v="1185732"/>
    <x v="45"/>
    <x v="0"/>
    <x v="46"/>
    <x v="48"/>
    <x v="3"/>
    <n v="0.55000000000000004"/>
    <n v="1000"/>
    <n v="550"/>
    <n v="137.5"/>
    <n v="0.25"/>
  </r>
  <r>
    <x v="0"/>
    <n v="1185732"/>
    <x v="45"/>
    <x v="0"/>
    <x v="46"/>
    <x v="48"/>
    <x v="4"/>
    <n v="0.65"/>
    <n v="1000"/>
    <n v="650"/>
    <n v="162.5"/>
    <n v="0.25"/>
  </r>
  <r>
    <x v="0"/>
    <n v="1185732"/>
    <x v="45"/>
    <x v="0"/>
    <x v="46"/>
    <x v="48"/>
    <x v="5"/>
    <n v="0.7"/>
    <n v="2250"/>
    <n v="1575"/>
    <n v="472.5"/>
    <n v="0.3"/>
  </r>
  <r>
    <x v="0"/>
    <n v="1185732"/>
    <x v="262"/>
    <x v="0"/>
    <x v="46"/>
    <x v="48"/>
    <x v="0"/>
    <n v="0.65"/>
    <n v="3750"/>
    <n v="2437.5"/>
    <n v="731.25"/>
    <n v="0.3"/>
  </r>
  <r>
    <x v="0"/>
    <n v="1185732"/>
    <x v="262"/>
    <x v="0"/>
    <x v="46"/>
    <x v="48"/>
    <x v="1"/>
    <n v="0.55000000000000004"/>
    <n v="3000"/>
    <n v="1650.0000000000002"/>
    <n v="495.00000000000006"/>
    <n v="0.3"/>
  </r>
  <r>
    <x v="0"/>
    <n v="1185732"/>
    <x v="262"/>
    <x v="0"/>
    <x v="46"/>
    <x v="48"/>
    <x v="2"/>
    <n v="0.55000000000000004"/>
    <n v="2950"/>
    <n v="1622.5000000000002"/>
    <n v="405.62500000000006"/>
    <n v="0.25"/>
  </r>
  <r>
    <x v="0"/>
    <n v="1185732"/>
    <x v="262"/>
    <x v="0"/>
    <x v="46"/>
    <x v="48"/>
    <x v="3"/>
    <n v="0.55000000000000004"/>
    <n v="2750"/>
    <n v="1512.5000000000002"/>
    <n v="378.12500000000006"/>
    <n v="0.25"/>
  </r>
  <r>
    <x v="0"/>
    <n v="1185732"/>
    <x v="262"/>
    <x v="0"/>
    <x v="46"/>
    <x v="48"/>
    <x v="4"/>
    <n v="0.65"/>
    <n v="2500"/>
    <n v="1625"/>
    <n v="406.25"/>
    <n v="0.25"/>
  </r>
  <r>
    <x v="0"/>
    <n v="1185732"/>
    <x v="262"/>
    <x v="0"/>
    <x v="46"/>
    <x v="48"/>
    <x v="5"/>
    <n v="0.7"/>
    <n v="3500"/>
    <n v="2450"/>
    <n v="735"/>
    <n v="0.3"/>
  </r>
  <r>
    <x v="0"/>
    <n v="1185732"/>
    <x v="263"/>
    <x v="0"/>
    <x v="46"/>
    <x v="48"/>
    <x v="0"/>
    <n v="0.65"/>
    <n v="5750"/>
    <n v="3737.5"/>
    <n v="1121.25"/>
    <n v="0.3"/>
  </r>
  <r>
    <x v="0"/>
    <n v="1185732"/>
    <x v="263"/>
    <x v="0"/>
    <x v="46"/>
    <x v="48"/>
    <x v="1"/>
    <n v="0.55000000000000004"/>
    <n v="3750"/>
    <n v="2062.5"/>
    <n v="618.75"/>
    <n v="0.3"/>
  </r>
  <r>
    <x v="0"/>
    <n v="1185732"/>
    <x v="263"/>
    <x v="0"/>
    <x v="46"/>
    <x v="48"/>
    <x v="2"/>
    <n v="0.55000000000000004"/>
    <n v="3500"/>
    <n v="1925.0000000000002"/>
    <n v="481.25000000000006"/>
    <n v="0.25"/>
  </r>
  <r>
    <x v="0"/>
    <n v="1185732"/>
    <x v="263"/>
    <x v="0"/>
    <x v="46"/>
    <x v="48"/>
    <x v="3"/>
    <n v="0.55000000000000004"/>
    <n v="3000"/>
    <n v="1650.0000000000002"/>
    <n v="412.50000000000006"/>
    <n v="0.25"/>
  </r>
  <r>
    <x v="0"/>
    <n v="1185732"/>
    <x v="263"/>
    <x v="0"/>
    <x v="46"/>
    <x v="48"/>
    <x v="4"/>
    <n v="0.65"/>
    <n v="3000"/>
    <n v="1950"/>
    <n v="487.5"/>
    <n v="0.25"/>
  </r>
  <r>
    <x v="0"/>
    <n v="1185732"/>
    <x v="263"/>
    <x v="0"/>
    <x v="46"/>
    <x v="48"/>
    <x v="5"/>
    <n v="0.7"/>
    <n v="4000"/>
    <n v="2800"/>
    <n v="840"/>
    <n v="0.3"/>
  </r>
  <r>
    <x v="0"/>
    <n v="1185732"/>
    <x v="0"/>
    <x v="0"/>
    <x v="47"/>
    <x v="49"/>
    <x v="0"/>
    <n v="0.45"/>
    <n v="5250"/>
    <n v="2362.5"/>
    <n v="1063.125"/>
    <n v="0.45"/>
  </r>
  <r>
    <x v="0"/>
    <n v="1185732"/>
    <x v="0"/>
    <x v="0"/>
    <x v="47"/>
    <x v="49"/>
    <x v="1"/>
    <n v="0.45"/>
    <n v="3250"/>
    <n v="1462.5"/>
    <n v="658.125"/>
    <n v="0.45"/>
  </r>
  <r>
    <x v="0"/>
    <n v="1185732"/>
    <x v="0"/>
    <x v="0"/>
    <x v="47"/>
    <x v="49"/>
    <x v="2"/>
    <n v="0.35000000000000003"/>
    <n v="3250"/>
    <n v="1137.5"/>
    <n v="398.125"/>
    <n v="0.35"/>
  </r>
  <r>
    <x v="0"/>
    <n v="1185732"/>
    <x v="0"/>
    <x v="0"/>
    <x v="47"/>
    <x v="49"/>
    <x v="3"/>
    <n v="0.39999999999999997"/>
    <n v="1750"/>
    <n v="699.99999999999989"/>
    <n v="244.99999999999994"/>
    <n v="0.35"/>
  </r>
  <r>
    <x v="0"/>
    <n v="1185732"/>
    <x v="0"/>
    <x v="0"/>
    <x v="47"/>
    <x v="49"/>
    <x v="4"/>
    <n v="0.55000000000000004"/>
    <n v="2250"/>
    <n v="1237.5"/>
    <n v="433.125"/>
    <n v="0.35"/>
  </r>
  <r>
    <x v="0"/>
    <n v="1185732"/>
    <x v="0"/>
    <x v="0"/>
    <x v="47"/>
    <x v="49"/>
    <x v="5"/>
    <n v="0.45"/>
    <n v="3250"/>
    <n v="1462.5"/>
    <n v="585"/>
    <n v="0.39999999999999997"/>
  </r>
  <r>
    <x v="0"/>
    <n v="1185732"/>
    <x v="1"/>
    <x v="0"/>
    <x v="47"/>
    <x v="49"/>
    <x v="0"/>
    <n v="0.45"/>
    <n v="5750"/>
    <n v="2587.5"/>
    <n v="1164.375"/>
    <n v="0.45"/>
  </r>
  <r>
    <x v="0"/>
    <n v="1185732"/>
    <x v="1"/>
    <x v="0"/>
    <x v="47"/>
    <x v="49"/>
    <x v="1"/>
    <n v="0.45"/>
    <n v="2250"/>
    <n v="1012.5"/>
    <n v="455.625"/>
    <n v="0.45"/>
  </r>
  <r>
    <x v="0"/>
    <n v="1185732"/>
    <x v="1"/>
    <x v="0"/>
    <x v="47"/>
    <x v="49"/>
    <x v="2"/>
    <n v="0.35000000000000003"/>
    <n v="2750"/>
    <n v="962.50000000000011"/>
    <n v="336.875"/>
    <n v="0.35"/>
  </r>
  <r>
    <x v="0"/>
    <n v="1185732"/>
    <x v="1"/>
    <x v="0"/>
    <x v="47"/>
    <x v="49"/>
    <x v="3"/>
    <n v="0.39999999999999997"/>
    <n v="1500"/>
    <n v="600"/>
    <n v="210"/>
    <n v="0.35"/>
  </r>
  <r>
    <x v="0"/>
    <n v="1185732"/>
    <x v="1"/>
    <x v="0"/>
    <x v="47"/>
    <x v="49"/>
    <x v="4"/>
    <n v="0.55000000000000004"/>
    <n v="2250"/>
    <n v="1237.5"/>
    <n v="433.125"/>
    <n v="0.35"/>
  </r>
  <r>
    <x v="0"/>
    <n v="1185732"/>
    <x v="1"/>
    <x v="0"/>
    <x v="47"/>
    <x v="49"/>
    <x v="5"/>
    <n v="0.45"/>
    <n v="3250"/>
    <n v="1462.5"/>
    <n v="585"/>
    <n v="0.39999999999999997"/>
  </r>
  <r>
    <x v="0"/>
    <n v="1185732"/>
    <x v="2"/>
    <x v="0"/>
    <x v="47"/>
    <x v="49"/>
    <x v="0"/>
    <n v="0.45"/>
    <n v="5450"/>
    <n v="2452.5"/>
    <n v="1103.625"/>
    <n v="0.45"/>
  </r>
  <r>
    <x v="0"/>
    <n v="1185732"/>
    <x v="2"/>
    <x v="0"/>
    <x v="47"/>
    <x v="49"/>
    <x v="1"/>
    <n v="0.45"/>
    <n v="2500"/>
    <n v="1125"/>
    <n v="506.25"/>
    <n v="0.45"/>
  </r>
  <r>
    <x v="0"/>
    <n v="1185732"/>
    <x v="2"/>
    <x v="0"/>
    <x v="47"/>
    <x v="49"/>
    <x v="2"/>
    <n v="0.35000000000000003"/>
    <n v="2750"/>
    <n v="962.50000000000011"/>
    <n v="336.875"/>
    <n v="0.35"/>
  </r>
  <r>
    <x v="0"/>
    <n v="1185732"/>
    <x v="2"/>
    <x v="0"/>
    <x v="47"/>
    <x v="49"/>
    <x v="3"/>
    <n v="0.39999999999999997"/>
    <n v="1250"/>
    <n v="499.99999999999994"/>
    <n v="174.99999999999997"/>
    <n v="0.35"/>
  </r>
  <r>
    <x v="0"/>
    <n v="1185732"/>
    <x v="2"/>
    <x v="0"/>
    <x v="47"/>
    <x v="49"/>
    <x v="4"/>
    <n v="0.55000000000000004"/>
    <n v="1750"/>
    <n v="962.50000000000011"/>
    <n v="336.875"/>
    <n v="0.35"/>
  </r>
  <r>
    <x v="0"/>
    <n v="1185732"/>
    <x v="2"/>
    <x v="0"/>
    <x v="47"/>
    <x v="49"/>
    <x v="5"/>
    <n v="0.45"/>
    <n v="2750"/>
    <n v="1237.5"/>
    <n v="494.99999999999994"/>
    <n v="0.39999999999999997"/>
  </r>
  <r>
    <x v="0"/>
    <n v="1185732"/>
    <x v="3"/>
    <x v="0"/>
    <x v="47"/>
    <x v="49"/>
    <x v="0"/>
    <n v="0.45"/>
    <n v="5250"/>
    <n v="2362.5"/>
    <n v="1063.125"/>
    <n v="0.45"/>
  </r>
  <r>
    <x v="0"/>
    <n v="1185732"/>
    <x v="3"/>
    <x v="0"/>
    <x v="47"/>
    <x v="49"/>
    <x v="1"/>
    <n v="0.45"/>
    <n v="2250"/>
    <n v="1012.5"/>
    <n v="455.625"/>
    <n v="0.45"/>
  </r>
  <r>
    <x v="0"/>
    <n v="1185732"/>
    <x v="3"/>
    <x v="0"/>
    <x v="47"/>
    <x v="49"/>
    <x v="2"/>
    <n v="0.35000000000000003"/>
    <n v="2250"/>
    <n v="787.50000000000011"/>
    <n v="275.625"/>
    <n v="0.35"/>
  </r>
  <r>
    <x v="0"/>
    <n v="1185732"/>
    <x v="3"/>
    <x v="0"/>
    <x v="47"/>
    <x v="49"/>
    <x v="3"/>
    <n v="0.39999999999999997"/>
    <n v="1500"/>
    <n v="600"/>
    <n v="210"/>
    <n v="0.35"/>
  </r>
  <r>
    <x v="0"/>
    <n v="1185732"/>
    <x v="3"/>
    <x v="0"/>
    <x v="47"/>
    <x v="49"/>
    <x v="4"/>
    <n v="0.55000000000000004"/>
    <n v="1500"/>
    <n v="825.00000000000011"/>
    <n v="288.75"/>
    <n v="0.35"/>
  </r>
  <r>
    <x v="0"/>
    <n v="1185732"/>
    <x v="3"/>
    <x v="0"/>
    <x v="47"/>
    <x v="49"/>
    <x v="5"/>
    <n v="0.45"/>
    <n v="3000"/>
    <n v="1350"/>
    <n v="540"/>
    <n v="0.39999999999999997"/>
  </r>
  <r>
    <x v="0"/>
    <n v="1185732"/>
    <x v="4"/>
    <x v="0"/>
    <x v="47"/>
    <x v="49"/>
    <x v="0"/>
    <n v="0.6"/>
    <n v="5700"/>
    <n v="3420"/>
    <n v="1539"/>
    <n v="0.45"/>
  </r>
  <r>
    <x v="0"/>
    <n v="1185732"/>
    <x v="4"/>
    <x v="0"/>
    <x v="47"/>
    <x v="49"/>
    <x v="1"/>
    <n v="0.55000000000000004"/>
    <n v="2750"/>
    <n v="1512.5000000000002"/>
    <n v="680.62500000000011"/>
    <n v="0.45"/>
  </r>
  <r>
    <x v="0"/>
    <n v="1185732"/>
    <x v="4"/>
    <x v="0"/>
    <x v="47"/>
    <x v="49"/>
    <x v="2"/>
    <n v="0.5"/>
    <n v="3000"/>
    <n v="1500"/>
    <n v="525"/>
    <n v="0.35"/>
  </r>
  <r>
    <x v="0"/>
    <n v="1185732"/>
    <x v="4"/>
    <x v="0"/>
    <x v="47"/>
    <x v="49"/>
    <x v="3"/>
    <n v="0.5"/>
    <n v="2500"/>
    <n v="1250"/>
    <n v="437.5"/>
    <n v="0.35"/>
  </r>
  <r>
    <x v="0"/>
    <n v="1185732"/>
    <x v="4"/>
    <x v="0"/>
    <x v="47"/>
    <x v="49"/>
    <x v="4"/>
    <n v="0.6"/>
    <n v="2750"/>
    <n v="1650"/>
    <n v="577.5"/>
    <n v="0.35"/>
  </r>
  <r>
    <x v="0"/>
    <n v="1185732"/>
    <x v="4"/>
    <x v="0"/>
    <x v="47"/>
    <x v="49"/>
    <x v="5"/>
    <n v="0.65"/>
    <n v="4000"/>
    <n v="2600"/>
    <n v="1040"/>
    <n v="0.39999999999999997"/>
  </r>
  <r>
    <x v="0"/>
    <n v="1185732"/>
    <x v="5"/>
    <x v="0"/>
    <x v="47"/>
    <x v="49"/>
    <x v="0"/>
    <n v="0.6"/>
    <n v="6500"/>
    <n v="3900"/>
    <n v="1755"/>
    <n v="0.45"/>
  </r>
  <r>
    <x v="0"/>
    <n v="1185732"/>
    <x v="5"/>
    <x v="0"/>
    <x v="47"/>
    <x v="49"/>
    <x v="1"/>
    <n v="0.55000000000000004"/>
    <n v="4000"/>
    <n v="2200"/>
    <n v="990"/>
    <n v="0.45"/>
  </r>
  <r>
    <x v="0"/>
    <n v="1185732"/>
    <x v="5"/>
    <x v="0"/>
    <x v="47"/>
    <x v="49"/>
    <x v="2"/>
    <n v="0.5"/>
    <n v="3250"/>
    <n v="1625"/>
    <n v="568.75"/>
    <n v="0.35"/>
  </r>
  <r>
    <x v="0"/>
    <n v="1185732"/>
    <x v="5"/>
    <x v="0"/>
    <x v="47"/>
    <x v="49"/>
    <x v="3"/>
    <n v="0.5"/>
    <n v="3000"/>
    <n v="1500"/>
    <n v="525"/>
    <n v="0.35"/>
  </r>
  <r>
    <x v="0"/>
    <n v="1185732"/>
    <x v="5"/>
    <x v="0"/>
    <x v="47"/>
    <x v="49"/>
    <x v="4"/>
    <n v="0.6"/>
    <n v="3000"/>
    <n v="1800"/>
    <n v="630"/>
    <n v="0.35"/>
  </r>
  <r>
    <x v="0"/>
    <n v="1185732"/>
    <x v="5"/>
    <x v="0"/>
    <x v="47"/>
    <x v="49"/>
    <x v="5"/>
    <n v="0.65"/>
    <n v="4500"/>
    <n v="2925"/>
    <n v="1170"/>
    <n v="0.39999999999999997"/>
  </r>
  <r>
    <x v="0"/>
    <n v="1185732"/>
    <x v="6"/>
    <x v="0"/>
    <x v="47"/>
    <x v="49"/>
    <x v="0"/>
    <n v="0.6"/>
    <n v="6750"/>
    <n v="4050"/>
    <n v="1822.5"/>
    <n v="0.45"/>
  </r>
  <r>
    <x v="0"/>
    <n v="1185732"/>
    <x v="6"/>
    <x v="0"/>
    <x v="47"/>
    <x v="49"/>
    <x v="1"/>
    <n v="0.55000000000000004"/>
    <n v="4250"/>
    <n v="2337.5"/>
    <n v="1051.875"/>
    <n v="0.45"/>
  </r>
  <r>
    <x v="0"/>
    <n v="1185732"/>
    <x v="6"/>
    <x v="0"/>
    <x v="47"/>
    <x v="49"/>
    <x v="2"/>
    <n v="0.5"/>
    <n v="3500"/>
    <n v="1750"/>
    <n v="612.5"/>
    <n v="0.35"/>
  </r>
  <r>
    <x v="0"/>
    <n v="1185732"/>
    <x v="6"/>
    <x v="0"/>
    <x v="47"/>
    <x v="49"/>
    <x v="3"/>
    <n v="0.5"/>
    <n v="3000"/>
    <n v="1500"/>
    <n v="525"/>
    <n v="0.35"/>
  </r>
  <r>
    <x v="0"/>
    <n v="1185732"/>
    <x v="6"/>
    <x v="0"/>
    <x v="47"/>
    <x v="49"/>
    <x v="4"/>
    <n v="0.6"/>
    <n v="3250"/>
    <n v="1950"/>
    <n v="682.5"/>
    <n v="0.35"/>
  </r>
  <r>
    <x v="0"/>
    <n v="1185732"/>
    <x v="6"/>
    <x v="0"/>
    <x v="47"/>
    <x v="49"/>
    <x v="5"/>
    <n v="0.65"/>
    <n v="5000"/>
    <n v="3250"/>
    <n v="1300"/>
    <n v="0.39999999999999997"/>
  </r>
  <r>
    <x v="0"/>
    <n v="1185732"/>
    <x v="7"/>
    <x v="0"/>
    <x v="47"/>
    <x v="49"/>
    <x v="0"/>
    <n v="0.6"/>
    <n v="6500"/>
    <n v="3900"/>
    <n v="1755"/>
    <n v="0.45"/>
  </r>
  <r>
    <x v="0"/>
    <n v="1185732"/>
    <x v="7"/>
    <x v="0"/>
    <x v="47"/>
    <x v="49"/>
    <x v="1"/>
    <n v="0.55000000000000004"/>
    <n v="4250"/>
    <n v="2337.5"/>
    <n v="1051.875"/>
    <n v="0.45"/>
  </r>
  <r>
    <x v="0"/>
    <n v="1185732"/>
    <x v="7"/>
    <x v="0"/>
    <x v="47"/>
    <x v="49"/>
    <x v="2"/>
    <n v="0.5"/>
    <n v="3500"/>
    <n v="1750"/>
    <n v="612.5"/>
    <n v="0.35"/>
  </r>
  <r>
    <x v="0"/>
    <n v="1185732"/>
    <x v="7"/>
    <x v="0"/>
    <x v="47"/>
    <x v="49"/>
    <x v="3"/>
    <n v="0.5"/>
    <n v="2500"/>
    <n v="1250"/>
    <n v="437.5"/>
    <n v="0.35"/>
  </r>
  <r>
    <x v="0"/>
    <n v="1185732"/>
    <x v="7"/>
    <x v="0"/>
    <x v="47"/>
    <x v="49"/>
    <x v="4"/>
    <n v="0.6"/>
    <n v="2250"/>
    <n v="1350"/>
    <n v="472.49999999999994"/>
    <n v="0.35"/>
  </r>
  <r>
    <x v="0"/>
    <n v="1185732"/>
    <x v="7"/>
    <x v="0"/>
    <x v="47"/>
    <x v="49"/>
    <x v="5"/>
    <n v="0.65"/>
    <n v="4000"/>
    <n v="2600"/>
    <n v="1040"/>
    <n v="0.39999999999999997"/>
  </r>
  <r>
    <x v="0"/>
    <n v="1185732"/>
    <x v="8"/>
    <x v="0"/>
    <x v="47"/>
    <x v="49"/>
    <x v="0"/>
    <n v="0.6"/>
    <n v="5250"/>
    <n v="3150"/>
    <n v="1417.5"/>
    <n v="0.45"/>
  </r>
  <r>
    <x v="0"/>
    <n v="1185732"/>
    <x v="8"/>
    <x v="0"/>
    <x v="47"/>
    <x v="49"/>
    <x v="1"/>
    <n v="0.55000000000000004"/>
    <n v="3250"/>
    <n v="1787.5000000000002"/>
    <n v="804.37500000000011"/>
    <n v="0.45"/>
  </r>
  <r>
    <x v="0"/>
    <n v="1185732"/>
    <x v="8"/>
    <x v="0"/>
    <x v="47"/>
    <x v="49"/>
    <x v="2"/>
    <n v="0.5"/>
    <n v="2250"/>
    <n v="1125"/>
    <n v="393.75"/>
    <n v="0.35"/>
  </r>
  <r>
    <x v="0"/>
    <n v="1185732"/>
    <x v="8"/>
    <x v="0"/>
    <x v="47"/>
    <x v="49"/>
    <x v="3"/>
    <n v="0.5"/>
    <n v="2000"/>
    <n v="1000"/>
    <n v="350"/>
    <n v="0.35"/>
  </r>
  <r>
    <x v="0"/>
    <n v="1185732"/>
    <x v="8"/>
    <x v="0"/>
    <x v="47"/>
    <x v="49"/>
    <x v="4"/>
    <n v="0.6"/>
    <n v="2000"/>
    <n v="1200"/>
    <n v="420"/>
    <n v="0.35"/>
  </r>
  <r>
    <x v="0"/>
    <n v="1185732"/>
    <x v="8"/>
    <x v="0"/>
    <x v="47"/>
    <x v="49"/>
    <x v="5"/>
    <n v="0.65"/>
    <n v="3000"/>
    <n v="1950"/>
    <n v="779.99999999999989"/>
    <n v="0.39999999999999997"/>
  </r>
  <r>
    <x v="0"/>
    <n v="1185732"/>
    <x v="9"/>
    <x v="0"/>
    <x v="47"/>
    <x v="49"/>
    <x v="0"/>
    <n v="0.65"/>
    <n v="4750"/>
    <n v="3087.5"/>
    <n v="1389.375"/>
    <n v="0.45"/>
  </r>
  <r>
    <x v="0"/>
    <n v="1185732"/>
    <x v="9"/>
    <x v="0"/>
    <x v="47"/>
    <x v="49"/>
    <x v="1"/>
    <n v="0.60000000000000009"/>
    <n v="3000"/>
    <n v="1800.0000000000002"/>
    <n v="810.00000000000011"/>
    <n v="0.45"/>
  </r>
  <r>
    <x v="0"/>
    <n v="1185732"/>
    <x v="9"/>
    <x v="0"/>
    <x v="47"/>
    <x v="49"/>
    <x v="2"/>
    <n v="0.60000000000000009"/>
    <n v="2000"/>
    <n v="1200.0000000000002"/>
    <n v="420.00000000000006"/>
    <n v="0.35"/>
  </r>
  <r>
    <x v="0"/>
    <n v="1185732"/>
    <x v="9"/>
    <x v="0"/>
    <x v="47"/>
    <x v="49"/>
    <x v="3"/>
    <n v="0.60000000000000009"/>
    <n v="1750"/>
    <n v="1050.0000000000002"/>
    <n v="367.50000000000006"/>
    <n v="0.35"/>
  </r>
  <r>
    <x v="0"/>
    <n v="1185732"/>
    <x v="9"/>
    <x v="0"/>
    <x v="47"/>
    <x v="49"/>
    <x v="4"/>
    <n v="0.70000000000000007"/>
    <n v="1750"/>
    <n v="1225.0000000000002"/>
    <n v="428.75000000000006"/>
    <n v="0.35"/>
  </r>
  <r>
    <x v="0"/>
    <n v="1185732"/>
    <x v="9"/>
    <x v="0"/>
    <x v="47"/>
    <x v="49"/>
    <x v="5"/>
    <n v="0.75"/>
    <n v="3000"/>
    <n v="2250"/>
    <n v="899.99999999999989"/>
    <n v="0.39999999999999997"/>
  </r>
  <r>
    <x v="0"/>
    <n v="1185732"/>
    <x v="10"/>
    <x v="0"/>
    <x v="47"/>
    <x v="49"/>
    <x v="0"/>
    <n v="0.70000000000000007"/>
    <n v="4500"/>
    <n v="3150.0000000000005"/>
    <n v="1417.5000000000002"/>
    <n v="0.45"/>
  </r>
  <r>
    <x v="0"/>
    <n v="1185732"/>
    <x v="10"/>
    <x v="0"/>
    <x v="47"/>
    <x v="49"/>
    <x v="1"/>
    <n v="0.60000000000000009"/>
    <n v="3250"/>
    <n v="1950.0000000000002"/>
    <n v="877.50000000000011"/>
    <n v="0.45"/>
  </r>
  <r>
    <x v="0"/>
    <n v="1185732"/>
    <x v="10"/>
    <x v="0"/>
    <x v="47"/>
    <x v="49"/>
    <x v="2"/>
    <n v="0.60000000000000009"/>
    <n v="3200"/>
    <n v="1920.0000000000002"/>
    <n v="672"/>
    <n v="0.35"/>
  </r>
  <r>
    <x v="0"/>
    <n v="1185732"/>
    <x v="10"/>
    <x v="0"/>
    <x v="47"/>
    <x v="49"/>
    <x v="3"/>
    <n v="0.60000000000000009"/>
    <n v="3000"/>
    <n v="1800.0000000000002"/>
    <n v="630"/>
    <n v="0.35"/>
  </r>
  <r>
    <x v="0"/>
    <n v="1185732"/>
    <x v="10"/>
    <x v="0"/>
    <x v="47"/>
    <x v="49"/>
    <x v="4"/>
    <n v="0.70000000000000007"/>
    <n v="2750"/>
    <n v="1925.0000000000002"/>
    <n v="673.75"/>
    <n v="0.35"/>
  </r>
  <r>
    <x v="0"/>
    <n v="1185732"/>
    <x v="10"/>
    <x v="0"/>
    <x v="47"/>
    <x v="49"/>
    <x v="5"/>
    <n v="0.75"/>
    <n v="3750"/>
    <n v="2812.5"/>
    <n v="1125"/>
    <n v="0.39999999999999997"/>
  </r>
  <r>
    <x v="0"/>
    <n v="1185732"/>
    <x v="11"/>
    <x v="0"/>
    <x v="47"/>
    <x v="49"/>
    <x v="0"/>
    <n v="0.70000000000000007"/>
    <n v="6000"/>
    <n v="4200"/>
    <n v="1890"/>
    <n v="0.45"/>
  </r>
  <r>
    <x v="0"/>
    <n v="1185732"/>
    <x v="11"/>
    <x v="0"/>
    <x v="47"/>
    <x v="49"/>
    <x v="1"/>
    <n v="0.60000000000000009"/>
    <n v="4000"/>
    <n v="2400.0000000000005"/>
    <n v="1080.0000000000002"/>
    <n v="0.45"/>
  </r>
  <r>
    <x v="0"/>
    <n v="1185732"/>
    <x v="11"/>
    <x v="0"/>
    <x v="47"/>
    <x v="49"/>
    <x v="2"/>
    <n v="0.60000000000000009"/>
    <n v="3750"/>
    <n v="2250.0000000000005"/>
    <n v="787.50000000000011"/>
    <n v="0.35"/>
  </r>
  <r>
    <x v="0"/>
    <n v="1185732"/>
    <x v="11"/>
    <x v="0"/>
    <x v="47"/>
    <x v="49"/>
    <x v="3"/>
    <n v="0.60000000000000009"/>
    <n v="3250"/>
    <n v="1950.0000000000002"/>
    <n v="682.5"/>
    <n v="0.35"/>
  </r>
  <r>
    <x v="0"/>
    <n v="1185732"/>
    <x v="11"/>
    <x v="0"/>
    <x v="47"/>
    <x v="49"/>
    <x v="4"/>
    <n v="0.70000000000000007"/>
    <n v="3250"/>
    <n v="2275"/>
    <n v="796.25"/>
    <n v="0.35"/>
  </r>
  <r>
    <x v="0"/>
    <n v="1185732"/>
    <x v="11"/>
    <x v="0"/>
    <x v="47"/>
    <x v="49"/>
    <x v="5"/>
    <n v="0.75"/>
    <n v="4250"/>
    <n v="3187.5"/>
    <n v="1275"/>
    <n v="0.39999999999999997"/>
  </r>
  <r>
    <x v="0"/>
    <n v="1185732"/>
    <x v="124"/>
    <x v="0"/>
    <x v="48"/>
    <x v="50"/>
    <x v="0"/>
    <n v="0.5"/>
    <n v="5250"/>
    <n v="2625"/>
    <n v="1050"/>
    <n v="0.4"/>
  </r>
  <r>
    <x v="0"/>
    <n v="1185732"/>
    <x v="124"/>
    <x v="0"/>
    <x v="48"/>
    <x v="50"/>
    <x v="1"/>
    <n v="0.5"/>
    <n v="3250"/>
    <n v="1625"/>
    <n v="650"/>
    <n v="0.4"/>
  </r>
  <r>
    <x v="0"/>
    <n v="1185732"/>
    <x v="124"/>
    <x v="0"/>
    <x v="48"/>
    <x v="50"/>
    <x v="2"/>
    <n v="0.4"/>
    <n v="3250"/>
    <n v="1300"/>
    <n v="390"/>
    <n v="0.3"/>
  </r>
  <r>
    <x v="0"/>
    <n v="1185732"/>
    <x v="124"/>
    <x v="0"/>
    <x v="48"/>
    <x v="50"/>
    <x v="3"/>
    <n v="0.44999999999999996"/>
    <n v="1750"/>
    <n v="787.49999999999989"/>
    <n v="236.24999999999994"/>
    <n v="0.3"/>
  </r>
  <r>
    <x v="0"/>
    <n v="1185732"/>
    <x v="124"/>
    <x v="0"/>
    <x v="48"/>
    <x v="50"/>
    <x v="4"/>
    <n v="0.60000000000000009"/>
    <n v="2250"/>
    <n v="1350.0000000000002"/>
    <n v="405.00000000000006"/>
    <n v="0.3"/>
  </r>
  <r>
    <x v="0"/>
    <n v="1185732"/>
    <x v="124"/>
    <x v="0"/>
    <x v="48"/>
    <x v="50"/>
    <x v="5"/>
    <n v="0.5"/>
    <n v="3250"/>
    <n v="1625"/>
    <n v="568.75"/>
    <n v="0.35"/>
  </r>
  <r>
    <x v="0"/>
    <n v="1185732"/>
    <x v="125"/>
    <x v="0"/>
    <x v="48"/>
    <x v="50"/>
    <x v="0"/>
    <n v="0.5"/>
    <n v="6000"/>
    <n v="3000"/>
    <n v="1200"/>
    <n v="0.4"/>
  </r>
  <r>
    <x v="0"/>
    <n v="1185732"/>
    <x v="125"/>
    <x v="0"/>
    <x v="48"/>
    <x v="50"/>
    <x v="1"/>
    <n v="0.5"/>
    <n v="2500"/>
    <n v="1250"/>
    <n v="500"/>
    <n v="0.4"/>
  </r>
  <r>
    <x v="0"/>
    <n v="1185732"/>
    <x v="125"/>
    <x v="0"/>
    <x v="48"/>
    <x v="50"/>
    <x v="2"/>
    <n v="0.4"/>
    <n v="3000"/>
    <n v="1200"/>
    <n v="360"/>
    <n v="0.3"/>
  </r>
  <r>
    <x v="0"/>
    <n v="1185732"/>
    <x v="125"/>
    <x v="0"/>
    <x v="48"/>
    <x v="50"/>
    <x v="3"/>
    <n v="0.44999999999999996"/>
    <n v="2000"/>
    <n v="899.99999999999989"/>
    <n v="269.99999999999994"/>
    <n v="0.3"/>
  </r>
  <r>
    <x v="0"/>
    <n v="1185732"/>
    <x v="125"/>
    <x v="0"/>
    <x v="48"/>
    <x v="50"/>
    <x v="4"/>
    <n v="0.60000000000000009"/>
    <n v="2750"/>
    <n v="1650.0000000000002"/>
    <n v="495.00000000000006"/>
    <n v="0.3"/>
  </r>
  <r>
    <x v="0"/>
    <n v="1185732"/>
    <x v="125"/>
    <x v="0"/>
    <x v="48"/>
    <x v="50"/>
    <x v="5"/>
    <n v="0.5"/>
    <n v="3750"/>
    <n v="1875"/>
    <n v="656.25"/>
    <n v="0.35"/>
  </r>
  <r>
    <x v="0"/>
    <n v="1185732"/>
    <x v="126"/>
    <x v="0"/>
    <x v="48"/>
    <x v="50"/>
    <x v="0"/>
    <n v="0.5"/>
    <n v="5700"/>
    <n v="2850"/>
    <n v="1140"/>
    <n v="0.4"/>
  </r>
  <r>
    <x v="0"/>
    <n v="1185732"/>
    <x v="126"/>
    <x v="0"/>
    <x v="48"/>
    <x v="50"/>
    <x v="1"/>
    <n v="0.5"/>
    <n v="2750"/>
    <n v="1375"/>
    <n v="550"/>
    <n v="0.4"/>
  </r>
  <r>
    <x v="0"/>
    <n v="1185732"/>
    <x v="126"/>
    <x v="0"/>
    <x v="48"/>
    <x v="50"/>
    <x v="2"/>
    <n v="0.4"/>
    <n v="3000"/>
    <n v="1200"/>
    <n v="360"/>
    <n v="0.3"/>
  </r>
  <r>
    <x v="0"/>
    <n v="1185732"/>
    <x v="126"/>
    <x v="0"/>
    <x v="48"/>
    <x v="50"/>
    <x v="3"/>
    <n v="0.44999999999999996"/>
    <n v="1500"/>
    <n v="674.99999999999989"/>
    <n v="202.49999999999997"/>
    <n v="0.3"/>
  </r>
  <r>
    <x v="0"/>
    <n v="1185732"/>
    <x v="126"/>
    <x v="0"/>
    <x v="48"/>
    <x v="50"/>
    <x v="4"/>
    <n v="0.60000000000000009"/>
    <n v="2000"/>
    <n v="1200.0000000000002"/>
    <n v="360.00000000000006"/>
    <n v="0.3"/>
  </r>
  <r>
    <x v="0"/>
    <n v="1185732"/>
    <x v="126"/>
    <x v="0"/>
    <x v="48"/>
    <x v="50"/>
    <x v="5"/>
    <n v="0.5"/>
    <n v="3000"/>
    <n v="1500"/>
    <n v="525"/>
    <n v="0.35"/>
  </r>
  <r>
    <x v="0"/>
    <n v="1185732"/>
    <x v="127"/>
    <x v="0"/>
    <x v="48"/>
    <x v="50"/>
    <x v="0"/>
    <n v="0.5"/>
    <n v="5500"/>
    <n v="2750"/>
    <n v="1100"/>
    <n v="0.4"/>
  </r>
  <r>
    <x v="0"/>
    <n v="1185732"/>
    <x v="127"/>
    <x v="0"/>
    <x v="48"/>
    <x v="50"/>
    <x v="1"/>
    <n v="0.5"/>
    <n v="2500"/>
    <n v="1250"/>
    <n v="500"/>
    <n v="0.4"/>
  </r>
  <r>
    <x v="0"/>
    <n v="1185732"/>
    <x v="127"/>
    <x v="0"/>
    <x v="48"/>
    <x v="50"/>
    <x v="2"/>
    <n v="0.4"/>
    <n v="2500"/>
    <n v="1000"/>
    <n v="300"/>
    <n v="0.3"/>
  </r>
  <r>
    <x v="0"/>
    <n v="1185732"/>
    <x v="127"/>
    <x v="0"/>
    <x v="48"/>
    <x v="50"/>
    <x v="3"/>
    <n v="0.44999999999999996"/>
    <n v="1750"/>
    <n v="787.49999999999989"/>
    <n v="236.24999999999994"/>
    <n v="0.3"/>
  </r>
  <r>
    <x v="0"/>
    <n v="1185732"/>
    <x v="127"/>
    <x v="0"/>
    <x v="48"/>
    <x v="50"/>
    <x v="4"/>
    <n v="0.60000000000000009"/>
    <n v="1750"/>
    <n v="1050.0000000000002"/>
    <n v="315.00000000000006"/>
    <n v="0.3"/>
  </r>
  <r>
    <x v="0"/>
    <n v="1185732"/>
    <x v="127"/>
    <x v="0"/>
    <x v="48"/>
    <x v="50"/>
    <x v="5"/>
    <n v="0.5"/>
    <n v="3250"/>
    <n v="1625"/>
    <n v="568.75"/>
    <n v="0.35"/>
  </r>
  <r>
    <x v="0"/>
    <n v="1185732"/>
    <x v="128"/>
    <x v="0"/>
    <x v="48"/>
    <x v="50"/>
    <x v="0"/>
    <n v="0.65"/>
    <n v="5950"/>
    <n v="3867.5"/>
    <n v="1547"/>
    <n v="0.4"/>
  </r>
  <r>
    <x v="0"/>
    <n v="1185732"/>
    <x v="128"/>
    <x v="0"/>
    <x v="48"/>
    <x v="50"/>
    <x v="1"/>
    <n v="0.60000000000000009"/>
    <n v="3000"/>
    <n v="1800.0000000000002"/>
    <n v="720.00000000000011"/>
    <n v="0.4"/>
  </r>
  <r>
    <x v="0"/>
    <n v="1185732"/>
    <x v="128"/>
    <x v="0"/>
    <x v="48"/>
    <x v="50"/>
    <x v="2"/>
    <n v="0.55000000000000004"/>
    <n v="3250"/>
    <n v="1787.5000000000002"/>
    <n v="536.25"/>
    <n v="0.3"/>
  </r>
  <r>
    <x v="0"/>
    <n v="1185732"/>
    <x v="128"/>
    <x v="0"/>
    <x v="48"/>
    <x v="50"/>
    <x v="3"/>
    <n v="0.55000000000000004"/>
    <n v="2750"/>
    <n v="1512.5000000000002"/>
    <n v="453.75000000000006"/>
    <n v="0.3"/>
  </r>
  <r>
    <x v="0"/>
    <n v="1185732"/>
    <x v="128"/>
    <x v="0"/>
    <x v="48"/>
    <x v="50"/>
    <x v="4"/>
    <n v="0.65"/>
    <n v="3000"/>
    <n v="1950"/>
    <n v="585"/>
    <n v="0.3"/>
  </r>
  <r>
    <x v="0"/>
    <n v="1185732"/>
    <x v="128"/>
    <x v="0"/>
    <x v="48"/>
    <x v="50"/>
    <x v="5"/>
    <n v="0.70000000000000007"/>
    <n v="4250"/>
    <n v="2975.0000000000005"/>
    <n v="1041.25"/>
    <n v="0.35"/>
  </r>
  <r>
    <x v="0"/>
    <n v="1185732"/>
    <x v="129"/>
    <x v="0"/>
    <x v="48"/>
    <x v="50"/>
    <x v="0"/>
    <n v="0.65"/>
    <n v="6750"/>
    <n v="4387.5"/>
    <n v="1755"/>
    <n v="0.4"/>
  </r>
  <r>
    <x v="0"/>
    <n v="1185732"/>
    <x v="129"/>
    <x v="0"/>
    <x v="48"/>
    <x v="50"/>
    <x v="1"/>
    <n v="0.60000000000000009"/>
    <n v="4250"/>
    <n v="2550.0000000000005"/>
    <n v="1020.0000000000002"/>
    <n v="0.4"/>
  </r>
  <r>
    <x v="0"/>
    <n v="1185732"/>
    <x v="129"/>
    <x v="0"/>
    <x v="48"/>
    <x v="50"/>
    <x v="2"/>
    <n v="0.55000000000000004"/>
    <n v="3500"/>
    <n v="1925.0000000000002"/>
    <n v="577.5"/>
    <n v="0.3"/>
  </r>
  <r>
    <x v="0"/>
    <n v="1185732"/>
    <x v="129"/>
    <x v="0"/>
    <x v="48"/>
    <x v="50"/>
    <x v="3"/>
    <n v="0.55000000000000004"/>
    <n v="3250"/>
    <n v="1787.5000000000002"/>
    <n v="536.25"/>
    <n v="0.3"/>
  </r>
  <r>
    <x v="0"/>
    <n v="1185732"/>
    <x v="129"/>
    <x v="0"/>
    <x v="48"/>
    <x v="50"/>
    <x v="4"/>
    <n v="0.65"/>
    <n v="3250"/>
    <n v="2112.5"/>
    <n v="633.75"/>
    <n v="0.3"/>
  </r>
  <r>
    <x v="0"/>
    <n v="1185732"/>
    <x v="129"/>
    <x v="0"/>
    <x v="48"/>
    <x v="50"/>
    <x v="5"/>
    <n v="0.70000000000000007"/>
    <n v="4750"/>
    <n v="3325.0000000000005"/>
    <n v="1163.75"/>
    <n v="0.35"/>
  </r>
  <r>
    <x v="0"/>
    <n v="1185732"/>
    <x v="130"/>
    <x v="0"/>
    <x v="48"/>
    <x v="50"/>
    <x v="0"/>
    <n v="0.65"/>
    <n v="7000"/>
    <n v="4550"/>
    <n v="1820"/>
    <n v="0.4"/>
  </r>
  <r>
    <x v="0"/>
    <n v="1185732"/>
    <x v="130"/>
    <x v="0"/>
    <x v="48"/>
    <x v="50"/>
    <x v="1"/>
    <n v="0.60000000000000009"/>
    <n v="4500"/>
    <n v="2700.0000000000005"/>
    <n v="1080.0000000000002"/>
    <n v="0.4"/>
  </r>
  <r>
    <x v="0"/>
    <n v="1185732"/>
    <x v="130"/>
    <x v="0"/>
    <x v="48"/>
    <x v="50"/>
    <x v="2"/>
    <n v="0.55000000000000004"/>
    <n v="3750"/>
    <n v="2062.5"/>
    <n v="618.75"/>
    <n v="0.3"/>
  </r>
  <r>
    <x v="0"/>
    <n v="1185732"/>
    <x v="130"/>
    <x v="0"/>
    <x v="48"/>
    <x v="50"/>
    <x v="3"/>
    <n v="0.55000000000000004"/>
    <n v="3250"/>
    <n v="1787.5000000000002"/>
    <n v="536.25"/>
    <n v="0.3"/>
  </r>
  <r>
    <x v="0"/>
    <n v="1185732"/>
    <x v="130"/>
    <x v="0"/>
    <x v="48"/>
    <x v="50"/>
    <x v="4"/>
    <n v="0.65"/>
    <n v="3500"/>
    <n v="2275"/>
    <n v="682.5"/>
    <n v="0.3"/>
  </r>
  <r>
    <x v="0"/>
    <n v="1185732"/>
    <x v="130"/>
    <x v="0"/>
    <x v="48"/>
    <x v="50"/>
    <x v="5"/>
    <n v="0.70000000000000007"/>
    <n v="5250"/>
    <n v="3675.0000000000005"/>
    <n v="1286.25"/>
    <n v="0.35"/>
  </r>
  <r>
    <x v="0"/>
    <n v="1185732"/>
    <x v="131"/>
    <x v="0"/>
    <x v="48"/>
    <x v="50"/>
    <x v="0"/>
    <n v="0.65"/>
    <n v="6750"/>
    <n v="4387.5"/>
    <n v="1755"/>
    <n v="0.4"/>
  </r>
  <r>
    <x v="0"/>
    <n v="1185732"/>
    <x v="131"/>
    <x v="0"/>
    <x v="48"/>
    <x v="50"/>
    <x v="1"/>
    <n v="0.60000000000000009"/>
    <n v="4500"/>
    <n v="2700.0000000000005"/>
    <n v="1080.0000000000002"/>
    <n v="0.4"/>
  </r>
  <r>
    <x v="0"/>
    <n v="1185732"/>
    <x v="131"/>
    <x v="0"/>
    <x v="48"/>
    <x v="50"/>
    <x v="2"/>
    <n v="0.55000000000000004"/>
    <n v="3750"/>
    <n v="2062.5"/>
    <n v="618.75"/>
    <n v="0.3"/>
  </r>
  <r>
    <x v="0"/>
    <n v="1185732"/>
    <x v="131"/>
    <x v="0"/>
    <x v="48"/>
    <x v="50"/>
    <x v="3"/>
    <n v="0.55000000000000004"/>
    <n v="2750"/>
    <n v="1512.5000000000002"/>
    <n v="453.75000000000006"/>
    <n v="0.3"/>
  </r>
  <r>
    <x v="0"/>
    <n v="1185732"/>
    <x v="131"/>
    <x v="0"/>
    <x v="48"/>
    <x v="50"/>
    <x v="4"/>
    <n v="0.65"/>
    <n v="2500"/>
    <n v="1625"/>
    <n v="487.5"/>
    <n v="0.3"/>
  </r>
  <r>
    <x v="0"/>
    <n v="1185732"/>
    <x v="131"/>
    <x v="0"/>
    <x v="48"/>
    <x v="50"/>
    <x v="5"/>
    <n v="0.70000000000000007"/>
    <n v="4250"/>
    <n v="2975.0000000000005"/>
    <n v="1041.25"/>
    <n v="0.35"/>
  </r>
  <r>
    <x v="0"/>
    <n v="1185732"/>
    <x v="132"/>
    <x v="0"/>
    <x v="48"/>
    <x v="50"/>
    <x v="0"/>
    <n v="0.65"/>
    <n v="5500"/>
    <n v="3575"/>
    <n v="1430"/>
    <n v="0.4"/>
  </r>
  <r>
    <x v="0"/>
    <n v="1185732"/>
    <x v="132"/>
    <x v="0"/>
    <x v="48"/>
    <x v="50"/>
    <x v="1"/>
    <n v="0.60000000000000009"/>
    <n v="3500"/>
    <n v="2100.0000000000005"/>
    <n v="840.00000000000023"/>
    <n v="0.4"/>
  </r>
  <r>
    <x v="0"/>
    <n v="1185732"/>
    <x v="132"/>
    <x v="0"/>
    <x v="48"/>
    <x v="50"/>
    <x v="2"/>
    <n v="0.55000000000000004"/>
    <n v="2500"/>
    <n v="1375"/>
    <n v="412.5"/>
    <n v="0.3"/>
  </r>
  <r>
    <x v="0"/>
    <n v="1185732"/>
    <x v="132"/>
    <x v="0"/>
    <x v="48"/>
    <x v="50"/>
    <x v="3"/>
    <n v="0.55000000000000004"/>
    <n v="2250"/>
    <n v="1237.5"/>
    <n v="371.25"/>
    <n v="0.3"/>
  </r>
  <r>
    <x v="0"/>
    <n v="1185732"/>
    <x v="132"/>
    <x v="0"/>
    <x v="48"/>
    <x v="50"/>
    <x v="4"/>
    <n v="0.65"/>
    <n v="2250"/>
    <n v="1462.5"/>
    <n v="438.75"/>
    <n v="0.3"/>
  </r>
  <r>
    <x v="0"/>
    <n v="1185732"/>
    <x v="132"/>
    <x v="0"/>
    <x v="48"/>
    <x v="50"/>
    <x v="5"/>
    <n v="0.70000000000000007"/>
    <n v="3250"/>
    <n v="2275"/>
    <n v="796.25"/>
    <n v="0.35"/>
  </r>
  <r>
    <x v="0"/>
    <n v="1185732"/>
    <x v="133"/>
    <x v="0"/>
    <x v="48"/>
    <x v="50"/>
    <x v="0"/>
    <n v="0.70000000000000007"/>
    <n v="4750"/>
    <n v="3325.0000000000005"/>
    <n v="1330.0000000000002"/>
    <n v="0.4"/>
  </r>
  <r>
    <x v="0"/>
    <n v="1185732"/>
    <x v="133"/>
    <x v="0"/>
    <x v="48"/>
    <x v="50"/>
    <x v="1"/>
    <n v="0.65000000000000013"/>
    <n v="3000"/>
    <n v="1950.0000000000005"/>
    <n v="780.00000000000023"/>
    <n v="0.4"/>
  </r>
  <r>
    <x v="0"/>
    <n v="1185732"/>
    <x v="133"/>
    <x v="0"/>
    <x v="48"/>
    <x v="50"/>
    <x v="2"/>
    <n v="0.65000000000000013"/>
    <n v="2000"/>
    <n v="1300.0000000000002"/>
    <n v="390.00000000000006"/>
    <n v="0.3"/>
  </r>
  <r>
    <x v="0"/>
    <n v="1185732"/>
    <x v="133"/>
    <x v="0"/>
    <x v="48"/>
    <x v="50"/>
    <x v="3"/>
    <n v="0.65000000000000013"/>
    <n v="1750"/>
    <n v="1137.5000000000002"/>
    <n v="341.25000000000006"/>
    <n v="0.3"/>
  </r>
  <r>
    <x v="0"/>
    <n v="1185732"/>
    <x v="133"/>
    <x v="0"/>
    <x v="48"/>
    <x v="50"/>
    <x v="4"/>
    <n v="0.75000000000000011"/>
    <n v="1750"/>
    <n v="1312.5000000000002"/>
    <n v="393.75000000000006"/>
    <n v="0.3"/>
  </r>
  <r>
    <x v="0"/>
    <n v="1185732"/>
    <x v="133"/>
    <x v="0"/>
    <x v="48"/>
    <x v="50"/>
    <x v="5"/>
    <n v="0.8"/>
    <n v="3000"/>
    <n v="2400"/>
    <n v="840"/>
    <n v="0.35"/>
  </r>
  <r>
    <x v="0"/>
    <n v="1185732"/>
    <x v="134"/>
    <x v="0"/>
    <x v="48"/>
    <x v="50"/>
    <x v="0"/>
    <n v="0.75000000000000011"/>
    <n v="4500"/>
    <n v="3375.0000000000005"/>
    <n v="1350.0000000000002"/>
    <n v="0.4"/>
  </r>
  <r>
    <x v="0"/>
    <n v="1185732"/>
    <x v="134"/>
    <x v="0"/>
    <x v="48"/>
    <x v="50"/>
    <x v="1"/>
    <n v="0.65000000000000013"/>
    <n v="3250"/>
    <n v="2112.5000000000005"/>
    <n v="845.00000000000023"/>
    <n v="0.4"/>
  </r>
  <r>
    <x v="0"/>
    <n v="1185732"/>
    <x v="134"/>
    <x v="0"/>
    <x v="48"/>
    <x v="50"/>
    <x v="2"/>
    <n v="0.65000000000000013"/>
    <n v="3450"/>
    <n v="2242.5000000000005"/>
    <n v="672.75000000000011"/>
    <n v="0.3"/>
  </r>
  <r>
    <x v="0"/>
    <n v="1185732"/>
    <x v="134"/>
    <x v="0"/>
    <x v="48"/>
    <x v="50"/>
    <x v="3"/>
    <n v="0.65000000000000013"/>
    <n v="3250"/>
    <n v="2112.5000000000005"/>
    <n v="633.75000000000011"/>
    <n v="0.3"/>
  </r>
  <r>
    <x v="0"/>
    <n v="1185732"/>
    <x v="134"/>
    <x v="0"/>
    <x v="48"/>
    <x v="50"/>
    <x v="4"/>
    <n v="0.75000000000000011"/>
    <n v="3000"/>
    <n v="2250.0000000000005"/>
    <n v="675.00000000000011"/>
    <n v="0.3"/>
  </r>
  <r>
    <x v="0"/>
    <n v="1185732"/>
    <x v="134"/>
    <x v="0"/>
    <x v="48"/>
    <x v="50"/>
    <x v="5"/>
    <n v="0.8"/>
    <n v="4000"/>
    <n v="3200"/>
    <n v="1120"/>
    <n v="0.35"/>
  </r>
  <r>
    <x v="0"/>
    <n v="1185732"/>
    <x v="135"/>
    <x v="0"/>
    <x v="48"/>
    <x v="50"/>
    <x v="0"/>
    <n v="0.75000000000000011"/>
    <n v="6250"/>
    <n v="4687.5000000000009"/>
    <n v="1875.0000000000005"/>
    <n v="0.4"/>
  </r>
  <r>
    <x v="0"/>
    <n v="1185732"/>
    <x v="135"/>
    <x v="0"/>
    <x v="48"/>
    <x v="50"/>
    <x v="1"/>
    <n v="0.65000000000000013"/>
    <n v="4250"/>
    <n v="2762.5000000000005"/>
    <n v="1105.0000000000002"/>
    <n v="0.4"/>
  </r>
  <r>
    <x v="0"/>
    <n v="1185732"/>
    <x v="135"/>
    <x v="0"/>
    <x v="48"/>
    <x v="50"/>
    <x v="2"/>
    <n v="0.65000000000000013"/>
    <n v="4000"/>
    <n v="2600.0000000000005"/>
    <n v="780.00000000000011"/>
    <n v="0.3"/>
  </r>
  <r>
    <x v="0"/>
    <n v="1185732"/>
    <x v="135"/>
    <x v="0"/>
    <x v="48"/>
    <x v="50"/>
    <x v="3"/>
    <n v="0.65000000000000013"/>
    <n v="3500"/>
    <n v="2275.0000000000005"/>
    <n v="682.50000000000011"/>
    <n v="0.3"/>
  </r>
  <r>
    <x v="0"/>
    <n v="1185732"/>
    <x v="135"/>
    <x v="0"/>
    <x v="48"/>
    <x v="50"/>
    <x v="4"/>
    <n v="0.75000000000000011"/>
    <n v="3500"/>
    <n v="2625.0000000000005"/>
    <n v="787.50000000000011"/>
    <n v="0.3"/>
  </r>
  <r>
    <x v="0"/>
    <n v="1185732"/>
    <x v="135"/>
    <x v="0"/>
    <x v="48"/>
    <x v="50"/>
    <x v="5"/>
    <n v="0.8"/>
    <n v="4500"/>
    <n v="3600"/>
    <n v="1260"/>
    <n v="0.35"/>
  </r>
  <r>
    <x v="0"/>
    <n v="1185732"/>
    <x v="145"/>
    <x v="0"/>
    <x v="49"/>
    <x v="51"/>
    <x v="0"/>
    <n v="0.55000000000000004"/>
    <n v="5000"/>
    <n v="2750"/>
    <n v="962.50000000000011"/>
    <n v="0.35000000000000003"/>
  </r>
  <r>
    <x v="0"/>
    <n v="1185732"/>
    <x v="145"/>
    <x v="0"/>
    <x v="49"/>
    <x v="51"/>
    <x v="1"/>
    <n v="0.55000000000000004"/>
    <n v="3000"/>
    <n v="1650.0000000000002"/>
    <n v="577.50000000000011"/>
    <n v="0.35000000000000003"/>
  </r>
  <r>
    <x v="0"/>
    <n v="1185732"/>
    <x v="145"/>
    <x v="0"/>
    <x v="49"/>
    <x v="51"/>
    <x v="2"/>
    <n v="0.45"/>
    <n v="3000"/>
    <n v="1350"/>
    <n v="337.5"/>
    <n v="0.25"/>
  </r>
  <r>
    <x v="0"/>
    <n v="1185732"/>
    <x v="145"/>
    <x v="0"/>
    <x v="49"/>
    <x v="51"/>
    <x v="3"/>
    <n v="0.49999999999999994"/>
    <n v="1500"/>
    <n v="749.99999999999989"/>
    <n v="187.49999999999997"/>
    <n v="0.25"/>
  </r>
  <r>
    <x v="0"/>
    <n v="1185732"/>
    <x v="145"/>
    <x v="0"/>
    <x v="49"/>
    <x v="51"/>
    <x v="4"/>
    <n v="0.65000000000000013"/>
    <n v="2000"/>
    <n v="1300.0000000000002"/>
    <n v="325.00000000000006"/>
    <n v="0.25"/>
  </r>
  <r>
    <x v="0"/>
    <n v="1185732"/>
    <x v="145"/>
    <x v="0"/>
    <x v="49"/>
    <x v="51"/>
    <x v="5"/>
    <n v="0.55000000000000004"/>
    <n v="3000"/>
    <n v="1650.0000000000002"/>
    <n v="495.00000000000006"/>
    <n v="0.3"/>
  </r>
  <r>
    <x v="0"/>
    <n v="1185732"/>
    <x v="216"/>
    <x v="0"/>
    <x v="49"/>
    <x v="51"/>
    <x v="0"/>
    <n v="0.55000000000000004"/>
    <n v="5750"/>
    <n v="3162.5000000000005"/>
    <n v="1106.8750000000002"/>
    <n v="0.35000000000000003"/>
  </r>
  <r>
    <x v="0"/>
    <n v="1185732"/>
    <x v="216"/>
    <x v="0"/>
    <x v="49"/>
    <x v="51"/>
    <x v="1"/>
    <n v="0.55000000000000004"/>
    <n v="2250"/>
    <n v="1237.5"/>
    <n v="433.12500000000006"/>
    <n v="0.35000000000000003"/>
  </r>
  <r>
    <x v="0"/>
    <n v="1185732"/>
    <x v="216"/>
    <x v="0"/>
    <x v="49"/>
    <x v="51"/>
    <x v="2"/>
    <n v="0.45"/>
    <n v="2750"/>
    <n v="1237.5"/>
    <n v="309.375"/>
    <n v="0.25"/>
  </r>
  <r>
    <x v="0"/>
    <n v="1185732"/>
    <x v="216"/>
    <x v="0"/>
    <x v="49"/>
    <x v="51"/>
    <x v="3"/>
    <n v="0.49999999999999994"/>
    <n v="1750"/>
    <n v="874.99999999999989"/>
    <n v="218.74999999999997"/>
    <n v="0.25"/>
  </r>
  <r>
    <x v="0"/>
    <n v="1185732"/>
    <x v="216"/>
    <x v="0"/>
    <x v="49"/>
    <x v="51"/>
    <x v="4"/>
    <n v="0.65000000000000013"/>
    <n v="2500"/>
    <n v="1625.0000000000002"/>
    <n v="406.25000000000006"/>
    <n v="0.25"/>
  </r>
  <r>
    <x v="0"/>
    <n v="1185732"/>
    <x v="216"/>
    <x v="0"/>
    <x v="49"/>
    <x v="51"/>
    <x v="5"/>
    <n v="0.55000000000000004"/>
    <n v="3500"/>
    <n v="1925.0000000000002"/>
    <n v="577.5"/>
    <n v="0.3"/>
  </r>
  <r>
    <x v="0"/>
    <n v="1185732"/>
    <x v="250"/>
    <x v="0"/>
    <x v="49"/>
    <x v="51"/>
    <x v="0"/>
    <n v="0.55000000000000004"/>
    <n v="5450"/>
    <n v="2997.5000000000005"/>
    <n v="1049.1250000000002"/>
    <n v="0.35000000000000003"/>
  </r>
  <r>
    <x v="0"/>
    <n v="1185732"/>
    <x v="250"/>
    <x v="0"/>
    <x v="49"/>
    <x v="51"/>
    <x v="1"/>
    <n v="0.55000000000000004"/>
    <n v="2500"/>
    <n v="1375"/>
    <n v="481.25000000000006"/>
    <n v="0.35000000000000003"/>
  </r>
  <r>
    <x v="0"/>
    <n v="1185732"/>
    <x v="250"/>
    <x v="0"/>
    <x v="49"/>
    <x v="51"/>
    <x v="2"/>
    <n v="0.45"/>
    <n v="2750"/>
    <n v="1237.5"/>
    <n v="309.375"/>
    <n v="0.25"/>
  </r>
  <r>
    <x v="0"/>
    <n v="1185732"/>
    <x v="250"/>
    <x v="0"/>
    <x v="49"/>
    <x v="51"/>
    <x v="3"/>
    <n v="0.49999999999999994"/>
    <n v="1250"/>
    <n v="624.99999999999989"/>
    <n v="156.24999999999997"/>
    <n v="0.25"/>
  </r>
  <r>
    <x v="0"/>
    <n v="1185732"/>
    <x v="250"/>
    <x v="0"/>
    <x v="49"/>
    <x v="51"/>
    <x v="4"/>
    <n v="0.65000000000000013"/>
    <n v="1750"/>
    <n v="1137.5000000000002"/>
    <n v="284.37500000000006"/>
    <n v="0.25"/>
  </r>
  <r>
    <x v="0"/>
    <n v="1185732"/>
    <x v="250"/>
    <x v="0"/>
    <x v="49"/>
    <x v="51"/>
    <x v="5"/>
    <n v="0.55000000000000004"/>
    <n v="2750"/>
    <n v="1512.5000000000002"/>
    <n v="453.75000000000006"/>
    <n v="0.3"/>
  </r>
  <r>
    <x v="0"/>
    <n v="1185732"/>
    <x v="251"/>
    <x v="0"/>
    <x v="49"/>
    <x v="51"/>
    <x v="0"/>
    <n v="0.55000000000000004"/>
    <n v="5250"/>
    <n v="2887.5000000000005"/>
    <n v="1010.6250000000002"/>
    <n v="0.35000000000000003"/>
  </r>
  <r>
    <x v="0"/>
    <n v="1185732"/>
    <x v="251"/>
    <x v="0"/>
    <x v="49"/>
    <x v="51"/>
    <x v="1"/>
    <n v="0.55000000000000004"/>
    <n v="2250"/>
    <n v="1237.5"/>
    <n v="433.12500000000006"/>
    <n v="0.35000000000000003"/>
  </r>
  <r>
    <x v="0"/>
    <n v="1185732"/>
    <x v="251"/>
    <x v="0"/>
    <x v="49"/>
    <x v="51"/>
    <x v="2"/>
    <n v="0.45"/>
    <n v="2250"/>
    <n v="1012.5"/>
    <n v="253.125"/>
    <n v="0.25"/>
  </r>
  <r>
    <x v="0"/>
    <n v="1185732"/>
    <x v="251"/>
    <x v="0"/>
    <x v="49"/>
    <x v="51"/>
    <x v="3"/>
    <n v="0.49999999999999994"/>
    <n v="1500"/>
    <n v="749.99999999999989"/>
    <n v="187.49999999999997"/>
    <n v="0.25"/>
  </r>
  <r>
    <x v="0"/>
    <n v="1185732"/>
    <x v="251"/>
    <x v="0"/>
    <x v="49"/>
    <x v="51"/>
    <x v="4"/>
    <n v="0.60000000000000009"/>
    <n v="1500"/>
    <n v="900.00000000000011"/>
    <n v="225.00000000000003"/>
    <n v="0.25"/>
  </r>
  <r>
    <x v="0"/>
    <n v="1185732"/>
    <x v="251"/>
    <x v="0"/>
    <x v="49"/>
    <x v="51"/>
    <x v="5"/>
    <n v="0.5"/>
    <n v="3000"/>
    <n v="1500"/>
    <n v="450"/>
    <n v="0.3"/>
  </r>
  <r>
    <x v="0"/>
    <n v="1185732"/>
    <x v="252"/>
    <x v="0"/>
    <x v="49"/>
    <x v="51"/>
    <x v="0"/>
    <n v="0.65"/>
    <n v="5700"/>
    <n v="3705"/>
    <n v="1296.7500000000002"/>
    <n v="0.35000000000000003"/>
  </r>
  <r>
    <x v="0"/>
    <n v="1185732"/>
    <x v="252"/>
    <x v="0"/>
    <x v="49"/>
    <x v="51"/>
    <x v="1"/>
    <n v="0.60000000000000009"/>
    <n v="2750"/>
    <n v="1650.0000000000002"/>
    <n v="577.50000000000011"/>
    <n v="0.35000000000000003"/>
  </r>
  <r>
    <x v="0"/>
    <n v="1185732"/>
    <x v="252"/>
    <x v="0"/>
    <x v="49"/>
    <x v="51"/>
    <x v="2"/>
    <n v="0.55000000000000004"/>
    <n v="3000"/>
    <n v="1650.0000000000002"/>
    <n v="412.50000000000006"/>
    <n v="0.25"/>
  </r>
  <r>
    <x v="0"/>
    <n v="1185732"/>
    <x v="252"/>
    <x v="0"/>
    <x v="49"/>
    <x v="51"/>
    <x v="3"/>
    <n v="0.55000000000000004"/>
    <n v="2500"/>
    <n v="1375"/>
    <n v="343.75"/>
    <n v="0.25"/>
  </r>
  <r>
    <x v="0"/>
    <n v="1185732"/>
    <x v="252"/>
    <x v="0"/>
    <x v="49"/>
    <x v="51"/>
    <x v="4"/>
    <n v="0.65"/>
    <n v="2750"/>
    <n v="1787.5"/>
    <n v="446.875"/>
    <n v="0.25"/>
  </r>
  <r>
    <x v="0"/>
    <n v="1185732"/>
    <x v="252"/>
    <x v="0"/>
    <x v="49"/>
    <x v="51"/>
    <x v="5"/>
    <n v="0.70000000000000007"/>
    <n v="4000"/>
    <n v="2800.0000000000005"/>
    <n v="840.00000000000011"/>
    <n v="0.3"/>
  </r>
  <r>
    <x v="0"/>
    <n v="1185732"/>
    <x v="220"/>
    <x v="0"/>
    <x v="49"/>
    <x v="51"/>
    <x v="0"/>
    <n v="0.65"/>
    <n v="6500"/>
    <n v="4225"/>
    <n v="1478.7500000000002"/>
    <n v="0.35000000000000003"/>
  </r>
  <r>
    <x v="0"/>
    <n v="1185732"/>
    <x v="220"/>
    <x v="0"/>
    <x v="49"/>
    <x v="51"/>
    <x v="1"/>
    <n v="0.60000000000000009"/>
    <n v="4000"/>
    <n v="2400.0000000000005"/>
    <n v="840.00000000000023"/>
    <n v="0.35000000000000003"/>
  </r>
  <r>
    <x v="0"/>
    <n v="1185732"/>
    <x v="220"/>
    <x v="0"/>
    <x v="49"/>
    <x v="51"/>
    <x v="2"/>
    <n v="0.55000000000000004"/>
    <n v="3250"/>
    <n v="1787.5000000000002"/>
    <n v="446.87500000000006"/>
    <n v="0.25"/>
  </r>
  <r>
    <x v="0"/>
    <n v="1185732"/>
    <x v="220"/>
    <x v="0"/>
    <x v="49"/>
    <x v="51"/>
    <x v="3"/>
    <n v="0.55000000000000004"/>
    <n v="3000"/>
    <n v="1650.0000000000002"/>
    <n v="412.50000000000006"/>
    <n v="0.25"/>
  </r>
  <r>
    <x v="0"/>
    <n v="1185732"/>
    <x v="220"/>
    <x v="0"/>
    <x v="49"/>
    <x v="51"/>
    <x v="4"/>
    <n v="0.65"/>
    <n v="3000"/>
    <n v="1950"/>
    <n v="487.5"/>
    <n v="0.25"/>
  </r>
  <r>
    <x v="0"/>
    <n v="1185732"/>
    <x v="220"/>
    <x v="0"/>
    <x v="49"/>
    <x v="51"/>
    <x v="5"/>
    <n v="0.70000000000000007"/>
    <n v="4500"/>
    <n v="3150.0000000000005"/>
    <n v="945.00000000000011"/>
    <n v="0.3"/>
  </r>
  <r>
    <x v="0"/>
    <n v="1185732"/>
    <x v="253"/>
    <x v="0"/>
    <x v="49"/>
    <x v="51"/>
    <x v="0"/>
    <n v="0.65"/>
    <n v="6750"/>
    <n v="4387.5"/>
    <n v="1535.6250000000002"/>
    <n v="0.35000000000000003"/>
  </r>
  <r>
    <x v="0"/>
    <n v="1185732"/>
    <x v="253"/>
    <x v="0"/>
    <x v="49"/>
    <x v="51"/>
    <x v="1"/>
    <n v="0.60000000000000009"/>
    <n v="4250"/>
    <n v="2550.0000000000005"/>
    <n v="892.50000000000023"/>
    <n v="0.35000000000000003"/>
  </r>
  <r>
    <x v="0"/>
    <n v="1185732"/>
    <x v="253"/>
    <x v="0"/>
    <x v="49"/>
    <x v="51"/>
    <x v="2"/>
    <n v="0.55000000000000004"/>
    <n v="3500"/>
    <n v="1925.0000000000002"/>
    <n v="481.25000000000006"/>
    <n v="0.25"/>
  </r>
  <r>
    <x v="0"/>
    <n v="1185732"/>
    <x v="253"/>
    <x v="0"/>
    <x v="49"/>
    <x v="51"/>
    <x v="3"/>
    <n v="0.55000000000000004"/>
    <n v="3000"/>
    <n v="1650.0000000000002"/>
    <n v="412.50000000000006"/>
    <n v="0.25"/>
  </r>
  <r>
    <x v="0"/>
    <n v="1185732"/>
    <x v="253"/>
    <x v="0"/>
    <x v="49"/>
    <x v="51"/>
    <x v="4"/>
    <n v="0.65"/>
    <n v="3250"/>
    <n v="2112.5"/>
    <n v="528.125"/>
    <n v="0.25"/>
  </r>
  <r>
    <x v="0"/>
    <n v="1185732"/>
    <x v="253"/>
    <x v="0"/>
    <x v="49"/>
    <x v="51"/>
    <x v="5"/>
    <n v="0.70000000000000007"/>
    <n v="5000"/>
    <n v="3500.0000000000005"/>
    <n v="1050"/>
    <n v="0.3"/>
  </r>
  <r>
    <x v="0"/>
    <n v="1185732"/>
    <x v="254"/>
    <x v="0"/>
    <x v="49"/>
    <x v="51"/>
    <x v="0"/>
    <n v="0.65"/>
    <n v="6500"/>
    <n v="4225"/>
    <n v="1478.7500000000002"/>
    <n v="0.35000000000000003"/>
  </r>
  <r>
    <x v="0"/>
    <n v="1185732"/>
    <x v="254"/>
    <x v="0"/>
    <x v="49"/>
    <x v="51"/>
    <x v="1"/>
    <n v="0.60000000000000009"/>
    <n v="4250"/>
    <n v="2550.0000000000005"/>
    <n v="892.50000000000023"/>
    <n v="0.35000000000000003"/>
  </r>
  <r>
    <x v="0"/>
    <n v="1185732"/>
    <x v="254"/>
    <x v="0"/>
    <x v="49"/>
    <x v="51"/>
    <x v="2"/>
    <n v="0.55000000000000004"/>
    <n v="3500"/>
    <n v="1925.0000000000002"/>
    <n v="481.25000000000006"/>
    <n v="0.25"/>
  </r>
  <r>
    <x v="0"/>
    <n v="1185732"/>
    <x v="254"/>
    <x v="0"/>
    <x v="49"/>
    <x v="51"/>
    <x v="3"/>
    <n v="0.55000000000000004"/>
    <n v="2500"/>
    <n v="1375"/>
    <n v="343.75"/>
    <n v="0.25"/>
  </r>
  <r>
    <x v="0"/>
    <n v="1185732"/>
    <x v="254"/>
    <x v="0"/>
    <x v="49"/>
    <x v="51"/>
    <x v="4"/>
    <n v="0.65"/>
    <n v="2250"/>
    <n v="1462.5"/>
    <n v="365.625"/>
    <n v="0.25"/>
  </r>
  <r>
    <x v="0"/>
    <n v="1185732"/>
    <x v="254"/>
    <x v="0"/>
    <x v="49"/>
    <x v="51"/>
    <x v="5"/>
    <n v="0.70000000000000007"/>
    <n v="4000"/>
    <n v="2800.0000000000005"/>
    <n v="840.00000000000011"/>
    <n v="0.3"/>
  </r>
  <r>
    <x v="0"/>
    <n v="1185732"/>
    <x v="255"/>
    <x v="0"/>
    <x v="49"/>
    <x v="51"/>
    <x v="0"/>
    <n v="0.65"/>
    <n v="5250"/>
    <n v="3412.5"/>
    <n v="1194.375"/>
    <n v="0.35000000000000003"/>
  </r>
  <r>
    <x v="0"/>
    <n v="1185732"/>
    <x v="255"/>
    <x v="0"/>
    <x v="49"/>
    <x v="51"/>
    <x v="1"/>
    <n v="0.60000000000000009"/>
    <n v="3250"/>
    <n v="1950.0000000000002"/>
    <n v="682.50000000000011"/>
    <n v="0.35000000000000003"/>
  </r>
  <r>
    <x v="0"/>
    <n v="1185732"/>
    <x v="255"/>
    <x v="0"/>
    <x v="49"/>
    <x v="51"/>
    <x v="2"/>
    <n v="0.55000000000000004"/>
    <n v="2250"/>
    <n v="1237.5"/>
    <n v="309.375"/>
    <n v="0.25"/>
  </r>
  <r>
    <x v="0"/>
    <n v="1185732"/>
    <x v="255"/>
    <x v="0"/>
    <x v="49"/>
    <x v="51"/>
    <x v="3"/>
    <n v="0.55000000000000004"/>
    <n v="2000"/>
    <n v="1100"/>
    <n v="275"/>
    <n v="0.25"/>
  </r>
  <r>
    <x v="0"/>
    <n v="1185732"/>
    <x v="255"/>
    <x v="0"/>
    <x v="49"/>
    <x v="51"/>
    <x v="4"/>
    <n v="0.65"/>
    <n v="2000"/>
    <n v="1300"/>
    <n v="325"/>
    <n v="0.25"/>
  </r>
  <r>
    <x v="0"/>
    <n v="1185732"/>
    <x v="255"/>
    <x v="0"/>
    <x v="49"/>
    <x v="51"/>
    <x v="5"/>
    <n v="0.70000000000000007"/>
    <n v="3000"/>
    <n v="2100"/>
    <n v="630"/>
    <n v="0.3"/>
  </r>
  <r>
    <x v="0"/>
    <n v="1185732"/>
    <x v="224"/>
    <x v="0"/>
    <x v="49"/>
    <x v="51"/>
    <x v="0"/>
    <n v="0.70000000000000007"/>
    <n v="4500"/>
    <n v="3150.0000000000005"/>
    <n v="1102.5000000000002"/>
    <n v="0.35000000000000003"/>
  </r>
  <r>
    <x v="0"/>
    <n v="1185732"/>
    <x v="224"/>
    <x v="0"/>
    <x v="49"/>
    <x v="51"/>
    <x v="1"/>
    <n v="0.65000000000000013"/>
    <n v="2750"/>
    <n v="1787.5000000000005"/>
    <n v="625.62500000000023"/>
    <n v="0.35000000000000003"/>
  </r>
  <r>
    <x v="0"/>
    <n v="1185732"/>
    <x v="224"/>
    <x v="0"/>
    <x v="49"/>
    <x v="51"/>
    <x v="2"/>
    <n v="0.65000000000000013"/>
    <n v="1750"/>
    <n v="1137.5000000000002"/>
    <n v="284.37500000000006"/>
    <n v="0.25"/>
  </r>
  <r>
    <x v="0"/>
    <n v="1185732"/>
    <x v="224"/>
    <x v="0"/>
    <x v="49"/>
    <x v="51"/>
    <x v="3"/>
    <n v="0.65000000000000013"/>
    <n v="1500"/>
    <n v="975.00000000000023"/>
    <n v="243.75000000000006"/>
    <n v="0.25"/>
  </r>
  <r>
    <x v="0"/>
    <n v="1185732"/>
    <x v="224"/>
    <x v="0"/>
    <x v="49"/>
    <x v="51"/>
    <x v="4"/>
    <n v="0.75000000000000011"/>
    <n v="1500"/>
    <n v="1125.0000000000002"/>
    <n v="281.25000000000006"/>
    <n v="0.25"/>
  </r>
  <r>
    <x v="0"/>
    <n v="1185732"/>
    <x v="224"/>
    <x v="0"/>
    <x v="49"/>
    <x v="51"/>
    <x v="5"/>
    <n v="0.8"/>
    <n v="2750"/>
    <n v="2200"/>
    <n v="660"/>
    <n v="0.3"/>
  </r>
  <r>
    <x v="0"/>
    <n v="1185732"/>
    <x v="256"/>
    <x v="0"/>
    <x v="49"/>
    <x v="51"/>
    <x v="0"/>
    <n v="0.75000000000000011"/>
    <n v="4250"/>
    <n v="3187.5000000000005"/>
    <n v="1115.6250000000002"/>
    <n v="0.35000000000000003"/>
  </r>
  <r>
    <x v="0"/>
    <n v="1185732"/>
    <x v="256"/>
    <x v="0"/>
    <x v="49"/>
    <x v="51"/>
    <x v="1"/>
    <n v="0.65000000000000013"/>
    <n v="3000"/>
    <n v="1950.0000000000005"/>
    <n v="682.50000000000023"/>
    <n v="0.35000000000000003"/>
  </r>
  <r>
    <x v="0"/>
    <n v="1185732"/>
    <x v="256"/>
    <x v="0"/>
    <x v="49"/>
    <x v="51"/>
    <x v="2"/>
    <n v="0.65000000000000013"/>
    <n v="3200"/>
    <n v="2080.0000000000005"/>
    <n v="520.00000000000011"/>
    <n v="0.25"/>
  </r>
  <r>
    <x v="0"/>
    <n v="1185732"/>
    <x v="256"/>
    <x v="0"/>
    <x v="49"/>
    <x v="51"/>
    <x v="3"/>
    <n v="0.65000000000000013"/>
    <n v="3000"/>
    <n v="1950.0000000000005"/>
    <n v="487.50000000000011"/>
    <n v="0.25"/>
  </r>
  <r>
    <x v="0"/>
    <n v="1185732"/>
    <x v="256"/>
    <x v="0"/>
    <x v="49"/>
    <x v="51"/>
    <x v="4"/>
    <n v="0.75000000000000011"/>
    <n v="2750"/>
    <n v="2062.5000000000005"/>
    <n v="515.62500000000011"/>
    <n v="0.25"/>
  </r>
  <r>
    <x v="0"/>
    <n v="1185732"/>
    <x v="256"/>
    <x v="0"/>
    <x v="49"/>
    <x v="51"/>
    <x v="5"/>
    <n v="0.8"/>
    <n v="3750"/>
    <n v="3000"/>
    <n v="900"/>
    <n v="0.3"/>
  </r>
  <r>
    <x v="0"/>
    <n v="1185732"/>
    <x v="257"/>
    <x v="0"/>
    <x v="49"/>
    <x v="51"/>
    <x v="0"/>
    <n v="0.75000000000000011"/>
    <n v="6000"/>
    <n v="4500.0000000000009"/>
    <n v="1575.0000000000005"/>
    <n v="0.35000000000000003"/>
  </r>
  <r>
    <x v="0"/>
    <n v="1185732"/>
    <x v="257"/>
    <x v="0"/>
    <x v="49"/>
    <x v="51"/>
    <x v="1"/>
    <n v="0.65000000000000013"/>
    <n v="4000"/>
    <n v="2600.0000000000005"/>
    <n v="910.00000000000023"/>
    <n v="0.35000000000000003"/>
  </r>
  <r>
    <x v="0"/>
    <n v="1185732"/>
    <x v="257"/>
    <x v="0"/>
    <x v="49"/>
    <x v="51"/>
    <x v="2"/>
    <n v="0.65000000000000013"/>
    <n v="3750"/>
    <n v="2437.5000000000005"/>
    <n v="609.37500000000011"/>
    <n v="0.25"/>
  </r>
  <r>
    <x v="0"/>
    <n v="1185732"/>
    <x v="257"/>
    <x v="0"/>
    <x v="49"/>
    <x v="51"/>
    <x v="3"/>
    <n v="0.65000000000000013"/>
    <n v="3250"/>
    <n v="2112.5000000000005"/>
    <n v="528.12500000000011"/>
    <n v="0.25"/>
  </r>
  <r>
    <x v="0"/>
    <n v="1185732"/>
    <x v="257"/>
    <x v="0"/>
    <x v="49"/>
    <x v="51"/>
    <x v="4"/>
    <n v="0.75000000000000011"/>
    <n v="3250"/>
    <n v="2437.5000000000005"/>
    <n v="609.37500000000011"/>
    <n v="0.25"/>
  </r>
  <r>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D54B6-EE1C-465A-939B-8FC394A1EB6E}" name="MonthlySales" cacheId="39"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4">
  <location ref="A3:B15"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2">
    <i>
      <x v="1"/>
    </i>
    <i>
      <x v="2"/>
    </i>
    <i>
      <x v="3"/>
    </i>
    <i>
      <x v="4"/>
    </i>
    <i>
      <x v="5"/>
    </i>
    <i>
      <x v="6"/>
    </i>
    <i>
      <x v="7"/>
    </i>
    <i>
      <x v="8"/>
    </i>
    <i>
      <x v="9"/>
    </i>
    <i>
      <x v="10"/>
    </i>
    <i>
      <x v="11"/>
    </i>
    <i>
      <x v="12"/>
    </i>
  </rowItems>
  <colItems count="1">
    <i/>
  </colItems>
  <dataFields count="1">
    <dataField name="Sales" fld="9" baseField="12" baseItem="1" numFmtId="168"/>
  </dataFields>
  <formats count="1">
    <format dxfId="47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80D6BE-0E24-4936-8E22-542A9A8E3619}" name="AOMKPI" cacheId="39"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4">
  <location ref="A19:A20" firstHeaderRow="1"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numFmtId="165" showAll="0"/>
    <pivotField numFmtId="165" showAll="0"/>
    <pivotField dataField="1" numFmtId="9"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perating Margin " fld="11" subtotal="average" baseField="0" baseItem="1777943064" numFmtId="9"/>
  </dataFields>
  <formats count="1">
    <format dxfId="4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9B6F04-5230-4F84-BADE-6FFF794F56D3}" name="TotalOperatingProfitKPI" cacheId="39"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4">
  <location ref="A14:A15" firstHeaderRow="1"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numFmtId="165" showAll="0"/>
    <pivotField dataField="1"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Operating Profit " fld="10" baseField="0" baseItem="1393214216"/>
  </dataFields>
  <formats count="1">
    <format dxfId="4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A6811A-4D23-4CC6-B65C-E85C4479CF50}" name="TotalUnitSoldKPI" cacheId="39"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4">
  <location ref="A9:A10" firstHeaderRow="1"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Units Sold" fld="8" baseField="0" baseItem="1760639976"/>
  </dataFields>
  <formats count="1">
    <format dxfId="4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E7EADC-3930-4A35-A777-DA4DA6C0A6FC}" name="TotalSaleKPI" cacheId="39"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4">
  <location ref="A3:A4" firstHeaderRow="1"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Sales " fld="9" baseField="0" baseItem="1684889544" numFmtId="168"/>
  </dataFields>
  <formats count="1">
    <format dxfId="49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08057C-7F2C-43C8-8BAE-C80F4B80F15C}" name="SalesGrowth" cacheId="39"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9">
  <location ref="A3:B16"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ales" fld="9" showDataAs="percentDiff" baseField="12" baseItem="1048828" numFmtId="10"/>
  </dataFields>
  <chartFormats count="6">
    <chartFormat chart="3" format="2" series="1">
      <pivotArea type="data" outline="0" fieldPosition="0">
        <references count="1">
          <reference field="4294967294" count="1" selected="0">
            <x v="0"/>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2" count="1" selected="0">
            <x v="7"/>
          </reference>
        </references>
      </pivotArea>
    </chartFormat>
    <chartFormat chart="8" format="24">
      <pivotArea type="data" outline="0" fieldPosition="0">
        <references count="2">
          <reference field="4294967294" count="1" selected="0">
            <x v="0"/>
          </reference>
          <reference field="12" count="1" selected="0">
            <x v="8"/>
          </reference>
        </references>
      </pivotArea>
    </chartFormat>
    <chartFormat chart="8" format="25">
      <pivotArea type="data" outline="0" fieldPosition="0">
        <references count="2">
          <reference field="4294967294" count="1" selected="0">
            <x v="0"/>
          </reference>
          <reference field="12" count="1" selected="0">
            <x v="9"/>
          </reference>
        </references>
      </pivotArea>
    </chartFormat>
    <chartFormat chart="8" format="26">
      <pivotArea type="data" outline="0" fieldPosition="0">
        <references count="2">
          <reference field="4294967294" count="1" selected="0">
            <x v="0"/>
          </reference>
          <reference field="1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2BA308-CC35-46C8-BCF0-FCD0E539889D}" name="MapUnitSold" cacheId="39"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9">
  <location ref="A3:B54"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numFmtId="168"/>
  </dataFields>
  <formats count="1">
    <format dxfId="4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0340DF1-95DE-4AA9-917C-46F3D0CB9E1C}" sourceName="Retailer">
  <pivotTables>
    <pivotTable tabId="3" name="MonthlySales"/>
    <pivotTable tabId="4" name="AOMKPI"/>
    <pivotTable tabId="4" name="TotalOperatingProfitKPI"/>
    <pivotTable tabId="4" name="TotalSaleKPI"/>
    <pivotTable tabId="4" name="TotalUnitSoldKPI"/>
    <pivotTable tabId="6" name="MapUnitSold"/>
    <pivotTable tabId="5" name="SalesGrowth"/>
  </pivotTables>
  <data>
    <tabular pivotCacheId="277837774">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898E6F-6E18-44B0-A763-947A8E1279C7}" sourceName="Region">
  <pivotTables>
    <pivotTable tabId="3" name="MonthlySales"/>
    <pivotTable tabId="4" name="AOMKPI"/>
    <pivotTable tabId="4" name="TotalOperatingProfitKPI"/>
    <pivotTable tabId="4" name="TotalSaleKPI"/>
    <pivotTable tabId="4" name="TotalUnitSoldKPI"/>
    <pivotTable tabId="6" name="MapUnitSold"/>
    <pivotTable tabId="5" name="SalesGrowth"/>
  </pivotTables>
  <data>
    <tabular pivotCacheId="277837774">
      <items count="5">
        <i x="3" s="1"/>
        <i x="0" s="1"/>
        <i x="1" s="1"/>
        <i x="4"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22497F7A-611B-41BB-8205-B08E3F815D90}" sourceName="Beverage Brand">
  <pivotTables>
    <pivotTable tabId="3" name="MonthlySales"/>
    <pivotTable tabId="4" name="AOMKPI"/>
    <pivotTable tabId="4" name="TotalOperatingProfitKPI"/>
    <pivotTable tabId="4" name="TotalSaleKPI"/>
    <pivotTable tabId="4" name="TotalUnitSoldKPI"/>
    <pivotTable tabId="6" name="MapUnitSold"/>
    <pivotTable tabId="5" name="SalesGrowth"/>
  </pivotTables>
  <data>
    <tabular pivotCacheId="277837774">
      <items count="6">
        <i x="0" s="1"/>
        <i x="5" s="1"/>
        <i x="1" s="1"/>
        <i x="3" s="1"/>
        <i x="4"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CFDE62C-8F0F-485A-8AAA-8061379B239D}" cache="Slicer_Retailer" caption="Retailer" style="Cocacola" rowHeight="234950"/>
  <slicer name="Region" xr10:uid="{B55581B8-5C5B-45FC-8F82-D6C4F522B241}" cache="Slicer_Region" caption="Region" style="Cocacola" rowHeight="234950"/>
  <slicer name="Beverage Brand" xr10:uid="{262F523D-E8B7-4F77-A0D4-7F2D8D0F6201}" cache="Slicer_Beverage_Brand" caption="Beverage Brand" style="Cocacol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067662-2F66-4E49-B619-FC66F45B8A98}" name="Table1" displayName="Table1" ref="B5:M3893" totalsRowShown="0" headerRowDxfId="493" dataDxfId="492">
  <autoFilter ref="B5:M3893" xr:uid="{0F067662-2F66-4E49-B619-FC66F45B8A98}"/>
  <tableColumns count="12">
    <tableColumn id="1" xr3:uid="{F2FEA5E7-3671-4EFE-ADD6-F7F78E8E9A4C}" name="Retailer" dataDxfId="491"/>
    <tableColumn id="2" xr3:uid="{17E54799-708C-47E6-949E-9D5F18468BBB}" name="Retailer ID" dataDxfId="490"/>
    <tableColumn id="3" xr3:uid="{5981BC99-D15A-4C86-A3CD-7BCA24FE5F0B}" name="Invoice Date" dataDxfId="489"/>
    <tableColumn id="4" xr3:uid="{6F1C6884-508D-4937-8BFE-CEA9267E46D0}" name="Region" dataDxfId="488"/>
    <tableColumn id="5" xr3:uid="{03184661-DD0E-4DF2-B209-0A82507A5F03}" name="State" dataDxfId="487"/>
    <tableColumn id="6" xr3:uid="{27B8E64F-B7DA-4D83-8DC3-2F73BB2112A8}" name="City" dataDxfId="486"/>
    <tableColumn id="7" xr3:uid="{E0F9CBF4-447F-4397-B22B-C2DEA23AFAD7}" name="Beverage Brand" dataDxfId="485"/>
    <tableColumn id="8" xr3:uid="{C9705AE8-6357-432B-8660-F87AEBA347F1}" name="Price per Unit" dataDxfId="484"/>
    <tableColumn id="9" xr3:uid="{3D2228DE-38B2-4016-81D6-A62AC5FC48C5}" name="Units Sold" dataDxfId="483"/>
    <tableColumn id="10" xr3:uid="{CB04F221-45B0-4A3B-B36B-171CC58D7AD7}" name="Total Sales" dataDxfId="482">
      <calculatedColumnFormula>I6*J6</calculatedColumnFormula>
    </tableColumn>
    <tableColumn id="11" xr3:uid="{7A5DA0E8-EFB6-444F-8DCD-228D9DB25F09}" name="Operating Profit" dataDxfId="481">
      <calculatedColumnFormula>K6*M6</calculatedColumnFormula>
    </tableColumn>
    <tableColumn id="12" xr3:uid="{A5CF797A-6B55-4C39-A985-6444AA3B9876}" name="Operating Margin" dataDxfId="4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E188CA67-28B3-44A8-A863-ECFF185604D7}" sourceName="Invoice Date">
  <pivotTables>
    <pivotTable tabId="3" name="MonthlySales"/>
    <pivotTable tabId="4" name="AOMKPI"/>
    <pivotTable tabId="4" name="TotalOperatingProfitKPI"/>
    <pivotTable tabId="4" name="TotalSaleKPI"/>
    <pivotTable tabId="4" name="TotalUnitSoldKPI"/>
    <pivotTable tabId="6" name="MapUnitSold"/>
    <pivotTable tabId="5" name="SalesGrowth"/>
  </pivotTables>
  <state minimalRefreshVersion="6" lastRefreshVersion="6" pivotCacheId="27783777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3EA632C-7269-4336-AA89-3A401B348F9E}" cache="NativeTimeline_Invoice_Date" caption="Invoice Date" level="2" selectionLevel="1" scrollPosition="2021-03-26T00:00:00" style="TimeSlicerStyleLight2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67B2-C132-45C0-81BC-84A0079E7702}">
  <dimension ref="A1:D1"/>
  <sheetViews>
    <sheetView showGridLines="0" showRowColHeaders="0" tabSelected="1" zoomScale="80" zoomScaleNormal="80" workbookViewId="0">
      <selection activeCell="AD13" sqref="AD13"/>
    </sheetView>
  </sheetViews>
  <sheetFormatPr defaultRowHeight="14.4" x14ac:dyDescent="0.3"/>
  <cols>
    <col min="1" max="1" width="13" style="26" customWidth="1"/>
    <col min="2" max="2" width="14.21875" style="26" customWidth="1"/>
    <col min="3" max="3" width="1.109375" customWidth="1"/>
  </cols>
  <sheetData>
    <row r="1" spans="4:4" s="26" customFormat="1" ht="70.8" customHeight="1" x14ac:dyDescent="0.3">
      <c r="D1" s="27" t="s">
        <v>152</v>
      </c>
    </row>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DD41E-2E72-4772-928D-1A39BBF235C2}">
  <dimension ref="A1:P3893"/>
  <sheetViews>
    <sheetView showGridLines="0" workbookViewId="0">
      <selection activeCell="N1" sqref="N1:O1048576"/>
    </sheetView>
  </sheetViews>
  <sheetFormatPr defaultColWidth="14.44140625" defaultRowHeight="15" customHeight="1" x14ac:dyDescent="0.3"/>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6" width="8.88671875" customWidth="1"/>
  </cols>
  <sheetData>
    <row r="1" spans="1:13" ht="14.4" x14ac:dyDescent="0.3">
      <c r="A1" s="1"/>
    </row>
    <row r="2" spans="1:13" ht="23.4" x14ac:dyDescent="0.45">
      <c r="A2" s="1"/>
      <c r="B2" s="2" t="s">
        <v>0</v>
      </c>
      <c r="C2" s="3"/>
      <c r="D2" s="3"/>
      <c r="E2" s="3"/>
      <c r="F2" s="3"/>
      <c r="G2" s="3"/>
      <c r="H2" s="3"/>
      <c r="I2" s="3"/>
      <c r="J2" s="3"/>
      <c r="K2" s="3"/>
      <c r="L2" s="3"/>
      <c r="M2" s="3"/>
    </row>
    <row r="3" spans="1:13" ht="15.6" x14ac:dyDescent="0.3">
      <c r="A3" s="1"/>
      <c r="B3" s="4" t="s">
        <v>1</v>
      </c>
    </row>
    <row r="4" spans="1:13" ht="14.4" x14ac:dyDescent="0.3">
      <c r="A4" s="1"/>
    </row>
    <row r="5" spans="1:13" ht="14.4" x14ac:dyDescent="0.3">
      <c r="A5" s="1"/>
      <c r="B5" s="5" t="s">
        <v>2</v>
      </c>
      <c r="C5" s="5" t="s">
        <v>3</v>
      </c>
      <c r="D5" s="5" t="s">
        <v>4</v>
      </c>
      <c r="E5" s="5" t="s">
        <v>5</v>
      </c>
      <c r="F5" s="5" t="s">
        <v>6</v>
      </c>
      <c r="G5" s="5" t="s">
        <v>7</v>
      </c>
      <c r="H5" s="5" t="s">
        <v>8</v>
      </c>
      <c r="I5" s="5" t="s">
        <v>9</v>
      </c>
      <c r="J5" s="5" t="s">
        <v>10</v>
      </c>
      <c r="K5" s="5" t="s">
        <v>11</v>
      </c>
      <c r="L5" s="5" t="s">
        <v>12</v>
      </c>
      <c r="M5" s="5" t="s">
        <v>13</v>
      </c>
    </row>
    <row r="6" spans="1:13" ht="14.4" x14ac:dyDescent="0.3">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row>
    <row r="7" spans="1:13" ht="14.4" x14ac:dyDescent="0.3">
      <c r="A7" s="1"/>
      <c r="B7" s="6" t="s">
        <v>14</v>
      </c>
      <c r="C7" s="6">
        <v>1185732</v>
      </c>
      <c r="D7" s="7">
        <v>44210</v>
      </c>
      <c r="E7" s="6" t="s">
        <v>15</v>
      </c>
      <c r="F7" s="6" t="s">
        <v>16</v>
      </c>
      <c r="G7" s="6" t="s">
        <v>16</v>
      </c>
      <c r="H7" s="6" t="s">
        <v>18</v>
      </c>
      <c r="I7" s="8">
        <v>0.5</v>
      </c>
      <c r="J7" s="9">
        <v>10000</v>
      </c>
      <c r="K7" s="10">
        <f t="shared" si="0"/>
        <v>5000</v>
      </c>
      <c r="L7" s="10">
        <f t="shared" si="1"/>
        <v>1500</v>
      </c>
      <c r="M7" s="11">
        <v>0.3</v>
      </c>
    </row>
    <row r="8" spans="1:13" ht="14.4" x14ac:dyDescent="0.3">
      <c r="A8" s="1"/>
      <c r="B8" s="6" t="s">
        <v>14</v>
      </c>
      <c r="C8" s="6">
        <v>1185732</v>
      </c>
      <c r="D8" s="7">
        <v>44210</v>
      </c>
      <c r="E8" s="6" t="s">
        <v>15</v>
      </c>
      <c r="F8" s="6" t="s">
        <v>16</v>
      </c>
      <c r="G8" s="6" t="s">
        <v>16</v>
      </c>
      <c r="H8" s="6" t="s">
        <v>19</v>
      </c>
      <c r="I8" s="8">
        <v>0.4</v>
      </c>
      <c r="J8" s="9">
        <v>10000</v>
      </c>
      <c r="K8" s="10">
        <f t="shared" si="0"/>
        <v>4000</v>
      </c>
      <c r="L8" s="10">
        <f t="shared" si="1"/>
        <v>1400</v>
      </c>
      <c r="M8" s="11">
        <v>0.35</v>
      </c>
    </row>
    <row r="9" spans="1:13" ht="14.4" x14ac:dyDescent="0.3">
      <c r="A9" s="1"/>
      <c r="B9" s="6" t="s">
        <v>14</v>
      </c>
      <c r="C9" s="6">
        <v>1185732</v>
      </c>
      <c r="D9" s="7">
        <v>44210</v>
      </c>
      <c r="E9" s="6" t="s">
        <v>15</v>
      </c>
      <c r="F9" s="6" t="s">
        <v>16</v>
      </c>
      <c r="G9" s="6" t="s">
        <v>16</v>
      </c>
      <c r="H9" s="6" t="s">
        <v>20</v>
      </c>
      <c r="I9" s="8">
        <v>0.45</v>
      </c>
      <c r="J9" s="9">
        <v>8500</v>
      </c>
      <c r="K9" s="10">
        <f t="shared" si="0"/>
        <v>3825</v>
      </c>
      <c r="L9" s="10">
        <f t="shared" si="1"/>
        <v>1338.75</v>
      </c>
      <c r="M9" s="11">
        <v>0.35</v>
      </c>
    </row>
    <row r="10" spans="1:13" ht="14.4" x14ac:dyDescent="0.3">
      <c r="A10" s="1"/>
      <c r="B10" s="6" t="s">
        <v>14</v>
      </c>
      <c r="C10" s="6">
        <v>1185732</v>
      </c>
      <c r="D10" s="7">
        <v>44210</v>
      </c>
      <c r="E10" s="6" t="s">
        <v>15</v>
      </c>
      <c r="F10" s="6" t="s">
        <v>16</v>
      </c>
      <c r="G10" s="6" t="s">
        <v>16</v>
      </c>
      <c r="H10" s="6" t="s">
        <v>21</v>
      </c>
      <c r="I10" s="8">
        <v>0.6</v>
      </c>
      <c r="J10" s="9">
        <v>9000</v>
      </c>
      <c r="K10" s="10">
        <f t="shared" si="0"/>
        <v>5400</v>
      </c>
      <c r="L10" s="10">
        <f t="shared" si="1"/>
        <v>1620</v>
      </c>
      <c r="M10" s="11">
        <v>0.3</v>
      </c>
    </row>
    <row r="11" spans="1:13" ht="14.4" x14ac:dyDescent="0.3">
      <c r="A11" s="1"/>
      <c r="B11" s="6" t="s">
        <v>14</v>
      </c>
      <c r="C11" s="6">
        <v>1185732</v>
      </c>
      <c r="D11" s="7">
        <v>44210</v>
      </c>
      <c r="E11" s="6" t="s">
        <v>15</v>
      </c>
      <c r="F11" s="6" t="s">
        <v>16</v>
      </c>
      <c r="G11" s="6" t="s">
        <v>16</v>
      </c>
      <c r="H11" s="6" t="s">
        <v>22</v>
      </c>
      <c r="I11" s="8">
        <v>0.5</v>
      </c>
      <c r="J11" s="9">
        <v>10000</v>
      </c>
      <c r="K11" s="10">
        <f t="shared" si="0"/>
        <v>5000</v>
      </c>
      <c r="L11" s="10">
        <f t="shared" si="1"/>
        <v>1250</v>
      </c>
      <c r="M11" s="11">
        <v>0.25</v>
      </c>
    </row>
    <row r="12" spans="1:13" ht="14.4" x14ac:dyDescent="0.3">
      <c r="A12" s="1"/>
      <c r="B12" s="6" t="s">
        <v>14</v>
      </c>
      <c r="C12" s="6">
        <v>1185732</v>
      </c>
      <c r="D12" s="7">
        <v>44239</v>
      </c>
      <c r="E12" s="6" t="s">
        <v>15</v>
      </c>
      <c r="F12" s="6" t="s">
        <v>16</v>
      </c>
      <c r="G12" s="6" t="s">
        <v>16</v>
      </c>
      <c r="H12" s="6" t="s">
        <v>17</v>
      </c>
      <c r="I12" s="8">
        <v>0.5</v>
      </c>
      <c r="J12" s="9">
        <v>12500</v>
      </c>
      <c r="K12" s="10">
        <f t="shared" si="0"/>
        <v>6250</v>
      </c>
      <c r="L12" s="10">
        <f t="shared" si="1"/>
        <v>3125</v>
      </c>
      <c r="M12" s="11">
        <v>0.5</v>
      </c>
    </row>
    <row r="13" spans="1:13" ht="14.4" x14ac:dyDescent="0.3">
      <c r="A13" s="1"/>
      <c r="B13" s="6" t="s">
        <v>14</v>
      </c>
      <c r="C13" s="6">
        <v>1185732</v>
      </c>
      <c r="D13" s="7">
        <v>44239</v>
      </c>
      <c r="E13" s="6" t="s">
        <v>15</v>
      </c>
      <c r="F13" s="6" t="s">
        <v>16</v>
      </c>
      <c r="G13" s="6" t="s">
        <v>16</v>
      </c>
      <c r="H13" s="6" t="s">
        <v>18</v>
      </c>
      <c r="I13" s="8">
        <v>0.5</v>
      </c>
      <c r="J13" s="9">
        <v>9000</v>
      </c>
      <c r="K13" s="10">
        <f t="shared" si="0"/>
        <v>4500</v>
      </c>
      <c r="L13" s="10">
        <f t="shared" si="1"/>
        <v>1350</v>
      </c>
      <c r="M13" s="11">
        <v>0.3</v>
      </c>
    </row>
    <row r="14" spans="1:13" ht="14.4" x14ac:dyDescent="0.3">
      <c r="A14" s="1"/>
      <c r="B14" s="6" t="s">
        <v>14</v>
      </c>
      <c r="C14" s="6">
        <v>1185732</v>
      </c>
      <c r="D14" s="7">
        <v>44239</v>
      </c>
      <c r="E14" s="6" t="s">
        <v>15</v>
      </c>
      <c r="F14" s="6" t="s">
        <v>16</v>
      </c>
      <c r="G14" s="6" t="s">
        <v>16</v>
      </c>
      <c r="H14" s="6" t="s">
        <v>19</v>
      </c>
      <c r="I14" s="8">
        <v>0.4</v>
      </c>
      <c r="J14" s="9">
        <v>9500</v>
      </c>
      <c r="K14" s="10">
        <f t="shared" si="0"/>
        <v>3800</v>
      </c>
      <c r="L14" s="10">
        <f t="shared" si="1"/>
        <v>1330</v>
      </c>
      <c r="M14" s="11">
        <v>0.35</v>
      </c>
    </row>
    <row r="15" spans="1:13" ht="14.4" x14ac:dyDescent="0.3">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row>
    <row r="16" spans="1:13" ht="14.4" x14ac:dyDescent="0.3">
      <c r="A16" s="1"/>
      <c r="B16" s="6" t="s">
        <v>14</v>
      </c>
      <c r="C16" s="6">
        <v>1185732</v>
      </c>
      <c r="D16" s="7">
        <v>44239</v>
      </c>
      <c r="E16" s="6" t="s">
        <v>15</v>
      </c>
      <c r="F16" s="6" t="s">
        <v>16</v>
      </c>
      <c r="G16" s="6" t="s">
        <v>16</v>
      </c>
      <c r="H16" s="6" t="s">
        <v>21</v>
      </c>
      <c r="I16" s="8">
        <v>0.6</v>
      </c>
      <c r="J16" s="9">
        <v>9000</v>
      </c>
      <c r="K16" s="10">
        <f t="shared" si="0"/>
        <v>5400</v>
      </c>
      <c r="L16" s="10">
        <f t="shared" si="1"/>
        <v>1620</v>
      </c>
      <c r="M16" s="11">
        <v>0.3</v>
      </c>
    </row>
    <row r="17" spans="1:13" ht="14.4" x14ac:dyDescent="0.3">
      <c r="A17" s="1"/>
      <c r="B17" s="6" t="s">
        <v>14</v>
      </c>
      <c r="C17" s="6">
        <v>1185732</v>
      </c>
      <c r="D17" s="7">
        <v>44239</v>
      </c>
      <c r="E17" s="6" t="s">
        <v>15</v>
      </c>
      <c r="F17" s="6" t="s">
        <v>16</v>
      </c>
      <c r="G17" s="6" t="s">
        <v>16</v>
      </c>
      <c r="H17" s="6" t="s">
        <v>22</v>
      </c>
      <c r="I17" s="8">
        <v>0.5</v>
      </c>
      <c r="J17" s="9">
        <v>10000</v>
      </c>
      <c r="K17" s="10">
        <f t="shared" si="0"/>
        <v>5000</v>
      </c>
      <c r="L17" s="10">
        <f t="shared" si="1"/>
        <v>1250</v>
      </c>
      <c r="M17" s="11">
        <v>0.25</v>
      </c>
    </row>
    <row r="18" spans="1:13" ht="14.4" x14ac:dyDescent="0.3">
      <c r="A18" s="1"/>
      <c r="B18" s="6" t="s">
        <v>14</v>
      </c>
      <c r="C18" s="6">
        <v>1185732</v>
      </c>
      <c r="D18" s="7">
        <v>44265</v>
      </c>
      <c r="E18" s="6" t="s">
        <v>15</v>
      </c>
      <c r="F18" s="6" t="s">
        <v>16</v>
      </c>
      <c r="G18" s="6" t="s">
        <v>16</v>
      </c>
      <c r="H18" s="6" t="s">
        <v>17</v>
      </c>
      <c r="I18" s="8">
        <v>0.5</v>
      </c>
      <c r="J18" s="9">
        <v>12200</v>
      </c>
      <c r="K18" s="10">
        <f t="shared" si="0"/>
        <v>6100</v>
      </c>
      <c r="L18" s="10">
        <f t="shared" si="1"/>
        <v>3050</v>
      </c>
      <c r="M18" s="11">
        <v>0.5</v>
      </c>
    </row>
    <row r="19" spans="1:13" ht="14.4" x14ac:dyDescent="0.3">
      <c r="A19" s="1"/>
      <c r="B19" s="6" t="s">
        <v>14</v>
      </c>
      <c r="C19" s="6">
        <v>1185732</v>
      </c>
      <c r="D19" s="7">
        <v>44265</v>
      </c>
      <c r="E19" s="6" t="s">
        <v>15</v>
      </c>
      <c r="F19" s="6" t="s">
        <v>16</v>
      </c>
      <c r="G19" s="6" t="s">
        <v>16</v>
      </c>
      <c r="H19" s="6" t="s">
        <v>18</v>
      </c>
      <c r="I19" s="8">
        <v>0.5</v>
      </c>
      <c r="J19" s="9">
        <v>9250</v>
      </c>
      <c r="K19" s="10">
        <f t="shared" si="0"/>
        <v>4625</v>
      </c>
      <c r="L19" s="10">
        <f t="shared" si="1"/>
        <v>1387.5</v>
      </c>
      <c r="M19" s="11">
        <v>0.3</v>
      </c>
    </row>
    <row r="20" spans="1:13" ht="14.4" x14ac:dyDescent="0.3">
      <c r="A20" s="1"/>
      <c r="B20" s="6" t="s">
        <v>14</v>
      </c>
      <c r="C20" s="6">
        <v>1185732</v>
      </c>
      <c r="D20" s="7">
        <v>44265</v>
      </c>
      <c r="E20" s="6" t="s">
        <v>15</v>
      </c>
      <c r="F20" s="6" t="s">
        <v>16</v>
      </c>
      <c r="G20" s="6" t="s">
        <v>16</v>
      </c>
      <c r="H20" s="6" t="s">
        <v>19</v>
      </c>
      <c r="I20" s="8">
        <v>0.4</v>
      </c>
      <c r="J20" s="9">
        <v>9500</v>
      </c>
      <c r="K20" s="10">
        <f t="shared" si="0"/>
        <v>3800</v>
      </c>
      <c r="L20" s="10">
        <f t="shared" si="1"/>
        <v>1330</v>
      </c>
      <c r="M20" s="11">
        <v>0.35</v>
      </c>
    </row>
    <row r="21" spans="1:13" ht="15.75" customHeight="1" x14ac:dyDescent="0.3">
      <c r="A21" s="1"/>
      <c r="B21" s="6" t="s">
        <v>14</v>
      </c>
      <c r="C21" s="6">
        <v>1185732</v>
      </c>
      <c r="D21" s="7">
        <v>44265</v>
      </c>
      <c r="E21" s="6" t="s">
        <v>15</v>
      </c>
      <c r="F21" s="6" t="s">
        <v>16</v>
      </c>
      <c r="G21" s="6" t="s">
        <v>16</v>
      </c>
      <c r="H21" s="6" t="s">
        <v>20</v>
      </c>
      <c r="I21" s="8">
        <v>0.45</v>
      </c>
      <c r="J21" s="9">
        <v>8000</v>
      </c>
      <c r="K21" s="10">
        <f t="shared" si="0"/>
        <v>3600</v>
      </c>
      <c r="L21" s="10">
        <f t="shared" si="1"/>
        <v>1260</v>
      </c>
      <c r="M21" s="11">
        <v>0.35</v>
      </c>
    </row>
    <row r="22" spans="1:13" ht="15.75" customHeight="1" x14ac:dyDescent="0.3">
      <c r="A22" s="1"/>
      <c r="B22" s="6" t="s">
        <v>14</v>
      </c>
      <c r="C22" s="6">
        <v>1185732</v>
      </c>
      <c r="D22" s="7">
        <v>44265</v>
      </c>
      <c r="E22" s="6" t="s">
        <v>15</v>
      </c>
      <c r="F22" s="6" t="s">
        <v>16</v>
      </c>
      <c r="G22" s="6" t="s">
        <v>16</v>
      </c>
      <c r="H22" s="6" t="s">
        <v>21</v>
      </c>
      <c r="I22" s="8">
        <v>0.6</v>
      </c>
      <c r="J22" s="9">
        <v>8500</v>
      </c>
      <c r="K22" s="10">
        <f t="shared" si="0"/>
        <v>5100</v>
      </c>
      <c r="L22" s="10">
        <f t="shared" si="1"/>
        <v>1530</v>
      </c>
      <c r="M22" s="11">
        <v>0.3</v>
      </c>
    </row>
    <row r="23" spans="1:13" ht="15.75" customHeight="1" x14ac:dyDescent="0.3">
      <c r="A23" s="1"/>
      <c r="B23" s="6" t="s">
        <v>14</v>
      </c>
      <c r="C23" s="6">
        <v>1185732</v>
      </c>
      <c r="D23" s="7">
        <v>44265</v>
      </c>
      <c r="E23" s="6" t="s">
        <v>15</v>
      </c>
      <c r="F23" s="6" t="s">
        <v>16</v>
      </c>
      <c r="G23" s="6" t="s">
        <v>16</v>
      </c>
      <c r="H23" s="6" t="s">
        <v>22</v>
      </c>
      <c r="I23" s="8">
        <v>0.5</v>
      </c>
      <c r="J23" s="9">
        <v>9500</v>
      </c>
      <c r="K23" s="10">
        <f t="shared" si="0"/>
        <v>4750</v>
      </c>
      <c r="L23" s="10">
        <f t="shared" si="1"/>
        <v>1187.5</v>
      </c>
      <c r="M23" s="11">
        <v>0.25</v>
      </c>
    </row>
    <row r="24" spans="1:13" ht="15.75" customHeight="1" x14ac:dyDescent="0.3">
      <c r="A24" s="1"/>
      <c r="B24" s="6" t="s">
        <v>14</v>
      </c>
      <c r="C24" s="6">
        <v>1185732</v>
      </c>
      <c r="D24" s="7">
        <v>44297</v>
      </c>
      <c r="E24" s="6" t="s">
        <v>15</v>
      </c>
      <c r="F24" s="6" t="s">
        <v>16</v>
      </c>
      <c r="G24" s="6" t="s">
        <v>16</v>
      </c>
      <c r="H24" s="6" t="s">
        <v>17</v>
      </c>
      <c r="I24" s="8">
        <v>0.5</v>
      </c>
      <c r="J24" s="9">
        <v>12000</v>
      </c>
      <c r="K24" s="10">
        <f t="shared" si="0"/>
        <v>6000</v>
      </c>
      <c r="L24" s="10">
        <f t="shared" si="1"/>
        <v>3000</v>
      </c>
      <c r="M24" s="11">
        <v>0.5</v>
      </c>
    </row>
    <row r="25" spans="1:13" ht="15.75" customHeight="1" x14ac:dyDescent="0.3">
      <c r="A25" s="1"/>
      <c r="B25" s="6" t="s">
        <v>14</v>
      </c>
      <c r="C25" s="6">
        <v>1185732</v>
      </c>
      <c r="D25" s="7">
        <v>44297</v>
      </c>
      <c r="E25" s="6" t="s">
        <v>15</v>
      </c>
      <c r="F25" s="6" t="s">
        <v>16</v>
      </c>
      <c r="G25" s="6" t="s">
        <v>16</v>
      </c>
      <c r="H25" s="6" t="s">
        <v>18</v>
      </c>
      <c r="I25" s="8">
        <v>0.5</v>
      </c>
      <c r="J25" s="9">
        <v>9000</v>
      </c>
      <c r="K25" s="10">
        <f t="shared" si="0"/>
        <v>4500</v>
      </c>
      <c r="L25" s="10">
        <f t="shared" si="1"/>
        <v>1350</v>
      </c>
      <c r="M25" s="11">
        <v>0.3</v>
      </c>
    </row>
    <row r="26" spans="1:13" ht="15.75" customHeight="1" x14ac:dyDescent="0.3">
      <c r="A26" s="1"/>
      <c r="B26" s="6" t="s">
        <v>14</v>
      </c>
      <c r="C26" s="6">
        <v>1185732</v>
      </c>
      <c r="D26" s="7">
        <v>44297</v>
      </c>
      <c r="E26" s="6" t="s">
        <v>15</v>
      </c>
      <c r="F26" s="6" t="s">
        <v>16</v>
      </c>
      <c r="G26" s="6" t="s">
        <v>16</v>
      </c>
      <c r="H26" s="6" t="s">
        <v>19</v>
      </c>
      <c r="I26" s="8">
        <v>0.4</v>
      </c>
      <c r="J26" s="9">
        <v>9000</v>
      </c>
      <c r="K26" s="10">
        <f t="shared" si="0"/>
        <v>3600</v>
      </c>
      <c r="L26" s="10">
        <f t="shared" si="1"/>
        <v>1260</v>
      </c>
      <c r="M26" s="11">
        <v>0.35</v>
      </c>
    </row>
    <row r="27" spans="1:13" ht="15.75" customHeight="1" x14ac:dyDescent="0.3">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row>
    <row r="28" spans="1:13" ht="15.75" customHeight="1" x14ac:dyDescent="0.3">
      <c r="A28" s="1"/>
      <c r="B28" s="6" t="s">
        <v>14</v>
      </c>
      <c r="C28" s="6">
        <v>1185732</v>
      </c>
      <c r="D28" s="7">
        <v>44297</v>
      </c>
      <c r="E28" s="6" t="s">
        <v>15</v>
      </c>
      <c r="F28" s="6" t="s">
        <v>16</v>
      </c>
      <c r="G28" s="6" t="s">
        <v>16</v>
      </c>
      <c r="H28" s="6" t="s">
        <v>21</v>
      </c>
      <c r="I28" s="8">
        <v>0.6</v>
      </c>
      <c r="J28" s="9">
        <v>8250</v>
      </c>
      <c r="K28" s="10">
        <f t="shared" si="0"/>
        <v>4950</v>
      </c>
      <c r="L28" s="10">
        <f t="shared" si="1"/>
        <v>1485</v>
      </c>
      <c r="M28" s="11">
        <v>0.3</v>
      </c>
    </row>
    <row r="29" spans="1:13" ht="15.75" customHeight="1" x14ac:dyDescent="0.3">
      <c r="A29" s="1"/>
      <c r="B29" s="6" t="s">
        <v>14</v>
      </c>
      <c r="C29" s="6">
        <v>1185732</v>
      </c>
      <c r="D29" s="7">
        <v>44297</v>
      </c>
      <c r="E29" s="6" t="s">
        <v>15</v>
      </c>
      <c r="F29" s="6" t="s">
        <v>16</v>
      </c>
      <c r="G29" s="6" t="s">
        <v>16</v>
      </c>
      <c r="H29" s="6" t="s">
        <v>22</v>
      </c>
      <c r="I29" s="8">
        <v>0.5</v>
      </c>
      <c r="J29" s="9">
        <v>9500</v>
      </c>
      <c r="K29" s="10">
        <f t="shared" si="0"/>
        <v>4750</v>
      </c>
      <c r="L29" s="10">
        <f t="shared" si="1"/>
        <v>1187.5</v>
      </c>
      <c r="M29" s="11">
        <v>0.25</v>
      </c>
    </row>
    <row r="30" spans="1:13" ht="15.75" customHeight="1" x14ac:dyDescent="0.3">
      <c r="A30" s="1"/>
      <c r="B30" s="6" t="s">
        <v>14</v>
      </c>
      <c r="C30" s="6">
        <v>1185732</v>
      </c>
      <c r="D30" s="7">
        <v>44326</v>
      </c>
      <c r="E30" s="6" t="s">
        <v>15</v>
      </c>
      <c r="F30" s="6" t="s">
        <v>16</v>
      </c>
      <c r="G30" s="6" t="s">
        <v>16</v>
      </c>
      <c r="H30" s="6" t="s">
        <v>17</v>
      </c>
      <c r="I30" s="8">
        <v>0.6</v>
      </c>
      <c r="J30" s="9">
        <v>12200</v>
      </c>
      <c r="K30" s="10">
        <f t="shared" si="0"/>
        <v>7320</v>
      </c>
      <c r="L30" s="10">
        <f t="shared" si="1"/>
        <v>3660</v>
      </c>
      <c r="M30" s="11">
        <v>0.5</v>
      </c>
    </row>
    <row r="31" spans="1:13" ht="15.75" customHeight="1" x14ac:dyDescent="0.3">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row>
    <row r="32" spans="1:13" ht="15.75" customHeight="1" x14ac:dyDescent="0.3">
      <c r="A32" s="1"/>
      <c r="B32" s="6" t="s">
        <v>14</v>
      </c>
      <c r="C32" s="6">
        <v>1185732</v>
      </c>
      <c r="D32" s="7">
        <v>44326</v>
      </c>
      <c r="E32" s="6" t="s">
        <v>15</v>
      </c>
      <c r="F32" s="6" t="s">
        <v>16</v>
      </c>
      <c r="G32" s="6" t="s">
        <v>16</v>
      </c>
      <c r="H32" s="6" t="s">
        <v>19</v>
      </c>
      <c r="I32" s="8">
        <v>0.5</v>
      </c>
      <c r="J32" s="9">
        <v>9000</v>
      </c>
      <c r="K32" s="10">
        <f t="shared" si="0"/>
        <v>4500</v>
      </c>
      <c r="L32" s="10">
        <f t="shared" si="1"/>
        <v>1575</v>
      </c>
      <c r="M32" s="11">
        <v>0.35</v>
      </c>
    </row>
    <row r="33" spans="1:13" ht="15.75" customHeight="1" x14ac:dyDescent="0.3">
      <c r="A33" s="1"/>
      <c r="B33" s="6" t="s">
        <v>14</v>
      </c>
      <c r="C33" s="6">
        <v>1185732</v>
      </c>
      <c r="D33" s="7">
        <v>44326</v>
      </c>
      <c r="E33" s="6" t="s">
        <v>15</v>
      </c>
      <c r="F33" s="6" t="s">
        <v>16</v>
      </c>
      <c r="G33" s="6" t="s">
        <v>16</v>
      </c>
      <c r="H33" s="6" t="s">
        <v>20</v>
      </c>
      <c r="I33" s="8">
        <v>0.5</v>
      </c>
      <c r="J33" s="9">
        <v>8500</v>
      </c>
      <c r="K33" s="10">
        <f t="shared" si="0"/>
        <v>4250</v>
      </c>
      <c r="L33" s="10">
        <f t="shared" si="1"/>
        <v>1487.5</v>
      </c>
      <c r="M33" s="11">
        <v>0.35</v>
      </c>
    </row>
    <row r="34" spans="1:13" ht="15.75" customHeight="1" x14ac:dyDescent="0.3">
      <c r="A34" s="1"/>
      <c r="B34" s="6" t="s">
        <v>14</v>
      </c>
      <c r="C34" s="6">
        <v>1185732</v>
      </c>
      <c r="D34" s="7">
        <v>44326</v>
      </c>
      <c r="E34" s="6" t="s">
        <v>15</v>
      </c>
      <c r="F34" s="6" t="s">
        <v>16</v>
      </c>
      <c r="G34" s="6" t="s">
        <v>16</v>
      </c>
      <c r="H34" s="6" t="s">
        <v>21</v>
      </c>
      <c r="I34" s="8">
        <v>0.6</v>
      </c>
      <c r="J34" s="9">
        <v>8750</v>
      </c>
      <c r="K34" s="10">
        <f t="shared" si="0"/>
        <v>5250</v>
      </c>
      <c r="L34" s="10">
        <f t="shared" si="1"/>
        <v>1575</v>
      </c>
      <c r="M34" s="11">
        <v>0.3</v>
      </c>
    </row>
    <row r="35" spans="1:13" ht="15.75" customHeight="1" x14ac:dyDescent="0.3">
      <c r="A35" s="1"/>
      <c r="B35" s="6" t="s">
        <v>14</v>
      </c>
      <c r="C35" s="6">
        <v>1185732</v>
      </c>
      <c r="D35" s="7">
        <v>44326</v>
      </c>
      <c r="E35" s="6" t="s">
        <v>15</v>
      </c>
      <c r="F35" s="6" t="s">
        <v>16</v>
      </c>
      <c r="G35" s="6" t="s">
        <v>16</v>
      </c>
      <c r="H35" s="6" t="s">
        <v>22</v>
      </c>
      <c r="I35" s="8">
        <v>0.65</v>
      </c>
      <c r="J35" s="9">
        <v>10000</v>
      </c>
      <c r="K35" s="10">
        <f t="shared" si="0"/>
        <v>6500</v>
      </c>
      <c r="L35" s="10">
        <f t="shared" si="1"/>
        <v>1625</v>
      </c>
      <c r="M35" s="11">
        <v>0.25</v>
      </c>
    </row>
    <row r="36" spans="1:13" ht="15.75" customHeight="1" x14ac:dyDescent="0.3">
      <c r="A36" s="1"/>
      <c r="B36" s="6" t="s">
        <v>14</v>
      </c>
      <c r="C36" s="6">
        <v>1185732</v>
      </c>
      <c r="D36" s="7">
        <v>44359</v>
      </c>
      <c r="E36" s="6" t="s">
        <v>15</v>
      </c>
      <c r="F36" s="6" t="s">
        <v>16</v>
      </c>
      <c r="G36" s="6" t="s">
        <v>16</v>
      </c>
      <c r="H36" s="6" t="s">
        <v>17</v>
      </c>
      <c r="I36" s="8">
        <v>0.6</v>
      </c>
      <c r="J36" s="9">
        <v>12500</v>
      </c>
      <c r="K36" s="10">
        <f t="shared" si="0"/>
        <v>7500</v>
      </c>
      <c r="L36" s="10">
        <f t="shared" si="1"/>
        <v>3750</v>
      </c>
      <c r="M36" s="11">
        <v>0.5</v>
      </c>
    </row>
    <row r="37" spans="1:13" ht="15.75" customHeight="1" x14ac:dyDescent="0.3">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row>
    <row r="38" spans="1:13" ht="15.75" customHeight="1" x14ac:dyDescent="0.3">
      <c r="A38" s="1"/>
      <c r="B38" s="6" t="s">
        <v>14</v>
      </c>
      <c r="C38" s="6">
        <v>1185732</v>
      </c>
      <c r="D38" s="7">
        <v>44359</v>
      </c>
      <c r="E38" s="6" t="s">
        <v>15</v>
      </c>
      <c r="F38" s="6" t="s">
        <v>16</v>
      </c>
      <c r="G38" s="6" t="s">
        <v>16</v>
      </c>
      <c r="H38" s="6" t="s">
        <v>19</v>
      </c>
      <c r="I38" s="8">
        <v>0.5</v>
      </c>
      <c r="J38" s="9">
        <v>9250</v>
      </c>
      <c r="K38" s="10">
        <f t="shared" si="0"/>
        <v>4625</v>
      </c>
      <c r="L38" s="10">
        <f t="shared" si="1"/>
        <v>1618.75</v>
      </c>
      <c r="M38" s="11">
        <v>0.35</v>
      </c>
    </row>
    <row r="39" spans="1:13" ht="15.75" customHeight="1" x14ac:dyDescent="0.3">
      <c r="A39" s="1"/>
      <c r="B39" s="6" t="s">
        <v>14</v>
      </c>
      <c r="C39" s="6">
        <v>1185732</v>
      </c>
      <c r="D39" s="7">
        <v>44359</v>
      </c>
      <c r="E39" s="6" t="s">
        <v>15</v>
      </c>
      <c r="F39" s="6" t="s">
        <v>16</v>
      </c>
      <c r="G39" s="6" t="s">
        <v>16</v>
      </c>
      <c r="H39" s="6" t="s">
        <v>20</v>
      </c>
      <c r="I39" s="8">
        <v>0.5</v>
      </c>
      <c r="J39" s="9">
        <v>9000</v>
      </c>
      <c r="K39" s="10">
        <f t="shared" si="0"/>
        <v>4500</v>
      </c>
      <c r="L39" s="10">
        <f t="shared" si="1"/>
        <v>1575</v>
      </c>
      <c r="M39" s="11">
        <v>0.35</v>
      </c>
    </row>
    <row r="40" spans="1:13" ht="15.75" customHeight="1" x14ac:dyDescent="0.3">
      <c r="A40" s="1"/>
      <c r="B40" s="6" t="s">
        <v>14</v>
      </c>
      <c r="C40" s="6">
        <v>1185732</v>
      </c>
      <c r="D40" s="7">
        <v>44359</v>
      </c>
      <c r="E40" s="6" t="s">
        <v>15</v>
      </c>
      <c r="F40" s="6" t="s">
        <v>16</v>
      </c>
      <c r="G40" s="6" t="s">
        <v>16</v>
      </c>
      <c r="H40" s="6" t="s">
        <v>21</v>
      </c>
      <c r="I40" s="8">
        <v>0.6</v>
      </c>
      <c r="J40" s="9">
        <v>9000</v>
      </c>
      <c r="K40" s="10">
        <f t="shared" si="0"/>
        <v>5400</v>
      </c>
      <c r="L40" s="10">
        <f t="shared" si="1"/>
        <v>1620</v>
      </c>
      <c r="M40" s="11">
        <v>0.3</v>
      </c>
    </row>
    <row r="41" spans="1:13" ht="15.75" customHeight="1" x14ac:dyDescent="0.3">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row>
    <row r="42" spans="1:13" ht="15.75" customHeight="1" x14ac:dyDescent="0.3">
      <c r="A42" s="1"/>
      <c r="B42" s="6" t="s">
        <v>14</v>
      </c>
      <c r="C42" s="6">
        <v>1185732</v>
      </c>
      <c r="D42" s="7">
        <v>44387</v>
      </c>
      <c r="E42" s="6" t="s">
        <v>15</v>
      </c>
      <c r="F42" s="6" t="s">
        <v>16</v>
      </c>
      <c r="G42" s="6" t="s">
        <v>16</v>
      </c>
      <c r="H42" s="6" t="s">
        <v>17</v>
      </c>
      <c r="I42" s="8">
        <v>0.6</v>
      </c>
      <c r="J42" s="9">
        <v>12750</v>
      </c>
      <c r="K42" s="10">
        <f t="shared" si="0"/>
        <v>7650</v>
      </c>
      <c r="L42" s="10">
        <f t="shared" si="1"/>
        <v>3825</v>
      </c>
      <c r="M42" s="11">
        <v>0.5</v>
      </c>
    </row>
    <row r="43" spans="1:13" ht="15.75" customHeight="1" x14ac:dyDescent="0.3">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row>
    <row r="44" spans="1:13" ht="15.75" customHeight="1" x14ac:dyDescent="0.3">
      <c r="A44" s="1"/>
      <c r="B44" s="6" t="s">
        <v>14</v>
      </c>
      <c r="C44" s="6">
        <v>1185732</v>
      </c>
      <c r="D44" s="7">
        <v>44387</v>
      </c>
      <c r="E44" s="6" t="s">
        <v>15</v>
      </c>
      <c r="F44" s="6" t="s">
        <v>16</v>
      </c>
      <c r="G44" s="6" t="s">
        <v>16</v>
      </c>
      <c r="H44" s="6" t="s">
        <v>19</v>
      </c>
      <c r="I44" s="8">
        <v>0.5</v>
      </c>
      <c r="J44" s="9">
        <v>9500</v>
      </c>
      <c r="K44" s="10">
        <f t="shared" si="0"/>
        <v>4750</v>
      </c>
      <c r="L44" s="10">
        <f t="shared" si="1"/>
        <v>1662.5</v>
      </c>
      <c r="M44" s="11">
        <v>0.35</v>
      </c>
    </row>
    <row r="45" spans="1:13" ht="15.75" customHeight="1" x14ac:dyDescent="0.3">
      <c r="A45" s="1"/>
      <c r="B45" s="6" t="s">
        <v>14</v>
      </c>
      <c r="C45" s="6">
        <v>1185732</v>
      </c>
      <c r="D45" s="7">
        <v>44387</v>
      </c>
      <c r="E45" s="6" t="s">
        <v>15</v>
      </c>
      <c r="F45" s="6" t="s">
        <v>16</v>
      </c>
      <c r="G45" s="6" t="s">
        <v>16</v>
      </c>
      <c r="H45" s="6" t="s">
        <v>20</v>
      </c>
      <c r="I45" s="8">
        <v>0.5</v>
      </c>
      <c r="J45" s="9">
        <v>9000</v>
      </c>
      <c r="K45" s="10">
        <f t="shared" si="0"/>
        <v>4500</v>
      </c>
      <c r="L45" s="10">
        <f t="shared" si="1"/>
        <v>1575</v>
      </c>
      <c r="M45" s="11">
        <v>0.35</v>
      </c>
    </row>
    <row r="46" spans="1:13" ht="15.75" customHeight="1" x14ac:dyDescent="0.3">
      <c r="A46" s="1"/>
      <c r="B46" s="6" t="s">
        <v>14</v>
      </c>
      <c r="C46" s="6">
        <v>1185732</v>
      </c>
      <c r="D46" s="7">
        <v>44387</v>
      </c>
      <c r="E46" s="6" t="s">
        <v>15</v>
      </c>
      <c r="F46" s="6" t="s">
        <v>16</v>
      </c>
      <c r="G46" s="6" t="s">
        <v>16</v>
      </c>
      <c r="H46" s="6" t="s">
        <v>21</v>
      </c>
      <c r="I46" s="8">
        <v>0.6</v>
      </c>
      <c r="J46" s="9">
        <v>9250</v>
      </c>
      <c r="K46" s="10">
        <f t="shared" si="0"/>
        <v>5550</v>
      </c>
      <c r="L46" s="10">
        <f t="shared" si="1"/>
        <v>1665</v>
      </c>
      <c r="M46" s="11">
        <v>0.3</v>
      </c>
    </row>
    <row r="47" spans="1:13" ht="15.75" customHeight="1" x14ac:dyDescent="0.3">
      <c r="A47" s="1"/>
      <c r="B47" s="6" t="s">
        <v>14</v>
      </c>
      <c r="C47" s="6">
        <v>1185732</v>
      </c>
      <c r="D47" s="7">
        <v>44387</v>
      </c>
      <c r="E47" s="6" t="s">
        <v>15</v>
      </c>
      <c r="F47" s="6" t="s">
        <v>16</v>
      </c>
      <c r="G47" s="6" t="s">
        <v>16</v>
      </c>
      <c r="H47" s="6" t="s">
        <v>22</v>
      </c>
      <c r="I47" s="8">
        <v>0.65</v>
      </c>
      <c r="J47" s="9">
        <v>11000</v>
      </c>
      <c r="K47" s="10">
        <f t="shared" si="0"/>
        <v>7150</v>
      </c>
      <c r="L47" s="10">
        <f t="shared" si="1"/>
        <v>1787.5</v>
      </c>
      <c r="M47" s="11">
        <v>0.25</v>
      </c>
    </row>
    <row r="48" spans="1:13" ht="15.75" customHeight="1" x14ac:dyDescent="0.3">
      <c r="A48" s="1"/>
      <c r="B48" s="6" t="s">
        <v>14</v>
      </c>
      <c r="C48" s="6">
        <v>1185732</v>
      </c>
      <c r="D48" s="7">
        <v>44419</v>
      </c>
      <c r="E48" s="6" t="s">
        <v>15</v>
      </c>
      <c r="F48" s="6" t="s">
        <v>16</v>
      </c>
      <c r="G48" s="6" t="s">
        <v>16</v>
      </c>
      <c r="H48" s="6" t="s">
        <v>17</v>
      </c>
      <c r="I48" s="8">
        <v>0.6</v>
      </c>
      <c r="J48" s="9">
        <v>12500</v>
      </c>
      <c r="K48" s="10">
        <f t="shared" si="0"/>
        <v>7500</v>
      </c>
      <c r="L48" s="10">
        <f t="shared" si="1"/>
        <v>3750</v>
      </c>
      <c r="M48" s="11">
        <v>0.5</v>
      </c>
    </row>
    <row r="49" spans="1:13" ht="15.75" customHeight="1" x14ac:dyDescent="0.3">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row>
    <row r="50" spans="1:13" ht="15.75" customHeight="1" x14ac:dyDescent="0.3">
      <c r="A50" s="1"/>
      <c r="B50" s="6" t="s">
        <v>14</v>
      </c>
      <c r="C50" s="6">
        <v>1185732</v>
      </c>
      <c r="D50" s="7">
        <v>44419</v>
      </c>
      <c r="E50" s="6" t="s">
        <v>15</v>
      </c>
      <c r="F50" s="6" t="s">
        <v>16</v>
      </c>
      <c r="G50" s="6" t="s">
        <v>16</v>
      </c>
      <c r="H50" s="6" t="s">
        <v>19</v>
      </c>
      <c r="I50" s="8">
        <v>0.5</v>
      </c>
      <c r="J50" s="9">
        <v>9500</v>
      </c>
      <c r="K50" s="10">
        <f t="shared" si="0"/>
        <v>4750</v>
      </c>
      <c r="L50" s="10">
        <f t="shared" si="1"/>
        <v>1662.5</v>
      </c>
      <c r="M50" s="11">
        <v>0.35</v>
      </c>
    </row>
    <row r="51" spans="1:13" ht="15.75" customHeight="1" x14ac:dyDescent="0.3">
      <c r="A51" s="1"/>
      <c r="B51" s="6" t="s">
        <v>14</v>
      </c>
      <c r="C51" s="6">
        <v>1185732</v>
      </c>
      <c r="D51" s="7">
        <v>44419</v>
      </c>
      <c r="E51" s="6" t="s">
        <v>15</v>
      </c>
      <c r="F51" s="6" t="s">
        <v>16</v>
      </c>
      <c r="G51" s="6" t="s">
        <v>16</v>
      </c>
      <c r="H51" s="6" t="s">
        <v>20</v>
      </c>
      <c r="I51" s="8">
        <v>0.5</v>
      </c>
      <c r="J51" s="9">
        <v>9250</v>
      </c>
      <c r="K51" s="10">
        <f t="shared" si="0"/>
        <v>4625</v>
      </c>
      <c r="L51" s="10">
        <f t="shared" si="1"/>
        <v>1618.75</v>
      </c>
      <c r="M51" s="11">
        <v>0.35</v>
      </c>
    </row>
    <row r="52" spans="1:13" ht="15.75" customHeight="1" x14ac:dyDescent="0.3">
      <c r="A52" s="1"/>
      <c r="B52" s="6" t="s">
        <v>14</v>
      </c>
      <c r="C52" s="6">
        <v>1185732</v>
      </c>
      <c r="D52" s="7">
        <v>44419</v>
      </c>
      <c r="E52" s="6" t="s">
        <v>15</v>
      </c>
      <c r="F52" s="6" t="s">
        <v>16</v>
      </c>
      <c r="G52" s="6" t="s">
        <v>16</v>
      </c>
      <c r="H52" s="6" t="s">
        <v>21</v>
      </c>
      <c r="I52" s="8">
        <v>0.6</v>
      </c>
      <c r="J52" s="9">
        <v>9000</v>
      </c>
      <c r="K52" s="10">
        <f t="shared" si="0"/>
        <v>5400</v>
      </c>
      <c r="L52" s="10">
        <f t="shared" si="1"/>
        <v>1620</v>
      </c>
      <c r="M52" s="11">
        <v>0.3</v>
      </c>
    </row>
    <row r="53" spans="1:13" ht="15.75" customHeight="1" x14ac:dyDescent="0.3">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row>
    <row r="54" spans="1:13" ht="15.75" customHeight="1" x14ac:dyDescent="0.3">
      <c r="A54" s="1"/>
      <c r="B54" s="6" t="s">
        <v>14</v>
      </c>
      <c r="C54" s="6">
        <v>1185732</v>
      </c>
      <c r="D54" s="7">
        <v>44449</v>
      </c>
      <c r="E54" s="6" t="s">
        <v>15</v>
      </c>
      <c r="F54" s="6" t="s">
        <v>16</v>
      </c>
      <c r="G54" s="6" t="s">
        <v>16</v>
      </c>
      <c r="H54" s="6" t="s">
        <v>17</v>
      </c>
      <c r="I54" s="8">
        <v>0.6</v>
      </c>
      <c r="J54" s="9">
        <v>12000</v>
      </c>
      <c r="K54" s="10">
        <f t="shared" si="0"/>
        <v>7200</v>
      </c>
      <c r="L54" s="10">
        <f t="shared" si="1"/>
        <v>3600</v>
      </c>
      <c r="M54" s="11">
        <v>0.5</v>
      </c>
    </row>
    <row r="55" spans="1:13" ht="15.75" customHeight="1" x14ac:dyDescent="0.3">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row>
    <row r="56" spans="1:13" ht="15.75" customHeight="1" x14ac:dyDescent="0.3">
      <c r="A56" s="1"/>
      <c r="B56" s="6" t="s">
        <v>14</v>
      </c>
      <c r="C56" s="6">
        <v>1185732</v>
      </c>
      <c r="D56" s="7">
        <v>44449</v>
      </c>
      <c r="E56" s="6" t="s">
        <v>15</v>
      </c>
      <c r="F56" s="6" t="s">
        <v>16</v>
      </c>
      <c r="G56" s="6" t="s">
        <v>16</v>
      </c>
      <c r="H56" s="6" t="s">
        <v>19</v>
      </c>
      <c r="I56" s="8">
        <v>0.5</v>
      </c>
      <c r="J56" s="9">
        <v>9250</v>
      </c>
      <c r="K56" s="10">
        <f t="shared" si="0"/>
        <v>4625</v>
      </c>
      <c r="L56" s="10">
        <f t="shared" si="1"/>
        <v>1618.75</v>
      </c>
      <c r="M56" s="11">
        <v>0.35</v>
      </c>
    </row>
    <row r="57" spans="1:13" ht="15.75" customHeight="1" x14ac:dyDescent="0.3">
      <c r="A57" s="1"/>
      <c r="B57" s="6" t="s">
        <v>14</v>
      </c>
      <c r="C57" s="6">
        <v>1185732</v>
      </c>
      <c r="D57" s="7">
        <v>44449</v>
      </c>
      <c r="E57" s="6" t="s">
        <v>15</v>
      </c>
      <c r="F57" s="6" t="s">
        <v>16</v>
      </c>
      <c r="G57" s="6" t="s">
        <v>16</v>
      </c>
      <c r="H57" s="6" t="s">
        <v>20</v>
      </c>
      <c r="I57" s="8">
        <v>0.5</v>
      </c>
      <c r="J57" s="9">
        <v>9000</v>
      </c>
      <c r="K57" s="10">
        <f t="shared" si="0"/>
        <v>4500</v>
      </c>
      <c r="L57" s="10">
        <f t="shared" si="1"/>
        <v>1575</v>
      </c>
      <c r="M57" s="11">
        <v>0.35</v>
      </c>
    </row>
    <row r="58" spans="1:13" ht="15.75" customHeight="1" x14ac:dyDescent="0.3">
      <c r="A58" s="1"/>
      <c r="B58" s="6" t="s">
        <v>14</v>
      </c>
      <c r="C58" s="6">
        <v>1185732</v>
      </c>
      <c r="D58" s="7">
        <v>44449</v>
      </c>
      <c r="E58" s="6" t="s">
        <v>15</v>
      </c>
      <c r="F58" s="6" t="s">
        <v>16</v>
      </c>
      <c r="G58" s="6" t="s">
        <v>16</v>
      </c>
      <c r="H58" s="6" t="s">
        <v>21</v>
      </c>
      <c r="I58" s="8">
        <v>0.6</v>
      </c>
      <c r="J58" s="9">
        <v>9000</v>
      </c>
      <c r="K58" s="10">
        <f t="shared" si="0"/>
        <v>5400</v>
      </c>
      <c r="L58" s="10">
        <f t="shared" si="1"/>
        <v>1620</v>
      </c>
      <c r="M58" s="11">
        <v>0.3</v>
      </c>
    </row>
    <row r="59" spans="1:13" ht="15.75" customHeight="1" x14ac:dyDescent="0.3">
      <c r="A59" s="1"/>
      <c r="B59" s="6" t="s">
        <v>14</v>
      </c>
      <c r="C59" s="6">
        <v>1185732</v>
      </c>
      <c r="D59" s="7">
        <v>44449</v>
      </c>
      <c r="E59" s="6" t="s">
        <v>15</v>
      </c>
      <c r="F59" s="6" t="s">
        <v>16</v>
      </c>
      <c r="G59" s="6" t="s">
        <v>16</v>
      </c>
      <c r="H59" s="6" t="s">
        <v>22</v>
      </c>
      <c r="I59" s="8">
        <v>0.65</v>
      </c>
      <c r="J59" s="9">
        <v>10000</v>
      </c>
      <c r="K59" s="10">
        <f t="shared" si="0"/>
        <v>6500</v>
      </c>
      <c r="L59" s="10">
        <f t="shared" si="1"/>
        <v>1625</v>
      </c>
      <c r="M59" s="11">
        <v>0.25</v>
      </c>
    </row>
    <row r="60" spans="1:13" ht="15.75" customHeight="1" x14ac:dyDescent="0.3">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row>
    <row r="61" spans="1:13" ht="15.75" customHeight="1" x14ac:dyDescent="0.3">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row>
    <row r="62" spans="1:13" ht="15.75" customHeight="1" x14ac:dyDescent="0.3">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row>
    <row r="63" spans="1:13" ht="15.75" customHeight="1" x14ac:dyDescent="0.3">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row>
    <row r="64" spans="1:13" ht="15.75" customHeight="1" x14ac:dyDescent="0.3">
      <c r="A64" s="1"/>
      <c r="B64" s="6" t="s">
        <v>14</v>
      </c>
      <c r="C64" s="6">
        <v>1185732</v>
      </c>
      <c r="D64" s="7">
        <v>44481</v>
      </c>
      <c r="E64" s="6" t="s">
        <v>15</v>
      </c>
      <c r="F64" s="6" t="s">
        <v>16</v>
      </c>
      <c r="G64" s="6" t="s">
        <v>16</v>
      </c>
      <c r="H64" s="6" t="s">
        <v>21</v>
      </c>
      <c r="I64" s="8">
        <v>0.65</v>
      </c>
      <c r="J64" s="9">
        <v>8750</v>
      </c>
      <c r="K64" s="10">
        <f t="shared" si="0"/>
        <v>5687.5</v>
      </c>
      <c r="L64" s="10">
        <f t="shared" si="1"/>
        <v>1706.25</v>
      </c>
      <c r="M64" s="11">
        <v>0.3</v>
      </c>
    </row>
    <row r="65" spans="1:13" ht="15.75" customHeight="1" x14ac:dyDescent="0.3">
      <c r="A65" s="1"/>
      <c r="B65" s="6" t="s">
        <v>14</v>
      </c>
      <c r="C65" s="6">
        <v>1185732</v>
      </c>
      <c r="D65" s="7">
        <v>44481</v>
      </c>
      <c r="E65" s="6" t="s">
        <v>15</v>
      </c>
      <c r="F65" s="6" t="s">
        <v>16</v>
      </c>
      <c r="G65" s="6" t="s">
        <v>16</v>
      </c>
      <c r="H65" s="6" t="s">
        <v>22</v>
      </c>
      <c r="I65" s="8">
        <v>0.7</v>
      </c>
      <c r="J65" s="9">
        <v>10000</v>
      </c>
      <c r="K65" s="10">
        <f t="shared" si="0"/>
        <v>7000</v>
      </c>
      <c r="L65" s="10">
        <f t="shared" si="1"/>
        <v>1750</v>
      </c>
      <c r="M65" s="11">
        <v>0.25</v>
      </c>
    </row>
    <row r="66" spans="1:13" ht="15.75" customHeight="1" x14ac:dyDescent="0.3">
      <c r="A66" s="1"/>
      <c r="B66" s="6" t="s">
        <v>14</v>
      </c>
      <c r="C66" s="6">
        <v>1185732</v>
      </c>
      <c r="D66" s="7">
        <v>44511</v>
      </c>
      <c r="E66" s="6" t="s">
        <v>15</v>
      </c>
      <c r="F66" s="6" t="s">
        <v>16</v>
      </c>
      <c r="G66" s="6" t="s">
        <v>16</v>
      </c>
      <c r="H66" s="6" t="s">
        <v>17</v>
      </c>
      <c r="I66" s="8">
        <v>0.65</v>
      </c>
      <c r="J66" s="9">
        <v>11500</v>
      </c>
      <c r="K66" s="10">
        <f t="shared" si="0"/>
        <v>7475</v>
      </c>
      <c r="L66" s="10">
        <f t="shared" si="1"/>
        <v>3737.5</v>
      </c>
      <c r="M66" s="11">
        <v>0.5</v>
      </c>
    </row>
    <row r="67" spans="1:13" ht="15.75" customHeight="1" x14ac:dyDescent="0.3">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row>
    <row r="68" spans="1:13" ht="15.75" customHeight="1" x14ac:dyDescent="0.3">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row>
    <row r="69" spans="1:13" ht="15.75" customHeight="1" x14ac:dyDescent="0.3">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row>
    <row r="70" spans="1:13" ht="15.75" customHeight="1" x14ac:dyDescent="0.3">
      <c r="A70" s="1"/>
      <c r="B70" s="6" t="s">
        <v>14</v>
      </c>
      <c r="C70" s="6">
        <v>1185732</v>
      </c>
      <c r="D70" s="7">
        <v>44511</v>
      </c>
      <c r="E70" s="6" t="s">
        <v>15</v>
      </c>
      <c r="F70" s="6" t="s">
        <v>16</v>
      </c>
      <c r="G70" s="6" t="s">
        <v>16</v>
      </c>
      <c r="H70" s="6" t="s">
        <v>21</v>
      </c>
      <c r="I70" s="8">
        <v>0.65</v>
      </c>
      <c r="J70" s="9">
        <v>8750</v>
      </c>
      <c r="K70" s="10">
        <f t="shared" si="0"/>
        <v>5687.5</v>
      </c>
      <c r="L70" s="10">
        <f t="shared" si="1"/>
        <v>1706.25</v>
      </c>
      <c r="M70" s="11">
        <v>0.3</v>
      </c>
    </row>
    <row r="71" spans="1:13" ht="15.75" customHeight="1" x14ac:dyDescent="0.3">
      <c r="A71" s="1"/>
      <c r="B71" s="6" t="s">
        <v>14</v>
      </c>
      <c r="C71" s="6">
        <v>1185732</v>
      </c>
      <c r="D71" s="7">
        <v>44511</v>
      </c>
      <c r="E71" s="6" t="s">
        <v>15</v>
      </c>
      <c r="F71" s="6" t="s">
        <v>16</v>
      </c>
      <c r="G71" s="6" t="s">
        <v>16</v>
      </c>
      <c r="H71" s="6" t="s">
        <v>22</v>
      </c>
      <c r="I71" s="8">
        <v>0.7</v>
      </c>
      <c r="J71" s="9">
        <v>9750</v>
      </c>
      <c r="K71" s="10">
        <f t="shared" si="0"/>
        <v>6825</v>
      </c>
      <c r="L71" s="10">
        <f t="shared" si="1"/>
        <v>1706.25</v>
      </c>
      <c r="M71" s="11">
        <v>0.25</v>
      </c>
    </row>
    <row r="72" spans="1:13" ht="15.75" customHeight="1" x14ac:dyDescent="0.3">
      <c r="A72" s="1"/>
      <c r="B72" s="6" t="s">
        <v>14</v>
      </c>
      <c r="C72" s="6">
        <v>1185732</v>
      </c>
      <c r="D72" s="7">
        <v>44540</v>
      </c>
      <c r="E72" s="6" t="s">
        <v>15</v>
      </c>
      <c r="F72" s="6" t="s">
        <v>16</v>
      </c>
      <c r="G72" s="6" t="s">
        <v>16</v>
      </c>
      <c r="H72" s="6" t="s">
        <v>17</v>
      </c>
      <c r="I72" s="8">
        <v>0.65</v>
      </c>
      <c r="J72" s="9">
        <v>12000</v>
      </c>
      <c r="K72" s="10">
        <f t="shared" si="0"/>
        <v>7800</v>
      </c>
      <c r="L72" s="10">
        <f t="shared" si="1"/>
        <v>3900</v>
      </c>
      <c r="M72" s="11">
        <v>0.5</v>
      </c>
    </row>
    <row r="73" spans="1:13" ht="15.75" customHeight="1" x14ac:dyDescent="0.3">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row>
    <row r="74" spans="1:13" ht="15.75" customHeight="1" x14ac:dyDescent="0.3">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row>
    <row r="75" spans="1:13" ht="15.75" customHeight="1" x14ac:dyDescent="0.3">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row>
    <row r="76" spans="1:13" ht="15.75" customHeight="1" x14ac:dyDescent="0.3">
      <c r="A76" s="1"/>
      <c r="B76" s="6" t="s">
        <v>14</v>
      </c>
      <c r="C76" s="6">
        <v>1185732</v>
      </c>
      <c r="D76" s="7">
        <v>44540</v>
      </c>
      <c r="E76" s="6" t="s">
        <v>15</v>
      </c>
      <c r="F76" s="6" t="s">
        <v>16</v>
      </c>
      <c r="G76" s="6" t="s">
        <v>16</v>
      </c>
      <c r="H76" s="6" t="s">
        <v>21</v>
      </c>
      <c r="I76" s="8">
        <v>0.65</v>
      </c>
      <c r="J76" s="9">
        <v>9000</v>
      </c>
      <c r="K76" s="10">
        <f t="shared" si="0"/>
        <v>5850</v>
      </c>
      <c r="L76" s="10">
        <f t="shared" si="1"/>
        <v>1755</v>
      </c>
      <c r="M76" s="11">
        <v>0.3</v>
      </c>
    </row>
    <row r="77" spans="1:13" ht="15.75" customHeight="1" x14ac:dyDescent="0.3">
      <c r="A77" s="1"/>
      <c r="B77" s="6" t="s">
        <v>14</v>
      </c>
      <c r="C77" s="6">
        <v>1185732</v>
      </c>
      <c r="D77" s="7">
        <v>44540</v>
      </c>
      <c r="E77" s="6" t="s">
        <v>15</v>
      </c>
      <c r="F77" s="6" t="s">
        <v>16</v>
      </c>
      <c r="G77" s="6" t="s">
        <v>16</v>
      </c>
      <c r="H77" s="6" t="s">
        <v>22</v>
      </c>
      <c r="I77" s="8">
        <v>0.7</v>
      </c>
      <c r="J77" s="9">
        <v>10000</v>
      </c>
      <c r="K77" s="10">
        <f t="shared" si="0"/>
        <v>7000</v>
      </c>
      <c r="L77" s="10">
        <f t="shared" si="1"/>
        <v>1750</v>
      </c>
      <c r="M77" s="11">
        <v>0.25</v>
      </c>
    </row>
    <row r="78" spans="1:13" ht="15.75" customHeight="1" x14ac:dyDescent="0.3">
      <c r="A78" s="1"/>
      <c r="B78" s="6" t="s">
        <v>23</v>
      </c>
      <c r="C78" s="6">
        <v>1197831</v>
      </c>
      <c r="D78" s="7">
        <v>44198</v>
      </c>
      <c r="E78" s="6" t="s">
        <v>24</v>
      </c>
      <c r="F78" s="6" t="s">
        <v>25</v>
      </c>
      <c r="G78" s="6" t="s">
        <v>26</v>
      </c>
      <c r="H78" s="6" t="s">
        <v>17</v>
      </c>
      <c r="I78" s="8">
        <v>0.25</v>
      </c>
      <c r="J78" s="9">
        <v>9000</v>
      </c>
      <c r="K78" s="10">
        <f t="shared" si="0"/>
        <v>2250</v>
      </c>
      <c r="L78" s="10">
        <f t="shared" si="1"/>
        <v>787.5</v>
      </c>
      <c r="M78" s="11">
        <v>0.35</v>
      </c>
    </row>
    <row r="79" spans="1:13" ht="15.75" customHeight="1" x14ac:dyDescent="0.3">
      <c r="A79" s="1"/>
      <c r="B79" s="6" t="s">
        <v>23</v>
      </c>
      <c r="C79" s="6">
        <v>1197831</v>
      </c>
      <c r="D79" s="7">
        <v>44198</v>
      </c>
      <c r="E79" s="6" t="s">
        <v>24</v>
      </c>
      <c r="F79" s="6" t="s">
        <v>25</v>
      </c>
      <c r="G79" s="6" t="s">
        <v>26</v>
      </c>
      <c r="H79" s="6" t="s">
        <v>18</v>
      </c>
      <c r="I79" s="8">
        <v>0.35</v>
      </c>
      <c r="J79" s="9">
        <v>9000</v>
      </c>
      <c r="K79" s="10">
        <f t="shared" si="0"/>
        <v>3150</v>
      </c>
      <c r="L79" s="10">
        <f t="shared" si="1"/>
        <v>1102.5</v>
      </c>
      <c r="M79" s="11">
        <v>0.35</v>
      </c>
    </row>
    <row r="80" spans="1:13" ht="15.75" customHeight="1" x14ac:dyDescent="0.3">
      <c r="A80" s="1"/>
      <c r="B80" s="6" t="s">
        <v>23</v>
      </c>
      <c r="C80" s="6">
        <v>1197831</v>
      </c>
      <c r="D80" s="7">
        <v>44198</v>
      </c>
      <c r="E80" s="6" t="s">
        <v>24</v>
      </c>
      <c r="F80" s="6" t="s">
        <v>25</v>
      </c>
      <c r="G80" s="6" t="s">
        <v>26</v>
      </c>
      <c r="H80" s="6" t="s">
        <v>19</v>
      </c>
      <c r="I80" s="8">
        <v>0.35</v>
      </c>
      <c r="J80" s="9">
        <v>7000</v>
      </c>
      <c r="K80" s="10">
        <f t="shared" si="0"/>
        <v>2450</v>
      </c>
      <c r="L80" s="10">
        <f t="shared" si="1"/>
        <v>857.5</v>
      </c>
      <c r="M80" s="11">
        <v>0.35</v>
      </c>
    </row>
    <row r="81" spans="1:13" ht="15.75" customHeight="1" x14ac:dyDescent="0.3">
      <c r="A81" s="1"/>
      <c r="B81" s="6" t="s">
        <v>23</v>
      </c>
      <c r="C81" s="6">
        <v>1197831</v>
      </c>
      <c r="D81" s="7">
        <v>44198</v>
      </c>
      <c r="E81" s="6" t="s">
        <v>24</v>
      </c>
      <c r="F81" s="6" t="s">
        <v>25</v>
      </c>
      <c r="G81" s="6" t="s">
        <v>26</v>
      </c>
      <c r="H81" s="6" t="s">
        <v>20</v>
      </c>
      <c r="I81" s="8">
        <v>0.35</v>
      </c>
      <c r="J81" s="9">
        <v>7000</v>
      </c>
      <c r="K81" s="10">
        <f t="shared" si="0"/>
        <v>2450</v>
      </c>
      <c r="L81" s="10">
        <f t="shared" si="1"/>
        <v>1102.5</v>
      </c>
      <c r="M81" s="11">
        <v>0.45</v>
      </c>
    </row>
    <row r="82" spans="1:13" ht="15.75" customHeight="1" x14ac:dyDescent="0.3">
      <c r="A82" s="1"/>
      <c r="B82" s="6" t="s">
        <v>23</v>
      </c>
      <c r="C82" s="6">
        <v>1197831</v>
      </c>
      <c r="D82" s="7">
        <v>44198</v>
      </c>
      <c r="E82" s="6" t="s">
        <v>24</v>
      </c>
      <c r="F82" s="6" t="s">
        <v>25</v>
      </c>
      <c r="G82" s="6" t="s">
        <v>26</v>
      </c>
      <c r="H82" s="6" t="s">
        <v>21</v>
      </c>
      <c r="I82" s="8">
        <v>0.4</v>
      </c>
      <c r="J82" s="9">
        <v>5500</v>
      </c>
      <c r="K82" s="10">
        <f t="shared" si="0"/>
        <v>2200</v>
      </c>
      <c r="L82" s="10">
        <f t="shared" si="1"/>
        <v>660</v>
      </c>
      <c r="M82" s="11">
        <v>0.3</v>
      </c>
    </row>
    <row r="83" spans="1:13" ht="15.75" customHeight="1" x14ac:dyDescent="0.3">
      <c r="A83" s="1"/>
      <c r="B83" s="6" t="s">
        <v>23</v>
      </c>
      <c r="C83" s="6">
        <v>1197831</v>
      </c>
      <c r="D83" s="7">
        <v>44198</v>
      </c>
      <c r="E83" s="6" t="s">
        <v>24</v>
      </c>
      <c r="F83" s="6" t="s">
        <v>25</v>
      </c>
      <c r="G83" s="6" t="s">
        <v>26</v>
      </c>
      <c r="H83" s="6" t="s">
        <v>22</v>
      </c>
      <c r="I83" s="8">
        <v>0.35</v>
      </c>
      <c r="J83" s="9">
        <v>7000</v>
      </c>
      <c r="K83" s="10">
        <f t="shared" si="0"/>
        <v>2450</v>
      </c>
      <c r="L83" s="10">
        <f t="shared" si="1"/>
        <v>1225</v>
      </c>
      <c r="M83" s="11">
        <v>0.5</v>
      </c>
    </row>
    <row r="84" spans="1:13" ht="15.75" customHeight="1" x14ac:dyDescent="0.3">
      <c r="A84" s="1"/>
      <c r="B84" s="6" t="s">
        <v>23</v>
      </c>
      <c r="C84" s="6">
        <v>1197831</v>
      </c>
      <c r="D84" s="7">
        <v>44228</v>
      </c>
      <c r="E84" s="6" t="s">
        <v>24</v>
      </c>
      <c r="F84" s="6" t="s">
        <v>25</v>
      </c>
      <c r="G84" s="6" t="s">
        <v>26</v>
      </c>
      <c r="H84" s="6" t="s">
        <v>17</v>
      </c>
      <c r="I84" s="8">
        <v>0.25</v>
      </c>
      <c r="J84" s="9">
        <v>8500</v>
      </c>
      <c r="K84" s="10">
        <f t="shared" si="0"/>
        <v>2125</v>
      </c>
      <c r="L84" s="10">
        <f t="shared" si="1"/>
        <v>743.75</v>
      </c>
      <c r="M84" s="11">
        <v>0.35</v>
      </c>
    </row>
    <row r="85" spans="1:13" ht="15.75" customHeight="1" x14ac:dyDescent="0.3">
      <c r="A85" s="1"/>
      <c r="B85" s="6" t="s">
        <v>23</v>
      </c>
      <c r="C85" s="6">
        <v>1197831</v>
      </c>
      <c r="D85" s="7">
        <v>44228</v>
      </c>
      <c r="E85" s="6" t="s">
        <v>24</v>
      </c>
      <c r="F85" s="6" t="s">
        <v>25</v>
      </c>
      <c r="G85" s="6" t="s">
        <v>26</v>
      </c>
      <c r="H85" s="6" t="s">
        <v>18</v>
      </c>
      <c r="I85" s="8">
        <v>0.35</v>
      </c>
      <c r="J85" s="9">
        <v>8500</v>
      </c>
      <c r="K85" s="10">
        <f t="shared" si="0"/>
        <v>2975</v>
      </c>
      <c r="L85" s="10">
        <f t="shared" si="1"/>
        <v>1041.25</v>
      </c>
      <c r="M85" s="11">
        <v>0.35</v>
      </c>
    </row>
    <row r="86" spans="1:13" ht="15.75" customHeight="1" x14ac:dyDescent="0.3">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row>
    <row r="87" spans="1:13" ht="15.75" customHeight="1" x14ac:dyDescent="0.3">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row>
    <row r="88" spans="1:13" ht="15.75" customHeight="1" x14ac:dyDescent="0.3">
      <c r="A88" s="1"/>
      <c r="B88" s="6" t="s">
        <v>23</v>
      </c>
      <c r="C88" s="6">
        <v>1197831</v>
      </c>
      <c r="D88" s="7">
        <v>44228</v>
      </c>
      <c r="E88" s="6" t="s">
        <v>24</v>
      </c>
      <c r="F88" s="6" t="s">
        <v>25</v>
      </c>
      <c r="G88" s="6" t="s">
        <v>26</v>
      </c>
      <c r="H88" s="6" t="s">
        <v>21</v>
      </c>
      <c r="I88" s="8">
        <v>0.4</v>
      </c>
      <c r="J88" s="9">
        <v>5000</v>
      </c>
      <c r="K88" s="10">
        <f t="shared" si="0"/>
        <v>2000</v>
      </c>
      <c r="L88" s="10">
        <f t="shared" si="1"/>
        <v>600</v>
      </c>
      <c r="M88" s="11">
        <v>0.3</v>
      </c>
    </row>
    <row r="89" spans="1:13" ht="15.75" customHeight="1" x14ac:dyDescent="0.3">
      <c r="A89" s="1"/>
      <c r="B89" s="6" t="s">
        <v>23</v>
      </c>
      <c r="C89" s="6">
        <v>1197831</v>
      </c>
      <c r="D89" s="7">
        <v>44228</v>
      </c>
      <c r="E89" s="6" t="s">
        <v>24</v>
      </c>
      <c r="F89" s="6" t="s">
        <v>25</v>
      </c>
      <c r="G89" s="6" t="s">
        <v>26</v>
      </c>
      <c r="H89" s="6" t="s">
        <v>22</v>
      </c>
      <c r="I89" s="8">
        <v>0.35</v>
      </c>
      <c r="J89" s="9">
        <v>7000</v>
      </c>
      <c r="K89" s="10">
        <f t="shared" si="0"/>
        <v>2450</v>
      </c>
      <c r="L89" s="10">
        <f t="shared" si="1"/>
        <v>1225</v>
      </c>
      <c r="M89" s="11">
        <v>0.5</v>
      </c>
    </row>
    <row r="90" spans="1:13" ht="15.75" customHeight="1" x14ac:dyDescent="0.3">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row>
    <row r="91" spans="1:13" ht="15.75" customHeight="1" x14ac:dyDescent="0.3">
      <c r="A91" s="1"/>
      <c r="B91" s="6" t="s">
        <v>23</v>
      </c>
      <c r="C91" s="6">
        <v>1197831</v>
      </c>
      <c r="D91" s="7">
        <v>44258</v>
      </c>
      <c r="E91" s="6" t="s">
        <v>24</v>
      </c>
      <c r="F91" s="6" t="s">
        <v>25</v>
      </c>
      <c r="G91" s="6" t="s">
        <v>26</v>
      </c>
      <c r="H91" s="6" t="s">
        <v>18</v>
      </c>
      <c r="I91" s="8">
        <v>0.4</v>
      </c>
      <c r="J91" s="9">
        <v>8750</v>
      </c>
      <c r="K91" s="10">
        <f t="shared" si="0"/>
        <v>3500</v>
      </c>
      <c r="L91" s="10">
        <f t="shared" si="1"/>
        <v>1225</v>
      </c>
      <c r="M91" s="11">
        <v>0.35</v>
      </c>
    </row>
    <row r="92" spans="1:13" ht="15.75" customHeight="1" x14ac:dyDescent="0.3">
      <c r="A92" s="1"/>
      <c r="B92" s="6" t="s">
        <v>23</v>
      </c>
      <c r="C92" s="6">
        <v>1197831</v>
      </c>
      <c r="D92" s="7">
        <v>44258</v>
      </c>
      <c r="E92" s="6" t="s">
        <v>24</v>
      </c>
      <c r="F92" s="6" t="s">
        <v>25</v>
      </c>
      <c r="G92" s="6" t="s">
        <v>26</v>
      </c>
      <c r="H92" s="6" t="s">
        <v>19</v>
      </c>
      <c r="I92" s="8">
        <v>0.35</v>
      </c>
      <c r="J92" s="9">
        <v>7000</v>
      </c>
      <c r="K92" s="10">
        <f t="shared" si="0"/>
        <v>2450</v>
      </c>
      <c r="L92" s="10">
        <f t="shared" si="1"/>
        <v>857.5</v>
      </c>
      <c r="M92" s="11">
        <v>0.35</v>
      </c>
    </row>
    <row r="93" spans="1:13" ht="15.75" customHeight="1" x14ac:dyDescent="0.3">
      <c r="A93" s="1"/>
      <c r="B93" s="6" t="s">
        <v>23</v>
      </c>
      <c r="C93" s="6">
        <v>1197831</v>
      </c>
      <c r="D93" s="7">
        <v>44258</v>
      </c>
      <c r="E93" s="6" t="s">
        <v>24</v>
      </c>
      <c r="F93" s="6" t="s">
        <v>25</v>
      </c>
      <c r="G93" s="6" t="s">
        <v>26</v>
      </c>
      <c r="H93" s="6" t="s">
        <v>20</v>
      </c>
      <c r="I93" s="8">
        <v>0.4</v>
      </c>
      <c r="J93" s="9">
        <v>6000</v>
      </c>
      <c r="K93" s="10">
        <f t="shared" si="0"/>
        <v>2400</v>
      </c>
      <c r="L93" s="10">
        <f t="shared" si="1"/>
        <v>1080</v>
      </c>
      <c r="M93" s="11">
        <v>0.45</v>
      </c>
    </row>
    <row r="94" spans="1:13" ht="15.75" customHeight="1" x14ac:dyDescent="0.3">
      <c r="A94" s="1"/>
      <c r="B94" s="6" t="s">
        <v>23</v>
      </c>
      <c r="C94" s="6">
        <v>1197831</v>
      </c>
      <c r="D94" s="7">
        <v>44258</v>
      </c>
      <c r="E94" s="6" t="s">
        <v>24</v>
      </c>
      <c r="F94" s="6" t="s">
        <v>25</v>
      </c>
      <c r="G94" s="6" t="s">
        <v>26</v>
      </c>
      <c r="H94" s="6" t="s">
        <v>21</v>
      </c>
      <c r="I94" s="8">
        <v>0.45</v>
      </c>
      <c r="J94" s="9">
        <v>5000</v>
      </c>
      <c r="K94" s="10">
        <f t="shared" si="0"/>
        <v>2250</v>
      </c>
      <c r="L94" s="10">
        <f t="shared" si="1"/>
        <v>675</v>
      </c>
      <c r="M94" s="11">
        <v>0.3</v>
      </c>
    </row>
    <row r="95" spans="1:13" ht="15.75" customHeight="1" x14ac:dyDescent="0.3">
      <c r="A95" s="1"/>
      <c r="B95" s="6" t="s">
        <v>23</v>
      </c>
      <c r="C95" s="6">
        <v>1197831</v>
      </c>
      <c r="D95" s="7">
        <v>44258</v>
      </c>
      <c r="E95" s="6" t="s">
        <v>24</v>
      </c>
      <c r="F95" s="6" t="s">
        <v>25</v>
      </c>
      <c r="G95" s="6" t="s">
        <v>26</v>
      </c>
      <c r="H95" s="6" t="s">
        <v>22</v>
      </c>
      <c r="I95" s="8">
        <v>0.4</v>
      </c>
      <c r="J95" s="9">
        <v>6500</v>
      </c>
      <c r="K95" s="10">
        <f t="shared" si="0"/>
        <v>2600</v>
      </c>
      <c r="L95" s="10">
        <f t="shared" si="1"/>
        <v>1300</v>
      </c>
      <c r="M95" s="11">
        <v>0.5</v>
      </c>
    </row>
    <row r="96" spans="1:13" ht="15.75" customHeight="1" x14ac:dyDescent="0.3">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row>
    <row r="97" spans="1:13" ht="15.75" customHeight="1" x14ac:dyDescent="0.3">
      <c r="A97" s="1"/>
      <c r="B97" s="6" t="s">
        <v>23</v>
      </c>
      <c r="C97" s="6">
        <v>1197831</v>
      </c>
      <c r="D97" s="7">
        <v>44288</v>
      </c>
      <c r="E97" s="6" t="s">
        <v>24</v>
      </c>
      <c r="F97" s="6" t="s">
        <v>25</v>
      </c>
      <c r="G97" s="6" t="s">
        <v>26</v>
      </c>
      <c r="H97" s="6" t="s">
        <v>18</v>
      </c>
      <c r="I97" s="8">
        <v>0.4</v>
      </c>
      <c r="J97" s="9">
        <v>9000</v>
      </c>
      <c r="K97" s="10">
        <f t="shared" si="0"/>
        <v>3600</v>
      </c>
      <c r="L97" s="10">
        <f t="shared" si="1"/>
        <v>1260</v>
      </c>
      <c r="M97" s="11">
        <v>0.35</v>
      </c>
    </row>
    <row r="98" spans="1:13" ht="15.75" customHeight="1" x14ac:dyDescent="0.3">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row>
    <row r="99" spans="1:13" ht="15.75" customHeight="1" x14ac:dyDescent="0.3">
      <c r="A99" s="1"/>
      <c r="B99" s="6" t="s">
        <v>23</v>
      </c>
      <c r="C99" s="6">
        <v>1197831</v>
      </c>
      <c r="D99" s="7">
        <v>44288</v>
      </c>
      <c r="E99" s="6" t="s">
        <v>24</v>
      </c>
      <c r="F99" s="6" t="s">
        <v>25</v>
      </c>
      <c r="G99" s="6" t="s">
        <v>26</v>
      </c>
      <c r="H99" s="6" t="s">
        <v>20</v>
      </c>
      <c r="I99" s="8">
        <v>0.4</v>
      </c>
      <c r="J99" s="9">
        <v>6250</v>
      </c>
      <c r="K99" s="10">
        <f t="shared" si="0"/>
        <v>2500</v>
      </c>
      <c r="L99" s="10">
        <f t="shared" si="1"/>
        <v>1125</v>
      </c>
      <c r="M99" s="11">
        <v>0.45</v>
      </c>
    </row>
    <row r="100" spans="1:13" ht="15.75" customHeight="1" x14ac:dyDescent="0.3">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row>
    <row r="101" spans="1:13" ht="15.75" customHeight="1" x14ac:dyDescent="0.3">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row>
    <row r="102" spans="1:13" ht="15.75" customHeight="1" x14ac:dyDescent="0.3">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row>
    <row r="103" spans="1:13" ht="15.75" customHeight="1" x14ac:dyDescent="0.3">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row>
    <row r="104" spans="1:13" ht="15.75" customHeight="1" x14ac:dyDescent="0.3">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row>
    <row r="105" spans="1:13" ht="15.75" customHeight="1" x14ac:dyDescent="0.3">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row>
    <row r="106" spans="1:13" ht="15.75" customHeight="1" x14ac:dyDescent="0.3">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row>
    <row r="107" spans="1:13" ht="15.75" customHeight="1" x14ac:dyDescent="0.3">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row>
    <row r="108" spans="1:13" ht="15.75" customHeight="1" x14ac:dyDescent="0.3">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row>
    <row r="109" spans="1:13" ht="15.75" customHeight="1" x14ac:dyDescent="0.3">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row>
    <row r="110" spans="1:13" ht="15.75" customHeight="1" x14ac:dyDescent="0.3">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row>
    <row r="111" spans="1:13" ht="15.75" customHeight="1" x14ac:dyDescent="0.3">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row>
    <row r="112" spans="1:13" ht="15.75" customHeight="1" x14ac:dyDescent="0.3">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row>
    <row r="113" spans="1:13" ht="15.75" customHeight="1" x14ac:dyDescent="0.3">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row>
    <row r="114" spans="1:13" ht="15.75" customHeight="1" x14ac:dyDescent="0.3">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row>
    <row r="115" spans="1:13" ht="15.75" customHeight="1" x14ac:dyDescent="0.3">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row>
    <row r="116" spans="1:13" ht="15.75" customHeight="1" x14ac:dyDescent="0.3">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row>
    <row r="117" spans="1:13" ht="15.75" customHeight="1" x14ac:dyDescent="0.3">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row>
    <row r="118" spans="1:13" ht="15.75" customHeight="1" x14ac:dyDescent="0.3">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row>
    <row r="119" spans="1:13" ht="15.75" customHeight="1" x14ac:dyDescent="0.3">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row>
    <row r="120" spans="1:13" ht="15.75" customHeight="1" x14ac:dyDescent="0.3">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row>
    <row r="121" spans="1:13" ht="15.75" customHeight="1" x14ac:dyDescent="0.3">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row>
    <row r="122" spans="1:13" ht="15.75" customHeight="1" x14ac:dyDescent="0.3">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row>
    <row r="123" spans="1:13" ht="15.75" customHeight="1" x14ac:dyDescent="0.3">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row>
    <row r="124" spans="1:13" ht="15.75" customHeight="1" x14ac:dyDescent="0.3">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row>
    <row r="125" spans="1:13" ht="15.75" customHeight="1" x14ac:dyDescent="0.3">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row>
    <row r="126" spans="1:13" ht="15.75" customHeight="1" x14ac:dyDescent="0.3">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row>
    <row r="127" spans="1:13" ht="15.75" customHeight="1" x14ac:dyDescent="0.3">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row>
    <row r="128" spans="1:13" ht="15.75" customHeight="1" x14ac:dyDescent="0.3">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row>
    <row r="129" spans="1:13" ht="15.75" customHeight="1" x14ac:dyDescent="0.3">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row>
    <row r="130" spans="1:13" ht="15.75" customHeight="1" x14ac:dyDescent="0.3">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row>
    <row r="131" spans="1:13" ht="15.75" customHeight="1" x14ac:dyDescent="0.3">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row>
    <row r="132" spans="1:13" ht="15.75" customHeight="1" x14ac:dyDescent="0.3">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row>
    <row r="133" spans="1:13" ht="15.75" customHeight="1" x14ac:dyDescent="0.3">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row>
    <row r="134" spans="1:13" ht="15.75" customHeight="1" x14ac:dyDescent="0.3">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row>
    <row r="135" spans="1:13" ht="15.75" customHeight="1" x14ac:dyDescent="0.3">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row>
    <row r="136" spans="1:13" ht="15.75" customHeight="1" x14ac:dyDescent="0.3">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row>
    <row r="137" spans="1:13" ht="15.75" customHeight="1" x14ac:dyDescent="0.3">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row>
    <row r="138" spans="1:13" ht="15.75" customHeight="1" x14ac:dyDescent="0.3">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row>
    <row r="139" spans="1:13" ht="15.75" customHeight="1" x14ac:dyDescent="0.3">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row>
    <row r="140" spans="1:13" ht="15.75" customHeight="1" x14ac:dyDescent="0.3">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row>
    <row r="141" spans="1:13" ht="15.75" customHeight="1" x14ac:dyDescent="0.3">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row>
    <row r="142" spans="1:13" ht="15.75" customHeight="1" x14ac:dyDescent="0.3">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row>
    <row r="143" spans="1:13" ht="15.75" customHeight="1" x14ac:dyDescent="0.3">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row>
    <row r="144" spans="1:13" ht="15.75" customHeight="1" x14ac:dyDescent="0.3">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row>
    <row r="145" spans="1:13" ht="15.75" customHeight="1" x14ac:dyDescent="0.3">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row>
    <row r="146" spans="1:13" ht="15.75" customHeight="1" x14ac:dyDescent="0.3">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row>
    <row r="147" spans="1:13" ht="15.75" customHeight="1" x14ac:dyDescent="0.3">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row>
    <row r="148" spans="1:13" ht="15.75" customHeight="1" x14ac:dyDescent="0.3">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row>
    <row r="149" spans="1:13" ht="15.75" customHeight="1" x14ac:dyDescent="0.3">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row>
    <row r="150" spans="1:13" ht="15.75" customHeight="1" x14ac:dyDescent="0.3">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row>
    <row r="151" spans="1:13" ht="15.75" customHeight="1" x14ac:dyDescent="0.3">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row>
    <row r="152" spans="1:13" ht="15.75" customHeight="1" x14ac:dyDescent="0.3">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row>
    <row r="153" spans="1:13" ht="15.75" customHeight="1" x14ac:dyDescent="0.3">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row>
    <row r="154" spans="1:13" ht="15.75" customHeight="1" x14ac:dyDescent="0.3">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row>
    <row r="155" spans="1:13" ht="15.75" customHeight="1" x14ac:dyDescent="0.3">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row>
    <row r="156" spans="1:13" ht="15.75" customHeight="1" x14ac:dyDescent="0.3">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row>
    <row r="157" spans="1:13" ht="15.75" customHeight="1" x14ac:dyDescent="0.3">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row>
    <row r="158" spans="1:13" ht="15.75" customHeight="1" x14ac:dyDescent="0.3">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row>
    <row r="159" spans="1:13" ht="15.75" customHeight="1" x14ac:dyDescent="0.3">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row>
    <row r="160" spans="1:13" ht="15.75" customHeight="1" x14ac:dyDescent="0.3">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row>
    <row r="161" spans="1:13" ht="15.75" customHeight="1" x14ac:dyDescent="0.3">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row>
    <row r="162" spans="1:13" ht="15.75" customHeight="1" x14ac:dyDescent="0.3">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row>
    <row r="163" spans="1:13" ht="15.75" customHeight="1" x14ac:dyDescent="0.3">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row>
    <row r="164" spans="1:13" ht="15.75" customHeight="1" x14ac:dyDescent="0.3">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row>
    <row r="165" spans="1:13" ht="15.75" customHeight="1" x14ac:dyDescent="0.3">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row>
    <row r="166" spans="1:13" ht="15.75" customHeight="1" x14ac:dyDescent="0.3">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row>
    <row r="167" spans="1:13" ht="15.75" customHeight="1" x14ac:dyDescent="0.3">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row>
    <row r="168" spans="1:13" ht="15.75" customHeight="1" x14ac:dyDescent="0.3">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row>
    <row r="169" spans="1:13" ht="15.75" customHeight="1" x14ac:dyDescent="0.3">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row>
    <row r="170" spans="1:13" ht="15.75" customHeight="1" x14ac:dyDescent="0.3">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row>
    <row r="171" spans="1:13" ht="15.75" customHeight="1" x14ac:dyDescent="0.3">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row>
    <row r="172" spans="1:13" ht="15.75" customHeight="1" x14ac:dyDescent="0.3">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row>
    <row r="173" spans="1:13" ht="15.75" customHeight="1" x14ac:dyDescent="0.3">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row>
    <row r="174" spans="1:13" ht="15.75" customHeight="1" x14ac:dyDescent="0.3">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row>
    <row r="175" spans="1:13" ht="15.75" customHeight="1" x14ac:dyDescent="0.3">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row>
    <row r="176" spans="1:13" ht="15.75" customHeight="1" x14ac:dyDescent="0.3">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row>
    <row r="177" spans="1:13" ht="15.75" customHeight="1" x14ac:dyDescent="0.3">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row>
    <row r="178" spans="1:13" ht="15.75" customHeight="1" x14ac:dyDescent="0.3">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row>
    <row r="179" spans="1:13" ht="15.75" customHeight="1" x14ac:dyDescent="0.3">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row>
    <row r="180" spans="1:13" ht="15.75" customHeight="1" x14ac:dyDescent="0.3">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row>
    <row r="181" spans="1:13" ht="15.75" customHeight="1" x14ac:dyDescent="0.3">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row>
    <row r="182" spans="1:13" ht="15.75" customHeight="1" x14ac:dyDescent="0.3">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row>
    <row r="183" spans="1:13" ht="15.75" customHeight="1" x14ac:dyDescent="0.3">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row>
    <row r="184" spans="1:13" ht="15.75" customHeight="1" x14ac:dyDescent="0.3">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row>
    <row r="185" spans="1:13" ht="15.75" customHeight="1" x14ac:dyDescent="0.3">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row>
    <row r="186" spans="1:13" ht="15.75" customHeight="1" x14ac:dyDescent="0.3">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row>
    <row r="187" spans="1:13" ht="15.75" customHeight="1" x14ac:dyDescent="0.3">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row>
    <row r="188" spans="1:13" ht="15.75" customHeight="1" x14ac:dyDescent="0.3">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row>
    <row r="189" spans="1:13" ht="15.75" customHeight="1" x14ac:dyDescent="0.3">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row>
    <row r="190" spans="1:13" ht="15.75" customHeight="1" x14ac:dyDescent="0.3">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row>
    <row r="191" spans="1:13" ht="15.75" customHeight="1" x14ac:dyDescent="0.3">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row>
    <row r="192" spans="1:13" ht="15.75" customHeight="1" x14ac:dyDescent="0.3">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row>
    <row r="193" spans="1:13" ht="15.75" customHeight="1" x14ac:dyDescent="0.3">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row>
    <row r="194" spans="1:13" ht="15.75" customHeight="1" x14ac:dyDescent="0.3">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row>
    <row r="195" spans="1:13" ht="15.75" customHeight="1" x14ac:dyDescent="0.3">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row>
    <row r="196" spans="1:13" ht="15.75" customHeight="1" x14ac:dyDescent="0.3">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row>
    <row r="197" spans="1:13" ht="15.75" customHeight="1" x14ac:dyDescent="0.3">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row>
    <row r="198" spans="1:13" ht="15.75" customHeight="1" x14ac:dyDescent="0.3">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row>
    <row r="199" spans="1:13" ht="15.75" customHeight="1" x14ac:dyDescent="0.3">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row>
    <row r="200" spans="1:13" ht="15.75" customHeight="1" x14ac:dyDescent="0.3">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row>
    <row r="201" spans="1:13" ht="15.75" customHeight="1" x14ac:dyDescent="0.3">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row>
    <row r="202" spans="1:13" ht="15.75" customHeight="1" x14ac:dyDescent="0.3">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row>
    <row r="203" spans="1:13" ht="15.75" customHeight="1" x14ac:dyDescent="0.3">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row>
    <row r="204" spans="1:13" ht="15.75" customHeight="1" x14ac:dyDescent="0.3">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row>
    <row r="205" spans="1:13" ht="15.75" customHeight="1" x14ac:dyDescent="0.3">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row>
    <row r="206" spans="1:13" ht="15.75" customHeight="1" x14ac:dyDescent="0.3">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row>
    <row r="207" spans="1:13" ht="15.75" customHeight="1" x14ac:dyDescent="0.3">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row>
    <row r="208" spans="1:13" ht="15.75" customHeight="1" x14ac:dyDescent="0.3">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row>
    <row r="209" spans="1:13" ht="15.75" customHeight="1" x14ac:dyDescent="0.3">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row>
    <row r="210" spans="1:13" ht="15.75" customHeight="1" x14ac:dyDescent="0.3">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row>
    <row r="211" spans="1:13" ht="15.75" customHeight="1" x14ac:dyDescent="0.3">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row>
    <row r="212" spans="1:13" ht="15.75" customHeight="1" x14ac:dyDescent="0.3">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row>
    <row r="213" spans="1:13" ht="15.75" customHeight="1" x14ac:dyDescent="0.3">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row>
    <row r="214" spans="1:13" ht="15.75" customHeight="1" x14ac:dyDescent="0.3">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row>
    <row r="215" spans="1:13" ht="15.75" customHeight="1" x14ac:dyDescent="0.3">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row>
    <row r="216" spans="1:13" ht="15.75" customHeight="1" x14ac:dyDescent="0.3">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row>
    <row r="217" spans="1:13" ht="15.75" customHeight="1" x14ac:dyDescent="0.3">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row>
    <row r="218" spans="1:13" ht="15.75" customHeight="1" x14ac:dyDescent="0.3">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row>
    <row r="219" spans="1:13" ht="15.75" customHeight="1" x14ac:dyDescent="0.3">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row>
    <row r="220" spans="1:13" ht="15.75" customHeight="1" x14ac:dyDescent="0.3">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row>
    <row r="221" spans="1:13" ht="15.75" customHeight="1" x14ac:dyDescent="0.3">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row>
    <row r="222" spans="1:13" ht="15.75" customHeight="1" x14ac:dyDescent="0.3">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row>
    <row r="223" spans="1:13" ht="15.75" customHeight="1" x14ac:dyDescent="0.3">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row>
    <row r="224" spans="1:13" ht="15.75" customHeight="1" x14ac:dyDescent="0.3">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row>
    <row r="225" spans="1:13" ht="15.75" customHeight="1" x14ac:dyDescent="0.3">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row>
    <row r="226" spans="1:13" ht="15.75" customHeight="1" x14ac:dyDescent="0.3">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row>
    <row r="227" spans="1:13" ht="15.75" customHeight="1" x14ac:dyDescent="0.3">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row>
    <row r="228" spans="1:13" ht="15.75" customHeight="1" x14ac:dyDescent="0.3">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row>
    <row r="229" spans="1:13" ht="15.75" customHeight="1" x14ac:dyDescent="0.3">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row>
    <row r="230" spans="1:13" ht="15.75" customHeight="1" x14ac:dyDescent="0.3">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row>
    <row r="231" spans="1:13" ht="15.75" customHeight="1" x14ac:dyDescent="0.3">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row>
    <row r="232" spans="1:13" ht="15.75" customHeight="1" x14ac:dyDescent="0.3">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row>
    <row r="233" spans="1:13" ht="15.75" customHeight="1" x14ac:dyDescent="0.3">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row>
    <row r="234" spans="1:13" ht="15.75" customHeight="1" x14ac:dyDescent="0.3">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row>
    <row r="235" spans="1:13" ht="15.75" customHeight="1" x14ac:dyDescent="0.3">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row>
    <row r="236" spans="1:13" ht="15.75" customHeight="1" x14ac:dyDescent="0.3">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row>
    <row r="237" spans="1:13" ht="15.75" customHeight="1" x14ac:dyDescent="0.3">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row>
    <row r="238" spans="1:13" ht="15.75" customHeight="1" x14ac:dyDescent="0.3">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row>
    <row r="239" spans="1:13" ht="15.75" customHeight="1" x14ac:dyDescent="0.3">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row>
    <row r="240" spans="1:13" ht="15.75" customHeight="1" x14ac:dyDescent="0.3">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row>
    <row r="241" spans="1:13" ht="15.75" customHeight="1" x14ac:dyDescent="0.3">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row>
    <row r="242" spans="1:13" ht="15.75" customHeight="1" x14ac:dyDescent="0.3">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row>
    <row r="243" spans="1:13" ht="15.75" customHeight="1" x14ac:dyDescent="0.3">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row>
    <row r="244" spans="1:13" ht="15.75" customHeight="1" x14ac:dyDescent="0.3">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row>
    <row r="245" spans="1:13" ht="15.75" customHeight="1" x14ac:dyDescent="0.3">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row>
    <row r="246" spans="1:13" ht="15.75" customHeight="1" x14ac:dyDescent="0.3">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row>
    <row r="247" spans="1:13" ht="15.75" customHeight="1" x14ac:dyDescent="0.3">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row>
    <row r="248" spans="1:13" ht="15.75" customHeight="1" x14ac:dyDescent="0.3">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row>
    <row r="249" spans="1:13" ht="15.75" customHeight="1" x14ac:dyDescent="0.3">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row>
    <row r="250" spans="1:13" ht="15.75" customHeight="1" x14ac:dyDescent="0.3">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row>
    <row r="251" spans="1:13" ht="15.75" customHeight="1" x14ac:dyDescent="0.3">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row>
    <row r="252" spans="1:13" ht="15.75" customHeight="1" x14ac:dyDescent="0.3">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row>
    <row r="253" spans="1:13" ht="15.75" customHeight="1" x14ac:dyDescent="0.3">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row>
    <row r="254" spans="1:13" ht="15.75" customHeight="1" x14ac:dyDescent="0.3">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row>
    <row r="255" spans="1:13" ht="15.75" customHeight="1" x14ac:dyDescent="0.3">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row>
    <row r="256" spans="1:13" ht="15.75" customHeight="1" x14ac:dyDescent="0.3">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row>
    <row r="257" spans="1:13" ht="15.75" customHeight="1" x14ac:dyDescent="0.3">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row>
    <row r="258" spans="1:13" ht="15.75" customHeight="1" x14ac:dyDescent="0.3">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row>
    <row r="259" spans="1:13" ht="15.75" customHeight="1" x14ac:dyDescent="0.3">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row>
    <row r="260" spans="1:13" ht="15.75" customHeight="1" x14ac:dyDescent="0.3">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row>
    <row r="261" spans="1:13" ht="15.75" customHeight="1" x14ac:dyDescent="0.3">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row>
    <row r="262" spans="1:13" ht="15.75" customHeight="1" x14ac:dyDescent="0.3">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row>
    <row r="263" spans="1:13" ht="15.75" customHeight="1" x14ac:dyDescent="0.3">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row>
    <row r="264" spans="1:13" ht="15.75" customHeight="1" x14ac:dyDescent="0.3">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row>
    <row r="265" spans="1:13" ht="15.75" customHeight="1" x14ac:dyDescent="0.3">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row>
    <row r="266" spans="1:13" ht="15.75" customHeight="1" x14ac:dyDescent="0.3">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row>
    <row r="267" spans="1:13" ht="15.75" customHeight="1" x14ac:dyDescent="0.3">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row>
    <row r="268" spans="1:13" ht="15.75" customHeight="1" x14ac:dyDescent="0.3">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row>
    <row r="269" spans="1:13" ht="15.75" customHeight="1" x14ac:dyDescent="0.3">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row>
    <row r="270" spans="1:13" ht="15.75" customHeight="1" x14ac:dyDescent="0.3">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row>
    <row r="271" spans="1:13" ht="15.75" customHeight="1" x14ac:dyDescent="0.3">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row>
    <row r="272" spans="1:13" ht="15.75" customHeight="1" x14ac:dyDescent="0.3">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row>
    <row r="273" spans="1:13" ht="15.75" customHeight="1" x14ac:dyDescent="0.3">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row>
    <row r="274" spans="1:13" ht="15.75" customHeight="1" x14ac:dyDescent="0.3">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row>
    <row r="275" spans="1:13" ht="15.75" customHeight="1" x14ac:dyDescent="0.3">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row>
    <row r="276" spans="1:13" ht="15.75" customHeight="1" x14ac:dyDescent="0.3">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row>
    <row r="277" spans="1:13" ht="15.75" customHeight="1" x14ac:dyDescent="0.3">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row>
    <row r="278" spans="1:13" ht="15.75" customHeight="1" x14ac:dyDescent="0.3">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row>
    <row r="279" spans="1:13" ht="15.75" customHeight="1" x14ac:dyDescent="0.3">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row>
    <row r="280" spans="1:13" ht="15.75" customHeight="1" x14ac:dyDescent="0.3">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row>
    <row r="281" spans="1:13" ht="15.75" customHeight="1" x14ac:dyDescent="0.3">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row>
    <row r="282" spans="1:13" ht="15.75" customHeight="1" x14ac:dyDescent="0.3">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row>
    <row r="283" spans="1:13" ht="15.75" customHeight="1" x14ac:dyDescent="0.3">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row>
    <row r="284" spans="1:13" ht="15.75" customHeight="1" x14ac:dyDescent="0.3">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row>
    <row r="285" spans="1:13" ht="15.75" customHeight="1" x14ac:dyDescent="0.3">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row>
    <row r="286" spans="1:13" ht="15.75" customHeight="1" x14ac:dyDescent="0.3">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row>
    <row r="287" spans="1:13" ht="15.75" customHeight="1" x14ac:dyDescent="0.3">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row>
    <row r="288" spans="1:13" ht="15.75" customHeight="1" x14ac:dyDescent="0.3">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row>
    <row r="289" spans="1:14" ht="15.75" customHeight="1" x14ac:dyDescent="0.3">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row>
    <row r="290" spans="1:14" ht="15.75" customHeight="1" x14ac:dyDescent="0.3">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row>
    <row r="291" spans="1:14" ht="15.75" customHeight="1" x14ac:dyDescent="0.3">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row>
    <row r="292" spans="1:14" ht="15.75" customHeight="1" x14ac:dyDescent="0.3">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row>
    <row r="293" spans="1:14" ht="15.75" customHeight="1" x14ac:dyDescent="0.3">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row>
    <row r="294" spans="1:14" ht="15.75" customHeight="1" x14ac:dyDescent="0.3">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N294" s="12"/>
    </row>
    <row r="295" spans="1:14" ht="15.75" customHeight="1" x14ac:dyDescent="0.3">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N295" s="12"/>
    </row>
    <row r="296" spans="1:14" ht="15.75" customHeight="1" x14ac:dyDescent="0.3">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N296" s="12"/>
    </row>
    <row r="297" spans="1:14" ht="15.75" customHeight="1" x14ac:dyDescent="0.3">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N297" s="12"/>
    </row>
    <row r="298" spans="1:14" ht="15.75" customHeight="1" x14ac:dyDescent="0.3">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N298" s="12"/>
    </row>
    <row r="299" spans="1:14" ht="15.75" customHeight="1" x14ac:dyDescent="0.3">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N299" s="12"/>
    </row>
    <row r="300" spans="1:14" ht="15.75" customHeight="1" x14ac:dyDescent="0.3">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N300" s="12"/>
    </row>
    <row r="301" spans="1:14" ht="15.75" customHeight="1" x14ac:dyDescent="0.3">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N301" s="12"/>
    </row>
    <row r="302" spans="1:14" ht="15.75" customHeight="1" x14ac:dyDescent="0.3">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N302" s="12"/>
    </row>
    <row r="303" spans="1:14" ht="15.75" customHeight="1" x14ac:dyDescent="0.3">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N303" s="12"/>
    </row>
    <row r="304" spans="1:14" ht="15.75" customHeight="1" x14ac:dyDescent="0.3">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N304" s="12"/>
    </row>
    <row r="305" spans="1:14" ht="15.75" customHeight="1" x14ac:dyDescent="0.3">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N305" s="12"/>
    </row>
    <row r="306" spans="1:14" ht="15.75" customHeight="1" x14ac:dyDescent="0.3">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N306" s="12"/>
    </row>
    <row r="307" spans="1:14" ht="15.75" customHeight="1" x14ac:dyDescent="0.3">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N307" s="12"/>
    </row>
    <row r="308" spans="1:14" ht="15.75" customHeight="1" x14ac:dyDescent="0.3">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N308" s="12"/>
    </row>
    <row r="309" spans="1:14" ht="15.75" customHeight="1" x14ac:dyDescent="0.3">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N309" s="12"/>
    </row>
    <row r="310" spans="1:14" ht="15.75" customHeight="1" x14ac:dyDescent="0.3">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N310" s="12"/>
    </row>
    <row r="311" spans="1:14" ht="15.75" customHeight="1" x14ac:dyDescent="0.3">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N311" s="12"/>
    </row>
    <row r="312" spans="1:14" ht="15.75" customHeight="1" x14ac:dyDescent="0.3">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N312" s="12"/>
    </row>
    <row r="313" spans="1:14" ht="15.75" customHeight="1" x14ac:dyDescent="0.3">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N313" s="12"/>
    </row>
    <row r="314" spans="1:14" ht="15.75" customHeight="1" x14ac:dyDescent="0.3">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N314" s="12"/>
    </row>
    <row r="315" spans="1:14" ht="15.75" customHeight="1" x14ac:dyDescent="0.3">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N315" s="12"/>
    </row>
    <row r="316" spans="1:14" ht="15.75" customHeight="1" x14ac:dyDescent="0.3">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N316" s="12"/>
    </row>
    <row r="317" spans="1:14" ht="15.75" customHeight="1" x14ac:dyDescent="0.3">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N317" s="12"/>
    </row>
    <row r="318" spans="1:14" ht="15.75" customHeight="1" x14ac:dyDescent="0.3">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N318" s="12"/>
    </row>
    <row r="319" spans="1:14" ht="15.75" customHeight="1" x14ac:dyDescent="0.3">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N319" s="12"/>
    </row>
    <row r="320" spans="1:14" ht="15.75" customHeight="1" x14ac:dyDescent="0.3">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N320" s="12"/>
    </row>
    <row r="321" spans="1:14" ht="15.75" customHeight="1" x14ac:dyDescent="0.3">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N321" s="12"/>
    </row>
    <row r="322" spans="1:14" ht="15.75" customHeight="1" x14ac:dyDescent="0.3">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N322" s="12"/>
    </row>
    <row r="323" spans="1:14" ht="15.75" customHeight="1" x14ac:dyDescent="0.3">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N323" s="12"/>
    </row>
    <row r="324" spans="1:14" ht="15.75" customHeight="1" x14ac:dyDescent="0.3">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N324" s="12"/>
    </row>
    <row r="325" spans="1:14" ht="15.75" customHeight="1" x14ac:dyDescent="0.3">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N325" s="12"/>
    </row>
    <row r="326" spans="1:14" ht="15.75" customHeight="1" x14ac:dyDescent="0.3">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N326" s="12"/>
    </row>
    <row r="327" spans="1:14" ht="15.75" customHeight="1" x14ac:dyDescent="0.3">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N327" s="12"/>
    </row>
    <row r="328" spans="1:14" ht="15.75" customHeight="1" x14ac:dyDescent="0.3">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N328" s="12"/>
    </row>
    <row r="329" spans="1:14" ht="15.75" customHeight="1" x14ac:dyDescent="0.3">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N329" s="12"/>
    </row>
    <row r="330" spans="1:14" ht="15.75" customHeight="1" x14ac:dyDescent="0.3">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N330" s="12"/>
    </row>
    <row r="331" spans="1:14" ht="15.75" customHeight="1" x14ac:dyDescent="0.3">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N331" s="12"/>
    </row>
    <row r="332" spans="1:14" ht="15.75" customHeight="1" x14ac:dyDescent="0.3">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N332" s="12"/>
    </row>
    <row r="333" spans="1:14" ht="15.75" customHeight="1" x14ac:dyDescent="0.3">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N333" s="12"/>
    </row>
    <row r="334" spans="1:14" ht="15.75" customHeight="1" x14ac:dyDescent="0.3">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N334" s="12"/>
    </row>
    <row r="335" spans="1:14" ht="15.75" customHeight="1" x14ac:dyDescent="0.3">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N335" s="12"/>
    </row>
    <row r="336" spans="1:14" ht="15.75" customHeight="1" x14ac:dyDescent="0.3">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N336" s="12"/>
    </row>
    <row r="337" spans="1:14" ht="15.75" customHeight="1" x14ac:dyDescent="0.3">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N337" s="12"/>
    </row>
    <row r="338" spans="1:14" ht="15.75" customHeight="1" x14ac:dyDescent="0.3">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N338" s="12"/>
    </row>
    <row r="339" spans="1:14" ht="15.75" customHeight="1" x14ac:dyDescent="0.3">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N339" s="12"/>
    </row>
    <row r="340" spans="1:14" ht="15.75" customHeight="1" x14ac:dyDescent="0.3">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N340" s="12"/>
    </row>
    <row r="341" spans="1:14" ht="15.75" customHeight="1" x14ac:dyDescent="0.3">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N341" s="12"/>
    </row>
    <row r="342" spans="1:14" ht="15.75" customHeight="1" x14ac:dyDescent="0.3">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N342" s="12"/>
    </row>
    <row r="343" spans="1:14" ht="15.75" customHeight="1" x14ac:dyDescent="0.3">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N343" s="12"/>
    </row>
    <row r="344" spans="1:14" ht="15.75" customHeight="1" x14ac:dyDescent="0.3">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N344" s="12"/>
    </row>
    <row r="345" spans="1:14" ht="15.75" customHeight="1" x14ac:dyDescent="0.3">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N345" s="12"/>
    </row>
    <row r="346" spans="1:14" ht="15.75" customHeight="1" x14ac:dyDescent="0.3">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N346" s="12"/>
    </row>
    <row r="347" spans="1:14" ht="15.75" customHeight="1" x14ac:dyDescent="0.3">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N347" s="12"/>
    </row>
    <row r="348" spans="1:14" ht="15.75" customHeight="1" x14ac:dyDescent="0.3">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N348" s="12"/>
    </row>
    <row r="349" spans="1:14" ht="15.75" customHeight="1" x14ac:dyDescent="0.3">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N349" s="12"/>
    </row>
    <row r="350" spans="1:14" ht="15.75" customHeight="1" x14ac:dyDescent="0.3">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N350" s="12"/>
    </row>
    <row r="351" spans="1:14" ht="15.75" customHeight="1" x14ac:dyDescent="0.3">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N351" s="12"/>
    </row>
    <row r="352" spans="1:14" ht="15.75" customHeight="1" x14ac:dyDescent="0.3">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N352" s="12"/>
    </row>
    <row r="353" spans="1:14" ht="15.75" customHeight="1" x14ac:dyDescent="0.3">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N353" s="12"/>
    </row>
    <row r="354" spans="1:14" ht="15.75" customHeight="1" x14ac:dyDescent="0.3">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N354" s="12"/>
    </row>
    <row r="355" spans="1:14" ht="15.75" customHeight="1" x14ac:dyDescent="0.3">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N355" s="12"/>
    </row>
    <row r="356" spans="1:14" ht="15.75" customHeight="1" x14ac:dyDescent="0.3">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N356" s="12"/>
    </row>
    <row r="357" spans="1:14" ht="15.75" customHeight="1" x14ac:dyDescent="0.3">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N357" s="12"/>
    </row>
    <row r="358" spans="1:14" ht="15.75" customHeight="1" x14ac:dyDescent="0.3">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N358" s="12"/>
    </row>
    <row r="359" spans="1:14" ht="15.75" customHeight="1" x14ac:dyDescent="0.3">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N359" s="12"/>
    </row>
    <row r="360" spans="1:14" ht="15.75" customHeight="1" x14ac:dyDescent="0.3">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N360" s="12"/>
    </row>
    <row r="361" spans="1:14" ht="15.75" customHeight="1" x14ac:dyDescent="0.3">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N361" s="12"/>
    </row>
    <row r="362" spans="1:14" ht="15.75" customHeight="1" x14ac:dyDescent="0.3">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N362" s="12"/>
    </row>
    <row r="363" spans="1:14" ht="15.75" customHeight="1" x14ac:dyDescent="0.3">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N363" s="12"/>
    </row>
    <row r="364" spans="1:14" ht="15.75" customHeight="1" x14ac:dyDescent="0.3">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N364" s="12"/>
    </row>
    <row r="365" spans="1:14" ht="15.75" customHeight="1" x14ac:dyDescent="0.3">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N365" s="12"/>
    </row>
    <row r="366" spans="1:14" ht="15.75" customHeight="1" x14ac:dyDescent="0.3">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N366" s="12"/>
    </row>
    <row r="367" spans="1:14" ht="15.75" customHeight="1" x14ac:dyDescent="0.3">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N367" s="12"/>
    </row>
    <row r="368" spans="1:14" ht="15.75" customHeight="1" x14ac:dyDescent="0.3">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N368" s="12"/>
    </row>
    <row r="369" spans="1:14" ht="15.75" customHeight="1" x14ac:dyDescent="0.3">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N369" s="12"/>
    </row>
    <row r="370" spans="1:14" ht="15.75" customHeight="1" x14ac:dyDescent="0.3">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N370" s="12"/>
    </row>
    <row r="371" spans="1:14" ht="15.75" customHeight="1" x14ac:dyDescent="0.3">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N371" s="12"/>
    </row>
    <row r="372" spans="1:14" ht="15.75" customHeight="1" x14ac:dyDescent="0.3">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N372" s="12"/>
    </row>
    <row r="373" spans="1:14" ht="15.75" customHeight="1" x14ac:dyDescent="0.3">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N373" s="12"/>
    </row>
    <row r="374" spans="1:14" ht="15.75" customHeight="1" x14ac:dyDescent="0.3">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N374" s="12"/>
    </row>
    <row r="375" spans="1:14" ht="15.75" customHeight="1" x14ac:dyDescent="0.3">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N375" s="12"/>
    </row>
    <row r="376" spans="1:14" ht="15.75" customHeight="1" x14ac:dyDescent="0.3">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N376" s="12"/>
    </row>
    <row r="377" spans="1:14" ht="15.75" customHeight="1" x14ac:dyDescent="0.3">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N377" s="12"/>
    </row>
    <row r="378" spans="1:14" ht="15.75" customHeight="1" x14ac:dyDescent="0.3">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N378" s="12"/>
    </row>
    <row r="379" spans="1:14" ht="15.75" customHeight="1" x14ac:dyDescent="0.3">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N379" s="12"/>
    </row>
    <row r="380" spans="1:14" ht="15.75" customHeight="1" x14ac:dyDescent="0.3">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N380" s="12"/>
    </row>
    <row r="381" spans="1:14" ht="15.75" customHeight="1" x14ac:dyDescent="0.3">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N381" s="12"/>
    </row>
    <row r="382" spans="1:14" ht="15.75" customHeight="1" x14ac:dyDescent="0.3">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N382" s="12"/>
    </row>
    <row r="383" spans="1:14" ht="15.75" customHeight="1" x14ac:dyDescent="0.3">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N383" s="12"/>
    </row>
    <row r="384" spans="1:14" ht="15.75" customHeight="1" x14ac:dyDescent="0.3">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N384" s="12"/>
    </row>
    <row r="385" spans="1:14" ht="15.75" customHeight="1" x14ac:dyDescent="0.3">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N385" s="12"/>
    </row>
    <row r="386" spans="1:14" ht="15.75" customHeight="1" x14ac:dyDescent="0.3">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N386" s="12"/>
    </row>
    <row r="387" spans="1:14" ht="15.75" customHeight="1" x14ac:dyDescent="0.3">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N387" s="12"/>
    </row>
    <row r="388" spans="1:14" ht="15.75" customHeight="1" x14ac:dyDescent="0.3">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N388" s="12"/>
    </row>
    <row r="389" spans="1:14" ht="15.75" customHeight="1" x14ac:dyDescent="0.3">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N389" s="12"/>
    </row>
    <row r="390" spans="1:14" ht="15.75" customHeight="1" x14ac:dyDescent="0.3">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N390" s="12"/>
    </row>
    <row r="391" spans="1:14" ht="15.75" customHeight="1" x14ac:dyDescent="0.3">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N391" s="12"/>
    </row>
    <row r="392" spans="1:14" ht="15.75" customHeight="1" x14ac:dyDescent="0.3">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N392" s="12"/>
    </row>
    <row r="393" spans="1:14" ht="15.75" customHeight="1" x14ac:dyDescent="0.3">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N393" s="12"/>
    </row>
    <row r="394" spans="1:14" ht="15.75" customHeight="1" x14ac:dyDescent="0.3">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N394" s="12"/>
    </row>
    <row r="395" spans="1:14" ht="15.75" customHeight="1" x14ac:dyDescent="0.3">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N395" s="12"/>
    </row>
    <row r="396" spans="1:14" ht="15.75" customHeight="1" x14ac:dyDescent="0.3">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N396" s="12"/>
    </row>
    <row r="397" spans="1:14" ht="15.75" customHeight="1" x14ac:dyDescent="0.3">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N397" s="12"/>
    </row>
    <row r="398" spans="1:14" ht="15.75" customHeight="1" x14ac:dyDescent="0.3">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N398" s="12"/>
    </row>
    <row r="399" spans="1:14" ht="15.75" customHeight="1" x14ac:dyDescent="0.3">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N399" s="12"/>
    </row>
    <row r="400" spans="1:14" ht="15.75" customHeight="1" x14ac:dyDescent="0.3">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N400" s="12"/>
    </row>
    <row r="401" spans="1:14" ht="15.75" customHeight="1" x14ac:dyDescent="0.3">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N401" s="12"/>
    </row>
    <row r="402" spans="1:14" ht="15.75" customHeight="1" x14ac:dyDescent="0.3">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N402" s="12"/>
    </row>
    <row r="403" spans="1:14" ht="15.75" customHeight="1" x14ac:dyDescent="0.3">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N403" s="12"/>
    </row>
    <row r="404" spans="1:14" ht="15.75" customHeight="1" x14ac:dyDescent="0.3">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N404" s="12"/>
    </row>
    <row r="405" spans="1:14" ht="15.75" customHeight="1" x14ac:dyDescent="0.3">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N405" s="12"/>
    </row>
    <row r="406" spans="1:14" ht="15.75" customHeight="1" x14ac:dyDescent="0.3">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N406" s="12"/>
    </row>
    <row r="407" spans="1:14" ht="15.75" customHeight="1" x14ac:dyDescent="0.3">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N407" s="12"/>
    </row>
    <row r="408" spans="1:14" ht="15.75" customHeight="1" x14ac:dyDescent="0.3">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N408" s="12"/>
    </row>
    <row r="409" spans="1:14" ht="15.75" customHeight="1" x14ac:dyDescent="0.3">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N409" s="12"/>
    </row>
    <row r="410" spans="1:14" ht="15.75" customHeight="1" x14ac:dyDescent="0.3">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N410" s="12"/>
    </row>
    <row r="411" spans="1:14" ht="15.75" customHeight="1" x14ac:dyDescent="0.3">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N411" s="12"/>
    </row>
    <row r="412" spans="1:14" ht="15.75" customHeight="1" x14ac:dyDescent="0.3">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N412" s="12"/>
    </row>
    <row r="413" spans="1:14" ht="15.75" customHeight="1" x14ac:dyDescent="0.3">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N413" s="12"/>
    </row>
    <row r="414" spans="1:14" ht="15.75" customHeight="1" x14ac:dyDescent="0.3">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N414" s="12"/>
    </row>
    <row r="415" spans="1:14" ht="15.75" customHeight="1" x14ac:dyDescent="0.3">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N415" s="12"/>
    </row>
    <row r="416" spans="1:14" ht="15.75" customHeight="1" x14ac:dyDescent="0.3">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N416" s="12"/>
    </row>
    <row r="417" spans="1:14" ht="15.75" customHeight="1" x14ac:dyDescent="0.3">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N417" s="12"/>
    </row>
    <row r="418" spans="1:14" ht="15.75" customHeight="1" x14ac:dyDescent="0.3">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N418" s="12"/>
    </row>
    <row r="419" spans="1:14" ht="15.75" customHeight="1" x14ac:dyDescent="0.3">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N419" s="12"/>
    </row>
    <row r="420" spans="1:14" ht="15.75" customHeight="1" x14ac:dyDescent="0.3">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N420" s="12"/>
    </row>
    <row r="421" spans="1:14" ht="15.75" customHeight="1" x14ac:dyDescent="0.3">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N421" s="12"/>
    </row>
    <row r="422" spans="1:14" ht="15.75" customHeight="1" x14ac:dyDescent="0.3">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N422" s="12"/>
    </row>
    <row r="423" spans="1:14" ht="15.75" customHeight="1" x14ac:dyDescent="0.3">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N423" s="12"/>
    </row>
    <row r="424" spans="1:14" ht="15.75" customHeight="1" x14ac:dyDescent="0.3">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N424" s="12"/>
    </row>
    <row r="425" spans="1:14" ht="15.75" customHeight="1" x14ac:dyDescent="0.3">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N425" s="12"/>
    </row>
    <row r="426" spans="1:14" ht="15.75" customHeight="1" x14ac:dyDescent="0.3">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N426" s="12"/>
    </row>
    <row r="427" spans="1:14" ht="15.75" customHeight="1" x14ac:dyDescent="0.3">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N427" s="12"/>
    </row>
    <row r="428" spans="1:14" ht="15.75" customHeight="1" x14ac:dyDescent="0.3">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N428" s="12"/>
    </row>
    <row r="429" spans="1:14" ht="15.75" customHeight="1" x14ac:dyDescent="0.3">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N429" s="12"/>
    </row>
    <row r="430" spans="1:14" ht="15.75" customHeight="1" x14ac:dyDescent="0.3">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N430" s="12"/>
    </row>
    <row r="431" spans="1:14" ht="15.75" customHeight="1" x14ac:dyDescent="0.3">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N431" s="12"/>
    </row>
    <row r="432" spans="1:14" ht="15.75" customHeight="1" x14ac:dyDescent="0.3">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N432" s="12"/>
    </row>
    <row r="433" spans="1:15" ht="15.75" customHeight="1" x14ac:dyDescent="0.3">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N433" s="12"/>
    </row>
    <row r="434" spans="1:15" ht="15.75" customHeight="1" x14ac:dyDescent="0.3">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N434" s="12"/>
    </row>
    <row r="435" spans="1:15" ht="15.75" customHeight="1" x14ac:dyDescent="0.3">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N435" s="12"/>
    </row>
    <row r="436" spans="1:15" ht="15.75" customHeight="1" x14ac:dyDescent="0.3">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N436" s="12"/>
    </row>
    <row r="437" spans="1:15" ht="15.75" customHeight="1" x14ac:dyDescent="0.3">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N437" s="12"/>
    </row>
    <row r="438" spans="1:15" ht="15.75" customHeight="1" x14ac:dyDescent="0.3">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N438" s="12"/>
      <c r="O438" s="15"/>
    </row>
    <row r="439" spans="1:15" ht="15.75" customHeight="1" x14ac:dyDescent="0.3">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N439" s="12"/>
      <c r="O439" s="15"/>
    </row>
    <row r="440" spans="1:15" ht="15.75" customHeight="1" x14ac:dyDescent="0.3">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N440" s="12"/>
      <c r="O440" s="15"/>
    </row>
    <row r="441" spans="1:15" ht="15.75" customHeight="1" x14ac:dyDescent="0.3">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N441" s="12"/>
      <c r="O441" s="15"/>
    </row>
    <row r="442" spans="1:15" ht="15.75" customHeight="1" x14ac:dyDescent="0.3">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N442" s="12"/>
      <c r="O442" s="15"/>
    </row>
    <row r="443" spans="1:15" ht="15.75" customHeight="1" x14ac:dyDescent="0.3">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N443" s="12"/>
      <c r="O443" s="15"/>
    </row>
    <row r="444" spans="1:15" ht="15.75" customHeight="1" x14ac:dyDescent="0.3">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N444" s="12"/>
      <c r="O444" s="15"/>
    </row>
    <row r="445" spans="1:15" ht="15.75" customHeight="1" x14ac:dyDescent="0.3">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N445" s="12"/>
      <c r="O445" s="15"/>
    </row>
    <row r="446" spans="1:15" ht="15.75" customHeight="1" x14ac:dyDescent="0.3">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N446" s="12"/>
      <c r="O446" s="15"/>
    </row>
    <row r="447" spans="1:15" ht="15.75" customHeight="1" x14ac:dyDescent="0.3">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N447" s="12"/>
      <c r="O447" s="15"/>
    </row>
    <row r="448" spans="1:15" ht="15.75" customHeight="1" x14ac:dyDescent="0.3">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N448" s="12"/>
      <c r="O448" s="15"/>
    </row>
    <row r="449" spans="1:15" ht="15.75" customHeight="1" x14ac:dyDescent="0.3">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N449" s="12"/>
      <c r="O449" s="15"/>
    </row>
    <row r="450" spans="1:15" ht="15.75" customHeight="1" x14ac:dyDescent="0.3">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N450" s="12"/>
      <c r="O450" s="15"/>
    </row>
    <row r="451" spans="1:15" ht="15.75" customHeight="1" x14ac:dyDescent="0.3">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N451" s="12"/>
      <c r="O451" s="15"/>
    </row>
    <row r="452" spans="1:15" ht="15.75" customHeight="1" x14ac:dyDescent="0.3">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N452" s="12"/>
      <c r="O452" s="15"/>
    </row>
    <row r="453" spans="1:15" ht="15.75" customHeight="1" x14ac:dyDescent="0.3">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N453" s="12"/>
      <c r="O453" s="15"/>
    </row>
    <row r="454" spans="1:15" ht="15.75" customHeight="1" x14ac:dyDescent="0.3">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N454" s="12"/>
      <c r="O454" s="15"/>
    </row>
    <row r="455" spans="1:15" ht="15.75" customHeight="1" x14ac:dyDescent="0.3">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N455" s="12"/>
      <c r="O455" s="15"/>
    </row>
    <row r="456" spans="1:15" ht="15.75" customHeight="1" x14ac:dyDescent="0.3">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N456" s="12"/>
      <c r="O456" s="15"/>
    </row>
    <row r="457" spans="1:15" ht="15.75" customHeight="1" x14ac:dyDescent="0.3">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N457" s="12"/>
      <c r="O457" s="15"/>
    </row>
    <row r="458" spans="1:15" ht="15.75" customHeight="1" x14ac:dyDescent="0.3">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N458" s="12"/>
      <c r="O458" s="15"/>
    </row>
    <row r="459" spans="1:15" ht="15.75" customHeight="1" x14ac:dyDescent="0.3">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N459" s="12"/>
      <c r="O459" s="15"/>
    </row>
    <row r="460" spans="1:15" ht="15.75" customHeight="1" x14ac:dyDescent="0.3">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N460" s="12"/>
      <c r="O460" s="15"/>
    </row>
    <row r="461" spans="1:15" ht="15.75" customHeight="1" x14ac:dyDescent="0.3">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N461" s="12"/>
      <c r="O461" s="15"/>
    </row>
    <row r="462" spans="1:15" ht="15.75" customHeight="1" x14ac:dyDescent="0.3">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N462" s="12"/>
      <c r="O462" s="15"/>
    </row>
    <row r="463" spans="1:15" ht="15.75" customHeight="1" x14ac:dyDescent="0.3">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N463" s="12"/>
      <c r="O463" s="15"/>
    </row>
    <row r="464" spans="1:15" ht="15.75" customHeight="1" x14ac:dyDescent="0.3">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N464" s="12"/>
      <c r="O464" s="15"/>
    </row>
    <row r="465" spans="1:15" ht="15.75" customHeight="1" x14ac:dyDescent="0.3">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N465" s="12"/>
      <c r="O465" s="15"/>
    </row>
    <row r="466" spans="1:15" ht="15.75" customHeight="1" x14ac:dyDescent="0.3">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N466" s="12"/>
      <c r="O466" s="15"/>
    </row>
    <row r="467" spans="1:15" ht="15.75" customHeight="1" x14ac:dyDescent="0.3">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N467" s="12"/>
      <c r="O467" s="15"/>
    </row>
    <row r="468" spans="1:15" ht="15.75" customHeight="1" x14ac:dyDescent="0.3">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N468" s="12"/>
      <c r="O468" s="15"/>
    </row>
    <row r="469" spans="1:15" ht="15.75" customHeight="1" x14ac:dyDescent="0.3">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N469" s="12"/>
      <c r="O469" s="15"/>
    </row>
    <row r="470" spans="1:15" ht="15.75" customHeight="1" x14ac:dyDescent="0.3">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N470" s="12"/>
      <c r="O470" s="15"/>
    </row>
    <row r="471" spans="1:15" ht="15.75" customHeight="1" x14ac:dyDescent="0.3">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N471" s="12"/>
      <c r="O471" s="15"/>
    </row>
    <row r="472" spans="1:15" ht="15.75" customHeight="1" x14ac:dyDescent="0.3">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N472" s="12"/>
      <c r="O472" s="15"/>
    </row>
    <row r="473" spans="1:15" ht="15.75" customHeight="1" x14ac:dyDescent="0.3">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N473" s="12"/>
      <c r="O473" s="15"/>
    </row>
    <row r="474" spans="1:15" ht="15.75" customHeight="1" x14ac:dyDescent="0.3">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N474" s="12"/>
      <c r="O474" s="15"/>
    </row>
    <row r="475" spans="1:15" ht="15.75" customHeight="1" x14ac:dyDescent="0.3">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N475" s="12"/>
      <c r="O475" s="15"/>
    </row>
    <row r="476" spans="1:15" ht="15.75" customHeight="1" x14ac:dyDescent="0.3">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N476" s="12"/>
      <c r="O476" s="15"/>
    </row>
    <row r="477" spans="1:15" ht="15.75" customHeight="1" x14ac:dyDescent="0.3">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N477" s="12"/>
      <c r="O477" s="15"/>
    </row>
    <row r="478" spans="1:15" ht="15.75" customHeight="1" x14ac:dyDescent="0.3">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N478" s="12"/>
      <c r="O478" s="15"/>
    </row>
    <row r="479" spans="1:15" ht="15.75" customHeight="1" x14ac:dyDescent="0.3">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N479" s="12"/>
      <c r="O479" s="15"/>
    </row>
    <row r="480" spans="1:15" ht="15.75" customHeight="1" x14ac:dyDescent="0.3">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N480" s="12"/>
      <c r="O480" s="15"/>
    </row>
    <row r="481" spans="1:15" ht="15.75" customHeight="1" x14ac:dyDescent="0.3">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N481" s="12"/>
      <c r="O481" s="15"/>
    </row>
    <row r="482" spans="1:15" ht="15.75" customHeight="1" x14ac:dyDescent="0.3">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N482" s="12"/>
      <c r="O482" s="15"/>
    </row>
    <row r="483" spans="1:15" ht="15.75" customHeight="1" x14ac:dyDescent="0.3">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N483" s="12"/>
      <c r="O483" s="15"/>
    </row>
    <row r="484" spans="1:15" ht="15.75" customHeight="1" x14ac:dyDescent="0.3">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N484" s="12"/>
      <c r="O484" s="15"/>
    </row>
    <row r="485" spans="1:15" ht="15.75" customHeight="1" x14ac:dyDescent="0.3">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N485" s="12"/>
      <c r="O485" s="15"/>
    </row>
    <row r="486" spans="1:15" ht="15.75" customHeight="1" x14ac:dyDescent="0.3">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N486" s="12"/>
      <c r="O486" s="15"/>
    </row>
    <row r="487" spans="1:15" ht="15.75" customHeight="1" x14ac:dyDescent="0.3">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N487" s="12"/>
      <c r="O487" s="15"/>
    </row>
    <row r="488" spans="1:15" ht="15.75" customHeight="1" x14ac:dyDescent="0.3">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N488" s="12"/>
      <c r="O488" s="15"/>
    </row>
    <row r="489" spans="1:15" ht="15.75" customHeight="1" x14ac:dyDescent="0.3">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N489" s="12"/>
      <c r="O489" s="15"/>
    </row>
    <row r="490" spans="1:15" ht="15.75" customHeight="1" x14ac:dyDescent="0.3">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N490" s="12"/>
      <c r="O490" s="15"/>
    </row>
    <row r="491" spans="1:15" ht="15.75" customHeight="1" x14ac:dyDescent="0.3">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N491" s="12"/>
      <c r="O491" s="15"/>
    </row>
    <row r="492" spans="1:15" ht="15.75" customHeight="1" x14ac:dyDescent="0.3">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N492" s="12"/>
      <c r="O492" s="15"/>
    </row>
    <row r="493" spans="1:15" ht="15.75" customHeight="1" x14ac:dyDescent="0.3">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N493" s="12"/>
      <c r="O493" s="15"/>
    </row>
    <row r="494" spans="1:15" ht="15.75" customHeight="1" x14ac:dyDescent="0.3">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N494" s="12"/>
      <c r="O494" s="15"/>
    </row>
    <row r="495" spans="1:15" ht="15.75" customHeight="1" x14ac:dyDescent="0.3">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N495" s="12"/>
      <c r="O495" s="15"/>
    </row>
    <row r="496" spans="1:15" ht="15.75" customHeight="1" x14ac:dyDescent="0.3">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N496" s="12"/>
      <c r="O496" s="15"/>
    </row>
    <row r="497" spans="1:16" ht="15.75" customHeight="1" x14ac:dyDescent="0.3">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N497" s="12"/>
      <c r="O497" s="15"/>
    </row>
    <row r="498" spans="1:16" ht="15.75" customHeight="1" x14ac:dyDescent="0.3">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N498" s="12"/>
      <c r="O498" s="15"/>
    </row>
    <row r="499" spans="1:16" ht="15.75" customHeight="1" x14ac:dyDescent="0.3">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N499" s="12"/>
      <c r="O499" s="15"/>
    </row>
    <row r="500" spans="1:16" ht="15.75" customHeight="1" x14ac:dyDescent="0.3">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N500" s="12"/>
      <c r="O500" s="15"/>
    </row>
    <row r="501" spans="1:16" ht="15.75" customHeight="1" x14ac:dyDescent="0.3">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N501" s="12"/>
      <c r="O501" s="15"/>
    </row>
    <row r="502" spans="1:16" ht="15.75" customHeight="1" x14ac:dyDescent="0.3">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N502" s="12"/>
      <c r="O502" s="15"/>
    </row>
    <row r="503" spans="1:16" ht="15.75" customHeight="1" x14ac:dyDescent="0.3">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N503" s="12"/>
      <c r="O503" s="15"/>
    </row>
    <row r="504" spans="1:16" ht="15.75" customHeight="1" x14ac:dyDescent="0.3">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N504" s="12"/>
      <c r="O504" s="15"/>
    </row>
    <row r="505" spans="1:16" ht="15.75" customHeight="1" x14ac:dyDescent="0.3">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N505" s="12"/>
      <c r="O505" s="15"/>
    </row>
    <row r="506" spans="1:16" ht="15.75" customHeight="1" x14ac:dyDescent="0.3">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N506" s="12"/>
      <c r="O506" s="15"/>
    </row>
    <row r="507" spans="1:16" ht="15.75" customHeight="1" x14ac:dyDescent="0.3">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N507" s="12"/>
      <c r="O507" s="15"/>
    </row>
    <row r="508" spans="1:16" ht="15.75" customHeight="1" x14ac:dyDescent="0.3">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N508" s="12"/>
      <c r="O508" s="15"/>
    </row>
    <row r="509" spans="1:16" ht="15.75" customHeight="1" x14ac:dyDescent="0.3">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N509" s="12"/>
      <c r="O509" s="15"/>
    </row>
    <row r="510" spans="1:16" ht="15.75" customHeight="1" x14ac:dyDescent="0.3">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N510" s="14"/>
      <c r="O510" s="12"/>
      <c r="P510" s="13"/>
    </row>
    <row r="511" spans="1:16" ht="15.75" customHeight="1" x14ac:dyDescent="0.3">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N511" s="14"/>
      <c r="O511" s="12"/>
      <c r="P511" s="13"/>
    </row>
    <row r="512" spans="1:16" ht="15.75" customHeight="1" x14ac:dyDescent="0.3">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N512" s="14"/>
      <c r="O512" s="12"/>
      <c r="P512" s="13"/>
    </row>
    <row r="513" spans="1:16" ht="15.75" customHeight="1" x14ac:dyDescent="0.3">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N513" s="14"/>
      <c r="O513" s="12"/>
      <c r="P513" s="13"/>
    </row>
    <row r="514" spans="1:16" ht="15.75" customHeight="1" x14ac:dyDescent="0.3">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N514" s="14"/>
      <c r="O514" s="12"/>
      <c r="P514" s="13"/>
    </row>
    <row r="515" spans="1:16" ht="15.75" customHeight="1" x14ac:dyDescent="0.3">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N515" s="14"/>
      <c r="O515" s="12"/>
      <c r="P515" s="13"/>
    </row>
    <row r="516" spans="1:16" ht="15.75" customHeight="1" x14ac:dyDescent="0.3">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N516" s="14"/>
      <c r="O516" s="12"/>
      <c r="P516" s="13"/>
    </row>
    <row r="517" spans="1:16" ht="15.75" customHeight="1" x14ac:dyDescent="0.3">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N517" s="14"/>
      <c r="O517" s="12"/>
      <c r="P517" s="13"/>
    </row>
    <row r="518" spans="1:16" ht="15.75" customHeight="1" x14ac:dyDescent="0.3">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N518" s="14"/>
      <c r="O518" s="12"/>
      <c r="P518" s="13"/>
    </row>
    <row r="519" spans="1:16" ht="15.75" customHeight="1" x14ac:dyDescent="0.3">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N519" s="14"/>
      <c r="O519" s="12"/>
      <c r="P519" s="13"/>
    </row>
    <row r="520" spans="1:16" ht="15.75" customHeight="1" x14ac:dyDescent="0.3">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N520" s="14"/>
      <c r="O520" s="12"/>
      <c r="P520" s="13"/>
    </row>
    <row r="521" spans="1:16" ht="15.75" customHeight="1" x14ac:dyDescent="0.3">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N521" s="14"/>
      <c r="O521" s="12"/>
      <c r="P521" s="13"/>
    </row>
    <row r="522" spans="1:16" ht="15.75" customHeight="1" x14ac:dyDescent="0.3">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N522" s="14"/>
      <c r="O522" s="12"/>
      <c r="P522" s="13"/>
    </row>
    <row r="523" spans="1:16" ht="15.75" customHeight="1" x14ac:dyDescent="0.3">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N523" s="14"/>
      <c r="O523" s="12"/>
      <c r="P523" s="13"/>
    </row>
    <row r="524" spans="1:16" ht="15.75" customHeight="1" x14ac:dyDescent="0.3">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N524" s="14"/>
      <c r="O524" s="12"/>
      <c r="P524" s="13"/>
    </row>
    <row r="525" spans="1:16" ht="15.75" customHeight="1" x14ac:dyDescent="0.3">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N525" s="14"/>
      <c r="O525" s="12"/>
      <c r="P525" s="13"/>
    </row>
    <row r="526" spans="1:16" ht="15.75" customHeight="1" x14ac:dyDescent="0.3">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N526" s="14"/>
      <c r="O526" s="12"/>
      <c r="P526" s="13"/>
    </row>
    <row r="527" spans="1:16" ht="15.75" customHeight="1" x14ac:dyDescent="0.3">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N527" s="14"/>
      <c r="O527" s="12"/>
      <c r="P527" s="13"/>
    </row>
    <row r="528" spans="1:16" ht="15.75" customHeight="1" x14ac:dyDescent="0.3">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N528" s="14"/>
      <c r="O528" s="12"/>
      <c r="P528" s="13"/>
    </row>
    <row r="529" spans="1:16" ht="15.75" customHeight="1" x14ac:dyDescent="0.3">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N529" s="14"/>
      <c r="O529" s="12"/>
      <c r="P529" s="13"/>
    </row>
    <row r="530" spans="1:16" ht="15.75" customHeight="1" x14ac:dyDescent="0.3">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N530" s="14"/>
      <c r="O530" s="12"/>
      <c r="P530" s="13"/>
    </row>
    <row r="531" spans="1:16" ht="15.75" customHeight="1" x14ac:dyDescent="0.3">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N531" s="14"/>
      <c r="O531" s="12"/>
      <c r="P531" s="13"/>
    </row>
    <row r="532" spans="1:16" ht="15.75" customHeight="1" x14ac:dyDescent="0.3">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N532" s="14"/>
      <c r="O532" s="12"/>
      <c r="P532" s="13"/>
    </row>
    <row r="533" spans="1:16" ht="15.75" customHeight="1" x14ac:dyDescent="0.3">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N533" s="14"/>
      <c r="O533" s="12"/>
      <c r="P533" s="13"/>
    </row>
    <row r="534" spans="1:16" ht="15.75" customHeight="1" x14ac:dyDescent="0.3">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N534" s="14"/>
      <c r="O534" s="12"/>
      <c r="P534" s="13"/>
    </row>
    <row r="535" spans="1:16" ht="15.75" customHeight="1" x14ac:dyDescent="0.3">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N535" s="14"/>
      <c r="O535" s="12"/>
      <c r="P535" s="13"/>
    </row>
    <row r="536" spans="1:16" ht="15.75" customHeight="1" x14ac:dyDescent="0.3">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N536" s="14"/>
      <c r="O536" s="12"/>
      <c r="P536" s="13"/>
    </row>
    <row r="537" spans="1:16" ht="15.75" customHeight="1" x14ac:dyDescent="0.3">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N537" s="14"/>
      <c r="O537" s="12"/>
      <c r="P537" s="13"/>
    </row>
    <row r="538" spans="1:16" ht="15.75" customHeight="1" x14ac:dyDescent="0.3">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N538" s="14"/>
      <c r="O538" s="12"/>
      <c r="P538" s="13"/>
    </row>
    <row r="539" spans="1:16" ht="15.75" customHeight="1" x14ac:dyDescent="0.3">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N539" s="14"/>
      <c r="O539" s="12"/>
      <c r="P539" s="13"/>
    </row>
    <row r="540" spans="1:16" ht="15.75" customHeight="1" x14ac:dyDescent="0.3">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N540" s="14"/>
      <c r="O540" s="12"/>
      <c r="P540" s="13"/>
    </row>
    <row r="541" spans="1:16" ht="15.75" customHeight="1" x14ac:dyDescent="0.3">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N541" s="14"/>
      <c r="O541" s="12"/>
      <c r="P541" s="13"/>
    </row>
    <row r="542" spans="1:16" ht="15.75" customHeight="1" x14ac:dyDescent="0.3">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N542" s="14"/>
      <c r="O542" s="12"/>
      <c r="P542" s="13"/>
    </row>
    <row r="543" spans="1:16" ht="15.75" customHeight="1" x14ac:dyDescent="0.3">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N543" s="14"/>
      <c r="O543" s="12"/>
      <c r="P543" s="13"/>
    </row>
    <row r="544" spans="1:16" ht="15.75" customHeight="1" x14ac:dyDescent="0.3">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N544" s="14"/>
      <c r="O544" s="12"/>
      <c r="P544" s="13"/>
    </row>
    <row r="545" spans="1:16" ht="15.75" customHeight="1" x14ac:dyDescent="0.3">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N545" s="14"/>
      <c r="O545" s="12"/>
      <c r="P545" s="13"/>
    </row>
    <row r="546" spans="1:16" ht="15.75" customHeight="1" x14ac:dyDescent="0.3">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N546" s="14"/>
      <c r="O546" s="12"/>
      <c r="P546" s="13"/>
    </row>
    <row r="547" spans="1:16" ht="15.75" customHeight="1" x14ac:dyDescent="0.3">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N547" s="14"/>
      <c r="O547" s="12"/>
      <c r="P547" s="13"/>
    </row>
    <row r="548" spans="1:16" ht="15.75" customHeight="1" x14ac:dyDescent="0.3">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N548" s="14"/>
      <c r="O548" s="12"/>
      <c r="P548" s="13"/>
    </row>
    <row r="549" spans="1:16" ht="15.75" customHeight="1" x14ac:dyDescent="0.3">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N549" s="14"/>
      <c r="O549" s="12"/>
      <c r="P549" s="13"/>
    </row>
    <row r="550" spans="1:16" ht="15.75" customHeight="1" x14ac:dyDescent="0.3">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N550" s="14"/>
      <c r="O550" s="12"/>
      <c r="P550" s="13"/>
    </row>
    <row r="551" spans="1:16" ht="15.75" customHeight="1" x14ac:dyDescent="0.3">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N551" s="14"/>
      <c r="O551" s="12"/>
      <c r="P551" s="13"/>
    </row>
    <row r="552" spans="1:16" ht="15.75" customHeight="1" x14ac:dyDescent="0.3">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N552" s="14"/>
      <c r="O552" s="12"/>
      <c r="P552" s="13"/>
    </row>
    <row r="553" spans="1:16" ht="15.75" customHeight="1" x14ac:dyDescent="0.3">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N553" s="14"/>
      <c r="O553" s="12"/>
      <c r="P553" s="13"/>
    </row>
    <row r="554" spans="1:16" ht="15.75" customHeight="1" x14ac:dyDescent="0.3">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N554" s="14"/>
      <c r="O554" s="12"/>
      <c r="P554" s="13"/>
    </row>
    <row r="555" spans="1:16" ht="15.75" customHeight="1" x14ac:dyDescent="0.3">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N555" s="14"/>
      <c r="O555" s="12"/>
      <c r="P555" s="13"/>
    </row>
    <row r="556" spans="1:16" ht="15.75" customHeight="1" x14ac:dyDescent="0.3">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N556" s="14"/>
      <c r="O556" s="12"/>
      <c r="P556" s="13"/>
    </row>
    <row r="557" spans="1:16" ht="15.75" customHeight="1" x14ac:dyDescent="0.3">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N557" s="14"/>
      <c r="O557" s="12"/>
      <c r="P557" s="13"/>
    </row>
    <row r="558" spans="1:16" ht="15.75" customHeight="1" x14ac:dyDescent="0.3">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N558" s="14"/>
      <c r="O558" s="12"/>
      <c r="P558" s="13"/>
    </row>
    <row r="559" spans="1:16" ht="15.75" customHeight="1" x14ac:dyDescent="0.3">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N559" s="14"/>
      <c r="O559" s="12"/>
      <c r="P559" s="13"/>
    </row>
    <row r="560" spans="1:16" ht="15.75" customHeight="1" x14ac:dyDescent="0.3">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N560" s="14"/>
      <c r="O560" s="12"/>
      <c r="P560" s="13"/>
    </row>
    <row r="561" spans="1:16" ht="15.75" customHeight="1" x14ac:dyDescent="0.3">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N561" s="14"/>
      <c r="O561" s="12"/>
      <c r="P561" s="13"/>
    </row>
    <row r="562" spans="1:16" ht="15.75" customHeight="1" x14ac:dyDescent="0.3">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N562" s="14"/>
      <c r="O562" s="12"/>
      <c r="P562" s="13"/>
    </row>
    <row r="563" spans="1:16" ht="15.75" customHeight="1" x14ac:dyDescent="0.3">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N563" s="14"/>
      <c r="O563" s="12"/>
      <c r="P563" s="13"/>
    </row>
    <row r="564" spans="1:16" ht="15.75" customHeight="1" x14ac:dyDescent="0.3">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N564" s="14"/>
      <c r="O564" s="12"/>
      <c r="P564" s="13"/>
    </row>
    <row r="565" spans="1:16" ht="15.75" customHeight="1" x14ac:dyDescent="0.3">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N565" s="14"/>
      <c r="O565" s="12"/>
      <c r="P565" s="13"/>
    </row>
    <row r="566" spans="1:16" ht="15.75" customHeight="1" x14ac:dyDescent="0.3">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N566" s="14"/>
      <c r="O566" s="12"/>
      <c r="P566" s="13"/>
    </row>
    <row r="567" spans="1:16" ht="15.75" customHeight="1" x14ac:dyDescent="0.3">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N567" s="14"/>
      <c r="O567" s="12"/>
      <c r="P567" s="13"/>
    </row>
    <row r="568" spans="1:16" ht="15.75" customHeight="1" x14ac:dyDescent="0.3">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N568" s="14"/>
      <c r="O568" s="12"/>
      <c r="P568" s="13"/>
    </row>
    <row r="569" spans="1:16" ht="15.75" customHeight="1" x14ac:dyDescent="0.3">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N569" s="14"/>
      <c r="O569" s="12"/>
      <c r="P569" s="13"/>
    </row>
    <row r="570" spans="1:16" ht="15.75" customHeight="1" x14ac:dyDescent="0.3">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N570" s="14"/>
      <c r="O570" s="12"/>
      <c r="P570" s="13"/>
    </row>
    <row r="571" spans="1:16" ht="15.75" customHeight="1" x14ac:dyDescent="0.3">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N571" s="14"/>
      <c r="O571" s="12"/>
      <c r="P571" s="13"/>
    </row>
    <row r="572" spans="1:16" ht="15.75" customHeight="1" x14ac:dyDescent="0.3">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N572" s="14"/>
      <c r="O572" s="12"/>
      <c r="P572" s="13"/>
    </row>
    <row r="573" spans="1:16" ht="15.75" customHeight="1" x14ac:dyDescent="0.3">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N573" s="14"/>
      <c r="O573" s="12"/>
      <c r="P573" s="13"/>
    </row>
    <row r="574" spans="1:16" ht="15.75" customHeight="1" x14ac:dyDescent="0.3">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N574" s="14"/>
      <c r="O574" s="12"/>
      <c r="P574" s="13"/>
    </row>
    <row r="575" spans="1:16" ht="15.75" customHeight="1" x14ac:dyDescent="0.3">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N575" s="14"/>
      <c r="O575" s="12"/>
      <c r="P575" s="13"/>
    </row>
    <row r="576" spans="1:16" ht="15.75" customHeight="1" x14ac:dyDescent="0.3">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N576" s="14"/>
      <c r="O576" s="12"/>
      <c r="P576" s="13"/>
    </row>
    <row r="577" spans="1:16" ht="15.75" customHeight="1" x14ac:dyDescent="0.3">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N577" s="14"/>
      <c r="O577" s="12"/>
      <c r="P577" s="13"/>
    </row>
    <row r="578" spans="1:16" ht="15.75" customHeight="1" x14ac:dyDescent="0.3">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N578" s="14"/>
      <c r="O578" s="12"/>
      <c r="P578" s="13"/>
    </row>
    <row r="579" spans="1:16" ht="15.75" customHeight="1" x14ac:dyDescent="0.3">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N579" s="14"/>
      <c r="O579" s="12"/>
      <c r="P579" s="13"/>
    </row>
    <row r="580" spans="1:16" ht="15.75" customHeight="1" x14ac:dyDescent="0.3">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N580" s="14"/>
      <c r="O580" s="12"/>
      <c r="P580" s="13"/>
    </row>
    <row r="581" spans="1:16" ht="15.75" customHeight="1" x14ac:dyDescent="0.3">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N581" s="14"/>
      <c r="O581" s="12"/>
      <c r="P581" s="13"/>
    </row>
    <row r="582" spans="1:16" ht="15.75" customHeight="1" x14ac:dyDescent="0.3">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N582" s="14"/>
      <c r="O582" s="12"/>
      <c r="P582" s="13"/>
    </row>
    <row r="583" spans="1:16" ht="15.75" customHeight="1" x14ac:dyDescent="0.3">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N583" s="14"/>
      <c r="O583" s="12"/>
      <c r="P583" s="13"/>
    </row>
    <row r="584" spans="1:16" ht="15.75" customHeight="1" x14ac:dyDescent="0.3">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N584" s="14"/>
      <c r="O584" s="12"/>
      <c r="P584" s="13"/>
    </row>
    <row r="585" spans="1:16" ht="15.75" customHeight="1" x14ac:dyDescent="0.3">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N585" s="14"/>
      <c r="O585" s="12"/>
      <c r="P585" s="13"/>
    </row>
    <row r="586" spans="1:16" ht="15.75" customHeight="1" x14ac:dyDescent="0.3">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N586" s="14"/>
      <c r="O586" s="12"/>
      <c r="P586" s="13"/>
    </row>
    <row r="587" spans="1:16" ht="15.75" customHeight="1" x14ac:dyDescent="0.3">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N587" s="14"/>
      <c r="O587" s="12"/>
      <c r="P587" s="13"/>
    </row>
    <row r="588" spans="1:16" ht="15.75" customHeight="1" x14ac:dyDescent="0.3">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N588" s="14"/>
      <c r="O588" s="12"/>
      <c r="P588" s="13"/>
    </row>
    <row r="589" spans="1:16" ht="15.75" customHeight="1" x14ac:dyDescent="0.3">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N589" s="14"/>
      <c r="O589" s="12"/>
      <c r="P589" s="13"/>
    </row>
    <row r="590" spans="1:16" ht="15.75" customHeight="1" x14ac:dyDescent="0.3">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N590" s="14"/>
      <c r="O590" s="12"/>
      <c r="P590" s="13"/>
    </row>
    <row r="591" spans="1:16" ht="15.75" customHeight="1" x14ac:dyDescent="0.3">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N591" s="14"/>
      <c r="O591" s="12"/>
      <c r="P591" s="13"/>
    </row>
    <row r="592" spans="1:16" ht="15.75" customHeight="1" x14ac:dyDescent="0.3">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N592" s="14"/>
      <c r="O592" s="12"/>
      <c r="P592" s="13"/>
    </row>
    <row r="593" spans="1:16" ht="15.75" customHeight="1" x14ac:dyDescent="0.3">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N593" s="14"/>
      <c r="O593" s="12"/>
      <c r="P593" s="13"/>
    </row>
    <row r="594" spans="1:16" ht="15.75" customHeight="1" x14ac:dyDescent="0.3">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N594" s="14"/>
      <c r="O594" s="12"/>
      <c r="P594" s="13"/>
    </row>
    <row r="595" spans="1:16" ht="15.75" customHeight="1" x14ac:dyDescent="0.3">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N595" s="14"/>
      <c r="O595" s="12"/>
      <c r="P595" s="13"/>
    </row>
    <row r="596" spans="1:16" ht="15.75" customHeight="1" x14ac:dyDescent="0.3">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N596" s="14"/>
      <c r="O596" s="12"/>
      <c r="P596" s="13"/>
    </row>
    <row r="597" spans="1:16" ht="15.75" customHeight="1" x14ac:dyDescent="0.3">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N597" s="14"/>
      <c r="O597" s="12"/>
      <c r="P597" s="13"/>
    </row>
    <row r="598" spans="1:16" ht="15.75" customHeight="1" x14ac:dyDescent="0.3">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N598" s="14"/>
      <c r="O598" s="12"/>
      <c r="P598" s="13"/>
    </row>
    <row r="599" spans="1:16" ht="15.75" customHeight="1" x14ac:dyDescent="0.3">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N599" s="14"/>
      <c r="O599" s="12"/>
      <c r="P599" s="13"/>
    </row>
    <row r="600" spans="1:16" ht="15.75" customHeight="1" x14ac:dyDescent="0.3">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N600" s="14"/>
      <c r="O600" s="12"/>
      <c r="P600" s="13"/>
    </row>
    <row r="601" spans="1:16" ht="15.75" customHeight="1" x14ac:dyDescent="0.3">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N601" s="14"/>
      <c r="O601" s="12"/>
      <c r="P601" s="13"/>
    </row>
    <row r="602" spans="1:16" ht="15.75" customHeight="1" x14ac:dyDescent="0.3">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N602" s="14"/>
      <c r="O602" s="12"/>
      <c r="P602" s="13"/>
    </row>
    <row r="603" spans="1:16" ht="15.75" customHeight="1" x14ac:dyDescent="0.3">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N603" s="14"/>
      <c r="O603" s="12"/>
      <c r="P603" s="13"/>
    </row>
    <row r="604" spans="1:16" ht="15.75" customHeight="1" x14ac:dyDescent="0.3">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N604" s="14"/>
      <c r="O604" s="12"/>
      <c r="P604" s="13"/>
    </row>
    <row r="605" spans="1:16" ht="15.75" customHeight="1" x14ac:dyDescent="0.3">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N605" s="14"/>
      <c r="O605" s="12"/>
      <c r="P605" s="13"/>
    </row>
    <row r="606" spans="1:16" ht="15.75" customHeight="1" x14ac:dyDescent="0.3">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N606" s="14"/>
      <c r="O606" s="12"/>
      <c r="P606" s="13"/>
    </row>
    <row r="607" spans="1:16" ht="15.75" customHeight="1" x14ac:dyDescent="0.3">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N607" s="14"/>
      <c r="O607" s="12"/>
      <c r="P607" s="13"/>
    </row>
    <row r="608" spans="1:16" ht="15.75" customHeight="1" x14ac:dyDescent="0.3">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N608" s="14"/>
      <c r="O608" s="12"/>
      <c r="P608" s="13"/>
    </row>
    <row r="609" spans="1:16" ht="15.75" customHeight="1" x14ac:dyDescent="0.3">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N609" s="14"/>
      <c r="O609" s="12"/>
      <c r="P609" s="13"/>
    </row>
    <row r="610" spans="1:16" ht="15.75" customHeight="1" x14ac:dyDescent="0.3">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N610" s="14"/>
      <c r="O610" s="12"/>
      <c r="P610" s="13"/>
    </row>
    <row r="611" spans="1:16" ht="15.75" customHeight="1" x14ac:dyDescent="0.3">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N611" s="14"/>
      <c r="O611" s="12"/>
      <c r="P611" s="13"/>
    </row>
    <row r="612" spans="1:16" ht="15.75" customHeight="1" x14ac:dyDescent="0.3">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N612" s="14"/>
      <c r="O612" s="12"/>
      <c r="P612" s="13"/>
    </row>
    <row r="613" spans="1:16" ht="15.75" customHeight="1" x14ac:dyDescent="0.3">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N613" s="14"/>
      <c r="O613" s="12"/>
      <c r="P613" s="13"/>
    </row>
    <row r="614" spans="1:16" ht="15.75" customHeight="1" x14ac:dyDescent="0.3">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N614" s="14"/>
      <c r="O614" s="12"/>
      <c r="P614" s="13"/>
    </row>
    <row r="615" spans="1:16" ht="15.75" customHeight="1" x14ac:dyDescent="0.3">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N615" s="14"/>
      <c r="O615" s="12"/>
      <c r="P615" s="13"/>
    </row>
    <row r="616" spans="1:16" ht="15.75" customHeight="1" x14ac:dyDescent="0.3">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N616" s="14"/>
      <c r="O616" s="12"/>
      <c r="P616" s="13"/>
    </row>
    <row r="617" spans="1:16" ht="15.75" customHeight="1" x14ac:dyDescent="0.3">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N617" s="14"/>
      <c r="O617" s="12"/>
      <c r="P617" s="13"/>
    </row>
    <row r="618" spans="1:16" ht="15.75" customHeight="1" x14ac:dyDescent="0.3">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N618" s="14"/>
      <c r="O618" s="12"/>
      <c r="P618" s="13"/>
    </row>
    <row r="619" spans="1:16" ht="15.75" customHeight="1" x14ac:dyDescent="0.3">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N619" s="14"/>
      <c r="O619" s="12"/>
      <c r="P619" s="13"/>
    </row>
    <row r="620" spans="1:16" ht="15.75" customHeight="1" x14ac:dyDescent="0.3">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N620" s="14"/>
      <c r="O620" s="12"/>
      <c r="P620" s="13"/>
    </row>
    <row r="621" spans="1:16" ht="15.75" customHeight="1" x14ac:dyDescent="0.3">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N621" s="14"/>
      <c r="O621" s="12"/>
      <c r="P621" s="13"/>
    </row>
    <row r="622" spans="1:16" ht="15.75" customHeight="1" x14ac:dyDescent="0.3">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N622" s="14"/>
      <c r="O622" s="12"/>
      <c r="P622" s="13"/>
    </row>
    <row r="623" spans="1:16" ht="15.75" customHeight="1" x14ac:dyDescent="0.3">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N623" s="14"/>
      <c r="O623" s="12"/>
      <c r="P623" s="13"/>
    </row>
    <row r="624" spans="1:16" ht="15.75" customHeight="1" x14ac:dyDescent="0.3">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N624" s="14"/>
      <c r="O624" s="12"/>
      <c r="P624" s="13"/>
    </row>
    <row r="625" spans="1:16" ht="15.75" customHeight="1" x14ac:dyDescent="0.3">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N625" s="14"/>
      <c r="O625" s="12"/>
      <c r="P625" s="13"/>
    </row>
    <row r="626" spans="1:16" ht="15.75" customHeight="1" x14ac:dyDescent="0.3">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N626" s="14"/>
      <c r="O626" s="12"/>
      <c r="P626" s="13"/>
    </row>
    <row r="627" spans="1:16" ht="15.75" customHeight="1" x14ac:dyDescent="0.3">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N627" s="14"/>
      <c r="O627" s="12"/>
      <c r="P627" s="13"/>
    </row>
    <row r="628" spans="1:16" ht="15.75" customHeight="1" x14ac:dyDescent="0.3">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N628" s="14"/>
      <c r="O628" s="12"/>
      <c r="P628" s="13"/>
    </row>
    <row r="629" spans="1:16" ht="15.75" customHeight="1" x14ac:dyDescent="0.3">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N629" s="14"/>
      <c r="O629" s="12"/>
      <c r="P629" s="13"/>
    </row>
    <row r="630" spans="1:16" ht="15.75" customHeight="1" x14ac:dyDescent="0.3">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N630" s="14"/>
      <c r="O630" s="12"/>
      <c r="P630" s="13"/>
    </row>
    <row r="631" spans="1:16" ht="15.75" customHeight="1" x14ac:dyDescent="0.3">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N631" s="14"/>
      <c r="O631" s="12"/>
      <c r="P631" s="13"/>
    </row>
    <row r="632" spans="1:16" ht="15.75" customHeight="1" x14ac:dyDescent="0.3">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N632" s="14"/>
      <c r="O632" s="12"/>
      <c r="P632" s="13"/>
    </row>
    <row r="633" spans="1:16" ht="15.75" customHeight="1" x14ac:dyDescent="0.3">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N633" s="14"/>
      <c r="O633" s="12"/>
      <c r="P633" s="13"/>
    </row>
    <row r="634" spans="1:16" ht="15.75" customHeight="1" x14ac:dyDescent="0.3">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N634" s="14"/>
      <c r="O634" s="12"/>
      <c r="P634" s="13"/>
    </row>
    <row r="635" spans="1:16" ht="15.75" customHeight="1" x14ac:dyDescent="0.3">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N635" s="14"/>
      <c r="O635" s="12"/>
      <c r="P635" s="13"/>
    </row>
    <row r="636" spans="1:16" ht="15.75" customHeight="1" x14ac:dyDescent="0.3">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N636" s="14"/>
      <c r="O636" s="12"/>
      <c r="P636" s="13"/>
    </row>
    <row r="637" spans="1:16" ht="15.75" customHeight="1" x14ac:dyDescent="0.3">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N637" s="14"/>
      <c r="O637" s="12"/>
      <c r="P637" s="13"/>
    </row>
    <row r="638" spans="1:16" ht="15.75" customHeight="1" x14ac:dyDescent="0.3">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N638" s="14"/>
      <c r="O638" s="12"/>
      <c r="P638" s="13"/>
    </row>
    <row r="639" spans="1:16" ht="15.75" customHeight="1" x14ac:dyDescent="0.3">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N639" s="14"/>
      <c r="O639" s="12"/>
      <c r="P639" s="13"/>
    </row>
    <row r="640" spans="1:16" ht="15.75" customHeight="1" x14ac:dyDescent="0.3">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N640" s="14"/>
      <c r="O640" s="12"/>
      <c r="P640" s="13"/>
    </row>
    <row r="641" spans="1:16" ht="15.75" customHeight="1" x14ac:dyDescent="0.3">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N641" s="14"/>
      <c r="O641" s="12"/>
      <c r="P641" s="13"/>
    </row>
    <row r="642" spans="1:16" ht="15.75" customHeight="1" x14ac:dyDescent="0.3">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N642" s="14"/>
      <c r="O642" s="12"/>
      <c r="P642" s="13"/>
    </row>
    <row r="643" spans="1:16" ht="15.75" customHeight="1" x14ac:dyDescent="0.3">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N643" s="14"/>
      <c r="O643" s="12"/>
      <c r="P643" s="13"/>
    </row>
    <row r="644" spans="1:16" ht="15.75" customHeight="1" x14ac:dyDescent="0.3">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N644" s="14"/>
      <c r="O644" s="12"/>
      <c r="P644" s="13"/>
    </row>
    <row r="645" spans="1:16" ht="15.75" customHeight="1" x14ac:dyDescent="0.3">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N645" s="14"/>
      <c r="O645" s="12"/>
      <c r="P645" s="13"/>
    </row>
    <row r="646" spans="1:16" ht="15.75" customHeight="1" x14ac:dyDescent="0.3">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N646" s="14"/>
      <c r="O646" s="12"/>
      <c r="P646" s="13"/>
    </row>
    <row r="647" spans="1:16" ht="15.75" customHeight="1" x14ac:dyDescent="0.3">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N647" s="14"/>
      <c r="O647" s="12"/>
      <c r="P647" s="13"/>
    </row>
    <row r="648" spans="1:16" ht="15.75" customHeight="1" x14ac:dyDescent="0.3">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N648" s="14"/>
      <c r="O648" s="12"/>
      <c r="P648" s="13"/>
    </row>
    <row r="649" spans="1:16" ht="15.75" customHeight="1" x14ac:dyDescent="0.3">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N649" s="14"/>
      <c r="O649" s="12"/>
      <c r="P649" s="13"/>
    </row>
    <row r="650" spans="1:16" ht="15.75" customHeight="1" x14ac:dyDescent="0.3">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N650" s="14"/>
      <c r="O650" s="12"/>
      <c r="P650" s="13"/>
    </row>
    <row r="651" spans="1:16" ht="15.75" customHeight="1" x14ac:dyDescent="0.3">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N651" s="14"/>
      <c r="O651" s="12"/>
      <c r="P651" s="13"/>
    </row>
    <row r="652" spans="1:16" ht="15.75" customHeight="1" x14ac:dyDescent="0.3">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N652" s="14"/>
      <c r="O652" s="12"/>
      <c r="P652" s="13"/>
    </row>
    <row r="653" spans="1:16" ht="15.75" customHeight="1" x14ac:dyDescent="0.3">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N653" s="14"/>
      <c r="O653" s="12"/>
      <c r="P653" s="13"/>
    </row>
    <row r="654" spans="1:16" ht="15.75" customHeight="1" x14ac:dyDescent="0.3">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N654" s="14"/>
      <c r="O654" s="12"/>
      <c r="P654" s="13"/>
    </row>
    <row r="655" spans="1:16" ht="15.75" customHeight="1" x14ac:dyDescent="0.3">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N655" s="14"/>
      <c r="O655" s="12"/>
      <c r="P655" s="13"/>
    </row>
    <row r="656" spans="1:16" ht="15.75" customHeight="1" x14ac:dyDescent="0.3">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N656" s="14"/>
      <c r="O656" s="12"/>
      <c r="P656" s="13"/>
    </row>
    <row r="657" spans="1:16" ht="15.75" customHeight="1" x14ac:dyDescent="0.3">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N657" s="14"/>
      <c r="O657" s="12"/>
      <c r="P657" s="13"/>
    </row>
    <row r="658" spans="1:16" ht="15.75" customHeight="1" x14ac:dyDescent="0.3">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N658" s="14"/>
      <c r="O658" s="12"/>
      <c r="P658" s="13"/>
    </row>
    <row r="659" spans="1:16" ht="15.75" customHeight="1" x14ac:dyDescent="0.3">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N659" s="14"/>
      <c r="O659" s="12"/>
      <c r="P659" s="13"/>
    </row>
    <row r="660" spans="1:16" ht="15.75" customHeight="1" x14ac:dyDescent="0.3">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N660" s="14"/>
      <c r="O660" s="12"/>
      <c r="P660" s="13"/>
    </row>
    <row r="661" spans="1:16" ht="15.75" customHeight="1" x14ac:dyDescent="0.3">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N661" s="14"/>
      <c r="O661" s="12"/>
      <c r="P661" s="13"/>
    </row>
    <row r="662" spans="1:16" ht="15.75" customHeight="1" x14ac:dyDescent="0.3">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N662" s="14"/>
      <c r="O662" s="12"/>
      <c r="P662" s="13"/>
    </row>
    <row r="663" spans="1:16" ht="15.75" customHeight="1" x14ac:dyDescent="0.3">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N663" s="14"/>
      <c r="O663" s="12"/>
      <c r="P663" s="13"/>
    </row>
    <row r="664" spans="1:16" ht="15.75" customHeight="1" x14ac:dyDescent="0.3">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N664" s="14"/>
      <c r="O664" s="12"/>
      <c r="P664" s="13"/>
    </row>
    <row r="665" spans="1:16" ht="15.75" customHeight="1" x14ac:dyDescent="0.3">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N665" s="14"/>
      <c r="O665" s="12"/>
      <c r="P665" s="13"/>
    </row>
    <row r="666" spans="1:16" ht="15.75" customHeight="1" x14ac:dyDescent="0.3">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N666" s="14"/>
      <c r="O666" s="12"/>
      <c r="P666" s="13"/>
    </row>
    <row r="667" spans="1:16" ht="15.75" customHeight="1" x14ac:dyDescent="0.3">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N667" s="14"/>
      <c r="O667" s="12"/>
      <c r="P667" s="13"/>
    </row>
    <row r="668" spans="1:16" ht="15.75" customHeight="1" x14ac:dyDescent="0.3">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N668" s="14"/>
      <c r="O668" s="12"/>
      <c r="P668" s="13"/>
    </row>
    <row r="669" spans="1:16" ht="15.75" customHeight="1" x14ac:dyDescent="0.3">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N669" s="14"/>
      <c r="O669" s="12"/>
      <c r="P669" s="13"/>
    </row>
    <row r="670" spans="1:16" ht="15.75" customHeight="1" x14ac:dyDescent="0.3">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N670" s="14"/>
      <c r="O670" s="12"/>
      <c r="P670" s="13"/>
    </row>
    <row r="671" spans="1:16" ht="15.75" customHeight="1" x14ac:dyDescent="0.3">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N671" s="14"/>
      <c r="O671" s="12"/>
      <c r="P671" s="13"/>
    </row>
    <row r="672" spans="1:16" ht="15.75" customHeight="1" x14ac:dyDescent="0.3">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N672" s="14"/>
      <c r="O672" s="12"/>
      <c r="P672" s="13"/>
    </row>
    <row r="673" spans="1:16" ht="15.75" customHeight="1" x14ac:dyDescent="0.3">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N673" s="14"/>
      <c r="O673" s="12"/>
      <c r="P673" s="13"/>
    </row>
    <row r="674" spans="1:16" ht="15.75" customHeight="1" x14ac:dyDescent="0.3">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N674" s="14"/>
      <c r="O674" s="12"/>
      <c r="P674" s="13"/>
    </row>
    <row r="675" spans="1:16" ht="15.75" customHeight="1" x14ac:dyDescent="0.3">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N675" s="14"/>
      <c r="O675" s="12"/>
      <c r="P675" s="13"/>
    </row>
    <row r="676" spans="1:16" ht="15.75" customHeight="1" x14ac:dyDescent="0.3">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N676" s="14"/>
      <c r="O676" s="12"/>
      <c r="P676" s="13"/>
    </row>
    <row r="677" spans="1:16" ht="15.75" customHeight="1" x14ac:dyDescent="0.3">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N677" s="14"/>
      <c r="O677" s="12"/>
      <c r="P677" s="13"/>
    </row>
    <row r="678" spans="1:16" ht="15.75" customHeight="1" x14ac:dyDescent="0.3">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N678" s="14"/>
      <c r="O678" s="12"/>
      <c r="P678" s="13"/>
    </row>
    <row r="679" spans="1:16" ht="15.75" customHeight="1" x14ac:dyDescent="0.3">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N679" s="14"/>
      <c r="O679" s="12"/>
      <c r="P679" s="13"/>
    </row>
    <row r="680" spans="1:16" ht="15.75" customHeight="1" x14ac:dyDescent="0.3">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N680" s="14"/>
      <c r="O680" s="12"/>
      <c r="P680" s="13"/>
    </row>
    <row r="681" spans="1:16" ht="15.75" customHeight="1" x14ac:dyDescent="0.3">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N681" s="14"/>
      <c r="O681" s="12"/>
      <c r="P681" s="13"/>
    </row>
    <row r="682" spans="1:16" ht="15.75" customHeight="1" x14ac:dyDescent="0.3">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N682" s="14"/>
      <c r="O682" s="12"/>
      <c r="P682" s="13"/>
    </row>
    <row r="683" spans="1:16" ht="15.75" customHeight="1" x14ac:dyDescent="0.3">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N683" s="14"/>
      <c r="O683" s="12"/>
      <c r="P683" s="13"/>
    </row>
    <row r="684" spans="1:16" ht="15.75" customHeight="1" x14ac:dyDescent="0.3">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N684" s="14"/>
      <c r="O684" s="12"/>
      <c r="P684" s="13"/>
    </row>
    <row r="685" spans="1:16" ht="15.75" customHeight="1" x14ac:dyDescent="0.3">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N685" s="14"/>
      <c r="O685" s="12"/>
      <c r="P685" s="13"/>
    </row>
    <row r="686" spans="1:16" ht="15.75" customHeight="1" x14ac:dyDescent="0.3">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N686" s="14"/>
      <c r="O686" s="12"/>
      <c r="P686" s="13"/>
    </row>
    <row r="687" spans="1:16" ht="15.75" customHeight="1" x14ac:dyDescent="0.3">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N687" s="14"/>
      <c r="O687" s="12"/>
      <c r="P687" s="13"/>
    </row>
    <row r="688" spans="1:16" ht="15.75" customHeight="1" x14ac:dyDescent="0.3">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N688" s="14"/>
      <c r="O688" s="12"/>
      <c r="P688" s="13"/>
    </row>
    <row r="689" spans="1:16" ht="15.75" customHeight="1" x14ac:dyDescent="0.3">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N689" s="14"/>
      <c r="O689" s="12"/>
      <c r="P689" s="13"/>
    </row>
    <row r="690" spans="1:16" ht="15.75" customHeight="1" x14ac:dyDescent="0.3">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N690" s="14"/>
      <c r="O690" s="12"/>
      <c r="P690" s="13"/>
    </row>
    <row r="691" spans="1:16" ht="15.75" customHeight="1" x14ac:dyDescent="0.3">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N691" s="14"/>
      <c r="O691" s="12"/>
      <c r="P691" s="13"/>
    </row>
    <row r="692" spans="1:16" ht="15.75" customHeight="1" x14ac:dyDescent="0.3">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N692" s="14"/>
      <c r="O692" s="12"/>
      <c r="P692" s="13"/>
    </row>
    <row r="693" spans="1:16" ht="15.75" customHeight="1" x14ac:dyDescent="0.3">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N693" s="14"/>
      <c r="O693" s="12"/>
      <c r="P693" s="13"/>
    </row>
    <row r="694" spans="1:16" ht="15.75" customHeight="1" x14ac:dyDescent="0.3">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N694" s="14"/>
      <c r="O694" s="12"/>
      <c r="P694" s="13"/>
    </row>
    <row r="695" spans="1:16" ht="15.75" customHeight="1" x14ac:dyDescent="0.3">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N695" s="14"/>
      <c r="O695" s="12"/>
      <c r="P695" s="13"/>
    </row>
    <row r="696" spans="1:16" ht="15.75" customHeight="1" x14ac:dyDescent="0.3">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N696" s="14"/>
      <c r="O696" s="12"/>
      <c r="P696" s="13"/>
    </row>
    <row r="697" spans="1:16" ht="15.75" customHeight="1" x14ac:dyDescent="0.3">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N697" s="14"/>
      <c r="O697" s="12"/>
      <c r="P697" s="13"/>
    </row>
    <row r="698" spans="1:16" ht="15.75" customHeight="1" x14ac:dyDescent="0.3">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N698" s="14"/>
      <c r="O698" s="12"/>
      <c r="P698" s="13"/>
    </row>
    <row r="699" spans="1:16" ht="15.75" customHeight="1" x14ac:dyDescent="0.3">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N699" s="14"/>
      <c r="O699" s="12"/>
      <c r="P699" s="13"/>
    </row>
    <row r="700" spans="1:16" ht="15.75" customHeight="1" x14ac:dyDescent="0.3">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N700" s="14"/>
      <c r="O700" s="12"/>
      <c r="P700" s="13"/>
    </row>
    <row r="701" spans="1:16" ht="15.75" customHeight="1" x14ac:dyDescent="0.3">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N701" s="14"/>
      <c r="O701" s="12"/>
      <c r="P701" s="13"/>
    </row>
    <row r="702" spans="1:16" ht="15.75" customHeight="1" x14ac:dyDescent="0.3">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N702" s="14"/>
      <c r="O702" s="12"/>
      <c r="P702" s="13"/>
    </row>
    <row r="703" spans="1:16" ht="15.75" customHeight="1" x14ac:dyDescent="0.3">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N703" s="14"/>
      <c r="O703" s="12"/>
      <c r="P703" s="13"/>
    </row>
    <row r="704" spans="1:16" ht="15.75" customHeight="1" x14ac:dyDescent="0.3">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N704" s="14"/>
      <c r="O704" s="12"/>
      <c r="P704" s="13"/>
    </row>
    <row r="705" spans="1:16" ht="15.75" customHeight="1" x14ac:dyDescent="0.3">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N705" s="14"/>
      <c r="O705" s="12"/>
      <c r="P705" s="13"/>
    </row>
    <row r="706" spans="1:16" ht="15.75" customHeight="1" x14ac:dyDescent="0.3">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N706" s="14"/>
      <c r="O706" s="12"/>
      <c r="P706" s="13"/>
    </row>
    <row r="707" spans="1:16" ht="15.75" customHeight="1" x14ac:dyDescent="0.3">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N707" s="14"/>
      <c r="O707" s="12"/>
      <c r="P707" s="13"/>
    </row>
    <row r="708" spans="1:16" ht="15.75" customHeight="1" x14ac:dyDescent="0.3">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N708" s="14"/>
      <c r="O708" s="12"/>
      <c r="P708" s="13"/>
    </row>
    <row r="709" spans="1:16" ht="15.75" customHeight="1" x14ac:dyDescent="0.3">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N709" s="14"/>
      <c r="O709" s="12"/>
      <c r="P709" s="13"/>
    </row>
    <row r="710" spans="1:16" ht="15.75" customHeight="1" x14ac:dyDescent="0.3">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N710" s="14"/>
      <c r="O710" s="12"/>
      <c r="P710" s="13"/>
    </row>
    <row r="711" spans="1:16" ht="15.75" customHeight="1" x14ac:dyDescent="0.3">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N711" s="14"/>
      <c r="O711" s="12"/>
      <c r="P711" s="13"/>
    </row>
    <row r="712" spans="1:16" ht="15.75" customHeight="1" x14ac:dyDescent="0.3">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N712" s="14"/>
      <c r="O712" s="12"/>
      <c r="P712" s="13"/>
    </row>
    <row r="713" spans="1:16" ht="15.75" customHeight="1" x14ac:dyDescent="0.3">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N713" s="14"/>
      <c r="O713" s="12"/>
      <c r="P713" s="13"/>
    </row>
    <row r="714" spans="1:16" ht="15.75" customHeight="1" x14ac:dyDescent="0.3">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N714" s="14"/>
      <c r="O714" s="12"/>
      <c r="P714" s="13"/>
    </row>
    <row r="715" spans="1:16" ht="15.75" customHeight="1" x14ac:dyDescent="0.3">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N715" s="14"/>
      <c r="O715" s="12"/>
      <c r="P715" s="13"/>
    </row>
    <row r="716" spans="1:16" ht="15.75" customHeight="1" x14ac:dyDescent="0.3">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N716" s="14"/>
      <c r="O716" s="12"/>
      <c r="P716" s="13"/>
    </row>
    <row r="717" spans="1:16" ht="15.75" customHeight="1" x14ac:dyDescent="0.3">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N717" s="14"/>
      <c r="O717" s="12"/>
      <c r="P717" s="13"/>
    </row>
    <row r="718" spans="1:16" ht="15.75" customHeight="1" x14ac:dyDescent="0.3">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N718" s="14"/>
      <c r="O718" s="12"/>
      <c r="P718" s="13"/>
    </row>
    <row r="719" spans="1:16" ht="15.75" customHeight="1" x14ac:dyDescent="0.3">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N719" s="14"/>
      <c r="O719" s="12"/>
      <c r="P719" s="13"/>
    </row>
    <row r="720" spans="1:16" ht="15.75" customHeight="1" x14ac:dyDescent="0.3">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N720" s="14"/>
      <c r="O720" s="12"/>
      <c r="P720" s="13"/>
    </row>
    <row r="721" spans="1:16" ht="15.75" customHeight="1" x14ac:dyDescent="0.3">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N721" s="14"/>
      <c r="O721" s="12"/>
      <c r="P721" s="13"/>
    </row>
    <row r="722" spans="1:16" ht="15.75" customHeight="1" x14ac:dyDescent="0.3">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N722" s="14"/>
      <c r="O722" s="12"/>
      <c r="P722" s="13"/>
    </row>
    <row r="723" spans="1:16" ht="15.75" customHeight="1" x14ac:dyDescent="0.3">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N723" s="14"/>
      <c r="O723" s="12"/>
      <c r="P723" s="13"/>
    </row>
    <row r="724" spans="1:16" ht="15.75" customHeight="1" x14ac:dyDescent="0.3">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N724" s="14"/>
      <c r="O724" s="12"/>
      <c r="P724" s="13"/>
    </row>
    <row r="725" spans="1:16" ht="15.75" customHeight="1" x14ac:dyDescent="0.3">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N725" s="14"/>
      <c r="O725" s="12"/>
      <c r="P725" s="13"/>
    </row>
    <row r="726" spans="1:16" ht="15.75" customHeight="1" x14ac:dyDescent="0.3">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N726" s="16">
        <f>Data!$I726+0.05</f>
        <v>0.5</v>
      </c>
      <c r="O726" s="12"/>
      <c r="P726" s="13"/>
    </row>
    <row r="727" spans="1:16" ht="15.75" customHeight="1" x14ac:dyDescent="0.3">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N727" s="16">
        <f>Data!$I727+0.05</f>
        <v>0.5</v>
      </c>
      <c r="O727" s="12"/>
      <c r="P727" s="13"/>
    </row>
    <row r="728" spans="1:16" ht="15.75" customHeight="1" x14ac:dyDescent="0.3">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N728" s="16">
        <f>Data!$I728+0.05</f>
        <v>0.4</v>
      </c>
      <c r="O728" s="12"/>
      <c r="P728" s="13"/>
    </row>
    <row r="729" spans="1:16" ht="15.75" customHeight="1" x14ac:dyDescent="0.3">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N729" s="16">
        <f>Data!$I729+0.05</f>
        <v>0.44999999999999996</v>
      </c>
      <c r="O729" s="12"/>
      <c r="P729" s="13"/>
    </row>
    <row r="730" spans="1:16" ht="15.75" customHeight="1" x14ac:dyDescent="0.3">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N730" s="16">
        <f>Data!$I730+0.05</f>
        <v>0.60000000000000009</v>
      </c>
      <c r="O730" s="12"/>
      <c r="P730" s="13"/>
    </row>
    <row r="731" spans="1:16" ht="15.75" customHeight="1" x14ac:dyDescent="0.3">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N731" s="16">
        <f>Data!$I731+0.05</f>
        <v>0.5</v>
      </c>
      <c r="O731" s="12"/>
      <c r="P731" s="13"/>
    </row>
    <row r="732" spans="1:16" ht="15.75" customHeight="1" x14ac:dyDescent="0.3">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N732" s="16">
        <f>Data!$I732+0.05</f>
        <v>0.5</v>
      </c>
      <c r="O732" s="12"/>
      <c r="P732" s="13"/>
    </row>
    <row r="733" spans="1:16" ht="15.75" customHeight="1" x14ac:dyDescent="0.3">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N733" s="16">
        <f>Data!$I733+0.05</f>
        <v>0.5</v>
      </c>
      <c r="O733" s="12"/>
      <c r="P733" s="13"/>
    </row>
    <row r="734" spans="1:16" ht="15.75" customHeight="1" x14ac:dyDescent="0.3">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N734" s="16">
        <f>Data!$I734+0.05</f>
        <v>0.4</v>
      </c>
      <c r="O734" s="12"/>
      <c r="P734" s="13"/>
    </row>
    <row r="735" spans="1:16" ht="15.75" customHeight="1" x14ac:dyDescent="0.3">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N735" s="16">
        <f>Data!$I735+0.05</f>
        <v>0.44999999999999996</v>
      </c>
      <c r="O735" s="12"/>
      <c r="P735" s="13"/>
    </row>
    <row r="736" spans="1:16" ht="15.75" customHeight="1" x14ac:dyDescent="0.3">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N736" s="16">
        <f>Data!$I736+0.05</f>
        <v>0.60000000000000009</v>
      </c>
      <c r="O736" s="12"/>
      <c r="P736" s="13"/>
    </row>
    <row r="737" spans="1:16" ht="15.75" customHeight="1" x14ac:dyDescent="0.3">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N737" s="16">
        <f>Data!$I737+0.05</f>
        <v>0.5</v>
      </c>
      <c r="O737" s="12"/>
      <c r="P737" s="13"/>
    </row>
    <row r="738" spans="1:16" ht="15.75" customHeight="1" x14ac:dyDescent="0.3">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N738" s="16">
        <f>Data!$I738+0.05</f>
        <v>0.5</v>
      </c>
      <c r="O738" s="12"/>
      <c r="P738" s="13"/>
    </row>
    <row r="739" spans="1:16" ht="15.75" customHeight="1" x14ac:dyDescent="0.3">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N739" s="16">
        <f>Data!$I739+0.05</f>
        <v>0.5</v>
      </c>
      <c r="O739" s="12"/>
      <c r="P739" s="13"/>
    </row>
    <row r="740" spans="1:16" ht="15.75" customHeight="1" x14ac:dyDescent="0.3">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N740" s="16">
        <f>Data!$I740+0.05</f>
        <v>0.4</v>
      </c>
      <c r="O740" s="12"/>
      <c r="P740" s="13"/>
    </row>
    <row r="741" spans="1:16" ht="15.75" customHeight="1" x14ac:dyDescent="0.3">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N741" s="16">
        <f>Data!$I741+0.05</f>
        <v>0.44999999999999996</v>
      </c>
      <c r="O741" s="12"/>
      <c r="P741" s="13"/>
    </row>
    <row r="742" spans="1:16" ht="15.75" customHeight="1" x14ac:dyDescent="0.3">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N742" s="16">
        <f>Data!$I742+0.05</f>
        <v>0.60000000000000009</v>
      </c>
      <c r="O742" s="12"/>
      <c r="P742" s="13"/>
    </row>
    <row r="743" spans="1:16" ht="15.75" customHeight="1" x14ac:dyDescent="0.3">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N743" s="16">
        <f>Data!$I743+0.05</f>
        <v>0.5</v>
      </c>
      <c r="O743" s="12"/>
      <c r="P743" s="13"/>
    </row>
    <row r="744" spans="1:16" ht="15.75" customHeight="1" x14ac:dyDescent="0.3">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N744" s="16">
        <f>Data!$I744+0.05</f>
        <v>0.5</v>
      </c>
      <c r="O744" s="12"/>
      <c r="P744" s="13"/>
    </row>
    <row r="745" spans="1:16" ht="15.75" customHeight="1" x14ac:dyDescent="0.3">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N745" s="16">
        <f>Data!$I745+0.05</f>
        <v>0.5</v>
      </c>
      <c r="O745" s="12"/>
      <c r="P745" s="13"/>
    </row>
    <row r="746" spans="1:16" ht="15.75" customHeight="1" x14ac:dyDescent="0.3">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N746" s="16">
        <f>Data!$I746+0.05</f>
        <v>0.4</v>
      </c>
      <c r="O746" s="12"/>
      <c r="P746" s="13"/>
    </row>
    <row r="747" spans="1:16" ht="15.75" customHeight="1" x14ac:dyDescent="0.3">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N747" s="16">
        <f>Data!$I747+0.05</f>
        <v>0.44999999999999996</v>
      </c>
      <c r="O747" s="12"/>
      <c r="P747" s="13"/>
    </row>
    <row r="748" spans="1:16" ht="15.75" customHeight="1" x14ac:dyDescent="0.3">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N748" s="16">
        <f>Data!$I748+0.05</f>
        <v>0.60000000000000009</v>
      </c>
      <c r="O748" s="12"/>
      <c r="P748" s="13"/>
    </row>
    <row r="749" spans="1:16" ht="15.75" customHeight="1" x14ac:dyDescent="0.3">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N749" s="16">
        <f>Data!$I749+0.05</f>
        <v>0.5</v>
      </c>
      <c r="O749" s="12"/>
      <c r="P749" s="13"/>
    </row>
    <row r="750" spans="1:16" ht="15.75" customHeight="1" x14ac:dyDescent="0.3">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N750" s="16">
        <f>Data!$I750+0.05</f>
        <v>0.60000000000000009</v>
      </c>
      <c r="O750" s="12"/>
      <c r="P750" s="13"/>
    </row>
    <row r="751" spans="1:16" ht="15.75" customHeight="1" x14ac:dyDescent="0.3">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N751" s="16">
        <f>Data!$I751+0.05</f>
        <v>0.60000000000000009</v>
      </c>
      <c r="O751" s="12"/>
      <c r="P751" s="13"/>
    </row>
    <row r="752" spans="1:16" ht="15.75" customHeight="1" x14ac:dyDescent="0.3">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N752" s="16">
        <f>Data!$I752+0.05</f>
        <v>0.55000000000000004</v>
      </c>
      <c r="O752" s="12"/>
      <c r="P752" s="13"/>
    </row>
    <row r="753" spans="1:16" ht="15.75" customHeight="1" x14ac:dyDescent="0.3">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N753" s="16">
        <f>Data!$I753+0.05</f>
        <v>0.55000000000000004</v>
      </c>
      <c r="O753" s="12"/>
      <c r="P753" s="13"/>
    </row>
    <row r="754" spans="1:16" ht="15.75" customHeight="1" x14ac:dyDescent="0.3">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N754" s="16">
        <f>Data!$I754+0.05</f>
        <v>0.65</v>
      </c>
      <c r="O754" s="12"/>
      <c r="P754" s="13"/>
    </row>
    <row r="755" spans="1:16" ht="15.75" customHeight="1" x14ac:dyDescent="0.3">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N755" s="16">
        <f>Data!$I755+0.05</f>
        <v>0.70000000000000007</v>
      </c>
      <c r="O755" s="12"/>
      <c r="P755" s="13"/>
    </row>
    <row r="756" spans="1:16" ht="15.75" customHeight="1" x14ac:dyDescent="0.3">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N756" s="16">
        <f>Data!$I756+0.05</f>
        <v>0.65</v>
      </c>
      <c r="O756" s="12"/>
      <c r="P756" s="13"/>
    </row>
    <row r="757" spans="1:16" ht="15.75" customHeight="1" x14ac:dyDescent="0.3">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N757" s="16">
        <f>Data!$I757+0.05</f>
        <v>0.60000000000000009</v>
      </c>
      <c r="O757" s="12"/>
      <c r="P757" s="13"/>
    </row>
    <row r="758" spans="1:16" ht="15.75" customHeight="1" x14ac:dyDescent="0.3">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N758" s="16">
        <f>Data!$I758+0.05</f>
        <v>0.55000000000000004</v>
      </c>
      <c r="O758" s="12"/>
      <c r="P758" s="13"/>
    </row>
    <row r="759" spans="1:16" ht="15.75" customHeight="1" x14ac:dyDescent="0.3">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N759" s="16">
        <f>Data!$I759+0.05</f>
        <v>0.55000000000000004</v>
      </c>
      <c r="O759" s="12"/>
      <c r="P759" s="13"/>
    </row>
    <row r="760" spans="1:16" ht="15.75" customHeight="1" x14ac:dyDescent="0.3">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N760" s="16">
        <f>Data!$I760+0.05</f>
        <v>0.70000000000000007</v>
      </c>
      <c r="O760" s="12"/>
      <c r="P760" s="13"/>
    </row>
    <row r="761" spans="1:16" ht="15.75" customHeight="1" x14ac:dyDescent="0.3">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N761" s="16">
        <f>Data!$I761+0.05</f>
        <v>0.75000000000000011</v>
      </c>
      <c r="O761" s="12"/>
      <c r="P761" s="13"/>
    </row>
    <row r="762" spans="1:16" ht="15.75" customHeight="1" x14ac:dyDescent="0.3">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N762" s="16">
        <f>Data!$I762+0.05</f>
        <v>0.70000000000000007</v>
      </c>
      <c r="O762" s="12"/>
      <c r="P762" s="13"/>
    </row>
    <row r="763" spans="1:16" ht="15.75" customHeight="1" x14ac:dyDescent="0.3">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N763" s="16">
        <f>Data!$I763+0.05</f>
        <v>0.65000000000000013</v>
      </c>
      <c r="O763" s="12"/>
      <c r="P763" s="13"/>
    </row>
    <row r="764" spans="1:16" ht="15.75" customHeight="1" x14ac:dyDescent="0.3">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N764" s="16">
        <f>Data!$I764+0.05</f>
        <v>0.60000000000000009</v>
      </c>
      <c r="O764" s="12"/>
      <c r="P764" s="13"/>
    </row>
    <row r="765" spans="1:16" ht="15.75" customHeight="1" x14ac:dyDescent="0.3">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N765" s="16">
        <f>Data!$I765+0.05</f>
        <v>0.60000000000000009</v>
      </c>
      <c r="O765" s="12"/>
      <c r="P765" s="13"/>
    </row>
    <row r="766" spans="1:16" ht="15.75" customHeight="1" x14ac:dyDescent="0.3">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N766" s="16">
        <f>Data!$I766+0.05</f>
        <v>0.70000000000000007</v>
      </c>
      <c r="O766" s="12"/>
      <c r="P766" s="13"/>
    </row>
    <row r="767" spans="1:16" ht="15.75" customHeight="1" x14ac:dyDescent="0.3">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N767" s="16">
        <f>Data!$I767+0.05</f>
        <v>0.75000000000000011</v>
      </c>
      <c r="O767" s="12"/>
      <c r="P767" s="13"/>
    </row>
    <row r="768" spans="1:16" ht="15.75" customHeight="1" x14ac:dyDescent="0.3">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N768" s="16">
        <f>Data!$I768+0.05</f>
        <v>0.70000000000000007</v>
      </c>
      <c r="O768" s="12"/>
      <c r="P768" s="13"/>
    </row>
    <row r="769" spans="1:16" ht="15.75" customHeight="1" x14ac:dyDescent="0.3">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N769" s="16">
        <f>Data!$I769+0.05</f>
        <v>0.65000000000000013</v>
      </c>
      <c r="O769" s="12"/>
      <c r="P769" s="13"/>
    </row>
    <row r="770" spans="1:16" ht="15.75" customHeight="1" x14ac:dyDescent="0.3">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N770" s="16">
        <f>Data!$I770+0.05</f>
        <v>0.60000000000000009</v>
      </c>
      <c r="O770" s="12"/>
      <c r="P770" s="13"/>
    </row>
    <row r="771" spans="1:16" ht="15.75" customHeight="1" x14ac:dyDescent="0.3">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N771" s="16">
        <f>Data!$I771+0.05</f>
        <v>0.5</v>
      </c>
      <c r="O771" s="12"/>
      <c r="P771" s="13"/>
    </row>
    <row r="772" spans="1:16" ht="15.75" customHeight="1" x14ac:dyDescent="0.3">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N772" s="16">
        <f>Data!$I772+0.05</f>
        <v>0.60000000000000009</v>
      </c>
      <c r="O772" s="12"/>
      <c r="P772" s="13"/>
    </row>
    <row r="773" spans="1:16" ht="15.75" customHeight="1" x14ac:dyDescent="0.3">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N773" s="16">
        <f>Data!$I773+0.05</f>
        <v>0.65000000000000013</v>
      </c>
      <c r="O773" s="12"/>
      <c r="P773" s="13"/>
    </row>
    <row r="774" spans="1:16" ht="15.75" customHeight="1" x14ac:dyDescent="0.3">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N774" s="16">
        <f>Data!$I774+0.05</f>
        <v>0.60000000000000009</v>
      </c>
      <c r="O774" s="12"/>
      <c r="P774" s="13"/>
    </row>
    <row r="775" spans="1:16" ht="15.75" customHeight="1" x14ac:dyDescent="0.3">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N775" s="16">
        <f>Data!$I775+0.05</f>
        <v>0.55000000000000016</v>
      </c>
      <c r="O775" s="12"/>
      <c r="P775" s="13"/>
    </row>
    <row r="776" spans="1:16" ht="15.75" customHeight="1" x14ac:dyDescent="0.3">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N776" s="16">
        <f>Data!$I776+0.05</f>
        <v>0.5</v>
      </c>
      <c r="O776" s="12"/>
      <c r="P776" s="13"/>
    </row>
    <row r="777" spans="1:16" ht="15.75" customHeight="1" x14ac:dyDescent="0.3">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N777" s="16">
        <f>Data!$I777+0.05</f>
        <v>0.5</v>
      </c>
      <c r="O777" s="12"/>
      <c r="P777" s="13"/>
    </row>
    <row r="778" spans="1:16" ht="15.75" customHeight="1" x14ac:dyDescent="0.3">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N778" s="16">
        <f>Data!$I778+0.05</f>
        <v>0.60000000000000009</v>
      </c>
      <c r="O778" s="12"/>
      <c r="P778" s="13"/>
    </row>
    <row r="779" spans="1:16" ht="15.75" customHeight="1" x14ac:dyDescent="0.3">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N779" s="16">
        <f>Data!$I779+0.05</f>
        <v>0.65000000000000013</v>
      </c>
      <c r="O779" s="12"/>
      <c r="P779" s="13"/>
    </row>
    <row r="780" spans="1:16" ht="15.75" customHeight="1" x14ac:dyDescent="0.3">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N780" s="16">
        <f>Data!$I780+0.05</f>
        <v>0.65000000000000013</v>
      </c>
      <c r="O780" s="12"/>
      <c r="P780" s="13"/>
    </row>
    <row r="781" spans="1:16" ht="15.75" customHeight="1" x14ac:dyDescent="0.3">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N781" s="16">
        <f>Data!$I781+0.05</f>
        <v>0.55000000000000016</v>
      </c>
      <c r="O781" s="12"/>
      <c r="P781" s="13"/>
    </row>
    <row r="782" spans="1:16" ht="15.75" customHeight="1" x14ac:dyDescent="0.3">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N782" s="16">
        <f>Data!$I782+0.05</f>
        <v>0.55000000000000016</v>
      </c>
      <c r="O782" s="12"/>
      <c r="P782" s="13"/>
    </row>
    <row r="783" spans="1:16" ht="15.75" customHeight="1" x14ac:dyDescent="0.3">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N783" s="16">
        <f>Data!$I783+0.05</f>
        <v>0.55000000000000016</v>
      </c>
      <c r="O783" s="12"/>
      <c r="P783" s="13"/>
    </row>
    <row r="784" spans="1:16" ht="15.75" customHeight="1" x14ac:dyDescent="0.3">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N784" s="16">
        <f>Data!$I784+0.05</f>
        <v>0.65000000000000013</v>
      </c>
      <c r="O784" s="12"/>
      <c r="P784" s="13"/>
    </row>
    <row r="785" spans="1:16" ht="15.75" customHeight="1" x14ac:dyDescent="0.3">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N785" s="16">
        <f>Data!$I785+0.05</f>
        <v>0.70000000000000007</v>
      </c>
      <c r="O785" s="12"/>
      <c r="P785" s="13"/>
    </row>
    <row r="786" spans="1:16" ht="15.75" customHeight="1" x14ac:dyDescent="0.3">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N786" s="16">
        <f>Data!$I786+0.05</f>
        <v>0.65000000000000013</v>
      </c>
      <c r="O786" s="12"/>
      <c r="P786" s="13"/>
    </row>
    <row r="787" spans="1:16" ht="15.75" customHeight="1" x14ac:dyDescent="0.3">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N787" s="16">
        <f>Data!$I787+0.05</f>
        <v>0.55000000000000016</v>
      </c>
      <c r="O787" s="12"/>
      <c r="P787" s="13"/>
    </row>
    <row r="788" spans="1:16" ht="15.75" customHeight="1" x14ac:dyDescent="0.3">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N788" s="16">
        <f>Data!$I788+0.05</f>
        <v>0.55000000000000016</v>
      </c>
      <c r="O788" s="12"/>
      <c r="P788" s="13"/>
    </row>
    <row r="789" spans="1:16" ht="15.75" customHeight="1" x14ac:dyDescent="0.3">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N789" s="16">
        <f>Data!$I789+0.05</f>
        <v>0.55000000000000016</v>
      </c>
      <c r="O789" s="12"/>
      <c r="P789" s="13"/>
    </row>
    <row r="790" spans="1:16" ht="15.75" customHeight="1" x14ac:dyDescent="0.3">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N790" s="16">
        <f>Data!$I790+0.05</f>
        <v>0.70000000000000007</v>
      </c>
      <c r="O790" s="12"/>
      <c r="P790" s="13"/>
    </row>
    <row r="791" spans="1:16" ht="15.75" customHeight="1" x14ac:dyDescent="0.3">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N791" s="16">
        <f>Data!$I791+0.05</f>
        <v>0.75</v>
      </c>
      <c r="O791" s="12"/>
      <c r="P791" s="13"/>
    </row>
    <row r="792" spans="1:16" ht="15.75" customHeight="1" x14ac:dyDescent="0.3">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N792" s="16">
        <f>Data!$I792+0.05</f>
        <v>0.70000000000000007</v>
      </c>
      <c r="O792" s="12"/>
      <c r="P792" s="13"/>
    </row>
    <row r="793" spans="1:16" ht="15.75" customHeight="1" x14ac:dyDescent="0.3">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N793" s="16">
        <f>Data!$I793+0.05</f>
        <v>0.60000000000000009</v>
      </c>
      <c r="O793" s="12"/>
      <c r="P793" s="13"/>
    </row>
    <row r="794" spans="1:16" ht="15.75" customHeight="1" x14ac:dyDescent="0.3">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N794" s="16">
        <f>Data!$I794+0.05</f>
        <v>0.60000000000000009</v>
      </c>
      <c r="O794" s="12"/>
      <c r="P794" s="13"/>
    </row>
    <row r="795" spans="1:16" ht="15.75" customHeight="1" x14ac:dyDescent="0.3">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N795" s="16">
        <f>Data!$I795+0.05</f>
        <v>0.60000000000000009</v>
      </c>
      <c r="O795" s="12"/>
      <c r="P795" s="13"/>
    </row>
    <row r="796" spans="1:16" ht="15.75" customHeight="1" x14ac:dyDescent="0.3">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N796" s="16">
        <f>Data!$I796+0.05</f>
        <v>0.70000000000000007</v>
      </c>
      <c r="O796" s="12"/>
      <c r="P796" s="13"/>
    </row>
    <row r="797" spans="1:16" ht="15.75" customHeight="1" x14ac:dyDescent="0.3">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N797" s="16">
        <f>Data!$I797+0.05</f>
        <v>0.75</v>
      </c>
      <c r="O797" s="12"/>
      <c r="P797" s="13"/>
    </row>
    <row r="798" spans="1:16" ht="15.75" customHeight="1" x14ac:dyDescent="0.3">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N798" s="16"/>
      <c r="O798" s="12"/>
      <c r="P798" s="13"/>
    </row>
    <row r="799" spans="1:16" ht="15.75" customHeight="1" x14ac:dyDescent="0.3">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N799" s="16"/>
      <c r="O799" s="12"/>
      <c r="P799" s="13"/>
    </row>
    <row r="800" spans="1:16" ht="15.75" customHeight="1" x14ac:dyDescent="0.3">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N800" s="16"/>
      <c r="O800" s="12"/>
      <c r="P800" s="13"/>
    </row>
    <row r="801" spans="1:16" ht="15.75" customHeight="1" x14ac:dyDescent="0.3">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N801" s="16"/>
      <c r="O801" s="12"/>
      <c r="P801" s="13"/>
    </row>
    <row r="802" spans="1:16" ht="15.75" customHeight="1" x14ac:dyDescent="0.3">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N802" s="16"/>
      <c r="O802" s="12"/>
      <c r="P802" s="13"/>
    </row>
    <row r="803" spans="1:16" ht="15.75" customHeight="1" x14ac:dyDescent="0.3">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N803" s="16"/>
      <c r="O803" s="12"/>
      <c r="P803" s="13"/>
    </row>
    <row r="804" spans="1:16" ht="15.75" customHeight="1" x14ac:dyDescent="0.3">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N804" s="16"/>
      <c r="O804" s="12"/>
      <c r="P804" s="13"/>
    </row>
    <row r="805" spans="1:16" ht="15.75" customHeight="1" x14ac:dyDescent="0.3">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N805" s="16"/>
      <c r="O805" s="12"/>
      <c r="P805" s="13"/>
    </row>
    <row r="806" spans="1:16" ht="15.75" customHeight="1" x14ac:dyDescent="0.3">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N806" s="16"/>
      <c r="O806" s="12"/>
      <c r="P806" s="13"/>
    </row>
    <row r="807" spans="1:16" ht="15.75" customHeight="1" x14ac:dyDescent="0.3">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N807" s="16"/>
      <c r="O807" s="12"/>
      <c r="P807" s="13"/>
    </row>
    <row r="808" spans="1:16" ht="15.75" customHeight="1" x14ac:dyDescent="0.3">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N808" s="16"/>
      <c r="O808" s="12"/>
      <c r="P808" s="13"/>
    </row>
    <row r="809" spans="1:16" ht="15.75" customHeight="1" x14ac:dyDescent="0.3">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N809" s="16"/>
      <c r="O809" s="12"/>
      <c r="P809" s="13"/>
    </row>
    <row r="810" spans="1:16" ht="15.75" customHeight="1" x14ac:dyDescent="0.3">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N810" s="16"/>
      <c r="O810" s="12"/>
      <c r="P810" s="13"/>
    </row>
    <row r="811" spans="1:16" ht="15.75" customHeight="1" x14ac:dyDescent="0.3">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N811" s="16"/>
      <c r="O811" s="12"/>
      <c r="P811" s="13"/>
    </row>
    <row r="812" spans="1:16" ht="15.75" customHeight="1" x14ac:dyDescent="0.3">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N812" s="16"/>
      <c r="O812" s="12"/>
      <c r="P812" s="13"/>
    </row>
    <row r="813" spans="1:16" ht="15.75" customHeight="1" x14ac:dyDescent="0.3">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N813" s="16"/>
      <c r="O813" s="12"/>
      <c r="P813" s="13"/>
    </row>
    <row r="814" spans="1:16" ht="15.75" customHeight="1" x14ac:dyDescent="0.3">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N814" s="16"/>
      <c r="O814" s="12"/>
      <c r="P814" s="13"/>
    </row>
    <row r="815" spans="1:16" ht="15.75" customHeight="1" x14ac:dyDescent="0.3">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N815" s="16"/>
      <c r="O815" s="12"/>
      <c r="P815" s="13"/>
    </row>
    <row r="816" spans="1:16" ht="15.75" customHeight="1" x14ac:dyDescent="0.3">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N816" s="16"/>
      <c r="O816" s="12"/>
      <c r="P816" s="13"/>
    </row>
    <row r="817" spans="1:16" ht="15.75" customHeight="1" x14ac:dyDescent="0.3">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N817" s="16"/>
      <c r="O817" s="12"/>
      <c r="P817" s="13"/>
    </row>
    <row r="818" spans="1:16" ht="15.75" customHeight="1" x14ac:dyDescent="0.3">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N818" s="16"/>
      <c r="O818" s="12"/>
      <c r="P818" s="13"/>
    </row>
    <row r="819" spans="1:16" ht="15.75" customHeight="1" x14ac:dyDescent="0.3">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N819" s="16"/>
      <c r="O819" s="12"/>
      <c r="P819" s="13"/>
    </row>
    <row r="820" spans="1:16" ht="15.75" customHeight="1" x14ac:dyDescent="0.3">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N820" s="16"/>
      <c r="O820" s="12"/>
      <c r="P820" s="13"/>
    </row>
    <row r="821" spans="1:16" ht="15.75" customHeight="1" x14ac:dyDescent="0.3">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N821" s="16"/>
      <c r="O821" s="12"/>
      <c r="P821" s="13"/>
    </row>
    <row r="822" spans="1:16" ht="15.75" customHeight="1" x14ac:dyDescent="0.3">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N822" s="16"/>
      <c r="O822" s="12"/>
      <c r="P822" s="13"/>
    </row>
    <row r="823" spans="1:16" ht="15.75" customHeight="1" x14ac:dyDescent="0.3">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N823" s="16"/>
      <c r="O823" s="12"/>
      <c r="P823" s="13"/>
    </row>
    <row r="824" spans="1:16" ht="15.75" customHeight="1" x14ac:dyDescent="0.3">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N824" s="16"/>
      <c r="O824" s="12"/>
      <c r="P824" s="13"/>
    </row>
    <row r="825" spans="1:16" ht="15.75" customHeight="1" x14ac:dyDescent="0.3">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N825" s="16"/>
      <c r="O825" s="12"/>
      <c r="P825" s="13"/>
    </row>
    <row r="826" spans="1:16" ht="15.75" customHeight="1" x14ac:dyDescent="0.3">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N826" s="16"/>
      <c r="O826" s="12"/>
      <c r="P826" s="13"/>
    </row>
    <row r="827" spans="1:16" ht="15.75" customHeight="1" x14ac:dyDescent="0.3">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N827" s="16"/>
      <c r="O827" s="12"/>
      <c r="P827" s="13"/>
    </row>
    <row r="828" spans="1:16" ht="15.75" customHeight="1" x14ac:dyDescent="0.3">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N828" s="16"/>
      <c r="O828" s="12"/>
      <c r="P828" s="13"/>
    </row>
    <row r="829" spans="1:16" ht="15.75" customHeight="1" x14ac:dyDescent="0.3">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N829" s="16"/>
      <c r="O829" s="12"/>
      <c r="P829" s="13"/>
    </row>
    <row r="830" spans="1:16" ht="15.75" customHeight="1" x14ac:dyDescent="0.3">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N830" s="16"/>
      <c r="O830" s="12"/>
      <c r="P830" s="13"/>
    </row>
    <row r="831" spans="1:16" ht="15.75" customHeight="1" x14ac:dyDescent="0.3">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N831" s="16"/>
      <c r="O831" s="12"/>
      <c r="P831" s="13"/>
    </row>
    <row r="832" spans="1:16" ht="15.75" customHeight="1" x14ac:dyDescent="0.3">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N832" s="16"/>
      <c r="O832" s="12"/>
      <c r="P832" s="13"/>
    </row>
    <row r="833" spans="1:16" ht="15.75" customHeight="1" x14ac:dyDescent="0.3">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N833" s="16"/>
      <c r="O833" s="12"/>
      <c r="P833" s="13"/>
    </row>
    <row r="834" spans="1:16" ht="15.75" customHeight="1" x14ac:dyDescent="0.3">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N834" s="16"/>
      <c r="O834" s="12"/>
      <c r="P834" s="13"/>
    </row>
    <row r="835" spans="1:16" ht="15.75" customHeight="1" x14ac:dyDescent="0.3">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N835" s="16"/>
      <c r="O835" s="12"/>
      <c r="P835" s="13"/>
    </row>
    <row r="836" spans="1:16" ht="15.75" customHeight="1" x14ac:dyDescent="0.3">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N836" s="16"/>
      <c r="O836" s="12"/>
      <c r="P836" s="13"/>
    </row>
    <row r="837" spans="1:16" ht="15.75" customHeight="1" x14ac:dyDescent="0.3">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N837" s="16"/>
      <c r="O837" s="12"/>
      <c r="P837" s="13"/>
    </row>
    <row r="838" spans="1:16" ht="15.75" customHeight="1" x14ac:dyDescent="0.3">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N838" s="16"/>
      <c r="O838" s="12"/>
      <c r="P838" s="13"/>
    </row>
    <row r="839" spans="1:16" ht="15.75" customHeight="1" x14ac:dyDescent="0.3">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N839" s="16"/>
      <c r="O839" s="12"/>
      <c r="P839" s="13"/>
    </row>
    <row r="840" spans="1:16" ht="15.75" customHeight="1" x14ac:dyDescent="0.3">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N840" s="16"/>
      <c r="O840" s="12"/>
      <c r="P840" s="13"/>
    </row>
    <row r="841" spans="1:16" ht="15.75" customHeight="1" x14ac:dyDescent="0.3">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N841" s="16"/>
      <c r="O841" s="12"/>
      <c r="P841" s="13"/>
    </row>
    <row r="842" spans="1:16" ht="15.75" customHeight="1" x14ac:dyDescent="0.3">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N842" s="16"/>
      <c r="O842" s="12"/>
      <c r="P842" s="13"/>
    </row>
    <row r="843" spans="1:16" ht="15.75" customHeight="1" x14ac:dyDescent="0.3">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N843" s="16"/>
      <c r="O843" s="12"/>
      <c r="P843" s="13"/>
    </row>
    <row r="844" spans="1:16" ht="15.75" customHeight="1" x14ac:dyDescent="0.3">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N844" s="16"/>
      <c r="O844" s="12"/>
      <c r="P844" s="13"/>
    </row>
    <row r="845" spans="1:16" ht="15.75" customHeight="1" x14ac:dyDescent="0.3">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N845" s="16"/>
      <c r="O845" s="12"/>
      <c r="P845" s="13"/>
    </row>
    <row r="846" spans="1:16" ht="15.75" customHeight="1" x14ac:dyDescent="0.3">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N846" s="16"/>
      <c r="O846" s="12"/>
      <c r="P846" s="13"/>
    </row>
    <row r="847" spans="1:16" ht="15.75" customHeight="1" x14ac:dyDescent="0.3">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N847" s="16"/>
      <c r="O847" s="12"/>
      <c r="P847" s="13"/>
    </row>
    <row r="848" spans="1:16" ht="15.75" customHeight="1" x14ac:dyDescent="0.3">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N848" s="16"/>
      <c r="O848" s="12"/>
      <c r="P848" s="13"/>
    </row>
    <row r="849" spans="1:16" ht="15.75" customHeight="1" x14ac:dyDescent="0.3">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N849" s="16"/>
      <c r="O849" s="12"/>
      <c r="P849" s="13"/>
    </row>
    <row r="850" spans="1:16" ht="15.75" customHeight="1" x14ac:dyDescent="0.3">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N850" s="16"/>
      <c r="O850" s="12"/>
      <c r="P850" s="13"/>
    </row>
    <row r="851" spans="1:16" ht="15.75" customHeight="1" x14ac:dyDescent="0.3">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N851" s="16"/>
      <c r="O851" s="12"/>
      <c r="P851" s="13"/>
    </row>
    <row r="852" spans="1:16" ht="15.75" customHeight="1" x14ac:dyDescent="0.3">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N852" s="16"/>
      <c r="O852" s="12"/>
      <c r="P852" s="13"/>
    </row>
    <row r="853" spans="1:16" ht="15.75" customHeight="1" x14ac:dyDescent="0.3">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N853" s="16"/>
      <c r="O853" s="12"/>
      <c r="P853" s="13"/>
    </row>
    <row r="854" spans="1:16" ht="15.75" customHeight="1" x14ac:dyDescent="0.3">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N854" s="16"/>
      <c r="O854" s="12"/>
      <c r="P854" s="13"/>
    </row>
    <row r="855" spans="1:16" ht="15.75" customHeight="1" x14ac:dyDescent="0.3">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N855" s="16"/>
      <c r="O855" s="12"/>
      <c r="P855" s="13"/>
    </row>
    <row r="856" spans="1:16" ht="15.75" customHeight="1" x14ac:dyDescent="0.3">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N856" s="16"/>
      <c r="O856" s="12"/>
      <c r="P856" s="13"/>
    </row>
    <row r="857" spans="1:16" ht="15.75" customHeight="1" x14ac:dyDescent="0.3">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N857" s="16"/>
      <c r="O857" s="12"/>
      <c r="P857" s="13"/>
    </row>
    <row r="858" spans="1:16" ht="15.75" customHeight="1" x14ac:dyDescent="0.3">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N858" s="16"/>
      <c r="O858" s="12"/>
      <c r="P858" s="13"/>
    </row>
    <row r="859" spans="1:16" ht="15.75" customHeight="1" x14ac:dyDescent="0.3">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N859" s="16"/>
      <c r="O859" s="12"/>
      <c r="P859" s="13"/>
    </row>
    <row r="860" spans="1:16" ht="15.75" customHeight="1" x14ac:dyDescent="0.3">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N860" s="16"/>
      <c r="O860" s="12"/>
      <c r="P860" s="13"/>
    </row>
    <row r="861" spans="1:16" ht="15.75" customHeight="1" x14ac:dyDescent="0.3">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N861" s="16"/>
      <c r="O861" s="12"/>
      <c r="P861" s="13"/>
    </row>
    <row r="862" spans="1:16" ht="15.75" customHeight="1" x14ac:dyDescent="0.3">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N862" s="16"/>
      <c r="O862" s="12"/>
      <c r="P862" s="13"/>
    </row>
    <row r="863" spans="1:16" ht="15.75" customHeight="1" x14ac:dyDescent="0.3">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N863" s="16"/>
      <c r="O863" s="12"/>
      <c r="P863" s="13"/>
    </row>
    <row r="864" spans="1:16" ht="15.75" customHeight="1" x14ac:dyDescent="0.3">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N864" s="16"/>
      <c r="O864" s="12"/>
      <c r="P864" s="13"/>
    </row>
    <row r="865" spans="1:16" ht="15.75" customHeight="1" x14ac:dyDescent="0.3">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N865" s="16"/>
      <c r="O865" s="12"/>
      <c r="P865" s="13"/>
    </row>
    <row r="866" spans="1:16" ht="15.75" customHeight="1" x14ac:dyDescent="0.3">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N866" s="16"/>
      <c r="O866" s="12"/>
      <c r="P866" s="13"/>
    </row>
    <row r="867" spans="1:16" ht="15.75" customHeight="1" x14ac:dyDescent="0.3">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N867" s="16"/>
      <c r="O867" s="12"/>
      <c r="P867" s="13"/>
    </row>
    <row r="868" spans="1:16" ht="15.75" customHeight="1" x14ac:dyDescent="0.3">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N868" s="16"/>
      <c r="O868" s="12"/>
      <c r="P868" s="13"/>
    </row>
    <row r="869" spans="1:16" ht="15.75" customHeight="1" x14ac:dyDescent="0.3">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N869" s="16"/>
      <c r="O869" s="12"/>
      <c r="P869" s="13"/>
    </row>
    <row r="870" spans="1:16" ht="15.75" customHeight="1" x14ac:dyDescent="0.3">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N870" s="16"/>
      <c r="O870" s="12"/>
      <c r="P870" s="13"/>
    </row>
    <row r="871" spans="1:16" ht="15.75" customHeight="1" x14ac:dyDescent="0.3">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N871" s="16"/>
      <c r="O871" s="12"/>
      <c r="P871" s="13"/>
    </row>
    <row r="872" spans="1:16" ht="15.75" customHeight="1" x14ac:dyDescent="0.3">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N872" s="16"/>
      <c r="O872" s="12"/>
      <c r="P872" s="13"/>
    </row>
    <row r="873" spans="1:16" ht="15.75" customHeight="1" x14ac:dyDescent="0.3">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N873" s="16"/>
      <c r="O873" s="12"/>
      <c r="P873" s="13"/>
    </row>
    <row r="874" spans="1:16" ht="15.75" customHeight="1" x14ac:dyDescent="0.3">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N874" s="16"/>
      <c r="O874" s="12"/>
      <c r="P874" s="13"/>
    </row>
    <row r="875" spans="1:16" ht="15.75" customHeight="1" x14ac:dyDescent="0.3">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N875" s="16"/>
      <c r="O875" s="12"/>
      <c r="P875" s="13"/>
    </row>
    <row r="876" spans="1:16" ht="15.75" customHeight="1" x14ac:dyDescent="0.3">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N876" s="16"/>
      <c r="O876" s="12"/>
      <c r="P876" s="13"/>
    </row>
    <row r="877" spans="1:16" ht="15.75" customHeight="1" x14ac:dyDescent="0.3">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N877" s="16"/>
      <c r="O877" s="12"/>
      <c r="P877" s="13"/>
    </row>
    <row r="878" spans="1:16" ht="15.75" customHeight="1" x14ac:dyDescent="0.3">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N878" s="16"/>
      <c r="O878" s="12"/>
      <c r="P878" s="13"/>
    </row>
    <row r="879" spans="1:16" ht="15.75" customHeight="1" x14ac:dyDescent="0.3">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N879" s="16"/>
      <c r="O879" s="12"/>
      <c r="P879" s="13"/>
    </row>
    <row r="880" spans="1:16" ht="15.75" customHeight="1" x14ac:dyDescent="0.3">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N880" s="16"/>
      <c r="O880" s="12"/>
      <c r="P880" s="13"/>
    </row>
    <row r="881" spans="1:16" ht="15.75" customHeight="1" x14ac:dyDescent="0.3">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N881" s="16"/>
      <c r="O881" s="12"/>
      <c r="P881" s="13"/>
    </row>
    <row r="882" spans="1:16" ht="15.75" customHeight="1" x14ac:dyDescent="0.3">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N882" s="16"/>
      <c r="O882" s="12"/>
      <c r="P882" s="13"/>
    </row>
    <row r="883" spans="1:16" ht="15.75" customHeight="1" x14ac:dyDescent="0.3">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N883" s="16"/>
      <c r="O883" s="12"/>
      <c r="P883" s="13"/>
    </row>
    <row r="884" spans="1:16" ht="15.75" customHeight="1" x14ac:dyDescent="0.3">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N884" s="16"/>
      <c r="O884" s="12"/>
      <c r="P884" s="13"/>
    </row>
    <row r="885" spans="1:16" ht="15.75" customHeight="1" x14ac:dyDescent="0.3">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N885" s="16"/>
      <c r="O885" s="12"/>
      <c r="P885" s="13"/>
    </row>
    <row r="886" spans="1:16" ht="15.75" customHeight="1" x14ac:dyDescent="0.3">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N886" s="16"/>
      <c r="O886" s="12"/>
      <c r="P886" s="13"/>
    </row>
    <row r="887" spans="1:16" ht="15.75" customHeight="1" x14ac:dyDescent="0.3">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N887" s="16"/>
      <c r="O887" s="12"/>
      <c r="P887" s="13"/>
    </row>
    <row r="888" spans="1:16" ht="15.75" customHeight="1" x14ac:dyDescent="0.3">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N888" s="16"/>
      <c r="O888" s="12"/>
      <c r="P888" s="13"/>
    </row>
    <row r="889" spans="1:16" ht="15.75" customHeight="1" x14ac:dyDescent="0.3">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N889" s="16"/>
      <c r="O889" s="12"/>
      <c r="P889" s="13"/>
    </row>
    <row r="890" spans="1:16" ht="15.75" customHeight="1" x14ac:dyDescent="0.3">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N890" s="16"/>
      <c r="O890" s="12"/>
      <c r="P890" s="13"/>
    </row>
    <row r="891" spans="1:16" ht="15.75" customHeight="1" x14ac:dyDescent="0.3">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N891" s="16"/>
      <c r="O891" s="12"/>
      <c r="P891" s="13"/>
    </row>
    <row r="892" spans="1:16" ht="15.75" customHeight="1" x14ac:dyDescent="0.3">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N892" s="16"/>
      <c r="O892" s="12"/>
      <c r="P892" s="13"/>
    </row>
    <row r="893" spans="1:16" ht="15.75" customHeight="1" x14ac:dyDescent="0.3">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N893" s="16"/>
      <c r="O893" s="12"/>
      <c r="P893" s="13"/>
    </row>
    <row r="894" spans="1:16" ht="15.75" customHeight="1" x14ac:dyDescent="0.3">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N894" s="16"/>
      <c r="O894" s="12"/>
      <c r="P894" s="13"/>
    </row>
    <row r="895" spans="1:16" ht="15.75" customHeight="1" x14ac:dyDescent="0.3">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N895" s="16"/>
      <c r="O895" s="12"/>
      <c r="P895" s="13"/>
    </row>
    <row r="896" spans="1:16" ht="15.75" customHeight="1" x14ac:dyDescent="0.3">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N896" s="16"/>
      <c r="O896" s="12"/>
      <c r="P896" s="13"/>
    </row>
    <row r="897" spans="1:16" ht="15.75" customHeight="1" x14ac:dyDescent="0.3">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N897" s="16"/>
      <c r="O897" s="12"/>
      <c r="P897" s="13"/>
    </row>
    <row r="898" spans="1:16" ht="15.75" customHeight="1" x14ac:dyDescent="0.3">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N898" s="16"/>
      <c r="O898" s="12"/>
      <c r="P898" s="13"/>
    </row>
    <row r="899" spans="1:16" ht="15.75" customHeight="1" x14ac:dyDescent="0.3">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N899" s="16"/>
      <c r="O899" s="12"/>
      <c r="P899" s="13"/>
    </row>
    <row r="900" spans="1:16" ht="15.75" customHeight="1" x14ac:dyDescent="0.3">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N900" s="16"/>
      <c r="O900" s="12"/>
      <c r="P900" s="13"/>
    </row>
    <row r="901" spans="1:16" ht="15.75" customHeight="1" x14ac:dyDescent="0.3">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N901" s="16"/>
      <c r="O901" s="12"/>
      <c r="P901" s="13"/>
    </row>
    <row r="902" spans="1:16" ht="15.75" customHeight="1" x14ac:dyDescent="0.3">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N902" s="16"/>
      <c r="O902" s="12"/>
      <c r="P902" s="13"/>
    </row>
    <row r="903" spans="1:16" ht="15.75" customHeight="1" x14ac:dyDescent="0.3">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N903" s="16"/>
      <c r="O903" s="12"/>
      <c r="P903" s="13"/>
    </row>
    <row r="904" spans="1:16" ht="15.75" customHeight="1" x14ac:dyDescent="0.3">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N904" s="16"/>
      <c r="O904" s="12"/>
      <c r="P904" s="13"/>
    </row>
    <row r="905" spans="1:16" ht="15.75" customHeight="1" x14ac:dyDescent="0.3">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N905" s="16"/>
      <c r="O905" s="12"/>
      <c r="P905" s="13"/>
    </row>
    <row r="906" spans="1:16" ht="15.75" customHeight="1" x14ac:dyDescent="0.3">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N906" s="16"/>
      <c r="O906" s="12"/>
      <c r="P906" s="13"/>
    </row>
    <row r="907" spans="1:16" ht="15.75" customHeight="1" x14ac:dyDescent="0.3">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N907" s="16"/>
      <c r="O907" s="12"/>
      <c r="P907" s="13"/>
    </row>
    <row r="908" spans="1:16" ht="15.75" customHeight="1" x14ac:dyDescent="0.3">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N908" s="16"/>
      <c r="O908" s="12"/>
      <c r="P908" s="13"/>
    </row>
    <row r="909" spans="1:16" ht="15.75" customHeight="1" x14ac:dyDescent="0.3">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N909" s="16"/>
      <c r="O909" s="12"/>
      <c r="P909" s="13"/>
    </row>
    <row r="910" spans="1:16" ht="15.75" customHeight="1" x14ac:dyDescent="0.3">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N910" s="16"/>
      <c r="O910" s="12"/>
      <c r="P910" s="13"/>
    </row>
    <row r="911" spans="1:16" ht="15.75" customHeight="1" x14ac:dyDescent="0.3">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N911" s="16"/>
      <c r="O911" s="12"/>
      <c r="P911" s="13"/>
    </row>
    <row r="912" spans="1:16" ht="15.75" customHeight="1" x14ac:dyDescent="0.3">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N912" s="16"/>
      <c r="O912" s="12"/>
      <c r="P912" s="13"/>
    </row>
    <row r="913" spans="1:16" ht="15.75" customHeight="1" x14ac:dyDescent="0.3">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N913" s="16"/>
      <c r="O913" s="12"/>
      <c r="P913" s="13"/>
    </row>
    <row r="914" spans="1:16" ht="15.75" customHeight="1" x14ac:dyDescent="0.3">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N914" s="16"/>
      <c r="O914" s="12"/>
      <c r="P914" s="13"/>
    </row>
    <row r="915" spans="1:16" ht="15.75" customHeight="1" x14ac:dyDescent="0.3">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N915" s="16"/>
      <c r="O915" s="12"/>
      <c r="P915" s="13"/>
    </row>
    <row r="916" spans="1:16" ht="15.75" customHeight="1" x14ac:dyDescent="0.3">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N916" s="16"/>
      <c r="O916" s="12"/>
      <c r="P916" s="13"/>
    </row>
    <row r="917" spans="1:16" ht="15.75" customHeight="1" x14ac:dyDescent="0.3">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N917" s="16"/>
      <c r="O917" s="12"/>
      <c r="P917" s="13"/>
    </row>
    <row r="918" spans="1:16" ht="15.75" customHeight="1" x14ac:dyDescent="0.3">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N918" s="16"/>
      <c r="O918" s="12"/>
      <c r="P918" s="13"/>
    </row>
    <row r="919" spans="1:16" ht="15.75" customHeight="1" x14ac:dyDescent="0.3">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N919" s="16"/>
      <c r="O919" s="12"/>
      <c r="P919" s="13"/>
    </row>
    <row r="920" spans="1:16" ht="15.75" customHeight="1" x14ac:dyDescent="0.3">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N920" s="16"/>
      <c r="O920" s="12"/>
      <c r="P920" s="13"/>
    </row>
    <row r="921" spans="1:16" ht="15.75" customHeight="1" x14ac:dyDescent="0.3">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N921" s="16"/>
      <c r="O921" s="12"/>
      <c r="P921" s="13"/>
    </row>
    <row r="922" spans="1:16" ht="15.75" customHeight="1" x14ac:dyDescent="0.3">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N922" s="16"/>
      <c r="O922" s="12"/>
      <c r="P922" s="13"/>
    </row>
    <row r="923" spans="1:16" ht="15.75" customHeight="1" x14ac:dyDescent="0.3">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N923" s="16"/>
      <c r="O923" s="12"/>
      <c r="P923" s="13"/>
    </row>
    <row r="924" spans="1:16" ht="15.75" customHeight="1" x14ac:dyDescent="0.3">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N924" s="16"/>
      <c r="O924" s="12"/>
      <c r="P924" s="13"/>
    </row>
    <row r="925" spans="1:16" ht="15.75" customHeight="1" x14ac:dyDescent="0.3">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N925" s="16"/>
      <c r="O925" s="12"/>
      <c r="P925" s="13"/>
    </row>
    <row r="926" spans="1:16" ht="15.75" customHeight="1" x14ac:dyDescent="0.3">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N926" s="16"/>
      <c r="O926" s="12"/>
      <c r="P926" s="13"/>
    </row>
    <row r="927" spans="1:16" ht="15.75" customHeight="1" x14ac:dyDescent="0.3">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N927" s="16"/>
      <c r="O927" s="12"/>
      <c r="P927" s="13"/>
    </row>
    <row r="928" spans="1:16" ht="15.75" customHeight="1" x14ac:dyDescent="0.3">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N928" s="16"/>
      <c r="O928" s="12"/>
      <c r="P928" s="13"/>
    </row>
    <row r="929" spans="1:16" ht="15.75" customHeight="1" x14ac:dyDescent="0.3">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N929" s="16"/>
      <c r="O929" s="12"/>
      <c r="P929" s="13"/>
    </row>
    <row r="930" spans="1:16" ht="15.75" customHeight="1" x14ac:dyDescent="0.3">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N930" s="16"/>
      <c r="O930" s="12"/>
      <c r="P930" s="13"/>
    </row>
    <row r="931" spans="1:16" ht="15.75" customHeight="1" x14ac:dyDescent="0.3">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N931" s="16"/>
      <c r="O931" s="12"/>
      <c r="P931" s="13"/>
    </row>
    <row r="932" spans="1:16" ht="15.75" customHeight="1" x14ac:dyDescent="0.3">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N932" s="16"/>
      <c r="O932" s="12"/>
      <c r="P932" s="13"/>
    </row>
    <row r="933" spans="1:16" ht="15.75" customHeight="1" x14ac:dyDescent="0.3">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N933" s="16"/>
      <c r="O933" s="12"/>
      <c r="P933" s="13"/>
    </row>
    <row r="934" spans="1:16" ht="15.75" customHeight="1" x14ac:dyDescent="0.3">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N934" s="16"/>
      <c r="O934" s="12"/>
      <c r="P934" s="13"/>
    </row>
    <row r="935" spans="1:16" ht="15.75" customHeight="1" x14ac:dyDescent="0.3">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N935" s="16"/>
      <c r="O935" s="12"/>
      <c r="P935" s="13"/>
    </row>
    <row r="936" spans="1:16" ht="15.75" customHeight="1" x14ac:dyDescent="0.3">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N936" s="16"/>
      <c r="O936" s="12"/>
      <c r="P936" s="13"/>
    </row>
    <row r="937" spans="1:16" ht="15.75" customHeight="1" x14ac:dyDescent="0.3">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N937" s="16"/>
      <c r="O937" s="12"/>
      <c r="P937" s="13"/>
    </row>
    <row r="938" spans="1:16" ht="15.75" customHeight="1" x14ac:dyDescent="0.3">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N938" s="16"/>
      <c r="O938" s="12"/>
      <c r="P938" s="13"/>
    </row>
    <row r="939" spans="1:16" ht="15.75" customHeight="1" x14ac:dyDescent="0.3">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N939" s="16"/>
      <c r="O939" s="12"/>
      <c r="P939" s="13"/>
    </row>
    <row r="940" spans="1:16" ht="15.75" customHeight="1" x14ac:dyDescent="0.3">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N940" s="16"/>
      <c r="O940" s="12"/>
      <c r="P940" s="13"/>
    </row>
    <row r="941" spans="1:16" ht="15.75" customHeight="1" x14ac:dyDescent="0.3">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N941" s="16"/>
      <c r="O941" s="12"/>
      <c r="P941" s="13"/>
    </row>
    <row r="942" spans="1:16" ht="15.75" customHeight="1" x14ac:dyDescent="0.3">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N942" s="16"/>
      <c r="O942" s="12"/>
      <c r="P942" s="13"/>
    </row>
    <row r="943" spans="1:16" ht="15.75" customHeight="1" x14ac:dyDescent="0.3">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N943" s="16"/>
      <c r="O943" s="12"/>
      <c r="P943" s="13"/>
    </row>
    <row r="944" spans="1:16" ht="15.75" customHeight="1" x14ac:dyDescent="0.3">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N944" s="16"/>
      <c r="O944" s="12"/>
      <c r="P944" s="13"/>
    </row>
    <row r="945" spans="1:16" ht="15.75" customHeight="1" x14ac:dyDescent="0.3">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N945" s="16"/>
      <c r="O945" s="12"/>
      <c r="P945" s="13"/>
    </row>
    <row r="946" spans="1:16" ht="15.75" customHeight="1" x14ac:dyDescent="0.3">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N946" s="16"/>
      <c r="O946" s="12"/>
      <c r="P946" s="13"/>
    </row>
    <row r="947" spans="1:16" ht="15.75" customHeight="1" x14ac:dyDescent="0.3">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N947" s="16"/>
      <c r="O947" s="12"/>
      <c r="P947" s="13"/>
    </row>
    <row r="948" spans="1:16" ht="15.75" customHeight="1" x14ac:dyDescent="0.3">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N948" s="16"/>
      <c r="O948" s="12"/>
      <c r="P948" s="13"/>
    </row>
    <row r="949" spans="1:16" ht="15.75" customHeight="1" x14ac:dyDescent="0.3">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N949" s="16"/>
      <c r="O949" s="12"/>
      <c r="P949" s="13"/>
    </row>
    <row r="950" spans="1:16" ht="15.75" customHeight="1" x14ac:dyDescent="0.3">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N950" s="16"/>
      <c r="O950" s="12"/>
      <c r="P950" s="13"/>
    </row>
    <row r="951" spans="1:16" ht="15.75" customHeight="1" x14ac:dyDescent="0.3">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N951" s="16"/>
      <c r="O951" s="12"/>
      <c r="P951" s="13"/>
    </row>
    <row r="952" spans="1:16" ht="15.75" customHeight="1" x14ac:dyDescent="0.3">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N952" s="16"/>
      <c r="O952" s="12"/>
      <c r="P952" s="13"/>
    </row>
    <row r="953" spans="1:16" ht="15.75" customHeight="1" x14ac:dyDescent="0.3">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N953" s="16"/>
      <c r="O953" s="12"/>
      <c r="P953" s="13"/>
    </row>
    <row r="954" spans="1:16" ht="15.75" customHeight="1" x14ac:dyDescent="0.3">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N954" s="16"/>
      <c r="O954" s="12"/>
      <c r="P954" s="13"/>
    </row>
    <row r="955" spans="1:16" ht="15.75" customHeight="1" x14ac:dyDescent="0.3">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N955" s="16"/>
      <c r="O955" s="12"/>
      <c r="P955" s="13"/>
    </row>
    <row r="956" spans="1:16" ht="15.75" customHeight="1" x14ac:dyDescent="0.3">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N956" s="16"/>
      <c r="O956" s="12"/>
      <c r="P956" s="13"/>
    </row>
    <row r="957" spans="1:16" ht="15.75" customHeight="1" x14ac:dyDescent="0.3">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N957" s="16"/>
      <c r="O957" s="12"/>
      <c r="P957" s="13"/>
    </row>
    <row r="958" spans="1:16" ht="15.75" customHeight="1" x14ac:dyDescent="0.3">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N958" s="16"/>
      <c r="O958" s="12"/>
      <c r="P958" s="13"/>
    </row>
    <row r="959" spans="1:16" ht="15.75" customHeight="1" x14ac:dyDescent="0.3">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N959" s="16"/>
      <c r="O959" s="12"/>
      <c r="P959" s="13"/>
    </row>
    <row r="960" spans="1:16" ht="15.75" customHeight="1" x14ac:dyDescent="0.3">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N960" s="16"/>
      <c r="O960" s="12"/>
      <c r="P960" s="13"/>
    </row>
    <row r="961" spans="1:16" ht="15.75" customHeight="1" x14ac:dyDescent="0.3">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N961" s="16"/>
      <c r="O961" s="12"/>
      <c r="P961" s="13"/>
    </row>
    <row r="962" spans="1:16" ht="15.75" customHeight="1" x14ac:dyDescent="0.3">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N962" s="16"/>
      <c r="O962" s="12"/>
      <c r="P962" s="13"/>
    </row>
    <row r="963" spans="1:16" ht="15.75" customHeight="1" x14ac:dyDescent="0.3">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N963" s="16"/>
      <c r="O963" s="12"/>
      <c r="P963" s="13"/>
    </row>
    <row r="964" spans="1:16" ht="15.75" customHeight="1" x14ac:dyDescent="0.3">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N964" s="16"/>
      <c r="O964" s="12"/>
      <c r="P964" s="13"/>
    </row>
    <row r="965" spans="1:16" ht="15.75" customHeight="1" x14ac:dyDescent="0.3">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N965" s="16"/>
      <c r="O965" s="12"/>
      <c r="P965" s="13"/>
    </row>
    <row r="966" spans="1:16" ht="15.75" customHeight="1" x14ac:dyDescent="0.3">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N966" s="16"/>
      <c r="O966" s="12"/>
      <c r="P966" s="13"/>
    </row>
    <row r="967" spans="1:16" ht="15.75" customHeight="1" x14ac:dyDescent="0.3">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N967" s="16"/>
      <c r="O967" s="12"/>
      <c r="P967" s="13"/>
    </row>
    <row r="968" spans="1:16" ht="15.75" customHeight="1" x14ac:dyDescent="0.3">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N968" s="16"/>
      <c r="O968" s="12"/>
      <c r="P968" s="13"/>
    </row>
    <row r="969" spans="1:16" ht="15.75" customHeight="1" x14ac:dyDescent="0.3">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N969" s="16"/>
      <c r="O969" s="12"/>
      <c r="P969" s="13"/>
    </row>
    <row r="970" spans="1:16" ht="15.75" customHeight="1" x14ac:dyDescent="0.3">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N970" s="16"/>
      <c r="O970" s="12"/>
      <c r="P970" s="13"/>
    </row>
    <row r="971" spans="1:16" ht="15.75" customHeight="1" x14ac:dyDescent="0.3">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N971" s="16"/>
      <c r="O971" s="12"/>
      <c r="P971" s="13"/>
    </row>
    <row r="972" spans="1:16" ht="15.75" customHeight="1" x14ac:dyDescent="0.3">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N972" s="16"/>
      <c r="O972" s="12"/>
      <c r="P972" s="13"/>
    </row>
    <row r="973" spans="1:16" ht="15.75" customHeight="1" x14ac:dyDescent="0.3">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N973" s="16"/>
      <c r="O973" s="12"/>
      <c r="P973" s="13"/>
    </row>
    <row r="974" spans="1:16" ht="15.75" customHeight="1" x14ac:dyDescent="0.3">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N974" s="16"/>
      <c r="O974" s="12"/>
      <c r="P974" s="13"/>
    </row>
    <row r="975" spans="1:16" ht="15.75" customHeight="1" x14ac:dyDescent="0.3">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N975" s="16"/>
      <c r="O975" s="12"/>
      <c r="P975" s="13"/>
    </row>
    <row r="976" spans="1:16" ht="15.75" customHeight="1" x14ac:dyDescent="0.3">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N976" s="16"/>
      <c r="O976" s="12"/>
      <c r="P976" s="13"/>
    </row>
    <row r="977" spans="1:16" ht="15.75" customHeight="1" x14ac:dyDescent="0.3">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N977" s="16"/>
      <c r="O977" s="12"/>
      <c r="P977" s="13"/>
    </row>
    <row r="978" spans="1:16" ht="15.75" customHeight="1" x14ac:dyDescent="0.3">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N978" s="16"/>
      <c r="O978" s="12"/>
      <c r="P978" s="13"/>
    </row>
    <row r="979" spans="1:16" ht="15.75" customHeight="1" x14ac:dyDescent="0.3">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N979" s="16"/>
      <c r="O979" s="12"/>
      <c r="P979" s="13"/>
    </row>
    <row r="980" spans="1:16" ht="15.75" customHeight="1" x14ac:dyDescent="0.3">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N980" s="16"/>
      <c r="O980" s="12"/>
      <c r="P980" s="13"/>
    </row>
    <row r="981" spans="1:16" ht="15.75" customHeight="1" x14ac:dyDescent="0.3">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N981" s="16"/>
      <c r="O981" s="12"/>
      <c r="P981" s="13"/>
    </row>
    <row r="982" spans="1:16" ht="15.75" customHeight="1" x14ac:dyDescent="0.3">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N982" s="16"/>
      <c r="O982" s="12"/>
      <c r="P982" s="13"/>
    </row>
    <row r="983" spans="1:16" ht="15.75" customHeight="1" x14ac:dyDescent="0.3">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N983" s="16"/>
      <c r="O983" s="12"/>
      <c r="P983" s="13"/>
    </row>
    <row r="984" spans="1:16" ht="15.75" customHeight="1" x14ac:dyDescent="0.3">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N984" s="16"/>
      <c r="O984" s="12"/>
      <c r="P984" s="13"/>
    </row>
    <row r="985" spans="1:16" ht="15.75" customHeight="1" x14ac:dyDescent="0.3">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N985" s="16"/>
      <c r="O985" s="12"/>
      <c r="P985" s="13"/>
    </row>
    <row r="986" spans="1:16" ht="15.75" customHeight="1" x14ac:dyDescent="0.3">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N986" s="16"/>
      <c r="O986" s="12"/>
      <c r="P986" s="13"/>
    </row>
    <row r="987" spans="1:16" ht="15.75" customHeight="1" x14ac:dyDescent="0.3">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N987" s="16"/>
      <c r="O987" s="12"/>
      <c r="P987" s="13"/>
    </row>
    <row r="988" spans="1:16" ht="15.75" customHeight="1" x14ac:dyDescent="0.3">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N988" s="16"/>
      <c r="O988" s="12"/>
      <c r="P988" s="13"/>
    </row>
    <row r="989" spans="1:16" ht="15.75" customHeight="1" x14ac:dyDescent="0.3">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N989" s="16"/>
      <c r="O989" s="12"/>
      <c r="P989" s="13"/>
    </row>
    <row r="990" spans="1:16" ht="15.75" customHeight="1" x14ac:dyDescent="0.3">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N990" s="16"/>
      <c r="O990" s="12"/>
      <c r="P990" s="13"/>
    </row>
    <row r="991" spans="1:16" ht="15.75" customHeight="1" x14ac:dyDescent="0.3">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N991" s="16"/>
      <c r="O991" s="12"/>
      <c r="P991" s="13"/>
    </row>
    <row r="992" spans="1:16" ht="15.75" customHeight="1" x14ac:dyDescent="0.3">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N992" s="16"/>
      <c r="O992" s="12"/>
      <c r="P992" s="13"/>
    </row>
    <row r="993" spans="1:16" ht="15.75" customHeight="1" x14ac:dyDescent="0.3">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N993" s="16"/>
      <c r="O993" s="12"/>
      <c r="P993" s="13"/>
    </row>
    <row r="994" spans="1:16" ht="15.75" customHeight="1" x14ac:dyDescent="0.3">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N994" s="16"/>
      <c r="O994" s="12"/>
      <c r="P994" s="13"/>
    </row>
    <row r="995" spans="1:16" ht="15.75" customHeight="1" x14ac:dyDescent="0.3">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N995" s="16"/>
      <c r="O995" s="12"/>
      <c r="P995" s="13"/>
    </row>
    <row r="996" spans="1:16" ht="15.75" customHeight="1" x14ac:dyDescent="0.3">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N996" s="16"/>
      <c r="O996" s="12"/>
      <c r="P996" s="13"/>
    </row>
    <row r="997" spans="1:16" ht="15.75" customHeight="1" x14ac:dyDescent="0.3">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N997" s="16"/>
      <c r="O997" s="12"/>
      <c r="P997" s="13"/>
    </row>
    <row r="998" spans="1:16" ht="15.75" customHeight="1" x14ac:dyDescent="0.3">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N998" s="16"/>
      <c r="O998" s="12"/>
      <c r="P998" s="13"/>
    </row>
    <row r="999" spans="1:16" ht="15.75" customHeight="1" x14ac:dyDescent="0.3">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N999" s="16"/>
      <c r="O999" s="12"/>
      <c r="P999" s="13"/>
    </row>
    <row r="1000" spans="1:16" ht="15.75" customHeight="1" x14ac:dyDescent="0.3">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N1000" s="16"/>
      <c r="O1000" s="12"/>
      <c r="P1000" s="13"/>
    </row>
    <row r="1001" spans="1:16" ht="15.75" customHeight="1" x14ac:dyDescent="0.3">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N1001" s="16"/>
      <c r="O1001" s="12"/>
      <c r="P1001" s="13"/>
    </row>
    <row r="1002" spans="1:16" ht="15.75" customHeight="1" x14ac:dyDescent="0.3">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N1002" s="16"/>
      <c r="O1002" s="12"/>
      <c r="P1002" s="13"/>
    </row>
    <row r="1003" spans="1:16" ht="15.75" customHeight="1" x14ac:dyDescent="0.3">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N1003" s="16"/>
      <c r="O1003" s="12"/>
      <c r="P1003" s="13"/>
    </row>
    <row r="1004" spans="1:16" ht="15.75" customHeight="1" x14ac:dyDescent="0.3">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N1004" s="16"/>
      <c r="O1004" s="12"/>
      <c r="P1004" s="13"/>
    </row>
    <row r="1005" spans="1:16" ht="15.75" customHeight="1" x14ac:dyDescent="0.3">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N1005" s="16"/>
      <c r="O1005" s="12"/>
      <c r="P1005" s="13"/>
    </row>
    <row r="1006" spans="1:16" ht="15.75" customHeight="1" x14ac:dyDescent="0.3">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N1006" s="16"/>
      <c r="O1006" s="12"/>
      <c r="P1006" s="13"/>
    </row>
    <row r="1007" spans="1:16" ht="15.75" customHeight="1" x14ac:dyDescent="0.3">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N1007" s="16"/>
      <c r="O1007" s="12"/>
      <c r="P1007" s="13"/>
    </row>
    <row r="1008" spans="1:16" ht="15.75" customHeight="1" x14ac:dyDescent="0.3">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N1008" s="16"/>
      <c r="O1008" s="12"/>
      <c r="P1008" s="13"/>
    </row>
    <row r="1009" spans="1:16" ht="15.75" customHeight="1" x14ac:dyDescent="0.3">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N1009" s="16"/>
      <c r="O1009" s="12"/>
      <c r="P1009" s="13"/>
    </row>
    <row r="1010" spans="1:16" ht="15.75" customHeight="1" x14ac:dyDescent="0.3">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N1010" s="16"/>
      <c r="O1010" s="12"/>
      <c r="P1010" s="13"/>
    </row>
    <row r="1011" spans="1:16" ht="15.75" customHeight="1" x14ac:dyDescent="0.3">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N1011" s="16"/>
      <c r="O1011" s="12"/>
      <c r="P1011" s="13"/>
    </row>
    <row r="1012" spans="1:16" ht="15.75" customHeight="1" x14ac:dyDescent="0.3">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N1012" s="16"/>
      <c r="O1012" s="12"/>
      <c r="P1012" s="13"/>
    </row>
    <row r="1013" spans="1:16" ht="15.75" customHeight="1" x14ac:dyDescent="0.3">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N1013" s="16"/>
      <c r="O1013" s="12"/>
      <c r="P1013" s="13"/>
    </row>
    <row r="1014" spans="1:16" ht="15.75" customHeight="1" x14ac:dyDescent="0.3">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N1014" s="16"/>
      <c r="O1014" s="12"/>
      <c r="P1014" s="13"/>
    </row>
    <row r="1015" spans="1:16" ht="15.75" customHeight="1" x14ac:dyDescent="0.3">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N1015" s="16"/>
      <c r="O1015" s="12"/>
      <c r="P1015" s="13"/>
    </row>
    <row r="1016" spans="1:16" ht="15.75" customHeight="1" x14ac:dyDescent="0.3">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N1016" s="16"/>
      <c r="O1016" s="12"/>
      <c r="P1016" s="13"/>
    </row>
    <row r="1017" spans="1:16" ht="15.75" customHeight="1" x14ac:dyDescent="0.3">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N1017" s="16"/>
      <c r="O1017" s="12"/>
      <c r="P1017" s="13"/>
    </row>
    <row r="1018" spans="1:16" ht="15.75" customHeight="1" x14ac:dyDescent="0.3">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N1018" s="16"/>
      <c r="O1018" s="12"/>
      <c r="P1018" s="13"/>
    </row>
    <row r="1019" spans="1:16" ht="15.75" customHeight="1" x14ac:dyDescent="0.3">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N1019" s="16"/>
      <c r="O1019" s="12"/>
      <c r="P1019" s="13"/>
    </row>
    <row r="1020" spans="1:16" ht="15.75" customHeight="1" x14ac:dyDescent="0.3">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N1020" s="16"/>
      <c r="O1020" s="12"/>
      <c r="P1020" s="13"/>
    </row>
    <row r="1021" spans="1:16" ht="15.75" customHeight="1" x14ac:dyDescent="0.3">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N1021" s="16"/>
      <c r="O1021" s="12"/>
      <c r="P1021" s="13"/>
    </row>
    <row r="1022" spans="1:16" ht="15.75" customHeight="1" x14ac:dyDescent="0.3">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N1022" s="16"/>
      <c r="O1022" s="12"/>
      <c r="P1022" s="13"/>
    </row>
    <row r="1023" spans="1:16" ht="15.75" customHeight="1" x14ac:dyDescent="0.3">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N1023" s="16"/>
      <c r="O1023" s="12"/>
      <c r="P1023" s="13"/>
    </row>
    <row r="1024" spans="1:16" ht="15.75" customHeight="1" x14ac:dyDescent="0.3">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N1024" s="16"/>
      <c r="O1024" s="12"/>
      <c r="P1024" s="13"/>
    </row>
    <row r="1025" spans="1:16" ht="15.75" customHeight="1" x14ac:dyDescent="0.3">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N1025" s="16"/>
      <c r="O1025" s="12"/>
      <c r="P1025" s="13"/>
    </row>
    <row r="1026" spans="1:16" ht="15.75" customHeight="1" x14ac:dyDescent="0.3">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N1026" s="16"/>
      <c r="O1026" s="12"/>
      <c r="P1026" s="13"/>
    </row>
    <row r="1027" spans="1:16" ht="15.75" customHeight="1" x14ac:dyDescent="0.3">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N1027" s="16"/>
      <c r="O1027" s="12"/>
      <c r="P1027" s="13"/>
    </row>
    <row r="1028" spans="1:16" ht="15.75" customHeight="1" x14ac:dyDescent="0.3">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N1028" s="16"/>
      <c r="O1028" s="12"/>
      <c r="P1028" s="13"/>
    </row>
    <row r="1029" spans="1:16" ht="15.75" customHeight="1" x14ac:dyDescent="0.3">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N1029" s="16"/>
      <c r="O1029" s="12"/>
      <c r="P1029" s="13"/>
    </row>
    <row r="1030" spans="1:16" ht="15.75" customHeight="1" x14ac:dyDescent="0.3">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N1030" s="16"/>
      <c r="O1030" s="12"/>
      <c r="P1030" s="13"/>
    </row>
    <row r="1031" spans="1:16" ht="15.75" customHeight="1" x14ac:dyDescent="0.3">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N1031" s="16"/>
      <c r="O1031" s="12"/>
      <c r="P1031" s="13"/>
    </row>
    <row r="1032" spans="1:16" ht="15.75" customHeight="1" x14ac:dyDescent="0.3">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N1032" s="16"/>
      <c r="O1032" s="12"/>
      <c r="P1032" s="13"/>
    </row>
    <row r="1033" spans="1:16" ht="15.75" customHeight="1" x14ac:dyDescent="0.3">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N1033" s="16"/>
      <c r="O1033" s="12"/>
      <c r="P1033" s="13"/>
    </row>
    <row r="1034" spans="1:16" ht="15.75" customHeight="1" x14ac:dyDescent="0.3">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N1034" s="16"/>
      <c r="O1034" s="12"/>
      <c r="P1034" s="13"/>
    </row>
    <row r="1035" spans="1:16" ht="15.75" customHeight="1" x14ac:dyDescent="0.3">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N1035" s="16"/>
      <c r="O1035" s="12"/>
      <c r="P1035" s="13"/>
    </row>
    <row r="1036" spans="1:16" ht="15.75" customHeight="1" x14ac:dyDescent="0.3">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N1036" s="16"/>
      <c r="O1036" s="12"/>
      <c r="P1036" s="13"/>
    </row>
    <row r="1037" spans="1:16" ht="15.75" customHeight="1" x14ac:dyDescent="0.3">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N1037" s="16"/>
      <c r="O1037" s="12"/>
      <c r="P1037" s="13"/>
    </row>
    <row r="1038" spans="1:16" ht="15.75" customHeight="1" x14ac:dyDescent="0.3">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N1038" s="16"/>
      <c r="O1038" s="12"/>
      <c r="P1038" s="13"/>
    </row>
    <row r="1039" spans="1:16" ht="15.75" customHeight="1" x14ac:dyDescent="0.3">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N1039" s="16"/>
      <c r="O1039" s="12"/>
      <c r="P1039" s="13"/>
    </row>
    <row r="1040" spans="1:16" ht="15.75" customHeight="1" x14ac:dyDescent="0.3">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N1040" s="16"/>
      <c r="O1040" s="12"/>
      <c r="P1040" s="13"/>
    </row>
    <row r="1041" spans="1:16" ht="15.75" customHeight="1" x14ac:dyDescent="0.3">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N1041" s="16"/>
      <c r="O1041" s="12"/>
      <c r="P1041" s="13"/>
    </row>
    <row r="1042" spans="1:16" ht="15.75" customHeight="1" x14ac:dyDescent="0.3">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N1042" s="16"/>
      <c r="O1042" s="12"/>
      <c r="P1042" s="13"/>
    </row>
    <row r="1043" spans="1:16" ht="15.75" customHeight="1" x14ac:dyDescent="0.3">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N1043" s="16"/>
      <c r="O1043" s="12"/>
      <c r="P1043" s="13"/>
    </row>
    <row r="1044" spans="1:16" ht="15.75" customHeight="1" x14ac:dyDescent="0.3">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N1044" s="16"/>
      <c r="O1044" s="12"/>
      <c r="P1044" s="13"/>
    </row>
    <row r="1045" spans="1:16" ht="15.75" customHeight="1" x14ac:dyDescent="0.3">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N1045" s="16"/>
      <c r="O1045" s="12"/>
      <c r="P1045" s="13"/>
    </row>
    <row r="1046" spans="1:16" ht="15.75" customHeight="1" x14ac:dyDescent="0.3">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N1046" s="16"/>
      <c r="O1046" s="12"/>
      <c r="P1046" s="13"/>
    </row>
    <row r="1047" spans="1:16" ht="15.75" customHeight="1" x14ac:dyDescent="0.3">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N1047" s="16"/>
      <c r="O1047" s="12"/>
      <c r="P1047" s="13"/>
    </row>
    <row r="1048" spans="1:16" ht="15.75" customHeight="1" x14ac:dyDescent="0.3">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N1048" s="16"/>
      <c r="O1048" s="12"/>
      <c r="P1048" s="13"/>
    </row>
    <row r="1049" spans="1:16" ht="15.75" customHeight="1" x14ac:dyDescent="0.3">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N1049" s="16"/>
      <c r="O1049" s="12"/>
      <c r="P1049" s="13"/>
    </row>
    <row r="1050" spans="1:16" ht="15.75" customHeight="1" x14ac:dyDescent="0.3">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N1050" s="16"/>
      <c r="O1050" s="12"/>
      <c r="P1050" s="13"/>
    </row>
    <row r="1051" spans="1:16" ht="15.75" customHeight="1" x14ac:dyDescent="0.3">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N1051" s="16"/>
      <c r="O1051" s="12"/>
      <c r="P1051" s="13"/>
    </row>
    <row r="1052" spans="1:16" ht="15.75" customHeight="1" x14ac:dyDescent="0.3">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N1052" s="16"/>
      <c r="O1052" s="12"/>
      <c r="P1052" s="13"/>
    </row>
    <row r="1053" spans="1:16" ht="15.75" customHeight="1" x14ac:dyDescent="0.3">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N1053" s="16"/>
      <c r="O1053" s="12"/>
      <c r="P1053" s="13"/>
    </row>
    <row r="1054" spans="1:16" ht="15.75" customHeight="1" x14ac:dyDescent="0.3">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N1054" s="16"/>
      <c r="O1054" s="12"/>
      <c r="P1054" s="13"/>
    </row>
    <row r="1055" spans="1:16" ht="15.75" customHeight="1" x14ac:dyDescent="0.3">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N1055" s="16"/>
      <c r="O1055" s="12"/>
      <c r="P1055" s="13"/>
    </row>
    <row r="1056" spans="1:16" ht="15.75" customHeight="1" x14ac:dyDescent="0.3">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N1056" s="16"/>
      <c r="O1056" s="12"/>
      <c r="P1056" s="13"/>
    </row>
    <row r="1057" spans="1:16" ht="15.75" customHeight="1" x14ac:dyDescent="0.3">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N1057" s="16"/>
      <c r="O1057" s="12"/>
      <c r="P1057" s="13"/>
    </row>
    <row r="1058" spans="1:16" ht="15.75" customHeight="1" x14ac:dyDescent="0.3">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N1058" s="16"/>
      <c r="O1058" s="12"/>
      <c r="P1058" s="13"/>
    </row>
    <row r="1059" spans="1:16" ht="15.75" customHeight="1" x14ac:dyDescent="0.3">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N1059" s="16"/>
      <c r="O1059" s="12"/>
      <c r="P1059" s="13"/>
    </row>
    <row r="1060" spans="1:16" ht="15.75" customHeight="1" x14ac:dyDescent="0.3">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N1060" s="16"/>
      <c r="O1060" s="12"/>
      <c r="P1060" s="13"/>
    </row>
    <row r="1061" spans="1:16" ht="15.75" customHeight="1" x14ac:dyDescent="0.3">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N1061" s="16"/>
      <c r="O1061" s="12"/>
      <c r="P1061" s="13"/>
    </row>
    <row r="1062" spans="1:16" ht="15.75" customHeight="1" x14ac:dyDescent="0.3">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N1062" s="16"/>
      <c r="O1062" s="12"/>
      <c r="P1062" s="13"/>
    </row>
    <row r="1063" spans="1:16" ht="15.75" customHeight="1" x14ac:dyDescent="0.3">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N1063" s="16"/>
      <c r="O1063" s="12"/>
      <c r="P1063" s="13"/>
    </row>
    <row r="1064" spans="1:16" ht="15.75" customHeight="1" x14ac:dyDescent="0.3">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N1064" s="16"/>
      <c r="O1064" s="12"/>
      <c r="P1064" s="13"/>
    </row>
    <row r="1065" spans="1:16" ht="15.75" customHeight="1" x14ac:dyDescent="0.3">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N1065" s="16"/>
      <c r="O1065" s="12"/>
      <c r="P1065" s="13"/>
    </row>
    <row r="1066" spans="1:16" ht="15.75" customHeight="1" x14ac:dyDescent="0.3">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N1066" s="16"/>
      <c r="O1066" s="12"/>
      <c r="P1066" s="13"/>
    </row>
    <row r="1067" spans="1:16" ht="15.75" customHeight="1" x14ac:dyDescent="0.3">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N1067" s="16"/>
      <c r="O1067" s="12"/>
      <c r="P1067" s="13"/>
    </row>
    <row r="1068" spans="1:16" ht="15.75" customHeight="1" x14ac:dyDescent="0.3">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N1068" s="16"/>
      <c r="O1068" s="12"/>
      <c r="P1068" s="13"/>
    </row>
    <row r="1069" spans="1:16" ht="15.75" customHeight="1" x14ac:dyDescent="0.3">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N1069" s="16"/>
      <c r="O1069" s="12"/>
      <c r="P1069" s="13"/>
    </row>
    <row r="1070" spans="1:16" ht="15.75" customHeight="1" x14ac:dyDescent="0.3">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N1070" s="16"/>
      <c r="O1070" s="12"/>
      <c r="P1070" s="13"/>
    </row>
    <row r="1071" spans="1:16" ht="15.75" customHeight="1" x14ac:dyDescent="0.3">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N1071" s="16"/>
      <c r="O1071" s="12"/>
      <c r="P1071" s="13"/>
    </row>
    <row r="1072" spans="1:16" ht="15.75" customHeight="1" x14ac:dyDescent="0.3">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N1072" s="16"/>
      <c r="O1072" s="12"/>
      <c r="P1072" s="13"/>
    </row>
    <row r="1073" spans="1:16" ht="15.75" customHeight="1" x14ac:dyDescent="0.3">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N1073" s="16"/>
      <c r="O1073" s="12"/>
      <c r="P1073" s="13"/>
    </row>
    <row r="1074" spans="1:16" ht="15.75" customHeight="1" x14ac:dyDescent="0.3">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N1074" s="16"/>
      <c r="O1074" s="12"/>
      <c r="P1074" s="13"/>
    </row>
    <row r="1075" spans="1:16" ht="15.75" customHeight="1" x14ac:dyDescent="0.3">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N1075" s="16"/>
      <c r="O1075" s="12"/>
      <c r="P1075" s="13"/>
    </row>
    <row r="1076" spans="1:16" ht="15.75" customHeight="1" x14ac:dyDescent="0.3">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N1076" s="16"/>
      <c r="O1076" s="12"/>
      <c r="P1076" s="13"/>
    </row>
    <row r="1077" spans="1:16" ht="15.75" customHeight="1" x14ac:dyDescent="0.3">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N1077" s="16"/>
      <c r="O1077" s="12"/>
      <c r="P1077" s="13"/>
    </row>
    <row r="1078" spans="1:16" ht="15.75" customHeight="1" x14ac:dyDescent="0.3">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N1078" s="16"/>
      <c r="O1078" s="12"/>
      <c r="P1078" s="13"/>
    </row>
    <row r="1079" spans="1:16" ht="15.75" customHeight="1" x14ac:dyDescent="0.3">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N1079" s="16"/>
      <c r="O1079" s="12"/>
      <c r="P1079" s="13"/>
    </row>
    <row r="1080" spans="1:16" ht="15.75" customHeight="1" x14ac:dyDescent="0.3">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N1080" s="16"/>
      <c r="O1080" s="12"/>
      <c r="P1080" s="13"/>
    </row>
    <row r="1081" spans="1:16" ht="15.75" customHeight="1" x14ac:dyDescent="0.3">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N1081" s="16"/>
      <c r="O1081" s="12"/>
      <c r="P1081" s="13"/>
    </row>
    <row r="1082" spans="1:16" ht="15.75" customHeight="1" x14ac:dyDescent="0.3">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N1082" s="16"/>
      <c r="O1082" s="12"/>
      <c r="P1082" s="13"/>
    </row>
    <row r="1083" spans="1:16" ht="15.75" customHeight="1" x14ac:dyDescent="0.3">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N1083" s="16"/>
      <c r="O1083" s="12"/>
      <c r="P1083" s="13"/>
    </row>
    <row r="1084" spans="1:16" ht="15.75" customHeight="1" x14ac:dyDescent="0.3">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N1084" s="16"/>
      <c r="O1084" s="12"/>
      <c r="P1084" s="13"/>
    </row>
    <row r="1085" spans="1:16" ht="15.75" customHeight="1" x14ac:dyDescent="0.3">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N1085" s="16"/>
      <c r="O1085" s="12"/>
      <c r="P1085" s="13"/>
    </row>
    <row r="1086" spans="1:16" ht="15.75" customHeight="1" x14ac:dyDescent="0.3">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N1086" s="16"/>
      <c r="O1086" s="12"/>
      <c r="P1086" s="13"/>
    </row>
    <row r="1087" spans="1:16" ht="15.75" customHeight="1" x14ac:dyDescent="0.3">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N1087" s="16"/>
      <c r="O1087" s="12"/>
      <c r="P1087" s="13"/>
    </row>
    <row r="1088" spans="1:16" ht="15.75" customHeight="1" x14ac:dyDescent="0.3">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N1088" s="16"/>
      <c r="O1088" s="12"/>
      <c r="P1088" s="13"/>
    </row>
    <row r="1089" spans="1:16" ht="15.75" customHeight="1" x14ac:dyDescent="0.3">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N1089" s="16"/>
      <c r="O1089" s="12"/>
      <c r="P1089" s="13"/>
    </row>
    <row r="1090" spans="1:16" ht="15.75" customHeight="1" x14ac:dyDescent="0.3">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N1090" s="16"/>
      <c r="O1090" s="12"/>
      <c r="P1090" s="13"/>
    </row>
    <row r="1091" spans="1:16" ht="15.75" customHeight="1" x14ac:dyDescent="0.3">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N1091" s="16"/>
      <c r="O1091" s="12"/>
      <c r="P1091" s="13"/>
    </row>
    <row r="1092" spans="1:16" ht="15.75" customHeight="1" x14ac:dyDescent="0.3">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N1092" s="16"/>
      <c r="O1092" s="12"/>
      <c r="P1092" s="13"/>
    </row>
    <row r="1093" spans="1:16" ht="15.75" customHeight="1" x14ac:dyDescent="0.3">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N1093" s="16"/>
      <c r="O1093" s="12"/>
      <c r="P1093" s="13"/>
    </row>
    <row r="1094" spans="1:16" ht="15.75" customHeight="1" x14ac:dyDescent="0.3">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N1094" s="16"/>
      <c r="O1094" s="12"/>
      <c r="P1094" s="13"/>
    </row>
    <row r="1095" spans="1:16" ht="15.75" customHeight="1" x14ac:dyDescent="0.3">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N1095" s="16"/>
      <c r="O1095" s="12"/>
      <c r="P1095" s="13"/>
    </row>
    <row r="1096" spans="1:16" ht="15.75" customHeight="1" x14ac:dyDescent="0.3">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N1096" s="16"/>
      <c r="O1096" s="12"/>
      <c r="P1096" s="13"/>
    </row>
    <row r="1097" spans="1:16" ht="15.75" customHeight="1" x14ac:dyDescent="0.3">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N1097" s="16"/>
      <c r="O1097" s="12"/>
      <c r="P1097" s="13"/>
    </row>
    <row r="1098" spans="1:16" ht="15.75" customHeight="1" x14ac:dyDescent="0.3">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N1098" s="16"/>
      <c r="O1098" s="12"/>
      <c r="P1098" s="13"/>
    </row>
    <row r="1099" spans="1:16" ht="15.75" customHeight="1" x14ac:dyDescent="0.3">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N1099" s="16"/>
      <c r="O1099" s="12"/>
      <c r="P1099" s="13"/>
    </row>
    <row r="1100" spans="1:16" ht="15.75" customHeight="1" x14ac:dyDescent="0.3">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N1100" s="16"/>
      <c r="O1100" s="12"/>
      <c r="P1100" s="13"/>
    </row>
    <row r="1101" spans="1:16" ht="15.75" customHeight="1" x14ac:dyDescent="0.3">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N1101" s="16"/>
      <c r="O1101" s="12"/>
      <c r="P1101" s="13"/>
    </row>
    <row r="1102" spans="1:16" ht="15.75" customHeight="1" x14ac:dyDescent="0.3">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N1102" s="16"/>
      <c r="O1102" s="12"/>
      <c r="P1102" s="13"/>
    </row>
    <row r="1103" spans="1:16" ht="15.75" customHeight="1" x14ac:dyDescent="0.3">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N1103" s="16"/>
      <c r="O1103" s="12"/>
      <c r="P1103" s="13"/>
    </row>
    <row r="1104" spans="1:16" ht="15.75" customHeight="1" x14ac:dyDescent="0.3">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N1104" s="16"/>
      <c r="O1104" s="12"/>
      <c r="P1104" s="13"/>
    </row>
    <row r="1105" spans="1:16" ht="15.75" customHeight="1" x14ac:dyDescent="0.3">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N1105" s="16"/>
      <c r="O1105" s="12"/>
      <c r="P1105" s="13"/>
    </row>
    <row r="1106" spans="1:16" ht="15.75" customHeight="1" x14ac:dyDescent="0.3">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N1106" s="16"/>
      <c r="O1106" s="12"/>
      <c r="P1106" s="13"/>
    </row>
    <row r="1107" spans="1:16" ht="15.75" customHeight="1" x14ac:dyDescent="0.3">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N1107" s="16"/>
      <c r="O1107" s="12"/>
      <c r="P1107" s="13"/>
    </row>
    <row r="1108" spans="1:16" ht="15.75" customHeight="1" x14ac:dyDescent="0.3">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N1108" s="16"/>
      <c r="O1108" s="12"/>
      <c r="P1108" s="13"/>
    </row>
    <row r="1109" spans="1:16" ht="15.75" customHeight="1" x14ac:dyDescent="0.3">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N1109" s="16"/>
      <c r="O1109" s="12"/>
      <c r="P1109" s="13"/>
    </row>
    <row r="1110" spans="1:16" ht="15.75" customHeight="1" x14ac:dyDescent="0.3">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N1110" s="16"/>
      <c r="O1110" s="12"/>
      <c r="P1110" s="13"/>
    </row>
    <row r="1111" spans="1:16" ht="15.75" customHeight="1" x14ac:dyDescent="0.3">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N1111" s="16"/>
      <c r="O1111" s="12"/>
      <c r="P1111" s="13"/>
    </row>
    <row r="1112" spans="1:16" ht="15.75" customHeight="1" x14ac:dyDescent="0.3">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N1112" s="16"/>
      <c r="O1112" s="12"/>
      <c r="P1112" s="13"/>
    </row>
    <row r="1113" spans="1:16" ht="15.75" customHeight="1" x14ac:dyDescent="0.3">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N1113" s="16"/>
      <c r="O1113" s="12"/>
      <c r="P1113" s="13"/>
    </row>
    <row r="1114" spans="1:16" ht="15.75" customHeight="1" x14ac:dyDescent="0.3">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N1114" s="16"/>
      <c r="O1114" s="12"/>
      <c r="P1114" s="13"/>
    </row>
    <row r="1115" spans="1:16" ht="15.75" customHeight="1" x14ac:dyDescent="0.3">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N1115" s="16"/>
      <c r="O1115" s="12"/>
      <c r="P1115" s="13"/>
    </row>
    <row r="1116" spans="1:16" ht="15.75" customHeight="1" x14ac:dyDescent="0.3">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N1116" s="16"/>
      <c r="O1116" s="12"/>
      <c r="P1116" s="13"/>
    </row>
    <row r="1117" spans="1:16" ht="15.75" customHeight="1" x14ac:dyDescent="0.3">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N1117" s="16"/>
      <c r="O1117" s="12"/>
      <c r="P1117" s="13"/>
    </row>
    <row r="1118" spans="1:16" ht="15.75" customHeight="1" x14ac:dyDescent="0.3">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N1118" s="16"/>
      <c r="O1118" s="12"/>
      <c r="P1118" s="13"/>
    </row>
    <row r="1119" spans="1:16" ht="15.75" customHeight="1" x14ac:dyDescent="0.3">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N1119" s="16"/>
      <c r="O1119" s="12"/>
      <c r="P1119" s="13"/>
    </row>
    <row r="1120" spans="1:16" ht="15.75" customHeight="1" x14ac:dyDescent="0.3">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N1120" s="16"/>
      <c r="O1120" s="12"/>
      <c r="P1120" s="13"/>
    </row>
    <row r="1121" spans="1:16" ht="15.75" customHeight="1" x14ac:dyDescent="0.3">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N1121" s="16"/>
      <c r="O1121" s="12"/>
      <c r="P1121" s="13"/>
    </row>
    <row r="1122" spans="1:16" ht="15.75" customHeight="1" x14ac:dyDescent="0.3">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N1122" s="16"/>
      <c r="O1122" s="12"/>
      <c r="P1122" s="13"/>
    </row>
    <row r="1123" spans="1:16" ht="15.75" customHeight="1" x14ac:dyDescent="0.3">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N1123" s="16"/>
      <c r="O1123" s="12"/>
      <c r="P1123" s="13"/>
    </row>
    <row r="1124" spans="1:16" ht="15.75" customHeight="1" x14ac:dyDescent="0.3">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N1124" s="16"/>
      <c r="O1124" s="12"/>
      <c r="P1124" s="13"/>
    </row>
    <row r="1125" spans="1:16" ht="15.75" customHeight="1" x14ac:dyDescent="0.3">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N1125" s="16"/>
      <c r="O1125" s="12"/>
      <c r="P1125" s="13"/>
    </row>
    <row r="1126" spans="1:16" ht="15.75" customHeight="1" x14ac:dyDescent="0.3">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N1126" s="16"/>
      <c r="O1126" s="12"/>
      <c r="P1126" s="13"/>
    </row>
    <row r="1127" spans="1:16" ht="15.75" customHeight="1" x14ac:dyDescent="0.3">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N1127" s="16"/>
      <c r="O1127" s="12"/>
      <c r="P1127" s="13"/>
    </row>
    <row r="1128" spans="1:16" ht="15.75" customHeight="1" x14ac:dyDescent="0.3">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N1128" s="16"/>
      <c r="O1128" s="12"/>
      <c r="P1128" s="13"/>
    </row>
    <row r="1129" spans="1:16" ht="15.75" customHeight="1" x14ac:dyDescent="0.3">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N1129" s="16"/>
      <c r="O1129" s="12"/>
      <c r="P1129" s="13"/>
    </row>
    <row r="1130" spans="1:16" ht="15.75" customHeight="1" x14ac:dyDescent="0.3">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N1130" s="16"/>
      <c r="O1130" s="12"/>
      <c r="P1130" s="13"/>
    </row>
    <row r="1131" spans="1:16" ht="15.75" customHeight="1" x14ac:dyDescent="0.3">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N1131" s="16"/>
      <c r="O1131" s="12"/>
      <c r="P1131" s="13"/>
    </row>
    <row r="1132" spans="1:16" ht="15.75" customHeight="1" x14ac:dyDescent="0.3">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N1132" s="16"/>
      <c r="O1132" s="12"/>
      <c r="P1132" s="13"/>
    </row>
    <row r="1133" spans="1:16" ht="15.75" customHeight="1" x14ac:dyDescent="0.3">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N1133" s="16"/>
      <c r="O1133" s="12"/>
      <c r="P1133" s="13"/>
    </row>
    <row r="1134" spans="1:16" ht="15.75" customHeight="1" x14ac:dyDescent="0.3">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N1134" s="16"/>
      <c r="O1134" s="12"/>
      <c r="P1134" s="13"/>
    </row>
    <row r="1135" spans="1:16" ht="15.75" customHeight="1" x14ac:dyDescent="0.3">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N1135" s="16"/>
      <c r="O1135" s="12"/>
      <c r="P1135" s="13"/>
    </row>
    <row r="1136" spans="1:16" ht="15.75" customHeight="1" x14ac:dyDescent="0.3">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N1136" s="16"/>
      <c r="O1136" s="12"/>
      <c r="P1136" s="13"/>
    </row>
    <row r="1137" spans="1:16" ht="15.75" customHeight="1" x14ac:dyDescent="0.3">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N1137" s="16"/>
      <c r="O1137" s="12"/>
      <c r="P1137" s="13"/>
    </row>
    <row r="1138" spans="1:16" ht="15.75" customHeight="1" x14ac:dyDescent="0.3">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N1138" s="16"/>
      <c r="O1138" s="12"/>
      <c r="P1138" s="13"/>
    </row>
    <row r="1139" spans="1:16" ht="15.75" customHeight="1" x14ac:dyDescent="0.3">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N1139" s="16"/>
      <c r="O1139" s="12"/>
      <c r="P1139" s="13"/>
    </row>
    <row r="1140" spans="1:16" ht="15.75" customHeight="1" x14ac:dyDescent="0.3">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N1140" s="16"/>
      <c r="O1140" s="12"/>
      <c r="P1140" s="13"/>
    </row>
    <row r="1141" spans="1:16" ht="15.75" customHeight="1" x14ac:dyDescent="0.3">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N1141" s="16"/>
      <c r="O1141" s="12"/>
      <c r="P1141" s="13"/>
    </row>
    <row r="1142" spans="1:16" ht="15.75" customHeight="1" x14ac:dyDescent="0.3">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N1142" s="16"/>
      <c r="O1142" s="12"/>
      <c r="P1142" s="13"/>
    </row>
    <row r="1143" spans="1:16" ht="15.75" customHeight="1" x14ac:dyDescent="0.3">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N1143" s="16"/>
      <c r="O1143" s="12"/>
      <c r="P1143" s="13"/>
    </row>
    <row r="1144" spans="1:16" ht="15.75" customHeight="1" x14ac:dyDescent="0.3">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N1144" s="16"/>
      <c r="O1144" s="12"/>
      <c r="P1144" s="13"/>
    </row>
    <row r="1145" spans="1:16" ht="15.75" customHeight="1" x14ac:dyDescent="0.3">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N1145" s="16"/>
      <c r="O1145" s="12"/>
      <c r="P1145" s="13"/>
    </row>
    <row r="1146" spans="1:16" ht="15.75" customHeight="1" x14ac:dyDescent="0.3">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N1146" s="16"/>
      <c r="O1146" s="12"/>
      <c r="P1146" s="13"/>
    </row>
    <row r="1147" spans="1:16" ht="15.75" customHeight="1" x14ac:dyDescent="0.3">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N1147" s="16"/>
      <c r="O1147" s="12"/>
      <c r="P1147" s="13"/>
    </row>
    <row r="1148" spans="1:16" ht="15.75" customHeight="1" x14ac:dyDescent="0.3">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N1148" s="16"/>
      <c r="O1148" s="12"/>
      <c r="P1148" s="13"/>
    </row>
    <row r="1149" spans="1:16" ht="15.75" customHeight="1" x14ac:dyDescent="0.3">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N1149" s="16"/>
      <c r="O1149" s="12"/>
      <c r="P1149" s="13"/>
    </row>
    <row r="1150" spans="1:16" ht="15.75" customHeight="1" x14ac:dyDescent="0.3">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N1150" s="16"/>
      <c r="O1150" s="12"/>
      <c r="P1150" s="13"/>
    </row>
    <row r="1151" spans="1:16" ht="15.75" customHeight="1" x14ac:dyDescent="0.3">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N1151" s="16"/>
      <c r="O1151" s="12"/>
      <c r="P1151" s="13"/>
    </row>
    <row r="1152" spans="1:16" ht="15.75" customHeight="1" x14ac:dyDescent="0.3">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N1152" s="16"/>
      <c r="O1152" s="12"/>
      <c r="P1152" s="13"/>
    </row>
    <row r="1153" spans="1:16" ht="15.75" customHeight="1" x14ac:dyDescent="0.3">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N1153" s="16"/>
      <c r="O1153" s="12"/>
      <c r="P1153" s="13"/>
    </row>
    <row r="1154" spans="1:16" ht="15.75" customHeight="1" x14ac:dyDescent="0.3">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N1154" s="16"/>
      <c r="O1154" s="12"/>
      <c r="P1154" s="13"/>
    </row>
    <row r="1155" spans="1:16" ht="15.75" customHeight="1" x14ac:dyDescent="0.3">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N1155" s="16"/>
      <c r="O1155" s="12"/>
      <c r="P1155" s="13"/>
    </row>
    <row r="1156" spans="1:16" ht="15.75" customHeight="1" x14ac:dyDescent="0.3">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N1156" s="16"/>
      <c r="O1156" s="12"/>
      <c r="P1156" s="13"/>
    </row>
    <row r="1157" spans="1:16" ht="15.75" customHeight="1" x14ac:dyDescent="0.3">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N1157" s="16"/>
      <c r="O1157" s="12"/>
      <c r="P1157" s="13"/>
    </row>
    <row r="1158" spans="1:16" ht="15.75" customHeight="1" x14ac:dyDescent="0.3">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N1158" s="16"/>
      <c r="O1158" s="12"/>
      <c r="P1158" s="13"/>
    </row>
    <row r="1159" spans="1:16" ht="15.75" customHeight="1" x14ac:dyDescent="0.3">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N1159" s="16"/>
      <c r="O1159" s="12"/>
      <c r="P1159" s="13"/>
    </row>
    <row r="1160" spans="1:16" ht="15.75" customHeight="1" x14ac:dyDescent="0.3">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N1160" s="16"/>
      <c r="O1160" s="12"/>
      <c r="P1160" s="13"/>
    </row>
    <row r="1161" spans="1:16" ht="15.75" customHeight="1" x14ac:dyDescent="0.3">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N1161" s="16"/>
      <c r="O1161" s="12"/>
      <c r="P1161" s="13"/>
    </row>
    <row r="1162" spans="1:16" ht="15.75" customHeight="1" x14ac:dyDescent="0.3">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N1162" s="16"/>
      <c r="O1162" s="12"/>
      <c r="P1162" s="13"/>
    </row>
    <row r="1163" spans="1:16" ht="15.75" customHeight="1" x14ac:dyDescent="0.3">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N1163" s="16"/>
      <c r="O1163" s="12"/>
      <c r="P1163" s="13"/>
    </row>
    <row r="1164" spans="1:16" ht="15.75" customHeight="1" x14ac:dyDescent="0.3">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N1164" s="16"/>
      <c r="O1164" s="12"/>
      <c r="P1164" s="13"/>
    </row>
    <row r="1165" spans="1:16" ht="15.75" customHeight="1" x14ac:dyDescent="0.3">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N1165" s="16"/>
      <c r="O1165" s="12"/>
      <c r="P1165" s="13"/>
    </row>
    <row r="1166" spans="1:16" ht="15.75" customHeight="1" x14ac:dyDescent="0.3">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N1166" s="16"/>
      <c r="O1166" s="12"/>
      <c r="P1166" s="13"/>
    </row>
    <row r="1167" spans="1:16" ht="15.75" customHeight="1" x14ac:dyDescent="0.3">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N1167" s="16"/>
      <c r="O1167" s="12"/>
      <c r="P1167" s="13"/>
    </row>
    <row r="1168" spans="1:16" ht="15.75" customHeight="1" x14ac:dyDescent="0.3">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N1168" s="16"/>
      <c r="O1168" s="12"/>
      <c r="P1168" s="13"/>
    </row>
    <row r="1169" spans="1:16" ht="15.75" customHeight="1" x14ac:dyDescent="0.3">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N1169" s="16"/>
      <c r="O1169" s="12"/>
      <c r="P1169" s="13"/>
    </row>
    <row r="1170" spans="1:16" ht="15.75" customHeight="1" x14ac:dyDescent="0.3">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N1170" s="16"/>
      <c r="O1170" s="12"/>
      <c r="P1170" s="13"/>
    </row>
    <row r="1171" spans="1:16" ht="15.75" customHeight="1" x14ac:dyDescent="0.3">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N1171" s="16"/>
      <c r="O1171" s="12"/>
      <c r="P1171" s="13"/>
    </row>
    <row r="1172" spans="1:16" ht="15.75" customHeight="1" x14ac:dyDescent="0.3">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N1172" s="16"/>
      <c r="O1172" s="12"/>
      <c r="P1172" s="13"/>
    </row>
    <row r="1173" spans="1:16" ht="15.75" customHeight="1" x14ac:dyDescent="0.3">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N1173" s="16"/>
      <c r="O1173" s="12"/>
      <c r="P1173" s="13"/>
    </row>
    <row r="1174" spans="1:16" ht="15.75" customHeight="1" x14ac:dyDescent="0.3">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N1174" s="16"/>
      <c r="O1174" s="12"/>
      <c r="P1174" s="13"/>
    </row>
    <row r="1175" spans="1:16" ht="15.75" customHeight="1" x14ac:dyDescent="0.3">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N1175" s="16"/>
      <c r="O1175" s="12"/>
      <c r="P1175" s="13"/>
    </row>
    <row r="1176" spans="1:16" ht="15.75" customHeight="1" x14ac:dyDescent="0.3">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N1176" s="16"/>
      <c r="O1176" s="12"/>
      <c r="P1176" s="13"/>
    </row>
    <row r="1177" spans="1:16" ht="15.75" customHeight="1" x14ac:dyDescent="0.3">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N1177" s="16"/>
      <c r="O1177" s="12"/>
      <c r="P1177" s="13"/>
    </row>
    <row r="1178" spans="1:16" ht="15.75" customHeight="1" x14ac:dyDescent="0.3">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N1178" s="16"/>
      <c r="O1178" s="12"/>
      <c r="P1178" s="13"/>
    </row>
    <row r="1179" spans="1:16" ht="15.75" customHeight="1" x14ac:dyDescent="0.3">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N1179" s="16"/>
      <c r="O1179" s="12"/>
      <c r="P1179" s="13"/>
    </row>
    <row r="1180" spans="1:16" ht="15.75" customHeight="1" x14ac:dyDescent="0.3">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N1180" s="16"/>
      <c r="O1180" s="12"/>
      <c r="P1180" s="13"/>
    </row>
    <row r="1181" spans="1:16" ht="15.75" customHeight="1" x14ac:dyDescent="0.3">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N1181" s="16"/>
      <c r="O1181" s="12"/>
      <c r="P1181" s="13"/>
    </row>
    <row r="1182" spans="1:16" ht="15.75" customHeight="1" x14ac:dyDescent="0.3">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N1182" s="16"/>
      <c r="O1182" s="12"/>
      <c r="P1182" s="13"/>
    </row>
    <row r="1183" spans="1:16" ht="15.75" customHeight="1" x14ac:dyDescent="0.3">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N1183" s="16"/>
      <c r="O1183" s="12"/>
      <c r="P1183" s="13"/>
    </row>
    <row r="1184" spans="1:16" ht="15.75" customHeight="1" x14ac:dyDescent="0.3">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N1184" s="16"/>
      <c r="O1184" s="12"/>
      <c r="P1184" s="13"/>
    </row>
    <row r="1185" spans="1:16" ht="15.75" customHeight="1" x14ac:dyDescent="0.3">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N1185" s="16"/>
      <c r="O1185" s="12"/>
      <c r="P1185" s="13"/>
    </row>
    <row r="1186" spans="1:16" ht="15.75" customHeight="1" x14ac:dyDescent="0.3">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N1186" s="16"/>
      <c r="O1186" s="12"/>
      <c r="P1186" s="13"/>
    </row>
    <row r="1187" spans="1:16" ht="15.75" customHeight="1" x14ac:dyDescent="0.3">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N1187" s="16"/>
      <c r="O1187" s="12"/>
      <c r="P1187" s="13"/>
    </row>
    <row r="1188" spans="1:16" ht="15.75" customHeight="1" x14ac:dyDescent="0.3">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N1188" s="16"/>
      <c r="O1188" s="12"/>
      <c r="P1188" s="13"/>
    </row>
    <row r="1189" spans="1:16" ht="15.75" customHeight="1" x14ac:dyDescent="0.3">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N1189" s="16"/>
      <c r="O1189" s="12"/>
      <c r="P1189" s="13"/>
    </row>
    <row r="1190" spans="1:16" ht="15.75" customHeight="1" x14ac:dyDescent="0.3">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N1190" s="16"/>
      <c r="O1190" s="12"/>
      <c r="P1190" s="13"/>
    </row>
    <row r="1191" spans="1:16" ht="15.75" customHeight="1" x14ac:dyDescent="0.3">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N1191" s="16"/>
      <c r="O1191" s="12"/>
      <c r="P1191" s="13"/>
    </row>
    <row r="1192" spans="1:16" ht="15.75" customHeight="1" x14ac:dyDescent="0.3">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N1192" s="16"/>
      <c r="O1192" s="12"/>
      <c r="P1192" s="13"/>
    </row>
    <row r="1193" spans="1:16" ht="15.75" customHeight="1" x14ac:dyDescent="0.3">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N1193" s="16"/>
      <c r="O1193" s="12"/>
      <c r="P1193" s="13"/>
    </row>
    <row r="1194" spans="1:16" ht="15.75" customHeight="1" x14ac:dyDescent="0.3">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N1194" s="16"/>
      <c r="O1194" s="12"/>
      <c r="P1194" s="13"/>
    </row>
    <row r="1195" spans="1:16" ht="15.75" customHeight="1" x14ac:dyDescent="0.3">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N1195" s="16"/>
      <c r="O1195" s="12"/>
      <c r="P1195" s="13"/>
    </row>
    <row r="1196" spans="1:16" ht="15.75" customHeight="1" x14ac:dyDescent="0.3">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N1196" s="16"/>
      <c r="O1196" s="12"/>
      <c r="P1196" s="13"/>
    </row>
    <row r="1197" spans="1:16" ht="15.75" customHeight="1" x14ac:dyDescent="0.3">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N1197" s="16"/>
      <c r="O1197" s="12"/>
      <c r="P1197" s="13"/>
    </row>
    <row r="1198" spans="1:16" ht="15.75" customHeight="1" x14ac:dyDescent="0.3">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N1198" s="16"/>
      <c r="O1198" s="12"/>
      <c r="P1198" s="13"/>
    </row>
    <row r="1199" spans="1:16" ht="15.75" customHeight="1" x14ac:dyDescent="0.3">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N1199" s="16"/>
      <c r="O1199" s="12"/>
      <c r="P1199" s="13"/>
    </row>
    <row r="1200" spans="1:16" ht="15.75" customHeight="1" x14ac:dyDescent="0.3">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N1200" s="16"/>
      <c r="O1200" s="12"/>
      <c r="P1200" s="13"/>
    </row>
    <row r="1201" spans="1:16" ht="15.75" customHeight="1" x14ac:dyDescent="0.3">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N1201" s="16"/>
      <c r="O1201" s="12"/>
      <c r="P1201" s="13"/>
    </row>
    <row r="1202" spans="1:16" ht="15.75" customHeight="1" x14ac:dyDescent="0.3">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N1202" s="16"/>
      <c r="O1202" s="12"/>
      <c r="P1202" s="13"/>
    </row>
    <row r="1203" spans="1:16" ht="15.75" customHeight="1" x14ac:dyDescent="0.3">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N1203" s="16"/>
      <c r="O1203" s="12"/>
      <c r="P1203" s="13"/>
    </row>
    <row r="1204" spans="1:16" ht="15.75" customHeight="1" x14ac:dyDescent="0.3">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N1204" s="16"/>
      <c r="O1204" s="12"/>
      <c r="P1204" s="13"/>
    </row>
    <row r="1205" spans="1:16" ht="15.75" customHeight="1" x14ac:dyDescent="0.3">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N1205" s="16"/>
      <c r="O1205" s="12"/>
      <c r="P1205" s="13"/>
    </row>
    <row r="1206" spans="1:16" ht="15.75" customHeight="1" x14ac:dyDescent="0.3">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N1206" s="16"/>
      <c r="O1206" s="12"/>
      <c r="P1206" s="13"/>
    </row>
    <row r="1207" spans="1:16" ht="15.75" customHeight="1" x14ac:dyDescent="0.3">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N1207" s="16"/>
      <c r="O1207" s="12"/>
      <c r="P1207" s="13"/>
    </row>
    <row r="1208" spans="1:16" ht="15.75" customHeight="1" x14ac:dyDescent="0.3">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N1208" s="16"/>
      <c r="O1208" s="12"/>
      <c r="P1208" s="13"/>
    </row>
    <row r="1209" spans="1:16" ht="15.75" customHeight="1" x14ac:dyDescent="0.3">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N1209" s="16"/>
      <c r="O1209" s="12"/>
      <c r="P1209" s="13"/>
    </row>
    <row r="1210" spans="1:16" ht="15.75" customHeight="1" x14ac:dyDescent="0.3">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N1210" s="16"/>
      <c r="O1210" s="12"/>
      <c r="P1210" s="13"/>
    </row>
    <row r="1211" spans="1:16" ht="15.75" customHeight="1" x14ac:dyDescent="0.3">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N1211" s="16"/>
      <c r="O1211" s="12"/>
      <c r="P1211" s="13"/>
    </row>
    <row r="1212" spans="1:16" ht="15.75" customHeight="1" x14ac:dyDescent="0.3">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N1212" s="16"/>
      <c r="O1212" s="12"/>
      <c r="P1212" s="13"/>
    </row>
    <row r="1213" spans="1:16" ht="15.75" customHeight="1" x14ac:dyDescent="0.3">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N1213" s="16"/>
      <c r="O1213" s="12"/>
      <c r="P1213" s="13"/>
    </row>
    <row r="1214" spans="1:16" ht="15.75" customHeight="1" x14ac:dyDescent="0.3">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N1214" s="16"/>
      <c r="O1214" s="12"/>
      <c r="P1214" s="13"/>
    </row>
    <row r="1215" spans="1:16" ht="15.75" customHeight="1" x14ac:dyDescent="0.3">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N1215" s="16"/>
      <c r="O1215" s="12"/>
      <c r="P1215" s="13"/>
    </row>
    <row r="1216" spans="1:16" ht="15.75" customHeight="1" x14ac:dyDescent="0.3">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N1216" s="16"/>
      <c r="O1216" s="12"/>
      <c r="P1216" s="13"/>
    </row>
    <row r="1217" spans="1:16" ht="15.75" customHeight="1" x14ac:dyDescent="0.3">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N1217" s="16"/>
      <c r="O1217" s="12"/>
      <c r="P1217" s="13"/>
    </row>
    <row r="1218" spans="1:16" ht="15.75" customHeight="1" x14ac:dyDescent="0.3">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N1218" s="16"/>
      <c r="O1218" s="12"/>
      <c r="P1218" s="13"/>
    </row>
    <row r="1219" spans="1:16" ht="15.75" customHeight="1" x14ac:dyDescent="0.3">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N1219" s="16"/>
      <c r="O1219" s="12"/>
      <c r="P1219" s="13"/>
    </row>
    <row r="1220" spans="1:16" ht="15.75" customHeight="1" x14ac:dyDescent="0.3">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N1220" s="16"/>
      <c r="O1220" s="12"/>
      <c r="P1220" s="13"/>
    </row>
    <row r="1221" spans="1:16" ht="15.75" customHeight="1" x14ac:dyDescent="0.3">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N1221" s="16"/>
      <c r="O1221" s="12"/>
      <c r="P1221" s="13"/>
    </row>
    <row r="1222" spans="1:16" ht="15.75" customHeight="1" x14ac:dyDescent="0.3">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N1222" s="16"/>
      <c r="O1222" s="12"/>
      <c r="P1222" s="13"/>
    </row>
    <row r="1223" spans="1:16" ht="15.75" customHeight="1" x14ac:dyDescent="0.3">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N1223" s="16"/>
      <c r="O1223" s="12"/>
      <c r="P1223" s="13"/>
    </row>
    <row r="1224" spans="1:16" ht="15.75" customHeight="1" x14ac:dyDescent="0.3">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N1224" s="16"/>
      <c r="O1224" s="12"/>
      <c r="P1224" s="13"/>
    </row>
    <row r="1225" spans="1:16" ht="15.75" customHeight="1" x14ac:dyDescent="0.3">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N1225" s="16"/>
      <c r="O1225" s="12"/>
      <c r="P1225" s="13"/>
    </row>
    <row r="1226" spans="1:16" ht="15.75" customHeight="1" x14ac:dyDescent="0.3">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N1226" s="16"/>
      <c r="O1226" s="12"/>
      <c r="P1226" s="13"/>
    </row>
    <row r="1227" spans="1:16" ht="15.75" customHeight="1" x14ac:dyDescent="0.3">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N1227" s="16"/>
      <c r="O1227" s="12"/>
      <c r="P1227" s="13"/>
    </row>
    <row r="1228" spans="1:16" ht="15.75" customHeight="1" x14ac:dyDescent="0.3">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N1228" s="16"/>
      <c r="O1228" s="12"/>
      <c r="P1228" s="13"/>
    </row>
    <row r="1229" spans="1:16" ht="15.75" customHeight="1" x14ac:dyDescent="0.3">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N1229" s="16"/>
      <c r="O1229" s="12"/>
      <c r="P1229" s="13"/>
    </row>
    <row r="1230" spans="1:16" ht="15.75" customHeight="1" x14ac:dyDescent="0.3">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N1230" s="16"/>
      <c r="O1230" s="12"/>
      <c r="P1230" s="13"/>
    </row>
    <row r="1231" spans="1:16" ht="15.75" customHeight="1" x14ac:dyDescent="0.3">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N1231" s="16"/>
      <c r="O1231" s="12"/>
      <c r="P1231" s="13"/>
    </row>
    <row r="1232" spans="1:16" ht="15.75" customHeight="1" x14ac:dyDescent="0.3">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N1232" s="16"/>
      <c r="O1232" s="12"/>
      <c r="P1232" s="13"/>
    </row>
    <row r="1233" spans="1:16" ht="15.75" customHeight="1" x14ac:dyDescent="0.3">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N1233" s="16"/>
      <c r="O1233" s="12"/>
      <c r="P1233" s="13"/>
    </row>
    <row r="1234" spans="1:16" ht="15.75" customHeight="1" x14ac:dyDescent="0.3">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N1234" s="16"/>
      <c r="O1234" s="12"/>
      <c r="P1234" s="13"/>
    </row>
    <row r="1235" spans="1:16" ht="15.75" customHeight="1" x14ac:dyDescent="0.3">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N1235" s="16"/>
      <c r="O1235" s="12"/>
      <c r="P1235" s="13"/>
    </row>
    <row r="1236" spans="1:16" ht="15.75" customHeight="1" x14ac:dyDescent="0.3">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N1236" s="16"/>
      <c r="O1236" s="12"/>
      <c r="P1236" s="13"/>
    </row>
    <row r="1237" spans="1:16" ht="15.75" customHeight="1" x14ac:dyDescent="0.3">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N1237" s="16"/>
      <c r="O1237" s="12"/>
      <c r="P1237" s="13"/>
    </row>
    <row r="1238" spans="1:16" ht="15.75" customHeight="1" x14ac:dyDescent="0.3">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N1238" s="16"/>
      <c r="O1238" s="12"/>
      <c r="P1238" s="13"/>
    </row>
    <row r="1239" spans="1:16" ht="15.75" customHeight="1" x14ac:dyDescent="0.3">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N1239" s="16"/>
      <c r="O1239" s="12"/>
      <c r="P1239" s="13"/>
    </row>
    <row r="1240" spans="1:16" ht="15.75" customHeight="1" x14ac:dyDescent="0.3">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N1240" s="16"/>
      <c r="O1240" s="12"/>
      <c r="P1240" s="13"/>
    </row>
    <row r="1241" spans="1:16" ht="15.75" customHeight="1" x14ac:dyDescent="0.3">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N1241" s="16"/>
      <c r="O1241" s="12"/>
      <c r="P1241" s="13"/>
    </row>
    <row r="1242" spans="1:16" ht="15.75" customHeight="1" x14ac:dyDescent="0.3">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N1242" s="16"/>
      <c r="O1242" s="12"/>
      <c r="P1242" s="13"/>
    </row>
    <row r="1243" spans="1:16" ht="15.75" customHeight="1" x14ac:dyDescent="0.3">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N1243" s="16"/>
      <c r="O1243" s="12"/>
      <c r="P1243" s="13"/>
    </row>
    <row r="1244" spans="1:16" ht="15.75" customHeight="1" x14ac:dyDescent="0.3">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N1244" s="16"/>
      <c r="O1244" s="12"/>
      <c r="P1244" s="13"/>
    </row>
    <row r="1245" spans="1:16" ht="15.75" customHeight="1" x14ac:dyDescent="0.3">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N1245" s="16"/>
      <c r="O1245" s="12"/>
      <c r="P1245" s="13"/>
    </row>
    <row r="1246" spans="1:16" ht="15.75" customHeight="1" x14ac:dyDescent="0.3">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N1246" s="16"/>
      <c r="O1246" s="12"/>
      <c r="P1246" s="13"/>
    </row>
    <row r="1247" spans="1:16" ht="15.75" customHeight="1" x14ac:dyDescent="0.3">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N1247" s="16"/>
      <c r="O1247" s="12"/>
      <c r="P1247" s="13"/>
    </row>
    <row r="1248" spans="1:16" ht="15.75" customHeight="1" x14ac:dyDescent="0.3">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N1248" s="16"/>
      <c r="O1248" s="12"/>
      <c r="P1248" s="13"/>
    </row>
    <row r="1249" spans="1:16" ht="15.75" customHeight="1" x14ac:dyDescent="0.3">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N1249" s="16"/>
      <c r="O1249" s="12"/>
      <c r="P1249" s="13"/>
    </row>
    <row r="1250" spans="1:16" ht="15.75" customHeight="1" x14ac:dyDescent="0.3">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N1250" s="16"/>
      <c r="O1250" s="12"/>
      <c r="P1250" s="13"/>
    </row>
    <row r="1251" spans="1:16" ht="15.75" customHeight="1" x14ac:dyDescent="0.3">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N1251" s="16"/>
      <c r="O1251" s="12"/>
      <c r="P1251" s="13"/>
    </row>
    <row r="1252" spans="1:16" ht="15.75" customHeight="1" x14ac:dyDescent="0.3">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N1252" s="16"/>
      <c r="O1252" s="12"/>
      <c r="P1252" s="13"/>
    </row>
    <row r="1253" spans="1:16" ht="15.75" customHeight="1" x14ac:dyDescent="0.3">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N1253" s="16"/>
      <c r="O1253" s="12"/>
      <c r="P1253" s="13"/>
    </row>
    <row r="1254" spans="1:16" ht="15.75" customHeight="1" x14ac:dyDescent="0.3">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N1254" s="16"/>
      <c r="O1254" s="12"/>
      <c r="P1254" s="13"/>
    </row>
    <row r="1255" spans="1:16" ht="15.75" customHeight="1" x14ac:dyDescent="0.3">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N1255" s="16"/>
      <c r="O1255" s="12"/>
      <c r="P1255" s="13"/>
    </row>
    <row r="1256" spans="1:16" ht="15.75" customHeight="1" x14ac:dyDescent="0.3">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N1256" s="16"/>
      <c r="O1256" s="12"/>
      <c r="P1256" s="13"/>
    </row>
    <row r="1257" spans="1:16" ht="15.75" customHeight="1" x14ac:dyDescent="0.3">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N1257" s="16"/>
      <c r="O1257" s="12"/>
      <c r="P1257" s="13"/>
    </row>
    <row r="1258" spans="1:16" ht="15.75" customHeight="1" x14ac:dyDescent="0.3">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N1258" s="16"/>
      <c r="O1258" s="12"/>
      <c r="P1258" s="13"/>
    </row>
    <row r="1259" spans="1:16" ht="15.75" customHeight="1" x14ac:dyDescent="0.3">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N1259" s="16"/>
      <c r="O1259" s="12"/>
      <c r="P1259" s="13"/>
    </row>
    <row r="1260" spans="1:16" ht="15.75" customHeight="1" x14ac:dyDescent="0.3">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N1260" s="16"/>
      <c r="O1260" s="12"/>
      <c r="P1260" s="13"/>
    </row>
    <row r="1261" spans="1:16" ht="15.75" customHeight="1" x14ac:dyDescent="0.3">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N1261" s="16"/>
      <c r="O1261" s="12"/>
      <c r="P1261" s="13"/>
    </row>
    <row r="1262" spans="1:16" ht="15.75" customHeight="1" x14ac:dyDescent="0.3">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N1262" s="16"/>
      <c r="O1262" s="12"/>
      <c r="P1262" s="13"/>
    </row>
    <row r="1263" spans="1:16" ht="15.75" customHeight="1" x14ac:dyDescent="0.3">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N1263" s="16"/>
      <c r="O1263" s="12"/>
      <c r="P1263" s="13"/>
    </row>
    <row r="1264" spans="1:16" ht="15.75" customHeight="1" x14ac:dyDescent="0.3">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N1264" s="16"/>
      <c r="O1264" s="12"/>
      <c r="P1264" s="13"/>
    </row>
    <row r="1265" spans="1:16" ht="15.75" customHeight="1" x14ac:dyDescent="0.3">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N1265" s="16"/>
      <c r="O1265" s="12"/>
      <c r="P1265" s="13"/>
    </row>
    <row r="1266" spans="1:16" ht="15.75" customHeight="1" x14ac:dyDescent="0.3">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N1266" s="16"/>
      <c r="O1266" s="12"/>
      <c r="P1266" s="13"/>
    </row>
    <row r="1267" spans="1:16" ht="15.75" customHeight="1" x14ac:dyDescent="0.3">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N1267" s="16"/>
      <c r="O1267" s="12"/>
      <c r="P1267" s="13"/>
    </row>
    <row r="1268" spans="1:16" ht="15.75" customHeight="1" x14ac:dyDescent="0.3">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N1268" s="16"/>
      <c r="O1268" s="12"/>
      <c r="P1268" s="13"/>
    </row>
    <row r="1269" spans="1:16" ht="15.75" customHeight="1" x14ac:dyDescent="0.3">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N1269" s="16"/>
      <c r="O1269" s="12"/>
      <c r="P1269" s="13"/>
    </row>
    <row r="1270" spans="1:16" ht="15.75" customHeight="1" x14ac:dyDescent="0.3">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N1270" s="16"/>
      <c r="O1270" s="12"/>
      <c r="P1270" s="13"/>
    </row>
    <row r="1271" spans="1:16" ht="15.75" customHeight="1" x14ac:dyDescent="0.3">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N1271" s="16"/>
      <c r="O1271" s="12"/>
      <c r="P1271" s="13"/>
    </row>
    <row r="1272" spans="1:16" ht="15.75" customHeight="1" x14ac:dyDescent="0.3">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N1272" s="16"/>
      <c r="O1272" s="12"/>
      <c r="P1272" s="13"/>
    </row>
    <row r="1273" spans="1:16" ht="15.75" customHeight="1" x14ac:dyDescent="0.3">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N1273" s="16"/>
      <c r="O1273" s="12"/>
      <c r="P1273" s="13"/>
    </row>
    <row r="1274" spans="1:16" ht="15.75" customHeight="1" x14ac:dyDescent="0.3">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N1274" s="16"/>
      <c r="O1274" s="12"/>
      <c r="P1274" s="13"/>
    </row>
    <row r="1275" spans="1:16" ht="15.75" customHeight="1" x14ac:dyDescent="0.3">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N1275" s="16"/>
      <c r="O1275" s="12"/>
      <c r="P1275" s="13"/>
    </row>
    <row r="1276" spans="1:16" ht="15.75" customHeight="1" x14ac:dyDescent="0.3">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N1276" s="16"/>
      <c r="O1276" s="12"/>
      <c r="P1276" s="13"/>
    </row>
    <row r="1277" spans="1:16" ht="15.75" customHeight="1" x14ac:dyDescent="0.3">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N1277" s="16"/>
      <c r="O1277" s="12"/>
      <c r="P1277" s="13"/>
    </row>
    <row r="1278" spans="1:16" ht="15.75" customHeight="1" x14ac:dyDescent="0.3">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N1278" s="16"/>
      <c r="O1278" s="12"/>
      <c r="P1278" s="13"/>
    </row>
    <row r="1279" spans="1:16" ht="15.75" customHeight="1" x14ac:dyDescent="0.3">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N1279" s="16"/>
      <c r="O1279" s="12"/>
      <c r="P1279" s="13"/>
    </row>
    <row r="1280" spans="1:16" ht="15.75" customHeight="1" x14ac:dyDescent="0.3">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N1280" s="16"/>
      <c r="O1280" s="12"/>
      <c r="P1280" s="13"/>
    </row>
    <row r="1281" spans="1:16" ht="15.75" customHeight="1" x14ac:dyDescent="0.3">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N1281" s="16"/>
      <c r="O1281" s="12"/>
      <c r="P1281" s="13"/>
    </row>
    <row r="1282" spans="1:16" ht="15.75" customHeight="1" x14ac:dyDescent="0.3">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N1282" s="16"/>
      <c r="O1282" s="12"/>
      <c r="P1282" s="13"/>
    </row>
    <row r="1283" spans="1:16" ht="15.75" customHeight="1" x14ac:dyDescent="0.3">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N1283" s="16"/>
      <c r="O1283" s="12"/>
      <c r="P1283" s="13"/>
    </row>
    <row r="1284" spans="1:16" ht="15.75" customHeight="1" x14ac:dyDescent="0.3">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N1284" s="16"/>
      <c r="O1284" s="12"/>
      <c r="P1284" s="13"/>
    </row>
    <row r="1285" spans="1:16" ht="15.75" customHeight="1" x14ac:dyDescent="0.3">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N1285" s="16"/>
      <c r="O1285" s="12"/>
      <c r="P1285" s="13"/>
    </row>
    <row r="1286" spans="1:16" ht="15.75" customHeight="1" x14ac:dyDescent="0.3">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N1286" s="16"/>
      <c r="O1286" s="12"/>
      <c r="P1286" s="13"/>
    </row>
    <row r="1287" spans="1:16" ht="15.75" customHeight="1" x14ac:dyDescent="0.3">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N1287" s="16"/>
      <c r="O1287" s="12"/>
      <c r="P1287" s="13"/>
    </row>
    <row r="1288" spans="1:16" ht="15.75" customHeight="1" x14ac:dyDescent="0.3">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N1288" s="16"/>
      <c r="O1288" s="12"/>
      <c r="P1288" s="13"/>
    </row>
    <row r="1289" spans="1:16" ht="15.75" customHeight="1" x14ac:dyDescent="0.3">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N1289" s="16"/>
      <c r="O1289" s="12"/>
      <c r="P1289" s="13"/>
    </row>
    <row r="1290" spans="1:16" ht="15.75" customHeight="1" x14ac:dyDescent="0.3">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N1290" s="16"/>
      <c r="O1290" s="12"/>
      <c r="P1290" s="13"/>
    </row>
    <row r="1291" spans="1:16" ht="15.75" customHeight="1" x14ac:dyDescent="0.3">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N1291" s="16"/>
      <c r="O1291" s="12"/>
      <c r="P1291" s="13"/>
    </row>
    <row r="1292" spans="1:16" ht="15.75" customHeight="1" x14ac:dyDescent="0.3">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N1292" s="16"/>
      <c r="O1292" s="12"/>
      <c r="P1292" s="13"/>
    </row>
    <row r="1293" spans="1:16" ht="15.75" customHeight="1" x14ac:dyDescent="0.3">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N1293" s="16"/>
      <c r="O1293" s="12"/>
      <c r="P1293" s="13"/>
    </row>
    <row r="1294" spans="1:16" ht="15.75" customHeight="1" x14ac:dyDescent="0.3">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N1294" s="16"/>
      <c r="O1294" s="12"/>
      <c r="P1294" s="13"/>
    </row>
    <row r="1295" spans="1:16" ht="15.75" customHeight="1" x14ac:dyDescent="0.3">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N1295" s="16"/>
      <c r="O1295" s="12"/>
      <c r="P1295" s="13"/>
    </row>
    <row r="1296" spans="1:16" ht="15.75" customHeight="1" x14ac:dyDescent="0.3">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N1296" s="16"/>
      <c r="O1296" s="12"/>
      <c r="P1296" s="13"/>
    </row>
    <row r="1297" spans="1:16" ht="15.75" customHeight="1" x14ac:dyDescent="0.3">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N1297" s="16"/>
      <c r="O1297" s="12"/>
      <c r="P1297" s="13"/>
    </row>
    <row r="1298" spans="1:16" ht="15.75" customHeight="1" x14ac:dyDescent="0.3">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N1298" s="16"/>
      <c r="O1298" s="12"/>
      <c r="P1298" s="13"/>
    </row>
    <row r="1299" spans="1:16" ht="15.75" customHeight="1" x14ac:dyDescent="0.3">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N1299" s="16"/>
      <c r="O1299" s="12"/>
      <c r="P1299" s="13"/>
    </row>
    <row r="1300" spans="1:16" ht="15.75" customHeight="1" x14ac:dyDescent="0.3">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N1300" s="16"/>
      <c r="O1300" s="12"/>
      <c r="P1300" s="13"/>
    </row>
    <row r="1301" spans="1:16" ht="15.75" customHeight="1" x14ac:dyDescent="0.3">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N1301" s="16"/>
      <c r="O1301" s="12"/>
      <c r="P1301" s="13"/>
    </row>
    <row r="1302" spans="1:16" ht="15.75" customHeight="1" x14ac:dyDescent="0.3">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N1302" s="16">
        <f>Data!$I1302+0.05</f>
        <v>0.45</v>
      </c>
      <c r="O1302" s="12">
        <f>Data!$J1302+500</f>
        <v>4750</v>
      </c>
      <c r="P1302" s="13">
        <f>Data!$M1302+5%</f>
        <v>0.35</v>
      </c>
    </row>
    <row r="1303" spans="1:16" ht="15.75" customHeight="1" x14ac:dyDescent="0.3">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N1303" s="16">
        <f>Data!$I1303+0.05</f>
        <v>0.55000000000000004</v>
      </c>
      <c r="O1303" s="12">
        <f>Data!$J1303+500</f>
        <v>4750</v>
      </c>
      <c r="P1303" s="13">
        <f>Data!$M1303+5%</f>
        <v>0.3</v>
      </c>
    </row>
    <row r="1304" spans="1:16" ht="15.75" customHeight="1" x14ac:dyDescent="0.3">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N1304" s="16">
        <f>Data!$I1304+0.05</f>
        <v>0.55000000000000004</v>
      </c>
      <c r="O1304" s="12">
        <f>Data!$J1304+500</f>
        <v>4750</v>
      </c>
      <c r="P1304" s="13">
        <f>Data!$M1304+5%</f>
        <v>0.35</v>
      </c>
    </row>
    <row r="1305" spans="1:16" ht="15.75" customHeight="1" x14ac:dyDescent="0.3">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N1305" s="16">
        <f>Data!$I1305+0.05</f>
        <v>0.55000000000000004</v>
      </c>
      <c r="O1305" s="12">
        <f>Data!$J1305+500</f>
        <v>3250</v>
      </c>
      <c r="P1305" s="13">
        <f>Data!$M1305+5%</f>
        <v>0.35</v>
      </c>
    </row>
    <row r="1306" spans="1:16" ht="15.75" customHeight="1" x14ac:dyDescent="0.3">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N1306" s="16">
        <f>Data!$I1306+0.05</f>
        <v>0.60000000000000009</v>
      </c>
      <c r="O1306" s="12">
        <f>Data!$J1306+500</f>
        <v>2750</v>
      </c>
      <c r="P1306" s="13">
        <f>Data!$M1306+5%</f>
        <v>0.25</v>
      </c>
    </row>
    <row r="1307" spans="1:16" ht="15.75" customHeight="1" x14ac:dyDescent="0.3">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N1307" s="16">
        <f>Data!$I1307+0.05</f>
        <v>0.55000000000000004</v>
      </c>
      <c r="O1307" s="12">
        <f>Data!$J1307+500</f>
        <v>5250</v>
      </c>
      <c r="P1307" s="13">
        <f>Data!$M1307+5%</f>
        <v>0.5</v>
      </c>
    </row>
    <row r="1308" spans="1:16" ht="15.75" customHeight="1" x14ac:dyDescent="0.3">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N1308" s="16">
        <f>Data!$I1308+0.05</f>
        <v>0.45</v>
      </c>
      <c r="O1308" s="12">
        <f>Data!$J1308+500</f>
        <v>5750</v>
      </c>
      <c r="P1308" s="13">
        <f>Data!$M1308+5%</f>
        <v>0.35</v>
      </c>
    </row>
    <row r="1309" spans="1:16" ht="15.75" customHeight="1" x14ac:dyDescent="0.3">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N1309" s="16">
        <f>Data!$I1309+0.05</f>
        <v>0.55000000000000004</v>
      </c>
      <c r="O1309" s="12">
        <f>Data!$J1309+500</f>
        <v>4750</v>
      </c>
      <c r="P1309" s="13">
        <f>Data!$M1309+5%</f>
        <v>0.3</v>
      </c>
    </row>
    <row r="1310" spans="1:16" ht="15.75" customHeight="1" x14ac:dyDescent="0.3">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N1310" s="16">
        <f>Data!$I1310+0.05</f>
        <v>0.55000000000000004</v>
      </c>
      <c r="O1310" s="12">
        <f>Data!$J1310+500</f>
        <v>4750</v>
      </c>
      <c r="P1310" s="13">
        <f>Data!$M1310+5%</f>
        <v>0.35</v>
      </c>
    </row>
    <row r="1311" spans="1:16" ht="15.75" customHeight="1" x14ac:dyDescent="0.3">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N1311" s="16">
        <f>Data!$I1311+0.05</f>
        <v>0.55000000000000004</v>
      </c>
      <c r="O1311" s="12">
        <f>Data!$J1311+500</f>
        <v>3250</v>
      </c>
      <c r="P1311" s="13">
        <f>Data!$M1311+5%</f>
        <v>0.35</v>
      </c>
    </row>
    <row r="1312" spans="1:16" ht="15.75" customHeight="1" x14ac:dyDescent="0.3">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N1312" s="16">
        <f>Data!$I1312+0.05</f>
        <v>0.60000000000000009</v>
      </c>
      <c r="O1312" s="12">
        <f>Data!$J1312+500</f>
        <v>2500</v>
      </c>
      <c r="P1312" s="13">
        <f>Data!$M1312+5%</f>
        <v>0.25</v>
      </c>
    </row>
    <row r="1313" spans="1:16" ht="15.75" customHeight="1" x14ac:dyDescent="0.3">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N1313" s="16">
        <f>Data!$I1313+0.05</f>
        <v>0.55000000000000004</v>
      </c>
      <c r="O1313" s="12">
        <f>Data!$J1313+500</f>
        <v>4500</v>
      </c>
      <c r="P1313" s="13">
        <f>Data!$M1313+5%</f>
        <v>0.5</v>
      </c>
    </row>
    <row r="1314" spans="1:16" ht="15.75" customHeight="1" x14ac:dyDescent="0.3">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N1314" s="16">
        <f>Data!$I1314+0.05</f>
        <v>0.55000000000000004</v>
      </c>
      <c r="O1314" s="12">
        <f>Data!$J1314+500</f>
        <v>6000</v>
      </c>
      <c r="P1314" s="13">
        <f>Data!$M1314+5%</f>
        <v>0.35</v>
      </c>
    </row>
    <row r="1315" spans="1:16" ht="15.75" customHeight="1" x14ac:dyDescent="0.3">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N1315" s="16">
        <f>Data!$I1315+0.05</f>
        <v>0.65</v>
      </c>
      <c r="O1315" s="12">
        <f>Data!$J1315+500</f>
        <v>4500</v>
      </c>
      <c r="P1315" s="13">
        <f>Data!$M1315+5%</f>
        <v>0.3</v>
      </c>
    </row>
    <row r="1316" spans="1:16" ht="15.75" customHeight="1" x14ac:dyDescent="0.3">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N1316" s="16">
        <f>Data!$I1316+0.05</f>
        <v>0.7</v>
      </c>
      <c r="O1316" s="12">
        <f>Data!$J1316+500</f>
        <v>4750</v>
      </c>
      <c r="P1316" s="13">
        <f>Data!$M1316+5%</f>
        <v>0.35</v>
      </c>
    </row>
    <row r="1317" spans="1:16" ht="15.75" customHeight="1" x14ac:dyDescent="0.3">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N1317" s="16">
        <f>Data!$I1317+0.05</f>
        <v>0.65</v>
      </c>
      <c r="O1317" s="12">
        <f>Data!$J1317+500</f>
        <v>3750</v>
      </c>
      <c r="P1317" s="13">
        <f>Data!$M1317+5%</f>
        <v>0.35</v>
      </c>
    </row>
    <row r="1318" spans="1:16" ht="15.75" customHeight="1" x14ac:dyDescent="0.3">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N1318" s="16">
        <f>Data!$I1318+0.05</f>
        <v>0.70000000000000007</v>
      </c>
      <c r="O1318" s="12">
        <f>Data!$J1318+500</f>
        <v>2250</v>
      </c>
      <c r="P1318" s="13">
        <f>Data!$M1318+5%</f>
        <v>0.25</v>
      </c>
    </row>
    <row r="1319" spans="1:16" ht="15.75" customHeight="1" x14ac:dyDescent="0.3">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N1319" s="16">
        <f>Data!$I1319+0.05</f>
        <v>0.65</v>
      </c>
      <c r="O1319" s="12">
        <f>Data!$J1319+500</f>
        <v>4250</v>
      </c>
      <c r="P1319" s="13">
        <f>Data!$M1319+5%</f>
        <v>0.5</v>
      </c>
    </row>
    <row r="1320" spans="1:16" ht="15.75" customHeight="1" x14ac:dyDescent="0.3">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N1320" s="16">
        <f>Data!$I1320+0.05</f>
        <v>0.70000000000000007</v>
      </c>
      <c r="O1320" s="12">
        <f>Data!$J1320+500</f>
        <v>6000</v>
      </c>
      <c r="P1320" s="13">
        <f>Data!$M1320+5%</f>
        <v>0.35</v>
      </c>
    </row>
    <row r="1321" spans="1:16" ht="15.75" customHeight="1" x14ac:dyDescent="0.3">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N1321" s="16">
        <f>Data!$I1321+0.05</f>
        <v>0.75000000000000011</v>
      </c>
      <c r="O1321" s="12">
        <f>Data!$J1321+500</f>
        <v>4000</v>
      </c>
      <c r="P1321" s="13">
        <f>Data!$M1321+5%</f>
        <v>0.3</v>
      </c>
    </row>
    <row r="1322" spans="1:16" ht="15.75" customHeight="1" x14ac:dyDescent="0.3">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N1322" s="16">
        <f>Data!$I1322+0.05</f>
        <v>0.75000000000000011</v>
      </c>
      <c r="O1322" s="12">
        <f>Data!$J1322+500</f>
        <v>4500</v>
      </c>
      <c r="P1322" s="13">
        <f>Data!$M1322+5%</f>
        <v>0.35</v>
      </c>
    </row>
    <row r="1323" spans="1:16" ht="15.75" customHeight="1" x14ac:dyDescent="0.3">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N1323" s="16">
        <f>Data!$I1323+0.05</f>
        <v>0.60000000000000009</v>
      </c>
      <c r="O1323" s="12">
        <f>Data!$J1323+500</f>
        <v>3500</v>
      </c>
      <c r="P1323" s="13">
        <f>Data!$M1323+5%</f>
        <v>0.35</v>
      </c>
    </row>
    <row r="1324" spans="1:16" ht="15.75" customHeight="1" x14ac:dyDescent="0.3">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N1324" s="16">
        <f>Data!$I1324+0.05</f>
        <v>0.65000000000000013</v>
      </c>
      <c r="O1324" s="12">
        <f>Data!$J1324+500</f>
        <v>2500</v>
      </c>
      <c r="P1324" s="13">
        <f>Data!$M1324+5%</f>
        <v>0.25</v>
      </c>
    </row>
    <row r="1325" spans="1:16" ht="15.75" customHeight="1" x14ac:dyDescent="0.3">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N1325" s="16">
        <f>Data!$I1325+0.05</f>
        <v>0.80000000000000016</v>
      </c>
      <c r="O1325" s="12">
        <f>Data!$J1325+500</f>
        <v>4250</v>
      </c>
      <c r="P1325" s="13">
        <f>Data!$M1325+5%</f>
        <v>0.5</v>
      </c>
    </row>
    <row r="1326" spans="1:16" ht="15.75" customHeight="1" x14ac:dyDescent="0.3">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N1326" s="16">
        <f>Data!$I1326+0.05</f>
        <v>0.65</v>
      </c>
      <c r="O1326" s="12">
        <f>Data!$J1326+500</f>
        <v>6250</v>
      </c>
      <c r="P1326" s="13">
        <f>Data!$M1326+5%</f>
        <v>0.35</v>
      </c>
    </row>
    <row r="1327" spans="1:16" ht="15.75" customHeight="1" x14ac:dyDescent="0.3">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N1327" s="16">
        <f>Data!$I1327+0.05</f>
        <v>0.70000000000000007</v>
      </c>
      <c r="O1327" s="12">
        <f>Data!$J1327+500</f>
        <v>4750</v>
      </c>
      <c r="P1327" s="13">
        <f>Data!$M1327+5%</f>
        <v>0.3</v>
      </c>
    </row>
    <row r="1328" spans="1:16" ht="15.75" customHeight="1" x14ac:dyDescent="0.3">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N1328" s="16">
        <f>Data!$I1328+0.05</f>
        <v>0.70000000000000007</v>
      </c>
      <c r="O1328" s="12">
        <f>Data!$J1328+500</f>
        <v>4750</v>
      </c>
      <c r="P1328" s="13">
        <f>Data!$M1328+5%</f>
        <v>0.35</v>
      </c>
    </row>
    <row r="1329" spans="1:16" ht="15.75" customHeight="1" x14ac:dyDescent="0.3">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N1329" s="16">
        <f>Data!$I1329+0.05</f>
        <v>0.65</v>
      </c>
      <c r="O1329" s="12">
        <f>Data!$J1329+500</f>
        <v>3750</v>
      </c>
      <c r="P1329" s="13">
        <f>Data!$M1329+5%</f>
        <v>0.35</v>
      </c>
    </row>
    <row r="1330" spans="1:16" ht="15.75" customHeight="1" x14ac:dyDescent="0.3">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N1330" s="16">
        <f>Data!$I1330-0.05</f>
        <v>0.49999999999999994</v>
      </c>
      <c r="O1330" s="12">
        <f>Data!$J1330+500</f>
        <v>2750</v>
      </c>
      <c r="P1330" s="13">
        <f>Data!$M1330+5%</f>
        <v>0.25</v>
      </c>
    </row>
    <row r="1331" spans="1:16" ht="15.75" customHeight="1" x14ac:dyDescent="0.3">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N1331" s="16">
        <f>Data!$I1331-0.05</f>
        <v>0.64999999999999991</v>
      </c>
      <c r="O1331" s="12">
        <f>Data!$J1331+1000</f>
        <v>6750</v>
      </c>
      <c r="P1331" s="13">
        <f>Data!$M1331+5%</f>
        <v>0.5</v>
      </c>
    </row>
    <row r="1332" spans="1:16" ht="15.75" customHeight="1" x14ac:dyDescent="0.3">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N1332" s="16">
        <f>Data!$I1332-0.05</f>
        <v>0.59999999999999987</v>
      </c>
      <c r="O1332" s="12">
        <f>Data!$J1332+1000</f>
        <v>9250</v>
      </c>
      <c r="P1332" s="13">
        <f>Data!$M1332+5%</f>
        <v>0.35</v>
      </c>
    </row>
    <row r="1333" spans="1:16" ht="15.75" customHeight="1" x14ac:dyDescent="0.3">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N1333" s="16">
        <f>Data!$I1333-0.05</f>
        <v>0.64999999999999991</v>
      </c>
      <c r="O1333" s="12">
        <f>Data!$J1333+1000</f>
        <v>8000</v>
      </c>
      <c r="P1333" s="13">
        <f>Data!$M1333+5%</f>
        <v>0.3</v>
      </c>
    </row>
    <row r="1334" spans="1:16" ht="15.75" customHeight="1" x14ac:dyDescent="0.3">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N1334" s="16">
        <f>Data!$I1334+0.1</f>
        <v>0.95</v>
      </c>
      <c r="O1334" s="12">
        <f>Data!$J1334+1000</f>
        <v>8000</v>
      </c>
      <c r="P1334" s="13">
        <f>Data!$M1334+5%</f>
        <v>0.35</v>
      </c>
    </row>
    <row r="1335" spans="1:16" ht="15.75" customHeight="1" x14ac:dyDescent="0.3">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N1335" s="16">
        <f>Data!$I1335+0.1</f>
        <v>0.95</v>
      </c>
      <c r="O1335" s="12">
        <f>Data!$J1335+1000</f>
        <v>6750</v>
      </c>
      <c r="P1335" s="13">
        <f>Data!$M1335+5%</f>
        <v>0.35</v>
      </c>
    </row>
    <row r="1336" spans="1:16" ht="15.75" customHeight="1" x14ac:dyDescent="0.3">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N1336" s="16">
        <f>Data!$I1336+0.1</f>
        <v>1.05</v>
      </c>
      <c r="O1336" s="12">
        <f>Data!$J1336+1000</f>
        <v>5500</v>
      </c>
      <c r="P1336" s="13">
        <f>Data!$M1336+5%</f>
        <v>0.25</v>
      </c>
    </row>
    <row r="1337" spans="1:16" ht="15.75" customHeight="1" x14ac:dyDescent="0.3">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N1337" s="16">
        <f>Data!$I1337+0.1</f>
        <v>1.2000000000000002</v>
      </c>
      <c r="O1337" s="12">
        <f>Data!$J1337+1000</f>
        <v>8500</v>
      </c>
      <c r="P1337" s="13">
        <f>Data!$M1337+5%</f>
        <v>0.5</v>
      </c>
    </row>
    <row r="1338" spans="1:16" ht="15.75" customHeight="1" x14ac:dyDescent="0.3">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N1338" s="16">
        <f>Data!$I1338+0.1</f>
        <v>1</v>
      </c>
      <c r="O1338" s="12">
        <f>Data!$J1338+1000</f>
        <v>10000</v>
      </c>
      <c r="P1338" s="13">
        <f>Data!$M1338+5%</f>
        <v>0.35</v>
      </c>
    </row>
    <row r="1339" spans="1:16" ht="15.75" customHeight="1" x14ac:dyDescent="0.3">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N1339" s="16">
        <f>Data!$I1339+0.1</f>
        <v>1.05</v>
      </c>
      <c r="O1339" s="12">
        <f>Data!$J1339+1000</f>
        <v>8500</v>
      </c>
      <c r="P1339" s="13">
        <f>Data!$M1339+5%</f>
        <v>0.3</v>
      </c>
    </row>
    <row r="1340" spans="1:16" ht="15.75" customHeight="1" x14ac:dyDescent="0.3">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N1340" s="16">
        <f>Data!$I1340+0.1</f>
        <v>1.05</v>
      </c>
      <c r="O1340" s="12">
        <f>Data!$J1340+1000</f>
        <v>8000</v>
      </c>
      <c r="P1340" s="13">
        <f>Data!$M1340+5%</f>
        <v>0.35</v>
      </c>
    </row>
    <row r="1341" spans="1:16" ht="15.75" customHeight="1" x14ac:dyDescent="0.3">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N1341" s="16">
        <f>Data!$I1341+0.1</f>
        <v>1</v>
      </c>
      <c r="O1341" s="12">
        <f>Data!$J1341+1000</f>
        <v>7000</v>
      </c>
      <c r="P1341" s="13">
        <f>Data!$M1341+5%</f>
        <v>0.35</v>
      </c>
    </row>
    <row r="1342" spans="1:16" ht="15.75" customHeight="1" x14ac:dyDescent="0.3">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N1342" s="16">
        <f>Data!$I1342+0.1</f>
        <v>1.05</v>
      </c>
      <c r="O1342" s="12">
        <f>Data!$J1342+1000</f>
        <v>7500</v>
      </c>
      <c r="P1342" s="13">
        <f>Data!$M1342+5%</f>
        <v>0.25</v>
      </c>
    </row>
    <row r="1343" spans="1:16" ht="15.75" customHeight="1" x14ac:dyDescent="0.3">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N1343" s="16">
        <f>Data!$I1343+0.1</f>
        <v>1.2000000000000002</v>
      </c>
      <c r="O1343" s="12">
        <f>Data!$J1343+1000</f>
        <v>7500</v>
      </c>
      <c r="P1343" s="13">
        <f>Data!$M1343+5%</f>
        <v>0.5</v>
      </c>
    </row>
    <row r="1344" spans="1:16" ht="15.75" customHeight="1" x14ac:dyDescent="0.3">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N1344" s="16">
        <f>Data!$I1344+0.1</f>
        <v>1.05</v>
      </c>
      <c r="O1344" s="12">
        <f>Data!$J1344+1000</f>
        <v>9500</v>
      </c>
      <c r="P1344" s="13">
        <f>Data!$M1344+5%</f>
        <v>0.35</v>
      </c>
    </row>
    <row r="1345" spans="1:16" ht="15.75" customHeight="1" x14ac:dyDescent="0.3">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N1345" s="16">
        <f>Data!$I1345+0.1</f>
        <v>0.95000000000000007</v>
      </c>
      <c r="O1345" s="12">
        <f>Data!$J1345+1000</f>
        <v>9250</v>
      </c>
      <c r="P1345" s="13">
        <f>Data!$M1345+5%</f>
        <v>0.3</v>
      </c>
    </row>
    <row r="1346" spans="1:16" ht="15.75" customHeight="1" x14ac:dyDescent="0.3">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N1346" s="16">
        <f>Data!$I1346+0.1</f>
        <v>0.9</v>
      </c>
      <c r="O1346" s="12">
        <f>Data!$J1346+1000</f>
        <v>8000</v>
      </c>
      <c r="P1346" s="13">
        <f>Data!$M1346+5%</f>
        <v>0.35</v>
      </c>
    </row>
    <row r="1347" spans="1:16" ht="15.75" customHeight="1" x14ac:dyDescent="0.3">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N1347" s="16">
        <f>Data!$I1347+0.1</f>
        <v>0.9</v>
      </c>
      <c r="O1347" s="12">
        <f>Data!$J1347-500</f>
        <v>4250</v>
      </c>
      <c r="P1347" s="13">
        <f>Data!$M1347+5%</f>
        <v>0.35</v>
      </c>
    </row>
    <row r="1348" spans="1:16" ht="15.75" customHeight="1" x14ac:dyDescent="0.3">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N1348" s="16">
        <f>Data!$I1348+0.1</f>
        <v>0.89999999999999991</v>
      </c>
      <c r="O1348" s="12">
        <f>Data!$J1348-500</f>
        <v>4250</v>
      </c>
      <c r="P1348" s="13">
        <f>Data!$M1348+5%</f>
        <v>0.25</v>
      </c>
    </row>
    <row r="1349" spans="1:16" ht="15.75" customHeight="1" x14ac:dyDescent="0.3">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N1349" s="16">
        <f>Data!$I1349+0.1</f>
        <v>0.95</v>
      </c>
      <c r="O1349" s="12">
        <f>Data!$J1349-500</f>
        <v>2500</v>
      </c>
      <c r="P1349" s="13">
        <f>Data!$M1349+5%</f>
        <v>0.5</v>
      </c>
    </row>
    <row r="1350" spans="1:16" ht="15.75" customHeight="1" x14ac:dyDescent="0.3">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N1350" s="16">
        <f>Data!$I1350-0.05</f>
        <v>0.55000000000000004</v>
      </c>
      <c r="O1350" s="12">
        <f>Data!$J1350-500</f>
        <v>4500</v>
      </c>
      <c r="P1350" s="13">
        <f>Data!$M1350+5%</f>
        <v>0.35</v>
      </c>
    </row>
    <row r="1351" spans="1:16" ht="15.75" customHeight="1" x14ac:dyDescent="0.3">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N1351" s="16">
        <f>Data!$I1351-0.05</f>
        <v>0.60000000000000009</v>
      </c>
      <c r="O1351" s="12">
        <f>Data!$J1351-500</f>
        <v>4500</v>
      </c>
      <c r="P1351" s="13">
        <f>Data!$M1351+5%</f>
        <v>0.3</v>
      </c>
    </row>
    <row r="1352" spans="1:16" ht="15.75" customHeight="1" x14ac:dyDescent="0.3">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N1352" s="16">
        <f>Data!$I1352-0.05</f>
        <v>0.55000000000000004</v>
      </c>
      <c r="O1352" s="12">
        <f>Data!$J1352-750</f>
        <v>2250</v>
      </c>
      <c r="P1352" s="13">
        <f>Data!$M1352+5%</f>
        <v>0.35</v>
      </c>
    </row>
    <row r="1353" spans="1:16" ht="15.75" customHeight="1" x14ac:dyDescent="0.3">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N1353" s="16">
        <f>Data!$I1353-0.05</f>
        <v>0.55000000000000004</v>
      </c>
      <c r="O1353" s="12">
        <f>Data!$J1353-750</f>
        <v>1750</v>
      </c>
      <c r="P1353" s="13">
        <f>Data!$M1353+5%</f>
        <v>0.35</v>
      </c>
    </row>
    <row r="1354" spans="1:16" ht="15.75" customHeight="1" x14ac:dyDescent="0.3">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N1354" s="16">
        <f>Data!$I1354-0.05</f>
        <v>0.65</v>
      </c>
      <c r="O1354" s="12">
        <f>Data!$J1354-750</f>
        <v>2000</v>
      </c>
      <c r="P1354" s="13">
        <f>Data!$M1354+5%</f>
        <v>0.25</v>
      </c>
    </row>
    <row r="1355" spans="1:16" ht="15.75" customHeight="1" x14ac:dyDescent="0.3">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N1355" s="16">
        <f>Data!$I1355-0.05</f>
        <v>0.49999999999999994</v>
      </c>
      <c r="O1355" s="12">
        <f>Data!$J1355-750</f>
        <v>2250</v>
      </c>
      <c r="P1355" s="13">
        <f>Data!$M1355+5%</f>
        <v>0.5</v>
      </c>
    </row>
    <row r="1356" spans="1:16" ht="15.75" customHeight="1" x14ac:dyDescent="0.3">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N1356" s="16">
        <f>Data!$I1356-0.05</f>
        <v>0.45</v>
      </c>
      <c r="O1356" s="12">
        <f>Data!$J1356-750</f>
        <v>3250</v>
      </c>
      <c r="P1356" s="13">
        <f>Data!$M1356+5%</f>
        <v>0.35</v>
      </c>
    </row>
    <row r="1357" spans="1:16" ht="15.75" customHeight="1" x14ac:dyDescent="0.3">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N1357" s="16">
        <f>Data!$I1357-0</f>
        <v>0.65000000000000013</v>
      </c>
      <c r="O1357" s="12">
        <f>Data!$J1357+1000</f>
        <v>6750</v>
      </c>
      <c r="P1357" s="13">
        <f>Data!$M1357+5%</f>
        <v>0.3</v>
      </c>
    </row>
    <row r="1358" spans="1:16" ht="15.75" customHeight="1" x14ac:dyDescent="0.3">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N1358" s="16">
        <f>Data!$I1358-0</f>
        <v>0.60000000000000009</v>
      </c>
      <c r="O1358" s="12">
        <f>Data!$J1358+1000</f>
        <v>5000</v>
      </c>
      <c r="P1358" s="13">
        <f>Data!$M1358+5%</f>
        <v>0.35</v>
      </c>
    </row>
    <row r="1359" spans="1:16" ht="15.75" customHeight="1" x14ac:dyDescent="0.3">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N1359" s="16">
        <f>Data!$I1359-0</f>
        <v>0.55000000000000004</v>
      </c>
      <c r="O1359" s="12">
        <f>Data!$J1359+1000</f>
        <v>4750</v>
      </c>
      <c r="P1359" s="13">
        <f>Data!$M1359+5%</f>
        <v>0.35</v>
      </c>
    </row>
    <row r="1360" spans="1:16" ht="15.75" customHeight="1" x14ac:dyDescent="0.3">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N1360" s="16">
        <f>Data!$I1360-0</f>
        <v>0.65</v>
      </c>
      <c r="O1360" s="12">
        <f>Data!$J1360+1000</f>
        <v>4500</v>
      </c>
      <c r="P1360" s="13">
        <f>Data!$M1360+5%</f>
        <v>0.25</v>
      </c>
    </row>
    <row r="1361" spans="1:16" ht="15.75" customHeight="1" x14ac:dyDescent="0.3">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N1361" s="16">
        <f>Data!$I1361-0</f>
        <v>0.70000000000000007</v>
      </c>
      <c r="O1361" s="12">
        <f>Data!$J1361+1000</f>
        <v>5000</v>
      </c>
      <c r="P1361" s="13">
        <f>Data!$M1361+5%</f>
        <v>0.5</v>
      </c>
    </row>
    <row r="1362" spans="1:16" ht="15.75" customHeight="1" x14ac:dyDescent="0.3">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N1362" s="16">
        <f>Data!$I1362-0</f>
        <v>0.55000000000000004</v>
      </c>
      <c r="O1362" s="12">
        <f>Data!$J1362+1000</f>
        <v>7250</v>
      </c>
      <c r="P1362" s="13">
        <f>Data!$M1362+5%</f>
        <v>0.35</v>
      </c>
    </row>
    <row r="1363" spans="1:16" ht="15.75" customHeight="1" x14ac:dyDescent="0.3">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N1363" s="16">
        <f>Data!$I1363-0</f>
        <v>0.60000000000000009</v>
      </c>
      <c r="O1363" s="12">
        <f>Data!$J1363+1000</f>
        <v>8000</v>
      </c>
      <c r="P1363" s="13">
        <f>Data!$M1363+5%</f>
        <v>0.3</v>
      </c>
    </row>
    <row r="1364" spans="1:16" ht="15.75" customHeight="1" x14ac:dyDescent="0.3">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N1364" s="16">
        <f>Data!$I1364-0</f>
        <v>0.55000000000000004</v>
      </c>
      <c r="O1364" s="12">
        <f>Data!$J1364+1000</f>
        <v>6250</v>
      </c>
      <c r="P1364" s="13">
        <f>Data!$M1364+5%</f>
        <v>0.35</v>
      </c>
    </row>
    <row r="1365" spans="1:16" ht="15.75" customHeight="1" x14ac:dyDescent="0.3">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N1365" s="16">
        <f>Data!$I1365-0</f>
        <v>0.65000000000000013</v>
      </c>
      <c r="O1365" s="12">
        <f>Data!$J1365+1000</f>
        <v>6000</v>
      </c>
      <c r="P1365" s="13">
        <f>Data!$M1365+5%</f>
        <v>0.35</v>
      </c>
    </row>
    <row r="1366" spans="1:16" ht="15.75" customHeight="1" x14ac:dyDescent="0.3">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N1366" s="16">
        <f>Data!$I1366-0</f>
        <v>0.85000000000000009</v>
      </c>
      <c r="O1366" s="12">
        <f>Data!$J1366+1000</f>
        <v>5750</v>
      </c>
      <c r="P1366" s="13">
        <f>Data!$M1366+5%</f>
        <v>0.25</v>
      </c>
    </row>
    <row r="1367" spans="1:16" ht="15.75" customHeight="1" x14ac:dyDescent="0.3">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N1367" s="16">
        <f>Data!$I1367-0</f>
        <v>0.90000000000000013</v>
      </c>
      <c r="O1367" s="12">
        <f>Data!$J1367+1000</f>
        <v>7000</v>
      </c>
      <c r="P1367" s="13">
        <f>Data!$M1367+5%</f>
        <v>0.5</v>
      </c>
    </row>
    <row r="1368" spans="1:16" ht="15.75" customHeight="1" x14ac:dyDescent="0.3">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N1368" s="16">
        <f>Data!$I1368-0</f>
        <v>0.75000000000000011</v>
      </c>
      <c r="O1368" s="12">
        <f>Data!$J1368+1000</f>
        <v>9000</v>
      </c>
      <c r="P1368" s="13">
        <f>Data!$M1368+5%</f>
        <v>0.35</v>
      </c>
    </row>
    <row r="1369" spans="1:16" ht="15.75" customHeight="1" x14ac:dyDescent="0.3">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N1369" s="16">
        <f>Data!$I1369-0</f>
        <v>0.8500000000000002</v>
      </c>
      <c r="O1369" s="12">
        <f>Data!$J1369+1000</f>
        <v>9000</v>
      </c>
      <c r="P1369" s="13">
        <f>Data!$M1369+5%</f>
        <v>0.3</v>
      </c>
    </row>
    <row r="1370" spans="1:16" ht="15.75" customHeight="1" x14ac:dyDescent="0.3">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N1370" s="16">
        <f>Data!$I1370-0</f>
        <v>0.80000000000000016</v>
      </c>
      <c r="O1370" s="12">
        <f>Data!$J1370+1000</f>
        <v>7000</v>
      </c>
      <c r="P1370" s="13">
        <f>Data!$M1370+5%</f>
        <v>0.35</v>
      </c>
    </row>
    <row r="1371" spans="1:16" ht="15.75" customHeight="1" x14ac:dyDescent="0.3">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N1371" s="16">
        <f>Data!$I1371-0</f>
        <v>0.80000000000000016</v>
      </c>
      <c r="O1371" s="12">
        <f>Data!$J1371+1000</f>
        <v>7000</v>
      </c>
      <c r="P1371" s="13">
        <f>Data!$M1371+5%</f>
        <v>0.35</v>
      </c>
    </row>
    <row r="1372" spans="1:16" ht="15.75" customHeight="1" x14ac:dyDescent="0.3">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N1372" s="16">
        <f>Data!$I1372-0</f>
        <v>0.90000000000000013</v>
      </c>
      <c r="O1372" s="12">
        <f>Data!$J1372+1000</f>
        <v>6250</v>
      </c>
      <c r="P1372" s="13">
        <f>Data!$M1372+5%</f>
        <v>0.25</v>
      </c>
    </row>
    <row r="1373" spans="1:16" ht="15.75" customHeight="1" x14ac:dyDescent="0.3">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N1373" s="16">
        <f>Data!$I1373-0</f>
        <v>0.95000000000000018</v>
      </c>
      <c r="O1373" s="12">
        <f>Data!$J1373+1000</f>
        <v>7250</v>
      </c>
      <c r="P1373" s="13">
        <f>Data!$M1373+5%</f>
        <v>0.5</v>
      </c>
    </row>
    <row r="1374" spans="1:16" ht="15.75" customHeight="1" x14ac:dyDescent="0.3">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N1374" s="12"/>
    </row>
    <row r="1375" spans="1:16" ht="15.75" customHeight="1" x14ac:dyDescent="0.3">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N1375" s="12"/>
    </row>
    <row r="1376" spans="1:16" ht="15.75" customHeight="1" x14ac:dyDescent="0.3">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N1376" s="12"/>
    </row>
    <row r="1377" spans="1:14" ht="15.75" customHeight="1" x14ac:dyDescent="0.3">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N1377" s="12"/>
    </row>
    <row r="1378" spans="1:14" ht="15.75" customHeight="1" x14ac:dyDescent="0.3">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N1378" s="12"/>
    </row>
    <row r="1379" spans="1:14" ht="15.75" customHeight="1" x14ac:dyDescent="0.3">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N1379" s="12"/>
    </row>
    <row r="1380" spans="1:14" ht="15.75" customHeight="1" x14ac:dyDescent="0.3">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N1380" s="12"/>
    </row>
    <row r="1381" spans="1:14" ht="15.75" customHeight="1" x14ac:dyDescent="0.3">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N1381" s="12"/>
    </row>
    <row r="1382" spans="1:14" ht="15.75" customHeight="1" x14ac:dyDescent="0.3">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N1382" s="12"/>
    </row>
    <row r="1383" spans="1:14" ht="15.75" customHeight="1" x14ac:dyDescent="0.3">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N1383" s="12"/>
    </row>
    <row r="1384" spans="1:14" ht="15.75" customHeight="1" x14ac:dyDescent="0.3">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N1384" s="12"/>
    </row>
    <row r="1385" spans="1:14" ht="15.75" customHeight="1" x14ac:dyDescent="0.3">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N1385" s="12"/>
    </row>
    <row r="1386" spans="1:14" ht="15.75" customHeight="1" x14ac:dyDescent="0.3">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N1386" s="12"/>
    </row>
    <row r="1387" spans="1:14" ht="15.75" customHeight="1" x14ac:dyDescent="0.3">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N1387" s="12"/>
    </row>
    <row r="1388" spans="1:14" ht="15.75" customHeight="1" x14ac:dyDescent="0.3">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N1388" s="12"/>
    </row>
    <row r="1389" spans="1:14" ht="15.75" customHeight="1" x14ac:dyDescent="0.3">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N1389" s="12"/>
    </row>
    <row r="1390" spans="1:14" ht="15.75" customHeight="1" x14ac:dyDescent="0.3">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N1390" s="12"/>
    </row>
    <row r="1391" spans="1:14" ht="15.75" customHeight="1" x14ac:dyDescent="0.3">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N1391" s="12"/>
    </row>
    <row r="1392" spans="1:14" ht="15.75" customHeight="1" x14ac:dyDescent="0.3">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N1392" s="12"/>
    </row>
    <row r="1393" spans="1:14" ht="15.75" customHeight="1" x14ac:dyDescent="0.3">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N1393" s="12"/>
    </row>
    <row r="1394" spans="1:14" ht="15.75" customHeight="1" x14ac:dyDescent="0.3">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N1394" s="12"/>
    </row>
    <row r="1395" spans="1:14" ht="15.75" customHeight="1" x14ac:dyDescent="0.3">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N1395" s="12"/>
    </row>
    <row r="1396" spans="1:14" ht="15.75" customHeight="1" x14ac:dyDescent="0.3">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N1396" s="12"/>
    </row>
    <row r="1397" spans="1:14" ht="15.75" customHeight="1" x14ac:dyDescent="0.3">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N1397" s="12"/>
    </row>
    <row r="1398" spans="1:14" ht="15.75" customHeight="1" x14ac:dyDescent="0.3">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N1398" s="12"/>
    </row>
    <row r="1399" spans="1:14" ht="15.75" customHeight="1" x14ac:dyDescent="0.3">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N1399" s="12"/>
    </row>
    <row r="1400" spans="1:14" ht="15.75" customHeight="1" x14ac:dyDescent="0.3">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N1400" s="12"/>
    </row>
    <row r="1401" spans="1:14" ht="15.75" customHeight="1" x14ac:dyDescent="0.3">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N1401" s="12"/>
    </row>
    <row r="1402" spans="1:14" ht="15.75" customHeight="1" x14ac:dyDescent="0.3">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N1402" s="12"/>
    </row>
    <row r="1403" spans="1:14" ht="15.75" customHeight="1" x14ac:dyDescent="0.3">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N1403" s="12"/>
    </row>
    <row r="1404" spans="1:14" ht="15.75" customHeight="1" x14ac:dyDescent="0.3">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N1404" s="12"/>
    </row>
    <row r="1405" spans="1:14" ht="15.75" customHeight="1" x14ac:dyDescent="0.3">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N1405" s="12"/>
    </row>
    <row r="1406" spans="1:14" ht="15.75" customHeight="1" x14ac:dyDescent="0.3">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N1406" s="12"/>
    </row>
    <row r="1407" spans="1:14" ht="15.75" customHeight="1" x14ac:dyDescent="0.3">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N1407" s="12"/>
    </row>
    <row r="1408" spans="1:14" ht="15.75" customHeight="1" x14ac:dyDescent="0.3">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N1408" s="12"/>
    </row>
    <row r="1409" spans="1:14" ht="15.75" customHeight="1" x14ac:dyDescent="0.3">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N1409" s="12"/>
    </row>
    <row r="1410" spans="1:14" ht="15.75" customHeight="1" x14ac:dyDescent="0.3">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N1410" s="12"/>
    </row>
    <row r="1411" spans="1:14" ht="15.75" customHeight="1" x14ac:dyDescent="0.3">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N1411" s="12"/>
    </row>
    <row r="1412" spans="1:14" ht="15.75" customHeight="1" x14ac:dyDescent="0.3">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N1412" s="12"/>
    </row>
    <row r="1413" spans="1:14" ht="15.75" customHeight="1" x14ac:dyDescent="0.3">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N1413" s="12"/>
    </row>
    <row r="1414" spans="1:14" ht="15.75" customHeight="1" x14ac:dyDescent="0.3">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N1414" s="12"/>
    </row>
    <row r="1415" spans="1:14" ht="15.75" customHeight="1" x14ac:dyDescent="0.3">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N1415" s="12"/>
    </row>
    <row r="1416" spans="1:14" ht="15.75" customHeight="1" x14ac:dyDescent="0.3">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N1416" s="12"/>
    </row>
    <row r="1417" spans="1:14" ht="15.75" customHeight="1" x14ac:dyDescent="0.3">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N1417" s="12"/>
    </row>
    <row r="1418" spans="1:14" ht="15.75" customHeight="1" x14ac:dyDescent="0.3">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N1418" s="12"/>
    </row>
    <row r="1419" spans="1:14" ht="15.75" customHeight="1" x14ac:dyDescent="0.3">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N1419" s="12"/>
    </row>
    <row r="1420" spans="1:14" ht="15.75" customHeight="1" x14ac:dyDescent="0.3">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N1420" s="12"/>
    </row>
    <row r="1421" spans="1:14" ht="15.75" customHeight="1" x14ac:dyDescent="0.3">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N1421" s="12"/>
    </row>
    <row r="1422" spans="1:14" ht="15.75" customHeight="1" x14ac:dyDescent="0.3">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N1422" s="12"/>
    </row>
    <row r="1423" spans="1:14" ht="15.75" customHeight="1" x14ac:dyDescent="0.3">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N1423" s="12"/>
    </row>
    <row r="1424" spans="1:14" ht="15.75" customHeight="1" x14ac:dyDescent="0.3">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N1424" s="12"/>
    </row>
    <row r="1425" spans="1:14" ht="15.75" customHeight="1" x14ac:dyDescent="0.3">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N1425" s="12"/>
    </row>
    <row r="1426" spans="1:14" ht="15.75" customHeight="1" x14ac:dyDescent="0.3">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N1426" s="12"/>
    </row>
    <row r="1427" spans="1:14" ht="15.75" customHeight="1" x14ac:dyDescent="0.3">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N1427" s="12"/>
    </row>
    <row r="1428" spans="1:14" ht="15.75" customHeight="1" x14ac:dyDescent="0.3">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N1428" s="12"/>
    </row>
    <row r="1429" spans="1:14" ht="15.75" customHeight="1" x14ac:dyDescent="0.3">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N1429" s="12"/>
    </row>
    <row r="1430" spans="1:14" ht="15.75" customHeight="1" x14ac:dyDescent="0.3">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N1430" s="12"/>
    </row>
    <row r="1431" spans="1:14" ht="15.75" customHeight="1" x14ac:dyDescent="0.3">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N1431" s="12"/>
    </row>
    <row r="1432" spans="1:14" ht="15.75" customHeight="1" x14ac:dyDescent="0.3">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N1432" s="12"/>
    </row>
    <row r="1433" spans="1:14" ht="15.75" customHeight="1" x14ac:dyDescent="0.3">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N1433" s="12"/>
    </row>
    <row r="1434" spans="1:14" ht="15.75" customHeight="1" x14ac:dyDescent="0.3">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N1434" s="12"/>
    </row>
    <row r="1435" spans="1:14" ht="15.75" customHeight="1" x14ac:dyDescent="0.3">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N1435" s="12"/>
    </row>
    <row r="1436" spans="1:14" ht="15.75" customHeight="1" x14ac:dyDescent="0.3">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N1436" s="12"/>
    </row>
    <row r="1437" spans="1:14" ht="15.75" customHeight="1" x14ac:dyDescent="0.3">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N1437" s="12"/>
    </row>
    <row r="1438" spans="1:14" ht="15.75" customHeight="1" x14ac:dyDescent="0.3">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N1438" s="12"/>
    </row>
    <row r="1439" spans="1:14" ht="15.75" customHeight="1" x14ac:dyDescent="0.3">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N1439" s="12"/>
    </row>
    <row r="1440" spans="1:14" ht="15.75" customHeight="1" x14ac:dyDescent="0.3">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N1440" s="12"/>
    </row>
    <row r="1441" spans="1:16" ht="15.75" customHeight="1" x14ac:dyDescent="0.3">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N1441" s="12"/>
    </row>
    <row r="1442" spans="1:16" ht="15.75" customHeight="1" x14ac:dyDescent="0.3">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N1442" s="12"/>
    </row>
    <row r="1443" spans="1:16" ht="15.75" customHeight="1" x14ac:dyDescent="0.3">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N1443" s="12"/>
    </row>
    <row r="1444" spans="1:16" ht="15.75" customHeight="1" x14ac:dyDescent="0.3">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N1444" s="12"/>
    </row>
    <row r="1445" spans="1:16" ht="15.75" customHeight="1" x14ac:dyDescent="0.3">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N1445" s="12"/>
    </row>
    <row r="1446" spans="1:16" ht="15.75" customHeight="1" x14ac:dyDescent="0.3">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N1446" s="16"/>
      <c r="O1446" s="12"/>
      <c r="P1446" s="13"/>
    </row>
    <row r="1447" spans="1:16" ht="15.75" customHeight="1" x14ac:dyDescent="0.3">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N1447" s="16"/>
      <c r="O1447" s="12"/>
      <c r="P1447" s="13"/>
    </row>
    <row r="1448" spans="1:16" ht="15.75" customHeight="1" x14ac:dyDescent="0.3">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N1448" s="16"/>
      <c r="O1448" s="12"/>
      <c r="P1448" s="13"/>
    </row>
    <row r="1449" spans="1:16" ht="15.75" customHeight="1" x14ac:dyDescent="0.3">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N1449" s="16"/>
      <c r="O1449" s="12"/>
      <c r="P1449" s="13"/>
    </row>
    <row r="1450" spans="1:16" ht="15.75" customHeight="1" x14ac:dyDescent="0.3">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N1450" s="16"/>
      <c r="O1450" s="12"/>
      <c r="P1450" s="13"/>
    </row>
    <row r="1451" spans="1:16" ht="15.75" customHeight="1" x14ac:dyDescent="0.3">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N1451" s="16"/>
      <c r="O1451" s="12"/>
      <c r="P1451" s="13"/>
    </row>
    <row r="1452" spans="1:16" ht="15.75" customHeight="1" x14ac:dyDescent="0.3">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N1452" s="16"/>
      <c r="O1452" s="12"/>
      <c r="P1452" s="13"/>
    </row>
    <row r="1453" spans="1:16" ht="15.75" customHeight="1" x14ac:dyDescent="0.3">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N1453" s="16"/>
      <c r="O1453" s="12"/>
      <c r="P1453" s="13"/>
    </row>
    <row r="1454" spans="1:16" ht="15.75" customHeight="1" x14ac:dyDescent="0.3">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N1454" s="16"/>
      <c r="O1454" s="12"/>
      <c r="P1454" s="13"/>
    </row>
    <row r="1455" spans="1:16" ht="15.75" customHeight="1" x14ac:dyDescent="0.3">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N1455" s="16"/>
      <c r="O1455" s="12"/>
      <c r="P1455" s="13"/>
    </row>
    <row r="1456" spans="1:16" ht="15.75" customHeight="1" x14ac:dyDescent="0.3">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N1456" s="16"/>
      <c r="O1456" s="12"/>
      <c r="P1456" s="13"/>
    </row>
    <row r="1457" spans="1:16" ht="15.75" customHeight="1" x14ac:dyDescent="0.3">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N1457" s="16"/>
      <c r="O1457" s="12"/>
      <c r="P1457" s="13"/>
    </row>
    <row r="1458" spans="1:16" ht="15.75" customHeight="1" x14ac:dyDescent="0.3">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N1458" s="16"/>
      <c r="O1458" s="12"/>
      <c r="P1458" s="13"/>
    </row>
    <row r="1459" spans="1:16" ht="15.75" customHeight="1" x14ac:dyDescent="0.3">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N1459" s="16"/>
      <c r="O1459" s="12"/>
      <c r="P1459" s="13"/>
    </row>
    <row r="1460" spans="1:16" ht="15.75" customHeight="1" x14ac:dyDescent="0.3">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N1460" s="16"/>
      <c r="O1460" s="12"/>
      <c r="P1460" s="13"/>
    </row>
    <row r="1461" spans="1:16" ht="15.75" customHeight="1" x14ac:dyDescent="0.3">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N1461" s="16"/>
      <c r="O1461" s="12"/>
      <c r="P1461" s="13"/>
    </row>
    <row r="1462" spans="1:16" ht="15.75" customHeight="1" x14ac:dyDescent="0.3">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N1462" s="16"/>
      <c r="O1462" s="12"/>
      <c r="P1462" s="13"/>
    </row>
    <row r="1463" spans="1:16" ht="15.75" customHeight="1" x14ac:dyDescent="0.3">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N1463" s="16"/>
      <c r="O1463" s="12"/>
      <c r="P1463" s="13"/>
    </row>
    <row r="1464" spans="1:16" ht="15.75" customHeight="1" x14ac:dyDescent="0.3">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N1464" s="16"/>
      <c r="O1464" s="12"/>
      <c r="P1464" s="13"/>
    </row>
    <row r="1465" spans="1:16" ht="15.75" customHeight="1" x14ac:dyDescent="0.3">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N1465" s="16"/>
      <c r="O1465" s="12"/>
      <c r="P1465" s="13"/>
    </row>
    <row r="1466" spans="1:16" ht="15.75" customHeight="1" x14ac:dyDescent="0.3">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N1466" s="16"/>
      <c r="O1466" s="12"/>
      <c r="P1466" s="13"/>
    </row>
    <row r="1467" spans="1:16" ht="15.75" customHeight="1" x14ac:dyDescent="0.3">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N1467" s="16"/>
      <c r="O1467" s="12"/>
      <c r="P1467" s="13"/>
    </row>
    <row r="1468" spans="1:16" ht="15.75" customHeight="1" x14ac:dyDescent="0.3">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N1468" s="16"/>
      <c r="O1468" s="12"/>
      <c r="P1468" s="13"/>
    </row>
    <row r="1469" spans="1:16" ht="15.75" customHeight="1" x14ac:dyDescent="0.3">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N1469" s="16"/>
      <c r="O1469" s="12"/>
      <c r="P1469" s="13"/>
    </row>
    <row r="1470" spans="1:16" ht="15.75" customHeight="1" x14ac:dyDescent="0.3">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N1470" s="16"/>
      <c r="O1470" s="12"/>
      <c r="P1470" s="13"/>
    </row>
    <row r="1471" spans="1:16" ht="15.75" customHeight="1" x14ac:dyDescent="0.3">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N1471" s="16"/>
      <c r="O1471" s="12"/>
      <c r="P1471" s="13"/>
    </row>
    <row r="1472" spans="1:16" ht="15.75" customHeight="1" x14ac:dyDescent="0.3">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N1472" s="16"/>
      <c r="O1472" s="12"/>
      <c r="P1472" s="13"/>
    </row>
    <row r="1473" spans="1:16" ht="15.75" customHeight="1" x14ac:dyDescent="0.3">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N1473" s="16"/>
      <c r="O1473" s="12"/>
      <c r="P1473" s="13"/>
    </row>
    <row r="1474" spans="1:16" ht="15.75" customHeight="1" x14ac:dyDescent="0.3">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N1474" s="16"/>
      <c r="O1474" s="12"/>
      <c r="P1474" s="13"/>
    </row>
    <row r="1475" spans="1:16" ht="15.75" customHeight="1" x14ac:dyDescent="0.3">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N1475" s="16"/>
      <c r="O1475" s="12"/>
      <c r="P1475" s="13"/>
    </row>
    <row r="1476" spans="1:16" ht="15.75" customHeight="1" x14ac:dyDescent="0.3">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N1476" s="16"/>
      <c r="O1476" s="12"/>
      <c r="P1476" s="13"/>
    </row>
    <row r="1477" spans="1:16" ht="15.75" customHeight="1" x14ac:dyDescent="0.3">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N1477" s="16"/>
      <c r="O1477" s="12"/>
      <c r="P1477" s="13"/>
    </row>
    <row r="1478" spans="1:16" ht="15.75" customHeight="1" x14ac:dyDescent="0.3">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N1478" s="16"/>
      <c r="O1478" s="12"/>
      <c r="P1478" s="13"/>
    </row>
    <row r="1479" spans="1:16" ht="15.75" customHeight="1" x14ac:dyDescent="0.3">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N1479" s="16"/>
      <c r="O1479" s="12"/>
      <c r="P1479" s="13"/>
    </row>
    <row r="1480" spans="1:16" ht="15.75" customHeight="1" x14ac:dyDescent="0.3">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N1480" s="16"/>
      <c r="O1480" s="12"/>
      <c r="P1480" s="13"/>
    </row>
    <row r="1481" spans="1:16" ht="15.75" customHeight="1" x14ac:dyDescent="0.3">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N1481" s="16"/>
      <c r="O1481" s="12"/>
      <c r="P1481" s="13"/>
    </row>
    <row r="1482" spans="1:16" ht="15.75" customHeight="1" x14ac:dyDescent="0.3">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N1482" s="16"/>
      <c r="O1482" s="12"/>
      <c r="P1482" s="13"/>
    </row>
    <row r="1483" spans="1:16" ht="15.75" customHeight="1" x14ac:dyDescent="0.3">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N1483" s="16"/>
      <c r="O1483" s="12"/>
      <c r="P1483" s="13"/>
    </row>
    <row r="1484" spans="1:16" ht="15.75" customHeight="1" x14ac:dyDescent="0.3">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N1484" s="16"/>
      <c r="O1484" s="12"/>
      <c r="P1484" s="13"/>
    </row>
    <row r="1485" spans="1:16" ht="15.75" customHeight="1" x14ac:dyDescent="0.3">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N1485" s="16"/>
      <c r="O1485" s="12"/>
      <c r="P1485" s="13"/>
    </row>
    <row r="1486" spans="1:16" ht="15.75" customHeight="1" x14ac:dyDescent="0.3">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N1486" s="16"/>
      <c r="O1486" s="12"/>
      <c r="P1486" s="13"/>
    </row>
    <row r="1487" spans="1:16" ht="15.75" customHeight="1" x14ac:dyDescent="0.3">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N1487" s="16"/>
      <c r="O1487" s="12"/>
      <c r="P1487" s="13"/>
    </row>
    <row r="1488" spans="1:16" ht="15.75" customHeight="1" x14ac:dyDescent="0.3">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N1488" s="16"/>
      <c r="O1488" s="12"/>
      <c r="P1488" s="13"/>
    </row>
    <row r="1489" spans="1:16" ht="15.75" customHeight="1" x14ac:dyDescent="0.3">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N1489" s="16"/>
      <c r="O1489" s="12"/>
      <c r="P1489" s="13"/>
    </row>
    <row r="1490" spans="1:16" ht="15.75" customHeight="1" x14ac:dyDescent="0.3">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N1490" s="16"/>
      <c r="O1490" s="12"/>
      <c r="P1490" s="13"/>
    </row>
    <row r="1491" spans="1:16" ht="15.75" customHeight="1" x14ac:dyDescent="0.3">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N1491" s="16"/>
      <c r="O1491" s="12"/>
      <c r="P1491" s="13"/>
    </row>
    <row r="1492" spans="1:16" ht="15.75" customHeight="1" x14ac:dyDescent="0.3">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N1492" s="16"/>
      <c r="O1492" s="12"/>
      <c r="P1492" s="13"/>
    </row>
    <row r="1493" spans="1:16" ht="15.75" customHeight="1" x14ac:dyDescent="0.3">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N1493" s="16"/>
      <c r="O1493" s="12"/>
      <c r="P1493" s="13"/>
    </row>
    <row r="1494" spans="1:16" ht="15.75" customHeight="1" x14ac:dyDescent="0.3">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N1494" s="16"/>
      <c r="O1494" s="12"/>
      <c r="P1494" s="13"/>
    </row>
    <row r="1495" spans="1:16" ht="15.75" customHeight="1" x14ac:dyDescent="0.3">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N1495" s="16"/>
      <c r="O1495" s="12"/>
      <c r="P1495" s="13"/>
    </row>
    <row r="1496" spans="1:16" ht="15.75" customHeight="1" x14ac:dyDescent="0.3">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N1496" s="16"/>
      <c r="O1496" s="12"/>
      <c r="P1496" s="13"/>
    </row>
    <row r="1497" spans="1:16" ht="15.75" customHeight="1" x14ac:dyDescent="0.3">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N1497" s="16"/>
      <c r="O1497" s="12"/>
      <c r="P1497" s="13"/>
    </row>
    <row r="1498" spans="1:16" ht="15.75" customHeight="1" x14ac:dyDescent="0.3">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N1498" s="16"/>
      <c r="O1498" s="12"/>
      <c r="P1498" s="13"/>
    </row>
    <row r="1499" spans="1:16" ht="15.75" customHeight="1" x14ac:dyDescent="0.3">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N1499" s="16"/>
      <c r="O1499" s="12"/>
      <c r="P1499" s="13"/>
    </row>
    <row r="1500" spans="1:16" ht="15.75" customHeight="1" x14ac:dyDescent="0.3">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N1500" s="16"/>
      <c r="O1500" s="12"/>
      <c r="P1500" s="13"/>
    </row>
    <row r="1501" spans="1:16" ht="15.75" customHeight="1" x14ac:dyDescent="0.3">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N1501" s="16"/>
      <c r="O1501" s="12"/>
      <c r="P1501" s="13"/>
    </row>
    <row r="1502" spans="1:16" ht="15.75" customHeight="1" x14ac:dyDescent="0.3">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N1502" s="16"/>
      <c r="O1502" s="12"/>
      <c r="P1502" s="13"/>
    </row>
    <row r="1503" spans="1:16" ht="15.75" customHeight="1" x14ac:dyDescent="0.3">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N1503" s="16"/>
      <c r="O1503" s="12"/>
      <c r="P1503" s="13"/>
    </row>
    <row r="1504" spans="1:16" ht="15.75" customHeight="1" x14ac:dyDescent="0.3">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N1504" s="16"/>
      <c r="O1504" s="12"/>
      <c r="P1504" s="13"/>
    </row>
    <row r="1505" spans="1:16" ht="15.75" customHeight="1" x14ac:dyDescent="0.3">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N1505" s="16"/>
      <c r="O1505" s="12"/>
      <c r="P1505" s="13"/>
    </row>
    <row r="1506" spans="1:16" ht="15.75" customHeight="1" x14ac:dyDescent="0.3">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N1506" s="16"/>
      <c r="O1506" s="12"/>
      <c r="P1506" s="13"/>
    </row>
    <row r="1507" spans="1:16" ht="15.75" customHeight="1" x14ac:dyDescent="0.3">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N1507" s="16"/>
      <c r="O1507" s="12"/>
      <c r="P1507" s="13"/>
    </row>
    <row r="1508" spans="1:16" ht="15.75" customHeight="1" x14ac:dyDescent="0.3">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N1508" s="16"/>
      <c r="O1508" s="12"/>
      <c r="P1508" s="13"/>
    </row>
    <row r="1509" spans="1:16" ht="15.75" customHeight="1" x14ac:dyDescent="0.3">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N1509" s="16"/>
      <c r="O1509" s="12"/>
      <c r="P1509" s="13"/>
    </row>
    <row r="1510" spans="1:16" ht="15.75" customHeight="1" x14ac:dyDescent="0.3">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N1510" s="16"/>
      <c r="O1510" s="12"/>
      <c r="P1510" s="13"/>
    </row>
    <row r="1511" spans="1:16" ht="15.75" customHeight="1" x14ac:dyDescent="0.3">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N1511" s="16"/>
      <c r="O1511" s="12"/>
      <c r="P1511" s="13"/>
    </row>
    <row r="1512" spans="1:16" ht="15.75" customHeight="1" x14ac:dyDescent="0.3">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N1512" s="16"/>
      <c r="O1512" s="12"/>
      <c r="P1512" s="13"/>
    </row>
    <row r="1513" spans="1:16" ht="15.75" customHeight="1" x14ac:dyDescent="0.3">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N1513" s="16"/>
      <c r="O1513" s="12"/>
      <c r="P1513" s="13"/>
    </row>
    <row r="1514" spans="1:16" ht="15.75" customHeight="1" x14ac:dyDescent="0.3">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N1514" s="16"/>
      <c r="O1514" s="12"/>
      <c r="P1514" s="13"/>
    </row>
    <row r="1515" spans="1:16" ht="15.75" customHeight="1" x14ac:dyDescent="0.3">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N1515" s="16"/>
      <c r="O1515" s="12"/>
      <c r="P1515" s="13"/>
    </row>
    <row r="1516" spans="1:16" ht="15.75" customHeight="1" x14ac:dyDescent="0.3">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N1516" s="16"/>
      <c r="O1516" s="12"/>
      <c r="P1516" s="13"/>
    </row>
    <row r="1517" spans="1:16" ht="15.75" customHeight="1" x14ac:dyDescent="0.3">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N1517" s="16"/>
      <c r="O1517" s="12"/>
      <c r="P1517" s="13"/>
    </row>
    <row r="1518" spans="1:16" ht="15.75" customHeight="1" x14ac:dyDescent="0.3">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N1518" s="16"/>
      <c r="O1518" s="12"/>
      <c r="P1518" s="13"/>
    </row>
    <row r="1519" spans="1:16" ht="15.75" customHeight="1" x14ac:dyDescent="0.3">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N1519" s="16"/>
      <c r="O1519" s="12"/>
      <c r="P1519" s="13"/>
    </row>
    <row r="1520" spans="1:16" ht="15.75" customHeight="1" x14ac:dyDescent="0.3">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N1520" s="16"/>
      <c r="O1520" s="12"/>
      <c r="P1520" s="13"/>
    </row>
    <row r="1521" spans="1:16" ht="15.75" customHeight="1" x14ac:dyDescent="0.3">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N1521" s="16"/>
      <c r="O1521" s="12"/>
      <c r="P1521" s="13"/>
    </row>
    <row r="1522" spans="1:16" ht="15.75" customHeight="1" x14ac:dyDescent="0.3">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N1522" s="16"/>
      <c r="O1522" s="12"/>
      <c r="P1522" s="13"/>
    </row>
    <row r="1523" spans="1:16" ht="15.75" customHeight="1" x14ac:dyDescent="0.3">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N1523" s="16"/>
      <c r="O1523" s="12"/>
      <c r="P1523" s="13"/>
    </row>
    <row r="1524" spans="1:16" ht="15.75" customHeight="1" x14ac:dyDescent="0.3">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N1524" s="16"/>
      <c r="O1524" s="12"/>
      <c r="P1524" s="13"/>
    </row>
    <row r="1525" spans="1:16" ht="15.75" customHeight="1" x14ac:dyDescent="0.3">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N1525" s="16"/>
      <c r="O1525" s="12"/>
      <c r="P1525" s="13"/>
    </row>
    <row r="1526" spans="1:16" ht="15.75" customHeight="1" x14ac:dyDescent="0.3">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N1526" s="16"/>
      <c r="O1526" s="12"/>
      <c r="P1526" s="13"/>
    </row>
    <row r="1527" spans="1:16" ht="15.75" customHeight="1" x14ac:dyDescent="0.3">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N1527" s="16"/>
      <c r="O1527" s="12"/>
      <c r="P1527" s="13"/>
    </row>
    <row r="1528" spans="1:16" ht="15.75" customHeight="1" x14ac:dyDescent="0.3">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N1528" s="16"/>
      <c r="O1528" s="12"/>
      <c r="P1528" s="13"/>
    </row>
    <row r="1529" spans="1:16" ht="15.75" customHeight="1" x14ac:dyDescent="0.3">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N1529" s="16"/>
      <c r="O1529" s="12"/>
      <c r="P1529" s="13"/>
    </row>
    <row r="1530" spans="1:16" ht="15.75" customHeight="1" x14ac:dyDescent="0.3">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N1530" s="16"/>
      <c r="O1530" s="12"/>
      <c r="P1530" s="13"/>
    </row>
    <row r="1531" spans="1:16" ht="15.75" customHeight="1" x14ac:dyDescent="0.3">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N1531" s="16"/>
      <c r="O1531" s="12"/>
      <c r="P1531" s="13"/>
    </row>
    <row r="1532" spans="1:16" ht="15.75" customHeight="1" x14ac:dyDescent="0.3">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N1532" s="16"/>
      <c r="O1532" s="12"/>
      <c r="P1532" s="13"/>
    </row>
    <row r="1533" spans="1:16" ht="15.75" customHeight="1" x14ac:dyDescent="0.3">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N1533" s="16"/>
      <c r="O1533" s="12"/>
      <c r="P1533" s="13"/>
    </row>
    <row r="1534" spans="1:16" ht="15.75" customHeight="1" x14ac:dyDescent="0.3">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N1534" s="16"/>
      <c r="O1534" s="12"/>
      <c r="P1534" s="13"/>
    </row>
    <row r="1535" spans="1:16" ht="15.75" customHeight="1" x14ac:dyDescent="0.3">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N1535" s="16"/>
      <c r="O1535" s="12"/>
      <c r="P1535" s="13"/>
    </row>
    <row r="1536" spans="1:16" ht="15.75" customHeight="1" x14ac:dyDescent="0.3">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N1536" s="16"/>
      <c r="O1536" s="12"/>
      <c r="P1536" s="13"/>
    </row>
    <row r="1537" spans="1:16" ht="15.75" customHeight="1" x14ac:dyDescent="0.3">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N1537" s="16"/>
      <c r="O1537" s="12"/>
      <c r="P1537" s="13"/>
    </row>
    <row r="1538" spans="1:16" ht="15.75" customHeight="1" x14ac:dyDescent="0.3">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N1538" s="16"/>
      <c r="O1538" s="12"/>
      <c r="P1538" s="13"/>
    </row>
    <row r="1539" spans="1:16" ht="15.75" customHeight="1" x14ac:dyDescent="0.3">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N1539" s="16"/>
      <c r="O1539" s="12"/>
      <c r="P1539" s="13"/>
    </row>
    <row r="1540" spans="1:16" ht="15.75" customHeight="1" x14ac:dyDescent="0.3">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N1540" s="16"/>
      <c r="O1540" s="12"/>
      <c r="P1540" s="13"/>
    </row>
    <row r="1541" spans="1:16" ht="15.75" customHeight="1" x14ac:dyDescent="0.3">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N1541" s="16"/>
      <c r="O1541" s="12"/>
      <c r="P1541" s="13"/>
    </row>
    <row r="1542" spans="1:16" ht="15.75" customHeight="1" x14ac:dyDescent="0.3">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N1542" s="16"/>
      <c r="O1542" s="12"/>
      <c r="P1542" s="13"/>
    </row>
    <row r="1543" spans="1:16" ht="15.75" customHeight="1" x14ac:dyDescent="0.3">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N1543" s="16"/>
      <c r="O1543" s="12"/>
      <c r="P1543" s="13"/>
    </row>
    <row r="1544" spans="1:16" ht="15.75" customHeight="1" x14ac:dyDescent="0.3">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N1544" s="16"/>
      <c r="O1544" s="12"/>
      <c r="P1544" s="13"/>
    </row>
    <row r="1545" spans="1:16" ht="15.75" customHeight="1" x14ac:dyDescent="0.3">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N1545" s="16"/>
      <c r="O1545" s="12"/>
      <c r="P1545" s="13"/>
    </row>
    <row r="1546" spans="1:16" ht="15.75" customHeight="1" x14ac:dyDescent="0.3">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N1546" s="16"/>
      <c r="O1546" s="12"/>
      <c r="P1546" s="13"/>
    </row>
    <row r="1547" spans="1:16" ht="15.75" customHeight="1" x14ac:dyDescent="0.3">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N1547" s="16"/>
      <c r="O1547" s="12"/>
      <c r="P1547" s="13"/>
    </row>
    <row r="1548" spans="1:16" ht="15.75" customHeight="1" x14ac:dyDescent="0.3">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N1548" s="16"/>
      <c r="O1548" s="12"/>
      <c r="P1548" s="13"/>
    </row>
    <row r="1549" spans="1:16" ht="15.75" customHeight="1" x14ac:dyDescent="0.3">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N1549" s="16"/>
      <c r="O1549" s="12"/>
      <c r="P1549" s="13"/>
    </row>
    <row r="1550" spans="1:16" ht="15.75" customHeight="1" x14ac:dyDescent="0.3">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N1550" s="16"/>
      <c r="O1550" s="12"/>
      <c r="P1550" s="13"/>
    </row>
    <row r="1551" spans="1:16" ht="15.75" customHeight="1" x14ac:dyDescent="0.3">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N1551" s="16"/>
      <c r="O1551" s="12"/>
      <c r="P1551" s="13"/>
    </row>
    <row r="1552" spans="1:16" ht="15.75" customHeight="1" x14ac:dyDescent="0.3">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N1552" s="16"/>
      <c r="O1552" s="12"/>
      <c r="P1552" s="13"/>
    </row>
    <row r="1553" spans="1:16" ht="15.75" customHeight="1" x14ac:dyDescent="0.3">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N1553" s="16"/>
      <c r="O1553" s="12"/>
      <c r="P1553" s="13"/>
    </row>
    <row r="1554" spans="1:16" ht="15.75" customHeight="1" x14ac:dyDescent="0.3">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N1554" s="16"/>
      <c r="O1554" s="12"/>
      <c r="P1554" s="13"/>
    </row>
    <row r="1555" spans="1:16" ht="15.75" customHeight="1" x14ac:dyDescent="0.3">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N1555" s="16"/>
      <c r="O1555" s="12"/>
      <c r="P1555" s="13"/>
    </row>
    <row r="1556" spans="1:16" ht="15.75" customHeight="1" x14ac:dyDescent="0.3">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N1556" s="16"/>
      <c r="O1556" s="12"/>
      <c r="P1556" s="13"/>
    </row>
    <row r="1557" spans="1:16" ht="15.75" customHeight="1" x14ac:dyDescent="0.3">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N1557" s="16"/>
      <c r="O1557" s="12"/>
      <c r="P1557" s="13"/>
    </row>
    <row r="1558" spans="1:16" ht="15.75" customHeight="1" x14ac:dyDescent="0.3">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N1558" s="16"/>
      <c r="O1558" s="12"/>
      <c r="P1558" s="13"/>
    </row>
    <row r="1559" spans="1:16" ht="15.75" customHeight="1" x14ac:dyDescent="0.3">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N1559" s="16"/>
      <c r="O1559" s="12"/>
      <c r="P1559" s="13"/>
    </row>
    <row r="1560" spans="1:16" ht="15.75" customHeight="1" x14ac:dyDescent="0.3">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N1560" s="16"/>
      <c r="O1560" s="12"/>
      <c r="P1560" s="13"/>
    </row>
    <row r="1561" spans="1:16" ht="15.75" customHeight="1" x14ac:dyDescent="0.3">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N1561" s="16"/>
      <c r="O1561" s="12"/>
      <c r="P1561" s="13"/>
    </row>
    <row r="1562" spans="1:16" ht="15.75" customHeight="1" x14ac:dyDescent="0.3">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N1562" s="16"/>
      <c r="O1562" s="12"/>
      <c r="P1562" s="13"/>
    </row>
    <row r="1563" spans="1:16" ht="15.75" customHeight="1" x14ac:dyDescent="0.3">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N1563" s="16"/>
      <c r="O1563" s="12"/>
      <c r="P1563" s="13"/>
    </row>
    <row r="1564" spans="1:16" ht="15.75" customHeight="1" x14ac:dyDescent="0.3">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N1564" s="16"/>
      <c r="O1564" s="12"/>
      <c r="P1564" s="13"/>
    </row>
    <row r="1565" spans="1:16" ht="15.75" customHeight="1" x14ac:dyDescent="0.3">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N1565" s="16"/>
      <c r="O1565" s="12"/>
      <c r="P1565" s="13"/>
    </row>
    <row r="1566" spans="1:16" ht="15.75" customHeight="1" x14ac:dyDescent="0.3">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N1566" s="16"/>
      <c r="O1566" s="12"/>
      <c r="P1566" s="13"/>
    </row>
    <row r="1567" spans="1:16" ht="15.75" customHeight="1" x14ac:dyDescent="0.3">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N1567" s="16"/>
      <c r="O1567" s="12"/>
      <c r="P1567" s="13"/>
    </row>
    <row r="1568" spans="1:16" ht="15.75" customHeight="1" x14ac:dyDescent="0.3">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N1568" s="16"/>
      <c r="O1568" s="12"/>
      <c r="P1568" s="13"/>
    </row>
    <row r="1569" spans="1:16" ht="15.75" customHeight="1" x14ac:dyDescent="0.3">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N1569" s="16"/>
      <c r="O1569" s="12"/>
      <c r="P1569" s="13"/>
    </row>
    <row r="1570" spans="1:16" ht="15.75" customHeight="1" x14ac:dyDescent="0.3">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N1570" s="16"/>
      <c r="O1570" s="12"/>
      <c r="P1570" s="13"/>
    </row>
    <row r="1571" spans="1:16" ht="15.75" customHeight="1" x14ac:dyDescent="0.3">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N1571" s="16"/>
      <c r="O1571" s="12"/>
      <c r="P1571" s="13"/>
    </row>
    <row r="1572" spans="1:16" ht="15.75" customHeight="1" x14ac:dyDescent="0.3">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N1572" s="16"/>
      <c r="O1572" s="12"/>
      <c r="P1572" s="13"/>
    </row>
    <row r="1573" spans="1:16" ht="15.75" customHeight="1" x14ac:dyDescent="0.3">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N1573" s="16"/>
      <c r="O1573" s="12"/>
      <c r="P1573" s="13"/>
    </row>
    <row r="1574" spans="1:16" ht="15.75" customHeight="1" x14ac:dyDescent="0.3">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N1574" s="16"/>
      <c r="O1574" s="12"/>
      <c r="P1574" s="13"/>
    </row>
    <row r="1575" spans="1:16" ht="15.75" customHeight="1" x14ac:dyDescent="0.3">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N1575" s="16"/>
      <c r="O1575" s="12"/>
      <c r="P1575" s="13"/>
    </row>
    <row r="1576" spans="1:16" ht="15.75" customHeight="1" x14ac:dyDescent="0.3">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N1576" s="16"/>
      <c r="O1576" s="12"/>
      <c r="P1576" s="13"/>
    </row>
    <row r="1577" spans="1:16" ht="15.75" customHeight="1" x14ac:dyDescent="0.3">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N1577" s="16"/>
      <c r="O1577" s="12"/>
      <c r="P1577" s="13"/>
    </row>
    <row r="1578" spans="1:16" ht="15.75" customHeight="1" x14ac:dyDescent="0.3">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N1578" s="16"/>
      <c r="O1578" s="12"/>
      <c r="P1578" s="13"/>
    </row>
    <row r="1579" spans="1:16" ht="15.75" customHeight="1" x14ac:dyDescent="0.3">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N1579" s="16"/>
      <c r="O1579" s="12"/>
      <c r="P1579" s="13"/>
    </row>
    <row r="1580" spans="1:16" ht="15.75" customHeight="1" x14ac:dyDescent="0.3">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N1580" s="16"/>
      <c r="O1580" s="12"/>
      <c r="P1580" s="13"/>
    </row>
    <row r="1581" spans="1:16" ht="15.75" customHeight="1" x14ac:dyDescent="0.3">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N1581" s="16"/>
      <c r="O1581" s="12"/>
      <c r="P1581" s="13"/>
    </row>
    <row r="1582" spans="1:16" ht="15.75" customHeight="1" x14ac:dyDescent="0.3">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N1582" s="16"/>
      <c r="O1582" s="12"/>
      <c r="P1582" s="13"/>
    </row>
    <row r="1583" spans="1:16" ht="15.75" customHeight="1" x14ac:dyDescent="0.3">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N1583" s="16"/>
      <c r="O1583" s="12"/>
      <c r="P1583" s="13"/>
    </row>
    <row r="1584" spans="1:16" ht="15.75" customHeight="1" x14ac:dyDescent="0.3">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N1584" s="16"/>
      <c r="O1584" s="12"/>
      <c r="P1584" s="13"/>
    </row>
    <row r="1585" spans="1:16" ht="15.75" customHeight="1" x14ac:dyDescent="0.3">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N1585" s="16"/>
      <c r="O1585" s="12"/>
      <c r="P1585" s="13"/>
    </row>
    <row r="1586" spans="1:16" ht="15.75" customHeight="1" x14ac:dyDescent="0.3">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N1586" s="16"/>
      <c r="O1586" s="12"/>
      <c r="P1586" s="13"/>
    </row>
    <row r="1587" spans="1:16" ht="15.75" customHeight="1" x14ac:dyDescent="0.3">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N1587" s="16"/>
      <c r="O1587" s="12"/>
      <c r="P1587" s="13"/>
    </row>
    <row r="1588" spans="1:16" ht="15.75" customHeight="1" x14ac:dyDescent="0.3">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N1588" s="16"/>
      <c r="O1588" s="12"/>
      <c r="P1588" s="13"/>
    </row>
    <row r="1589" spans="1:16" ht="15.75" customHeight="1" x14ac:dyDescent="0.3">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N1589" s="16"/>
      <c r="O1589" s="12"/>
      <c r="P1589" s="13"/>
    </row>
    <row r="1590" spans="1:16" ht="15.75" customHeight="1" x14ac:dyDescent="0.3">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N1590" s="16"/>
      <c r="O1590" s="12"/>
      <c r="P1590" s="13"/>
    </row>
    <row r="1591" spans="1:16" ht="15.75" customHeight="1" x14ac:dyDescent="0.3">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N1591" s="16"/>
      <c r="O1591" s="12"/>
      <c r="P1591" s="13"/>
    </row>
    <row r="1592" spans="1:16" ht="15.75" customHeight="1" x14ac:dyDescent="0.3">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N1592" s="16"/>
      <c r="O1592" s="12"/>
      <c r="P1592" s="13"/>
    </row>
    <row r="1593" spans="1:16" ht="15.75" customHeight="1" x14ac:dyDescent="0.3">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N1593" s="16"/>
      <c r="O1593" s="12"/>
      <c r="P1593" s="13"/>
    </row>
    <row r="1594" spans="1:16" ht="15.75" customHeight="1" x14ac:dyDescent="0.3">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N1594" s="16"/>
      <c r="O1594" s="12"/>
      <c r="P1594" s="13"/>
    </row>
    <row r="1595" spans="1:16" ht="15.75" customHeight="1" x14ac:dyDescent="0.3">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N1595" s="16"/>
      <c r="O1595" s="12"/>
      <c r="P1595" s="13"/>
    </row>
    <row r="1596" spans="1:16" ht="15.75" customHeight="1" x14ac:dyDescent="0.3">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N1596" s="16"/>
      <c r="O1596" s="12"/>
      <c r="P1596" s="13"/>
    </row>
    <row r="1597" spans="1:16" ht="15.75" customHeight="1" x14ac:dyDescent="0.3">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N1597" s="16"/>
      <c r="O1597" s="12"/>
      <c r="P1597" s="13"/>
    </row>
    <row r="1598" spans="1:16" ht="15.75" customHeight="1" x14ac:dyDescent="0.3">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N1598" s="16"/>
      <c r="O1598" s="12"/>
      <c r="P1598" s="13"/>
    </row>
    <row r="1599" spans="1:16" ht="15.75" customHeight="1" x14ac:dyDescent="0.3">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N1599" s="16"/>
      <c r="O1599" s="12"/>
      <c r="P1599" s="13"/>
    </row>
    <row r="1600" spans="1:16" ht="15.75" customHeight="1" x14ac:dyDescent="0.3">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N1600" s="16"/>
      <c r="O1600" s="12"/>
      <c r="P1600" s="13"/>
    </row>
    <row r="1601" spans="1:16" ht="15.75" customHeight="1" x14ac:dyDescent="0.3">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N1601" s="16"/>
      <c r="O1601" s="12"/>
      <c r="P1601" s="13"/>
    </row>
    <row r="1602" spans="1:16" ht="15.75" customHeight="1" x14ac:dyDescent="0.3">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N1602" s="16"/>
      <c r="O1602" s="12"/>
      <c r="P1602" s="13"/>
    </row>
    <row r="1603" spans="1:16" ht="15.75" customHeight="1" x14ac:dyDescent="0.3">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N1603" s="16"/>
      <c r="O1603" s="12"/>
      <c r="P1603" s="13"/>
    </row>
    <row r="1604" spans="1:16" ht="15.75" customHeight="1" x14ac:dyDescent="0.3">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N1604" s="16"/>
      <c r="O1604" s="12"/>
      <c r="P1604" s="13"/>
    </row>
    <row r="1605" spans="1:16" ht="15.75" customHeight="1" x14ac:dyDescent="0.3">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N1605" s="16"/>
      <c r="O1605" s="12"/>
      <c r="P1605" s="13"/>
    </row>
    <row r="1606" spans="1:16" ht="15.75" customHeight="1" x14ac:dyDescent="0.3">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N1606" s="16"/>
      <c r="O1606" s="12"/>
      <c r="P1606" s="13"/>
    </row>
    <row r="1607" spans="1:16" ht="15.75" customHeight="1" x14ac:dyDescent="0.3">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N1607" s="16"/>
      <c r="O1607" s="12"/>
      <c r="P1607" s="13"/>
    </row>
    <row r="1608" spans="1:16" ht="15.75" customHeight="1" x14ac:dyDescent="0.3">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N1608" s="16"/>
      <c r="O1608" s="12"/>
      <c r="P1608" s="13"/>
    </row>
    <row r="1609" spans="1:16" ht="15.75" customHeight="1" x14ac:dyDescent="0.3">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N1609" s="16"/>
      <c r="O1609" s="12"/>
      <c r="P1609" s="13"/>
    </row>
    <row r="1610" spans="1:16" ht="15.75" customHeight="1" x14ac:dyDescent="0.3">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N1610" s="16"/>
      <c r="O1610" s="12"/>
      <c r="P1610" s="13"/>
    </row>
    <row r="1611" spans="1:16" ht="15.75" customHeight="1" x14ac:dyDescent="0.3">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N1611" s="16"/>
      <c r="O1611" s="12"/>
      <c r="P1611" s="13"/>
    </row>
    <row r="1612" spans="1:16" ht="15.75" customHeight="1" x14ac:dyDescent="0.3">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N1612" s="16"/>
      <c r="O1612" s="12"/>
      <c r="P1612" s="13"/>
    </row>
    <row r="1613" spans="1:16" ht="15.75" customHeight="1" x14ac:dyDescent="0.3">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N1613" s="16"/>
      <c r="O1613" s="12"/>
      <c r="P1613" s="13"/>
    </row>
    <row r="1614" spans="1:16" ht="15.75" customHeight="1" x14ac:dyDescent="0.3">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N1614" s="16"/>
      <c r="O1614" s="12"/>
      <c r="P1614" s="13"/>
    </row>
    <row r="1615" spans="1:16" ht="15.75" customHeight="1" x14ac:dyDescent="0.3">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N1615" s="16"/>
      <c r="O1615" s="12"/>
      <c r="P1615" s="13"/>
    </row>
    <row r="1616" spans="1:16" ht="15.75" customHeight="1" x14ac:dyDescent="0.3">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N1616" s="16"/>
      <c r="O1616" s="12"/>
      <c r="P1616" s="13"/>
    </row>
    <row r="1617" spans="1:16" ht="15.75" customHeight="1" x14ac:dyDescent="0.3">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N1617" s="16"/>
      <c r="O1617" s="12"/>
      <c r="P1617" s="13"/>
    </row>
    <row r="1618" spans="1:16" ht="15.75" customHeight="1" x14ac:dyDescent="0.3">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N1618" s="16"/>
      <c r="O1618" s="12"/>
      <c r="P1618" s="13"/>
    </row>
    <row r="1619" spans="1:16" ht="15.75" customHeight="1" x14ac:dyDescent="0.3">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N1619" s="16"/>
      <c r="O1619" s="12"/>
      <c r="P1619" s="13"/>
    </row>
    <row r="1620" spans="1:16" ht="15.75" customHeight="1" x14ac:dyDescent="0.3">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N1620" s="16"/>
      <c r="O1620" s="12"/>
      <c r="P1620" s="13"/>
    </row>
    <row r="1621" spans="1:16" ht="15.75" customHeight="1" x14ac:dyDescent="0.3">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N1621" s="16"/>
      <c r="O1621" s="12"/>
      <c r="P1621" s="13"/>
    </row>
    <row r="1622" spans="1:16" ht="15.75" customHeight="1" x14ac:dyDescent="0.3">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N1622" s="16"/>
      <c r="O1622" s="12"/>
      <c r="P1622" s="13"/>
    </row>
    <row r="1623" spans="1:16" ht="15.75" customHeight="1" x14ac:dyDescent="0.3">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N1623" s="16"/>
      <c r="O1623" s="12"/>
      <c r="P1623" s="13"/>
    </row>
    <row r="1624" spans="1:16" ht="15.75" customHeight="1" x14ac:dyDescent="0.3">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N1624" s="16"/>
      <c r="O1624" s="12"/>
      <c r="P1624" s="13"/>
    </row>
    <row r="1625" spans="1:16" ht="15.75" customHeight="1" x14ac:dyDescent="0.3">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N1625" s="16"/>
      <c r="O1625" s="12"/>
      <c r="P1625" s="13"/>
    </row>
    <row r="1626" spans="1:16" ht="15.75" customHeight="1" x14ac:dyDescent="0.3">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N1626" s="16"/>
      <c r="O1626" s="12"/>
      <c r="P1626" s="13"/>
    </row>
    <row r="1627" spans="1:16" ht="15.75" customHeight="1" x14ac:dyDescent="0.3">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N1627" s="16"/>
      <c r="O1627" s="12"/>
      <c r="P1627" s="13"/>
    </row>
    <row r="1628" spans="1:16" ht="15.75" customHeight="1" x14ac:dyDescent="0.3">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N1628" s="16"/>
      <c r="O1628" s="12"/>
      <c r="P1628" s="13"/>
    </row>
    <row r="1629" spans="1:16" ht="15.75" customHeight="1" x14ac:dyDescent="0.3">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N1629" s="16"/>
      <c r="O1629" s="12"/>
      <c r="P1629" s="13"/>
    </row>
    <row r="1630" spans="1:16" ht="15.75" customHeight="1" x14ac:dyDescent="0.3">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N1630" s="16"/>
      <c r="O1630" s="12"/>
      <c r="P1630" s="13"/>
    </row>
    <row r="1631" spans="1:16" ht="15.75" customHeight="1" x14ac:dyDescent="0.3">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N1631" s="16"/>
      <c r="O1631" s="12"/>
      <c r="P1631" s="13"/>
    </row>
    <row r="1632" spans="1:16" ht="15.75" customHeight="1" x14ac:dyDescent="0.3">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N1632" s="16"/>
      <c r="O1632" s="12"/>
      <c r="P1632" s="13"/>
    </row>
    <row r="1633" spans="1:16" ht="15.75" customHeight="1" x14ac:dyDescent="0.3">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N1633" s="16"/>
      <c r="O1633" s="12"/>
      <c r="P1633" s="13"/>
    </row>
    <row r="1634" spans="1:16" ht="15.75" customHeight="1" x14ac:dyDescent="0.3">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N1634" s="16"/>
      <c r="O1634" s="12"/>
      <c r="P1634" s="13"/>
    </row>
    <row r="1635" spans="1:16" ht="15.75" customHeight="1" x14ac:dyDescent="0.3">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N1635" s="16"/>
      <c r="O1635" s="12"/>
      <c r="P1635" s="13"/>
    </row>
    <row r="1636" spans="1:16" ht="15.75" customHeight="1" x14ac:dyDescent="0.3">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N1636" s="16"/>
      <c r="O1636" s="12"/>
      <c r="P1636" s="13"/>
    </row>
    <row r="1637" spans="1:16" ht="15.75" customHeight="1" x14ac:dyDescent="0.3">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N1637" s="16"/>
      <c r="O1637" s="12"/>
      <c r="P1637" s="13"/>
    </row>
    <row r="1638" spans="1:16" ht="15.75" customHeight="1" x14ac:dyDescent="0.3">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N1638" s="16"/>
      <c r="O1638" s="12"/>
      <c r="P1638" s="13"/>
    </row>
    <row r="1639" spans="1:16" ht="15.75" customHeight="1" x14ac:dyDescent="0.3">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N1639" s="16"/>
      <c r="O1639" s="12"/>
      <c r="P1639" s="13"/>
    </row>
    <row r="1640" spans="1:16" ht="15.75" customHeight="1" x14ac:dyDescent="0.3">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N1640" s="16"/>
      <c r="O1640" s="12"/>
      <c r="P1640" s="13"/>
    </row>
    <row r="1641" spans="1:16" ht="15.75" customHeight="1" x14ac:dyDescent="0.3">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N1641" s="16"/>
      <c r="O1641" s="12"/>
      <c r="P1641" s="13"/>
    </row>
    <row r="1642" spans="1:16" ht="15.75" customHeight="1" x14ac:dyDescent="0.3">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N1642" s="16"/>
      <c r="O1642" s="12"/>
      <c r="P1642" s="13"/>
    </row>
    <row r="1643" spans="1:16" ht="15.75" customHeight="1" x14ac:dyDescent="0.3">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N1643" s="16"/>
      <c r="O1643" s="12"/>
      <c r="P1643" s="13"/>
    </row>
    <row r="1644" spans="1:16" ht="15.75" customHeight="1" x14ac:dyDescent="0.3">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N1644" s="16"/>
      <c r="O1644" s="12"/>
      <c r="P1644" s="13"/>
    </row>
    <row r="1645" spans="1:16" ht="15.75" customHeight="1" x14ac:dyDescent="0.3">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N1645" s="16"/>
      <c r="O1645" s="12"/>
      <c r="P1645" s="13"/>
    </row>
    <row r="1646" spans="1:16" ht="15.75" customHeight="1" x14ac:dyDescent="0.3">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N1646" s="16"/>
      <c r="O1646" s="12"/>
      <c r="P1646" s="13"/>
    </row>
    <row r="1647" spans="1:16" ht="15.75" customHeight="1" x14ac:dyDescent="0.3">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N1647" s="16"/>
      <c r="O1647" s="12"/>
      <c r="P1647" s="13"/>
    </row>
    <row r="1648" spans="1:16" ht="15.75" customHeight="1" x14ac:dyDescent="0.3">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N1648" s="16"/>
      <c r="O1648" s="12"/>
      <c r="P1648" s="13"/>
    </row>
    <row r="1649" spans="1:16" ht="15.75" customHeight="1" x14ac:dyDescent="0.3">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N1649" s="16"/>
      <c r="O1649" s="12"/>
      <c r="P1649" s="13"/>
    </row>
    <row r="1650" spans="1:16" ht="15.75" customHeight="1" x14ac:dyDescent="0.3">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N1650" s="16"/>
      <c r="O1650" s="12"/>
      <c r="P1650" s="13"/>
    </row>
    <row r="1651" spans="1:16" ht="15.75" customHeight="1" x14ac:dyDescent="0.3">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N1651" s="16"/>
      <c r="O1651" s="12"/>
      <c r="P1651" s="13"/>
    </row>
    <row r="1652" spans="1:16" ht="15.75" customHeight="1" x14ac:dyDescent="0.3">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N1652" s="16"/>
      <c r="O1652" s="12"/>
      <c r="P1652" s="13"/>
    </row>
    <row r="1653" spans="1:16" ht="15.75" customHeight="1" x14ac:dyDescent="0.3">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N1653" s="16"/>
      <c r="O1653" s="12"/>
      <c r="P1653" s="13"/>
    </row>
    <row r="1654" spans="1:16" ht="15.75" customHeight="1" x14ac:dyDescent="0.3">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N1654" s="16"/>
      <c r="O1654" s="12"/>
      <c r="P1654" s="13"/>
    </row>
    <row r="1655" spans="1:16" ht="15.75" customHeight="1" x14ac:dyDescent="0.3">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N1655" s="16"/>
      <c r="O1655" s="12"/>
      <c r="P1655" s="13"/>
    </row>
    <row r="1656" spans="1:16" ht="15.75" customHeight="1" x14ac:dyDescent="0.3">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N1656" s="16"/>
      <c r="O1656" s="12"/>
      <c r="P1656" s="13"/>
    </row>
    <row r="1657" spans="1:16" ht="15.75" customHeight="1" x14ac:dyDescent="0.3">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N1657" s="16"/>
      <c r="O1657" s="12"/>
      <c r="P1657" s="13"/>
    </row>
    <row r="1658" spans="1:16" ht="15.75" customHeight="1" x14ac:dyDescent="0.3">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N1658" s="16"/>
      <c r="O1658" s="12"/>
      <c r="P1658" s="13"/>
    </row>
    <row r="1659" spans="1:16" ht="15.75" customHeight="1" x14ac:dyDescent="0.3">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N1659" s="16"/>
      <c r="O1659" s="12"/>
      <c r="P1659" s="13"/>
    </row>
    <row r="1660" spans="1:16" ht="15.75" customHeight="1" x14ac:dyDescent="0.3">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N1660" s="16"/>
      <c r="O1660" s="12"/>
      <c r="P1660" s="13"/>
    </row>
    <row r="1661" spans="1:16" ht="15.75" customHeight="1" x14ac:dyDescent="0.3">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N1661" s="16"/>
      <c r="O1661" s="12"/>
      <c r="P1661" s="13"/>
    </row>
    <row r="1662" spans="1:16" ht="15.75" customHeight="1" x14ac:dyDescent="0.3">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N1662" s="14"/>
      <c r="O1662" s="12"/>
      <c r="P1662" s="13"/>
    </row>
    <row r="1663" spans="1:16" ht="15.75" customHeight="1" x14ac:dyDescent="0.3">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N1663" s="14"/>
      <c r="O1663" s="12"/>
      <c r="P1663" s="13"/>
    </row>
    <row r="1664" spans="1:16" ht="15.75" customHeight="1" x14ac:dyDescent="0.3">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N1664" s="14"/>
      <c r="O1664" s="12"/>
      <c r="P1664" s="13"/>
    </row>
    <row r="1665" spans="1:16" ht="15.75" customHeight="1" x14ac:dyDescent="0.3">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N1665" s="14"/>
      <c r="O1665" s="12"/>
      <c r="P1665" s="13"/>
    </row>
    <row r="1666" spans="1:16" ht="15.75" customHeight="1" x14ac:dyDescent="0.3">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N1666" s="14"/>
      <c r="O1666" s="12"/>
      <c r="P1666" s="13"/>
    </row>
    <row r="1667" spans="1:16" ht="15.75" customHeight="1" x14ac:dyDescent="0.3">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N1667" s="14"/>
      <c r="O1667" s="12"/>
      <c r="P1667" s="13"/>
    </row>
    <row r="1668" spans="1:16" ht="15.75" customHeight="1" x14ac:dyDescent="0.3">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N1668" s="14"/>
      <c r="O1668" s="12"/>
      <c r="P1668" s="13"/>
    </row>
    <row r="1669" spans="1:16" ht="15.75" customHeight="1" x14ac:dyDescent="0.3">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N1669" s="14"/>
      <c r="O1669" s="12"/>
      <c r="P1669" s="13"/>
    </row>
    <row r="1670" spans="1:16" ht="15.75" customHeight="1" x14ac:dyDescent="0.3">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N1670" s="14"/>
      <c r="O1670" s="12"/>
      <c r="P1670" s="13"/>
    </row>
    <row r="1671" spans="1:16" ht="15.75" customHeight="1" x14ac:dyDescent="0.3">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N1671" s="14"/>
      <c r="O1671" s="12"/>
      <c r="P1671" s="13"/>
    </row>
    <row r="1672" spans="1:16" ht="15.75" customHeight="1" x14ac:dyDescent="0.3">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N1672" s="14"/>
      <c r="O1672" s="12"/>
      <c r="P1672" s="13"/>
    </row>
    <row r="1673" spans="1:16" ht="15.75" customHeight="1" x14ac:dyDescent="0.3">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N1673" s="14"/>
      <c r="O1673" s="12"/>
      <c r="P1673" s="13"/>
    </row>
    <row r="1674" spans="1:16" ht="15.75" customHeight="1" x14ac:dyDescent="0.3">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N1674" s="14"/>
      <c r="O1674" s="12"/>
      <c r="P1674" s="13"/>
    </row>
    <row r="1675" spans="1:16" ht="15.75" customHeight="1" x14ac:dyDescent="0.3">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N1675" s="14"/>
      <c r="O1675" s="12"/>
      <c r="P1675" s="13"/>
    </row>
    <row r="1676" spans="1:16" ht="15.75" customHeight="1" x14ac:dyDescent="0.3">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N1676" s="14"/>
      <c r="O1676" s="12"/>
      <c r="P1676" s="13"/>
    </row>
    <row r="1677" spans="1:16" ht="15.75" customHeight="1" x14ac:dyDescent="0.3">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N1677" s="14"/>
      <c r="O1677" s="12"/>
      <c r="P1677" s="13"/>
    </row>
    <row r="1678" spans="1:16" ht="15.75" customHeight="1" x14ac:dyDescent="0.3">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N1678" s="14"/>
      <c r="O1678" s="12"/>
      <c r="P1678" s="13"/>
    </row>
    <row r="1679" spans="1:16" ht="15.75" customHeight="1" x14ac:dyDescent="0.3">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N1679" s="14"/>
      <c r="O1679" s="12"/>
      <c r="P1679" s="13"/>
    </row>
    <row r="1680" spans="1:16" ht="15.75" customHeight="1" x14ac:dyDescent="0.3">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N1680" s="14"/>
      <c r="O1680" s="12"/>
      <c r="P1680" s="13"/>
    </row>
    <row r="1681" spans="1:16" ht="15.75" customHeight="1" x14ac:dyDescent="0.3">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N1681" s="14"/>
      <c r="O1681" s="12"/>
      <c r="P1681" s="13"/>
    </row>
    <row r="1682" spans="1:16" ht="15.75" customHeight="1" x14ac:dyDescent="0.3">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N1682" s="14"/>
      <c r="O1682" s="12"/>
      <c r="P1682" s="13"/>
    </row>
    <row r="1683" spans="1:16" ht="15.75" customHeight="1" x14ac:dyDescent="0.3">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N1683" s="14"/>
      <c r="O1683" s="12"/>
      <c r="P1683" s="13"/>
    </row>
    <row r="1684" spans="1:16" ht="15.75" customHeight="1" x14ac:dyDescent="0.3">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N1684" s="14"/>
      <c r="O1684" s="12"/>
      <c r="P1684" s="13"/>
    </row>
    <row r="1685" spans="1:16" ht="15.75" customHeight="1" x14ac:dyDescent="0.3">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N1685" s="14"/>
      <c r="O1685" s="12"/>
      <c r="P1685" s="13"/>
    </row>
    <row r="1686" spans="1:16" ht="15.75" customHeight="1" x14ac:dyDescent="0.3">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N1686" s="14"/>
      <c r="O1686" s="12"/>
      <c r="P1686" s="13"/>
    </row>
    <row r="1687" spans="1:16" ht="15.75" customHeight="1" x14ac:dyDescent="0.3">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N1687" s="14"/>
      <c r="O1687" s="12"/>
      <c r="P1687" s="13"/>
    </row>
    <row r="1688" spans="1:16" ht="15.75" customHeight="1" x14ac:dyDescent="0.3">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N1688" s="14"/>
      <c r="O1688" s="12"/>
      <c r="P1688" s="13"/>
    </row>
    <row r="1689" spans="1:16" ht="15.75" customHeight="1" x14ac:dyDescent="0.3">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N1689" s="14"/>
      <c r="O1689" s="12"/>
      <c r="P1689" s="13"/>
    </row>
    <row r="1690" spans="1:16" ht="15.75" customHeight="1" x14ac:dyDescent="0.3">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N1690" s="14"/>
      <c r="O1690" s="12"/>
      <c r="P1690" s="13"/>
    </row>
    <row r="1691" spans="1:16" ht="15.75" customHeight="1" x14ac:dyDescent="0.3">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N1691" s="14"/>
      <c r="O1691" s="12"/>
      <c r="P1691" s="13"/>
    </row>
    <row r="1692" spans="1:16" ht="15.75" customHeight="1" x14ac:dyDescent="0.3">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N1692" s="14"/>
      <c r="O1692" s="12"/>
      <c r="P1692" s="13"/>
    </row>
    <row r="1693" spans="1:16" ht="15.75" customHeight="1" x14ac:dyDescent="0.3">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N1693" s="14"/>
      <c r="O1693" s="12"/>
      <c r="P1693" s="13"/>
    </row>
    <row r="1694" spans="1:16" ht="15.75" customHeight="1" x14ac:dyDescent="0.3">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N1694" s="14"/>
      <c r="O1694" s="12"/>
      <c r="P1694" s="13"/>
    </row>
    <row r="1695" spans="1:16" ht="15.75" customHeight="1" x14ac:dyDescent="0.3">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N1695" s="14"/>
      <c r="O1695" s="12"/>
      <c r="P1695" s="13"/>
    </row>
    <row r="1696" spans="1:16" ht="15.75" customHeight="1" x14ac:dyDescent="0.3">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N1696" s="14"/>
      <c r="O1696" s="12"/>
      <c r="P1696" s="13"/>
    </row>
    <row r="1697" spans="1:16" ht="15.75" customHeight="1" x14ac:dyDescent="0.3">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N1697" s="14"/>
      <c r="O1697" s="12"/>
      <c r="P1697" s="13"/>
    </row>
    <row r="1698" spans="1:16" ht="15.75" customHeight="1" x14ac:dyDescent="0.3">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N1698" s="14"/>
      <c r="O1698" s="12"/>
      <c r="P1698" s="13"/>
    </row>
    <row r="1699" spans="1:16" ht="15.75" customHeight="1" x14ac:dyDescent="0.3">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N1699" s="14"/>
      <c r="O1699" s="12"/>
      <c r="P1699" s="13"/>
    </row>
    <row r="1700" spans="1:16" ht="15.75" customHeight="1" x14ac:dyDescent="0.3">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N1700" s="14"/>
      <c r="O1700" s="12"/>
      <c r="P1700" s="13"/>
    </row>
    <row r="1701" spans="1:16" ht="15.75" customHeight="1" x14ac:dyDescent="0.3">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N1701" s="14"/>
      <c r="O1701" s="12"/>
      <c r="P1701" s="13"/>
    </row>
    <row r="1702" spans="1:16" ht="15.75" customHeight="1" x14ac:dyDescent="0.3">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N1702" s="14"/>
      <c r="O1702" s="12"/>
      <c r="P1702" s="13"/>
    </row>
    <row r="1703" spans="1:16" ht="15.75" customHeight="1" x14ac:dyDescent="0.3">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N1703" s="14"/>
      <c r="O1703" s="12"/>
      <c r="P1703" s="13"/>
    </row>
    <row r="1704" spans="1:16" ht="15.75" customHeight="1" x14ac:dyDescent="0.3">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N1704" s="14"/>
      <c r="O1704" s="12"/>
      <c r="P1704" s="13"/>
    </row>
    <row r="1705" spans="1:16" ht="15.75" customHeight="1" x14ac:dyDescent="0.3">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N1705" s="14"/>
      <c r="O1705" s="12"/>
      <c r="P1705" s="13"/>
    </row>
    <row r="1706" spans="1:16" ht="15.75" customHeight="1" x14ac:dyDescent="0.3">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N1706" s="14"/>
      <c r="O1706" s="12"/>
      <c r="P1706" s="13"/>
    </row>
    <row r="1707" spans="1:16" ht="15.75" customHeight="1" x14ac:dyDescent="0.3">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N1707" s="14"/>
      <c r="O1707" s="12"/>
      <c r="P1707" s="13"/>
    </row>
    <row r="1708" spans="1:16" ht="15.75" customHeight="1" x14ac:dyDescent="0.3">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N1708" s="14"/>
      <c r="O1708" s="12"/>
      <c r="P1708" s="13"/>
    </row>
    <row r="1709" spans="1:16" ht="15.75" customHeight="1" x14ac:dyDescent="0.3">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N1709" s="14"/>
      <c r="O1709" s="12"/>
      <c r="P1709" s="13"/>
    </row>
    <row r="1710" spans="1:16" ht="15.75" customHeight="1" x14ac:dyDescent="0.3">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N1710" s="14"/>
      <c r="O1710" s="12"/>
      <c r="P1710" s="13"/>
    </row>
    <row r="1711" spans="1:16" ht="15.75" customHeight="1" x14ac:dyDescent="0.3">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N1711" s="14"/>
      <c r="O1711" s="12"/>
      <c r="P1711" s="13"/>
    </row>
    <row r="1712" spans="1:16" ht="15.75" customHeight="1" x14ac:dyDescent="0.3">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N1712" s="14"/>
      <c r="O1712" s="12"/>
      <c r="P1712" s="13"/>
    </row>
    <row r="1713" spans="1:16" ht="15.75" customHeight="1" x14ac:dyDescent="0.3">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N1713" s="14"/>
      <c r="O1713" s="12"/>
      <c r="P1713" s="13"/>
    </row>
    <row r="1714" spans="1:16" ht="15.75" customHeight="1" x14ac:dyDescent="0.3">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N1714" s="14"/>
      <c r="O1714" s="12"/>
      <c r="P1714" s="13"/>
    </row>
    <row r="1715" spans="1:16" ht="15.75" customHeight="1" x14ac:dyDescent="0.3">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N1715" s="14"/>
      <c r="O1715" s="12"/>
      <c r="P1715" s="13"/>
    </row>
    <row r="1716" spans="1:16" ht="15.75" customHeight="1" x14ac:dyDescent="0.3">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N1716" s="14"/>
      <c r="O1716" s="12"/>
      <c r="P1716" s="13"/>
    </row>
    <row r="1717" spans="1:16" ht="15.75" customHeight="1" x14ac:dyDescent="0.3">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N1717" s="14"/>
      <c r="O1717" s="12"/>
      <c r="P1717" s="13"/>
    </row>
    <row r="1718" spans="1:16" ht="15.75" customHeight="1" x14ac:dyDescent="0.3">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N1718" s="14"/>
      <c r="O1718" s="12"/>
      <c r="P1718" s="13"/>
    </row>
    <row r="1719" spans="1:16" ht="15.75" customHeight="1" x14ac:dyDescent="0.3">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N1719" s="14"/>
      <c r="O1719" s="12"/>
      <c r="P1719" s="13"/>
    </row>
    <row r="1720" spans="1:16" ht="15.75" customHeight="1" x14ac:dyDescent="0.3">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N1720" s="14"/>
      <c r="O1720" s="12"/>
      <c r="P1720" s="13"/>
    </row>
    <row r="1721" spans="1:16" ht="15.75" customHeight="1" x14ac:dyDescent="0.3">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N1721" s="14"/>
      <c r="O1721" s="12"/>
      <c r="P1721" s="13"/>
    </row>
    <row r="1722" spans="1:16" ht="15.75" customHeight="1" x14ac:dyDescent="0.3">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N1722" s="14"/>
      <c r="O1722" s="12"/>
      <c r="P1722" s="13"/>
    </row>
    <row r="1723" spans="1:16" ht="15.75" customHeight="1" x14ac:dyDescent="0.3">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N1723" s="14"/>
      <c r="O1723" s="12"/>
      <c r="P1723" s="13"/>
    </row>
    <row r="1724" spans="1:16" ht="15.75" customHeight="1" x14ac:dyDescent="0.3">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N1724" s="14"/>
      <c r="O1724" s="12"/>
      <c r="P1724" s="13"/>
    </row>
    <row r="1725" spans="1:16" ht="15.75" customHeight="1" x14ac:dyDescent="0.3">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N1725" s="14"/>
      <c r="O1725" s="12"/>
      <c r="P1725" s="13"/>
    </row>
    <row r="1726" spans="1:16" ht="15.75" customHeight="1" x14ac:dyDescent="0.3">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N1726" s="14"/>
      <c r="O1726" s="12"/>
      <c r="P1726" s="13"/>
    </row>
    <row r="1727" spans="1:16" ht="15.75" customHeight="1" x14ac:dyDescent="0.3">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N1727" s="14"/>
      <c r="O1727" s="12"/>
      <c r="P1727" s="13"/>
    </row>
    <row r="1728" spans="1:16" ht="15.75" customHeight="1" x14ac:dyDescent="0.3">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N1728" s="14"/>
      <c r="O1728" s="12"/>
      <c r="P1728" s="13"/>
    </row>
    <row r="1729" spans="1:16" ht="15.75" customHeight="1" x14ac:dyDescent="0.3">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N1729" s="14"/>
      <c r="O1729" s="12"/>
      <c r="P1729" s="13"/>
    </row>
    <row r="1730" spans="1:16" ht="15.75" customHeight="1" x14ac:dyDescent="0.3">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N1730" s="14"/>
      <c r="O1730" s="12"/>
      <c r="P1730" s="13"/>
    </row>
    <row r="1731" spans="1:16" ht="15.75" customHeight="1" x14ac:dyDescent="0.3">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N1731" s="14"/>
      <c r="O1731" s="12"/>
      <c r="P1731" s="13"/>
    </row>
    <row r="1732" spans="1:16" ht="15.75" customHeight="1" x14ac:dyDescent="0.3">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N1732" s="14"/>
      <c r="O1732" s="12"/>
      <c r="P1732" s="13"/>
    </row>
    <row r="1733" spans="1:16" ht="15.75" customHeight="1" x14ac:dyDescent="0.3">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N1733" s="14"/>
      <c r="O1733" s="12"/>
      <c r="P1733" s="13"/>
    </row>
    <row r="1734" spans="1:16" ht="15.75" customHeight="1" x14ac:dyDescent="0.3">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N1734" s="14"/>
      <c r="O1734" s="12"/>
      <c r="P1734" s="13"/>
    </row>
    <row r="1735" spans="1:16" ht="15.75" customHeight="1" x14ac:dyDescent="0.3">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N1735" s="14"/>
      <c r="O1735" s="12"/>
      <c r="P1735" s="13"/>
    </row>
    <row r="1736" spans="1:16" ht="15.75" customHeight="1" x14ac:dyDescent="0.3">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N1736" s="14"/>
      <c r="O1736" s="12"/>
      <c r="P1736" s="13"/>
    </row>
    <row r="1737" spans="1:16" ht="15.75" customHeight="1" x14ac:dyDescent="0.3">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N1737" s="14"/>
      <c r="O1737" s="12"/>
      <c r="P1737" s="13"/>
    </row>
    <row r="1738" spans="1:16" ht="15.75" customHeight="1" x14ac:dyDescent="0.3">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N1738" s="14"/>
      <c r="O1738" s="12"/>
      <c r="P1738" s="13"/>
    </row>
    <row r="1739" spans="1:16" ht="15.75" customHeight="1" x14ac:dyDescent="0.3">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N1739" s="14"/>
      <c r="O1739" s="12"/>
      <c r="P1739" s="13"/>
    </row>
    <row r="1740" spans="1:16" ht="15.75" customHeight="1" x14ac:dyDescent="0.3">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N1740" s="14"/>
      <c r="O1740" s="12"/>
      <c r="P1740" s="13"/>
    </row>
    <row r="1741" spans="1:16" ht="15.75" customHeight="1" x14ac:dyDescent="0.3">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N1741" s="14"/>
      <c r="O1741" s="12"/>
      <c r="P1741" s="13"/>
    </row>
    <row r="1742" spans="1:16" ht="15.75" customHeight="1" x14ac:dyDescent="0.3">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N1742" s="14"/>
      <c r="O1742" s="12"/>
      <c r="P1742" s="13"/>
    </row>
    <row r="1743" spans="1:16" ht="15.75" customHeight="1" x14ac:dyDescent="0.3">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N1743" s="14"/>
      <c r="O1743" s="12"/>
      <c r="P1743" s="13"/>
    </row>
    <row r="1744" spans="1:16" ht="15.75" customHeight="1" x14ac:dyDescent="0.3">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N1744" s="14"/>
      <c r="O1744" s="12"/>
      <c r="P1744" s="13"/>
    </row>
    <row r="1745" spans="1:16" ht="15.75" customHeight="1" x14ac:dyDescent="0.3">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N1745" s="14"/>
      <c r="O1745" s="12"/>
      <c r="P1745" s="13"/>
    </row>
    <row r="1746" spans="1:16" ht="15.75" customHeight="1" x14ac:dyDescent="0.3">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N1746" s="14"/>
      <c r="O1746" s="12"/>
      <c r="P1746" s="13"/>
    </row>
    <row r="1747" spans="1:16" ht="15.75" customHeight="1" x14ac:dyDescent="0.3">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N1747" s="14"/>
      <c r="O1747" s="12"/>
      <c r="P1747" s="13"/>
    </row>
    <row r="1748" spans="1:16" ht="15.75" customHeight="1" x14ac:dyDescent="0.3">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N1748" s="14"/>
      <c r="O1748" s="12"/>
      <c r="P1748" s="13"/>
    </row>
    <row r="1749" spans="1:16" ht="15.75" customHeight="1" x14ac:dyDescent="0.3">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N1749" s="14"/>
      <c r="O1749" s="12"/>
      <c r="P1749" s="13"/>
    </row>
    <row r="1750" spans="1:16" ht="15.75" customHeight="1" x14ac:dyDescent="0.3">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N1750" s="14"/>
      <c r="O1750" s="12"/>
      <c r="P1750" s="13"/>
    </row>
    <row r="1751" spans="1:16" ht="15.75" customHeight="1" x14ac:dyDescent="0.3">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N1751" s="14"/>
      <c r="O1751" s="12"/>
      <c r="P1751" s="13"/>
    </row>
    <row r="1752" spans="1:16" ht="15.75" customHeight="1" x14ac:dyDescent="0.3">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N1752" s="14"/>
      <c r="O1752" s="12"/>
      <c r="P1752" s="13"/>
    </row>
    <row r="1753" spans="1:16" ht="15.75" customHeight="1" x14ac:dyDescent="0.3">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N1753" s="14"/>
      <c r="O1753" s="12"/>
      <c r="P1753" s="13"/>
    </row>
    <row r="1754" spans="1:16" ht="15.75" customHeight="1" x14ac:dyDescent="0.3">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N1754" s="14"/>
      <c r="O1754" s="12"/>
      <c r="P1754" s="13"/>
    </row>
    <row r="1755" spans="1:16" ht="15.75" customHeight="1" x14ac:dyDescent="0.3">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N1755" s="14"/>
      <c r="O1755" s="12"/>
      <c r="P1755" s="13"/>
    </row>
    <row r="1756" spans="1:16" ht="15.75" customHeight="1" x14ac:dyDescent="0.3">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N1756" s="14"/>
      <c r="O1756" s="12"/>
      <c r="P1756" s="13"/>
    </row>
    <row r="1757" spans="1:16" ht="15.75" customHeight="1" x14ac:dyDescent="0.3">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N1757" s="14"/>
      <c r="O1757" s="12"/>
      <c r="P1757" s="13"/>
    </row>
    <row r="1758" spans="1:16" ht="15.75" customHeight="1" x14ac:dyDescent="0.3">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N1758" s="14"/>
      <c r="O1758" s="12"/>
      <c r="P1758" s="13"/>
    </row>
    <row r="1759" spans="1:16" ht="15.75" customHeight="1" x14ac:dyDescent="0.3">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N1759" s="14"/>
      <c r="O1759" s="12"/>
      <c r="P1759" s="13"/>
    </row>
    <row r="1760" spans="1:16" ht="15.75" customHeight="1" x14ac:dyDescent="0.3">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N1760" s="14"/>
      <c r="O1760" s="12"/>
      <c r="P1760" s="13"/>
    </row>
    <row r="1761" spans="1:16" ht="15.75" customHeight="1" x14ac:dyDescent="0.3">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N1761" s="14"/>
      <c r="O1761" s="12"/>
      <c r="P1761" s="13"/>
    </row>
    <row r="1762" spans="1:16" ht="15.75" customHeight="1" x14ac:dyDescent="0.3">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N1762" s="14"/>
      <c r="O1762" s="12"/>
      <c r="P1762" s="13"/>
    </row>
    <row r="1763" spans="1:16" ht="15.75" customHeight="1" x14ac:dyDescent="0.3">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N1763" s="14"/>
      <c r="O1763" s="12"/>
      <c r="P1763" s="13"/>
    </row>
    <row r="1764" spans="1:16" ht="15.75" customHeight="1" x14ac:dyDescent="0.3">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N1764" s="14"/>
      <c r="O1764" s="12"/>
      <c r="P1764" s="13"/>
    </row>
    <row r="1765" spans="1:16" ht="15.75" customHeight="1" x14ac:dyDescent="0.3">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N1765" s="14"/>
      <c r="O1765" s="12"/>
      <c r="P1765" s="13"/>
    </row>
    <row r="1766" spans="1:16" ht="15.75" customHeight="1" x14ac:dyDescent="0.3">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N1766" s="14"/>
      <c r="O1766" s="12"/>
      <c r="P1766" s="13"/>
    </row>
    <row r="1767" spans="1:16" ht="15.75" customHeight="1" x14ac:dyDescent="0.3">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N1767" s="14"/>
      <c r="O1767" s="12"/>
      <c r="P1767" s="13"/>
    </row>
    <row r="1768" spans="1:16" ht="15.75" customHeight="1" x14ac:dyDescent="0.3">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N1768" s="14"/>
      <c r="O1768" s="12"/>
      <c r="P1768" s="13"/>
    </row>
    <row r="1769" spans="1:16" ht="15.75" customHeight="1" x14ac:dyDescent="0.3">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N1769" s="14"/>
      <c r="O1769" s="12"/>
      <c r="P1769" s="13"/>
    </row>
    <row r="1770" spans="1:16" ht="15.75" customHeight="1" x14ac:dyDescent="0.3">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N1770" s="14"/>
      <c r="O1770" s="12"/>
      <c r="P1770" s="13"/>
    </row>
    <row r="1771" spans="1:16" ht="15.75" customHeight="1" x14ac:dyDescent="0.3">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N1771" s="14"/>
      <c r="O1771" s="12"/>
      <c r="P1771" s="13"/>
    </row>
    <row r="1772" spans="1:16" ht="15.75" customHeight="1" x14ac:dyDescent="0.3">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N1772" s="14"/>
      <c r="O1772" s="12"/>
      <c r="P1772" s="13"/>
    </row>
    <row r="1773" spans="1:16" ht="15.75" customHeight="1" x14ac:dyDescent="0.3">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N1773" s="14"/>
      <c r="O1773" s="12"/>
      <c r="P1773" s="13"/>
    </row>
    <row r="1774" spans="1:16" ht="15.75" customHeight="1" x14ac:dyDescent="0.3">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N1774" s="14"/>
      <c r="O1774" s="12"/>
      <c r="P1774" s="13"/>
    </row>
    <row r="1775" spans="1:16" ht="15.75" customHeight="1" x14ac:dyDescent="0.3">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N1775" s="14"/>
      <c r="O1775" s="12"/>
      <c r="P1775" s="13"/>
    </row>
    <row r="1776" spans="1:16" ht="15.75" customHeight="1" x14ac:dyDescent="0.3">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N1776" s="14"/>
      <c r="O1776" s="12"/>
      <c r="P1776" s="13"/>
    </row>
    <row r="1777" spans="1:16" ht="15.75" customHeight="1" x14ac:dyDescent="0.3">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N1777" s="14"/>
      <c r="O1777" s="12"/>
      <c r="P1777" s="13"/>
    </row>
    <row r="1778" spans="1:16" ht="15.75" customHeight="1" x14ac:dyDescent="0.3">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N1778" s="14"/>
      <c r="O1778" s="12"/>
      <c r="P1778" s="13"/>
    </row>
    <row r="1779" spans="1:16" ht="15.75" customHeight="1" x14ac:dyDescent="0.3">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N1779" s="14"/>
      <c r="O1779" s="12"/>
      <c r="P1779" s="13"/>
    </row>
    <row r="1780" spans="1:16" ht="15.75" customHeight="1" x14ac:dyDescent="0.3">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N1780" s="14"/>
      <c r="O1780" s="12"/>
      <c r="P1780" s="13"/>
    </row>
    <row r="1781" spans="1:16" ht="15.75" customHeight="1" x14ac:dyDescent="0.3">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N1781" s="14"/>
      <c r="O1781" s="12"/>
      <c r="P1781" s="13"/>
    </row>
    <row r="1782" spans="1:16" ht="15.75" customHeight="1" x14ac:dyDescent="0.3">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N1782" s="14"/>
      <c r="O1782" s="12"/>
      <c r="P1782" s="13"/>
    </row>
    <row r="1783" spans="1:16" ht="15.75" customHeight="1" x14ac:dyDescent="0.3">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N1783" s="14"/>
      <c r="O1783" s="12"/>
      <c r="P1783" s="13"/>
    </row>
    <row r="1784" spans="1:16" ht="15.75" customHeight="1" x14ac:dyDescent="0.3">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N1784" s="14"/>
      <c r="O1784" s="12"/>
      <c r="P1784" s="13"/>
    </row>
    <row r="1785" spans="1:16" ht="15.75" customHeight="1" x14ac:dyDescent="0.3">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N1785" s="14"/>
      <c r="O1785" s="12"/>
      <c r="P1785" s="13"/>
    </row>
    <row r="1786" spans="1:16" ht="15.75" customHeight="1" x14ac:dyDescent="0.3">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N1786" s="14"/>
      <c r="O1786" s="12"/>
      <c r="P1786" s="13"/>
    </row>
    <row r="1787" spans="1:16" ht="15.75" customHeight="1" x14ac:dyDescent="0.3">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N1787" s="14"/>
      <c r="O1787" s="12"/>
      <c r="P1787" s="13"/>
    </row>
    <row r="1788" spans="1:16" ht="15.75" customHeight="1" x14ac:dyDescent="0.3">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N1788" s="14"/>
      <c r="O1788" s="12"/>
      <c r="P1788" s="13"/>
    </row>
    <row r="1789" spans="1:16" ht="15.75" customHeight="1" x14ac:dyDescent="0.3">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N1789" s="14"/>
      <c r="O1789" s="12"/>
      <c r="P1789" s="13"/>
    </row>
    <row r="1790" spans="1:16" ht="15.75" customHeight="1" x14ac:dyDescent="0.3">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N1790" s="14"/>
      <c r="O1790" s="12"/>
      <c r="P1790" s="13"/>
    </row>
    <row r="1791" spans="1:16" ht="15.75" customHeight="1" x14ac:dyDescent="0.3">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N1791" s="14"/>
      <c r="O1791" s="12"/>
      <c r="P1791" s="13"/>
    </row>
    <row r="1792" spans="1:16" ht="15.75" customHeight="1" x14ac:dyDescent="0.3">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N1792" s="14"/>
      <c r="O1792" s="12"/>
      <c r="P1792" s="13"/>
    </row>
    <row r="1793" spans="1:16" ht="15.75" customHeight="1" x14ac:dyDescent="0.3">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N1793" s="14"/>
      <c r="O1793" s="12"/>
      <c r="P1793" s="13"/>
    </row>
    <row r="1794" spans="1:16" ht="15.75" customHeight="1" x14ac:dyDescent="0.3">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N1794" s="14"/>
      <c r="O1794" s="12"/>
      <c r="P1794" s="13"/>
    </row>
    <row r="1795" spans="1:16" ht="15.75" customHeight="1" x14ac:dyDescent="0.3">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N1795" s="14"/>
      <c r="O1795" s="12"/>
      <c r="P1795" s="13"/>
    </row>
    <row r="1796" spans="1:16" ht="15.75" customHeight="1" x14ac:dyDescent="0.3">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N1796" s="14"/>
      <c r="O1796" s="12"/>
      <c r="P1796" s="13"/>
    </row>
    <row r="1797" spans="1:16" ht="15.75" customHeight="1" x14ac:dyDescent="0.3">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N1797" s="14"/>
      <c r="O1797" s="12"/>
      <c r="P1797" s="13"/>
    </row>
    <row r="1798" spans="1:16" ht="15.75" customHeight="1" x14ac:dyDescent="0.3">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N1798" s="14"/>
      <c r="O1798" s="12"/>
      <c r="P1798" s="13"/>
    </row>
    <row r="1799" spans="1:16" ht="15.75" customHeight="1" x14ac:dyDescent="0.3">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N1799" s="14"/>
      <c r="O1799" s="12"/>
      <c r="P1799" s="13"/>
    </row>
    <row r="1800" spans="1:16" ht="15.75" customHeight="1" x14ac:dyDescent="0.3">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N1800" s="14"/>
      <c r="O1800" s="12"/>
      <c r="P1800" s="13"/>
    </row>
    <row r="1801" spans="1:16" ht="15.75" customHeight="1" x14ac:dyDescent="0.3">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N1801" s="14"/>
      <c r="O1801" s="12"/>
      <c r="P1801" s="13"/>
    </row>
    <row r="1802" spans="1:16" ht="15.75" customHeight="1" x14ac:dyDescent="0.3">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N1802" s="14"/>
      <c r="O1802" s="12"/>
      <c r="P1802" s="13"/>
    </row>
    <row r="1803" spans="1:16" ht="15.75" customHeight="1" x14ac:dyDescent="0.3">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N1803" s="14"/>
      <c r="O1803" s="12"/>
      <c r="P1803" s="13"/>
    </row>
    <row r="1804" spans="1:16" ht="15.75" customHeight="1" x14ac:dyDescent="0.3">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N1804" s="14"/>
      <c r="O1804" s="12"/>
      <c r="P1804" s="13"/>
    </row>
    <row r="1805" spans="1:16" ht="15.75" customHeight="1" x14ac:dyDescent="0.3">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N1805" s="14"/>
      <c r="O1805" s="12"/>
      <c r="P1805" s="13"/>
    </row>
    <row r="1806" spans="1:16" ht="15.75" customHeight="1" x14ac:dyDescent="0.3">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N1806" s="14"/>
      <c r="O1806" s="12"/>
      <c r="P1806" s="13"/>
    </row>
    <row r="1807" spans="1:16" ht="15.75" customHeight="1" x14ac:dyDescent="0.3">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N1807" s="14"/>
      <c r="O1807" s="12"/>
      <c r="P1807" s="13"/>
    </row>
    <row r="1808" spans="1:16" ht="15.75" customHeight="1" x14ac:dyDescent="0.3">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N1808" s="14"/>
      <c r="O1808" s="12"/>
      <c r="P1808" s="13"/>
    </row>
    <row r="1809" spans="1:16" ht="15.75" customHeight="1" x14ac:dyDescent="0.3">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N1809" s="14"/>
      <c r="O1809" s="12"/>
      <c r="P1809" s="13"/>
    </row>
    <row r="1810" spans="1:16" ht="15.75" customHeight="1" x14ac:dyDescent="0.3">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N1810" s="14"/>
      <c r="O1810" s="12"/>
      <c r="P1810" s="13"/>
    </row>
    <row r="1811" spans="1:16" ht="15.75" customHeight="1" x14ac:dyDescent="0.3">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N1811" s="14"/>
      <c r="O1811" s="12"/>
      <c r="P1811" s="13"/>
    </row>
    <row r="1812" spans="1:16" ht="15.75" customHeight="1" x14ac:dyDescent="0.3">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N1812" s="14"/>
      <c r="O1812" s="12"/>
      <c r="P1812" s="13"/>
    </row>
    <row r="1813" spans="1:16" ht="15.75" customHeight="1" x14ac:dyDescent="0.3">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N1813" s="14"/>
      <c r="O1813" s="12"/>
      <c r="P1813" s="13"/>
    </row>
    <row r="1814" spans="1:16" ht="15.75" customHeight="1" x14ac:dyDescent="0.3">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N1814" s="14"/>
      <c r="O1814" s="12"/>
      <c r="P1814" s="13"/>
    </row>
    <row r="1815" spans="1:16" ht="15.75" customHeight="1" x14ac:dyDescent="0.3">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N1815" s="14"/>
      <c r="O1815" s="12"/>
      <c r="P1815" s="13"/>
    </row>
    <row r="1816" spans="1:16" ht="15.75" customHeight="1" x14ac:dyDescent="0.3">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N1816" s="14"/>
      <c r="O1816" s="12"/>
      <c r="P1816" s="13"/>
    </row>
    <row r="1817" spans="1:16" ht="15.75" customHeight="1" x14ac:dyDescent="0.3">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N1817" s="14"/>
      <c r="O1817" s="12"/>
      <c r="P1817" s="13"/>
    </row>
    <row r="1818" spans="1:16" ht="15.75" customHeight="1" x14ac:dyDescent="0.3">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N1818" s="14"/>
      <c r="O1818" s="12"/>
      <c r="P1818" s="13"/>
    </row>
    <row r="1819" spans="1:16" ht="15.75" customHeight="1" x14ac:dyDescent="0.3">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N1819" s="14"/>
      <c r="O1819" s="12"/>
      <c r="P1819" s="13"/>
    </row>
    <row r="1820" spans="1:16" ht="15.75" customHeight="1" x14ac:dyDescent="0.3">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N1820" s="14"/>
      <c r="O1820" s="12"/>
      <c r="P1820" s="13"/>
    </row>
    <row r="1821" spans="1:16" ht="15.75" customHeight="1" x14ac:dyDescent="0.3">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N1821" s="14"/>
      <c r="O1821" s="12"/>
      <c r="P1821" s="13"/>
    </row>
    <row r="1822" spans="1:16" ht="15.75" customHeight="1" x14ac:dyDescent="0.3">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N1822" s="14"/>
      <c r="O1822" s="12"/>
      <c r="P1822" s="13"/>
    </row>
    <row r="1823" spans="1:16" ht="15.75" customHeight="1" x14ac:dyDescent="0.3">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N1823" s="14"/>
      <c r="O1823" s="12"/>
      <c r="P1823" s="13"/>
    </row>
    <row r="1824" spans="1:16" ht="15.75" customHeight="1" x14ac:dyDescent="0.3">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N1824" s="14"/>
      <c r="O1824" s="12"/>
      <c r="P1824" s="13"/>
    </row>
    <row r="1825" spans="1:16" ht="15.75" customHeight="1" x14ac:dyDescent="0.3">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N1825" s="14"/>
      <c r="O1825" s="12"/>
      <c r="P1825" s="13"/>
    </row>
    <row r="1826" spans="1:16" ht="15.75" customHeight="1" x14ac:dyDescent="0.3">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N1826" s="14"/>
      <c r="O1826" s="12"/>
      <c r="P1826" s="13"/>
    </row>
    <row r="1827" spans="1:16" ht="15.75" customHeight="1" x14ac:dyDescent="0.3">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N1827" s="14"/>
      <c r="O1827" s="12"/>
      <c r="P1827" s="13"/>
    </row>
    <row r="1828" spans="1:16" ht="15.75" customHeight="1" x14ac:dyDescent="0.3">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N1828" s="14"/>
      <c r="O1828" s="12"/>
      <c r="P1828" s="13"/>
    </row>
    <row r="1829" spans="1:16" ht="15.75" customHeight="1" x14ac:dyDescent="0.3">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N1829" s="14"/>
      <c r="O1829" s="12"/>
      <c r="P1829" s="13"/>
    </row>
    <row r="1830" spans="1:16" ht="15.75" customHeight="1" x14ac:dyDescent="0.3">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N1830" s="14"/>
      <c r="O1830" s="12"/>
      <c r="P1830" s="13"/>
    </row>
    <row r="1831" spans="1:16" ht="15.75" customHeight="1" x14ac:dyDescent="0.3">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N1831" s="14"/>
      <c r="O1831" s="12"/>
      <c r="P1831" s="13"/>
    </row>
    <row r="1832" spans="1:16" ht="15.75" customHeight="1" x14ac:dyDescent="0.3">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N1832" s="14"/>
      <c r="O1832" s="12"/>
      <c r="P1832" s="13"/>
    </row>
    <row r="1833" spans="1:16" ht="15.75" customHeight="1" x14ac:dyDescent="0.3">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N1833" s="14"/>
      <c r="O1833" s="12"/>
      <c r="P1833" s="13"/>
    </row>
    <row r="1834" spans="1:16" ht="15.75" customHeight="1" x14ac:dyDescent="0.3">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N1834" s="14"/>
      <c r="O1834" s="12"/>
      <c r="P1834" s="13"/>
    </row>
    <row r="1835" spans="1:16" ht="15.75" customHeight="1" x14ac:dyDescent="0.3">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N1835" s="14"/>
      <c r="O1835" s="12"/>
      <c r="P1835" s="13"/>
    </row>
    <row r="1836" spans="1:16" ht="15.75" customHeight="1" x14ac:dyDescent="0.3">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N1836" s="14"/>
      <c r="O1836" s="12"/>
      <c r="P1836" s="13"/>
    </row>
    <row r="1837" spans="1:16" ht="15.75" customHeight="1" x14ac:dyDescent="0.3">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N1837" s="14"/>
      <c r="O1837" s="12"/>
      <c r="P1837" s="13"/>
    </row>
    <row r="1838" spans="1:16" ht="15.75" customHeight="1" x14ac:dyDescent="0.3">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N1838" s="14"/>
      <c r="O1838" s="12"/>
      <c r="P1838" s="13"/>
    </row>
    <row r="1839" spans="1:16" ht="15.75" customHeight="1" x14ac:dyDescent="0.3">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N1839" s="14"/>
      <c r="O1839" s="12"/>
      <c r="P1839" s="13"/>
    </row>
    <row r="1840" spans="1:16" ht="15.75" customHeight="1" x14ac:dyDescent="0.3">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N1840" s="14"/>
      <c r="O1840" s="12"/>
      <c r="P1840" s="13"/>
    </row>
    <row r="1841" spans="1:16" ht="15.75" customHeight="1" x14ac:dyDescent="0.3">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N1841" s="14"/>
      <c r="O1841" s="12"/>
      <c r="P1841" s="13"/>
    </row>
    <row r="1842" spans="1:16" ht="15.75" customHeight="1" x14ac:dyDescent="0.3">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N1842" s="14"/>
      <c r="O1842" s="12"/>
      <c r="P1842" s="13"/>
    </row>
    <row r="1843" spans="1:16" ht="15.75" customHeight="1" x14ac:dyDescent="0.3">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N1843" s="14"/>
      <c r="O1843" s="12"/>
      <c r="P1843" s="13"/>
    </row>
    <row r="1844" spans="1:16" ht="15.75" customHeight="1" x14ac:dyDescent="0.3">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N1844" s="14"/>
      <c r="O1844" s="12"/>
      <c r="P1844" s="13"/>
    </row>
    <row r="1845" spans="1:16" ht="15.75" customHeight="1" x14ac:dyDescent="0.3">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N1845" s="14"/>
      <c r="O1845" s="12"/>
      <c r="P1845" s="13"/>
    </row>
    <row r="1846" spans="1:16" ht="15.75" customHeight="1" x14ac:dyDescent="0.3">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N1846" s="14"/>
      <c r="O1846" s="12"/>
      <c r="P1846" s="13"/>
    </row>
    <row r="1847" spans="1:16" ht="15.75" customHeight="1" x14ac:dyDescent="0.3">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N1847" s="14"/>
      <c r="O1847" s="12"/>
      <c r="P1847" s="13"/>
    </row>
    <row r="1848" spans="1:16" ht="15.75" customHeight="1" x14ac:dyDescent="0.3">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N1848" s="14"/>
      <c r="O1848" s="12"/>
      <c r="P1848" s="13"/>
    </row>
    <row r="1849" spans="1:16" ht="15.75" customHeight="1" x14ac:dyDescent="0.3">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N1849" s="14"/>
      <c r="O1849" s="12"/>
      <c r="P1849" s="13"/>
    </row>
    <row r="1850" spans="1:16" ht="15.75" customHeight="1" x14ac:dyDescent="0.3">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N1850" s="14"/>
      <c r="O1850" s="12"/>
      <c r="P1850" s="13"/>
    </row>
    <row r="1851" spans="1:16" ht="15.75" customHeight="1" x14ac:dyDescent="0.3">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N1851" s="14"/>
      <c r="O1851" s="12"/>
      <c r="P1851" s="13"/>
    </row>
    <row r="1852" spans="1:16" ht="15.75" customHeight="1" x14ac:dyDescent="0.3">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N1852" s="14"/>
      <c r="O1852" s="12"/>
      <c r="P1852" s="13"/>
    </row>
    <row r="1853" spans="1:16" ht="15.75" customHeight="1" x14ac:dyDescent="0.3">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N1853" s="14"/>
      <c r="O1853" s="12"/>
      <c r="P1853" s="13"/>
    </row>
    <row r="1854" spans="1:16" ht="15.75" customHeight="1" x14ac:dyDescent="0.3">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N1854" s="14"/>
      <c r="O1854" s="12"/>
      <c r="P1854" s="13"/>
    </row>
    <row r="1855" spans="1:16" ht="15.75" customHeight="1" x14ac:dyDescent="0.3">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N1855" s="14"/>
      <c r="O1855" s="12"/>
      <c r="P1855" s="13"/>
    </row>
    <row r="1856" spans="1:16" ht="15.75" customHeight="1" x14ac:dyDescent="0.3">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N1856" s="14"/>
      <c r="O1856" s="12"/>
      <c r="P1856" s="13"/>
    </row>
    <row r="1857" spans="1:16" ht="15.75" customHeight="1" x14ac:dyDescent="0.3">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N1857" s="14"/>
      <c r="O1857" s="12"/>
      <c r="P1857" s="13"/>
    </row>
    <row r="1858" spans="1:16" ht="15.75" customHeight="1" x14ac:dyDescent="0.3">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N1858" s="14"/>
      <c r="O1858" s="12"/>
      <c r="P1858" s="13"/>
    </row>
    <row r="1859" spans="1:16" ht="15.75" customHeight="1" x14ac:dyDescent="0.3">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N1859" s="14"/>
      <c r="O1859" s="12"/>
      <c r="P1859" s="13"/>
    </row>
    <row r="1860" spans="1:16" ht="15.75" customHeight="1" x14ac:dyDescent="0.3">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N1860" s="14"/>
      <c r="O1860" s="12"/>
      <c r="P1860" s="13"/>
    </row>
    <row r="1861" spans="1:16" ht="15.75" customHeight="1" x14ac:dyDescent="0.3">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N1861" s="14"/>
      <c r="O1861" s="12"/>
      <c r="P1861" s="13"/>
    </row>
    <row r="1862" spans="1:16" ht="15.75" customHeight="1" x14ac:dyDescent="0.3">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N1862" s="14"/>
      <c r="O1862" s="12"/>
      <c r="P1862" s="13"/>
    </row>
    <row r="1863" spans="1:16" ht="15.75" customHeight="1" x14ac:dyDescent="0.3">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N1863" s="14"/>
      <c r="O1863" s="12"/>
      <c r="P1863" s="13"/>
    </row>
    <row r="1864" spans="1:16" ht="15.75" customHeight="1" x14ac:dyDescent="0.3">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N1864" s="14"/>
      <c r="O1864" s="12"/>
      <c r="P1864" s="13"/>
    </row>
    <row r="1865" spans="1:16" ht="15.75" customHeight="1" x14ac:dyDescent="0.3">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N1865" s="14"/>
      <c r="O1865" s="12"/>
      <c r="P1865" s="13"/>
    </row>
    <row r="1866" spans="1:16" ht="15.75" customHeight="1" x14ac:dyDescent="0.3">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N1866" s="14"/>
      <c r="O1866" s="12"/>
      <c r="P1866" s="13"/>
    </row>
    <row r="1867" spans="1:16" ht="15.75" customHeight="1" x14ac:dyDescent="0.3">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N1867" s="14"/>
      <c r="O1867" s="12"/>
      <c r="P1867" s="13"/>
    </row>
    <row r="1868" spans="1:16" ht="15.75" customHeight="1" x14ac:dyDescent="0.3">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N1868" s="14"/>
      <c r="O1868" s="12"/>
      <c r="P1868" s="13"/>
    </row>
    <row r="1869" spans="1:16" ht="15.75" customHeight="1" x14ac:dyDescent="0.3">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N1869" s="14"/>
      <c r="O1869" s="12"/>
      <c r="P1869" s="13"/>
    </row>
    <row r="1870" spans="1:16" ht="15.75" customHeight="1" x14ac:dyDescent="0.3">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N1870" s="14"/>
      <c r="O1870" s="12"/>
      <c r="P1870" s="13"/>
    </row>
    <row r="1871" spans="1:16" ht="15.75" customHeight="1" x14ac:dyDescent="0.3">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N1871" s="14"/>
      <c r="O1871" s="12"/>
      <c r="P1871" s="13"/>
    </row>
    <row r="1872" spans="1:16" ht="15.75" customHeight="1" x14ac:dyDescent="0.3">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N1872" s="14"/>
      <c r="O1872" s="12"/>
      <c r="P1872" s="13"/>
    </row>
    <row r="1873" spans="1:16" ht="15.75" customHeight="1" x14ac:dyDescent="0.3">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N1873" s="14"/>
      <c r="O1873" s="12"/>
      <c r="P1873" s="13"/>
    </row>
    <row r="1874" spans="1:16" ht="15.75" customHeight="1" x14ac:dyDescent="0.3">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N1874" s="14"/>
      <c r="O1874" s="12"/>
      <c r="P1874" s="13"/>
    </row>
    <row r="1875" spans="1:16" ht="15.75" customHeight="1" x14ac:dyDescent="0.3">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N1875" s="14"/>
      <c r="O1875" s="12"/>
      <c r="P1875" s="13"/>
    </row>
    <row r="1876" spans="1:16" ht="15.75" customHeight="1" x14ac:dyDescent="0.3">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N1876" s="14"/>
      <c r="O1876" s="12"/>
      <c r="P1876" s="13"/>
    </row>
    <row r="1877" spans="1:16" ht="15.75" customHeight="1" x14ac:dyDescent="0.3">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N1877" s="14"/>
      <c r="O1877" s="12"/>
      <c r="P1877" s="13"/>
    </row>
    <row r="1878" spans="1:16" ht="15.75" customHeight="1" x14ac:dyDescent="0.3">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N1878" s="14"/>
      <c r="O1878" s="12"/>
      <c r="P1878" s="13"/>
    </row>
    <row r="1879" spans="1:16" ht="15.75" customHeight="1" x14ac:dyDescent="0.3">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N1879" s="14"/>
      <c r="O1879" s="12"/>
      <c r="P1879" s="13"/>
    </row>
    <row r="1880" spans="1:16" ht="15.75" customHeight="1" x14ac:dyDescent="0.3">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N1880" s="14"/>
      <c r="O1880" s="12"/>
      <c r="P1880" s="13"/>
    </row>
    <row r="1881" spans="1:16" ht="15.75" customHeight="1" x14ac:dyDescent="0.3">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N1881" s="14"/>
      <c r="O1881" s="12"/>
      <c r="P1881" s="13"/>
    </row>
    <row r="1882" spans="1:16" ht="15.75" customHeight="1" x14ac:dyDescent="0.3">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N1882" s="14"/>
      <c r="O1882" s="12"/>
      <c r="P1882" s="13"/>
    </row>
    <row r="1883" spans="1:16" ht="15.75" customHeight="1" x14ac:dyDescent="0.3">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N1883" s="14"/>
      <c r="O1883" s="12"/>
      <c r="P1883" s="13"/>
    </row>
    <row r="1884" spans="1:16" ht="15.75" customHeight="1" x14ac:dyDescent="0.3">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N1884" s="14"/>
      <c r="O1884" s="12"/>
      <c r="P1884" s="13"/>
    </row>
    <row r="1885" spans="1:16" ht="15.75" customHeight="1" x14ac:dyDescent="0.3">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N1885" s="14"/>
      <c r="O1885" s="12"/>
      <c r="P1885" s="13"/>
    </row>
    <row r="1886" spans="1:16" ht="15.75" customHeight="1" x14ac:dyDescent="0.3">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N1886" s="14"/>
      <c r="O1886" s="12"/>
      <c r="P1886" s="13"/>
    </row>
    <row r="1887" spans="1:16" ht="15.75" customHeight="1" x14ac:dyDescent="0.3">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N1887" s="14"/>
      <c r="O1887" s="12"/>
      <c r="P1887" s="13"/>
    </row>
    <row r="1888" spans="1:16" ht="15.75" customHeight="1" x14ac:dyDescent="0.3">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N1888" s="14"/>
      <c r="O1888" s="12"/>
      <c r="P1888" s="13"/>
    </row>
    <row r="1889" spans="1:16" ht="15.75" customHeight="1" x14ac:dyDescent="0.3">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N1889" s="14"/>
      <c r="O1889" s="12"/>
      <c r="P1889" s="13"/>
    </row>
    <row r="1890" spans="1:16" ht="15.75" customHeight="1" x14ac:dyDescent="0.3">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N1890" s="14"/>
      <c r="O1890" s="12"/>
      <c r="P1890" s="13"/>
    </row>
    <row r="1891" spans="1:16" ht="15.75" customHeight="1" x14ac:dyDescent="0.3">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N1891" s="14"/>
      <c r="O1891" s="12"/>
      <c r="P1891" s="13"/>
    </row>
    <row r="1892" spans="1:16" ht="15.75" customHeight="1" x14ac:dyDescent="0.3">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N1892" s="14"/>
      <c r="O1892" s="12"/>
      <c r="P1892" s="13"/>
    </row>
    <row r="1893" spans="1:16" ht="15.75" customHeight="1" x14ac:dyDescent="0.3">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N1893" s="14"/>
      <c r="O1893" s="12"/>
      <c r="P1893" s="13"/>
    </row>
    <row r="1894" spans="1:16" ht="15.75" customHeight="1" x14ac:dyDescent="0.3">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N1894" s="14"/>
      <c r="O1894" s="12"/>
      <c r="P1894" s="13"/>
    </row>
    <row r="1895" spans="1:16" ht="15.75" customHeight="1" x14ac:dyDescent="0.3">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N1895" s="14"/>
      <c r="O1895" s="12"/>
      <c r="P1895" s="13"/>
    </row>
    <row r="1896" spans="1:16" ht="15.75" customHeight="1" x14ac:dyDescent="0.3">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N1896" s="14"/>
      <c r="O1896" s="12"/>
      <c r="P1896" s="13"/>
    </row>
    <row r="1897" spans="1:16" ht="15.75" customHeight="1" x14ac:dyDescent="0.3">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N1897" s="14"/>
      <c r="O1897" s="12"/>
      <c r="P1897" s="13"/>
    </row>
    <row r="1898" spans="1:16" ht="15.75" customHeight="1" x14ac:dyDescent="0.3">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N1898" s="14"/>
      <c r="O1898" s="12"/>
      <c r="P1898" s="13"/>
    </row>
    <row r="1899" spans="1:16" ht="15.75" customHeight="1" x14ac:dyDescent="0.3">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N1899" s="14"/>
      <c r="O1899" s="12"/>
      <c r="P1899" s="13"/>
    </row>
    <row r="1900" spans="1:16" ht="15.75" customHeight="1" x14ac:dyDescent="0.3">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N1900" s="14"/>
      <c r="O1900" s="12"/>
      <c r="P1900" s="13"/>
    </row>
    <row r="1901" spans="1:16" ht="15.75" customHeight="1" x14ac:dyDescent="0.3">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N1901" s="14"/>
      <c r="O1901" s="12"/>
      <c r="P1901" s="13"/>
    </row>
    <row r="1902" spans="1:16" ht="15.75" customHeight="1" x14ac:dyDescent="0.3">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N1902" s="14"/>
      <c r="O1902" s="12"/>
      <c r="P1902" s="13"/>
    </row>
    <row r="1903" spans="1:16" ht="15.75" customHeight="1" x14ac:dyDescent="0.3">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N1903" s="14"/>
      <c r="O1903" s="12"/>
      <c r="P1903" s="13"/>
    </row>
    <row r="1904" spans="1:16" ht="15.75" customHeight="1" x14ac:dyDescent="0.3">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N1904" s="14"/>
      <c r="O1904" s="12"/>
      <c r="P1904" s="13"/>
    </row>
    <row r="1905" spans="1:16" ht="15.75" customHeight="1" x14ac:dyDescent="0.3">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N1905" s="14"/>
      <c r="O1905" s="12"/>
      <c r="P1905" s="13"/>
    </row>
    <row r="1906" spans="1:16" ht="15.75" customHeight="1" x14ac:dyDescent="0.3">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N1906" s="14"/>
      <c r="O1906" s="12"/>
      <c r="P1906" s="13"/>
    </row>
    <row r="1907" spans="1:16" ht="15.75" customHeight="1" x14ac:dyDescent="0.3">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N1907" s="14"/>
      <c r="O1907" s="12"/>
      <c r="P1907" s="13"/>
    </row>
    <row r="1908" spans="1:16" ht="15.75" customHeight="1" x14ac:dyDescent="0.3">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N1908" s="14"/>
      <c r="O1908" s="12"/>
      <c r="P1908" s="13"/>
    </row>
    <row r="1909" spans="1:16" ht="15.75" customHeight="1" x14ac:dyDescent="0.3">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N1909" s="14"/>
      <c r="O1909" s="12"/>
      <c r="P1909" s="13"/>
    </row>
    <row r="1910" spans="1:16" ht="15.75" customHeight="1" x14ac:dyDescent="0.3">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N1910" s="14"/>
      <c r="O1910" s="12"/>
      <c r="P1910" s="13"/>
    </row>
    <row r="1911" spans="1:16" ht="15.75" customHeight="1" x14ac:dyDescent="0.3">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N1911" s="14"/>
      <c r="O1911" s="12"/>
      <c r="P1911" s="13"/>
    </row>
    <row r="1912" spans="1:16" ht="15.75" customHeight="1" x14ac:dyDescent="0.3">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N1912" s="14"/>
      <c r="O1912" s="12"/>
      <c r="P1912" s="13"/>
    </row>
    <row r="1913" spans="1:16" ht="15.75" customHeight="1" x14ac:dyDescent="0.3">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N1913" s="14"/>
      <c r="O1913" s="12"/>
      <c r="P1913" s="13"/>
    </row>
    <row r="1914" spans="1:16" ht="15.75" customHeight="1" x14ac:dyDescent="0.3">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N1914" s="14"/>
      <c r="O1914" s="12"/>
      <c r="P1914" s="13"/>
    </row>
    <row r="1915" spans="1:16" ht="15.75" customHeight="1" x14ac:dyDescent="0.3">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N1915" s="14"/>
      <c r="O1915" s="12"/>
      <c r="P1915" s="13"/>
    </row>
    <row r="1916" spans="1:16" ht="15.75" customHeight="1" x14ac:dyDescent="0.3">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N1916" s="14"/>
      <c r="O1916" s="12"/>
      <c r="P1916" s="13"/>
    </row>
    <row r="1917" spans="1:16" ht="15.75" customHeight="1" x14ac:dyDescent="0.3">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N1917" s="14"/>
      <c r="O1917" s="12"/>
      <c r="P1917" s="13"/>
    </row>
    <row r="1918" spans="1:16" ht="15.75" customHeight="1" x14ac:dyDescent="0.3">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N1918" s="14"/>
      <c r="O1918" s="12"/>
      <c r="P1918" s="13"/>
    </row>
    <row r="1919" spans="1:16" ht="15.75" customHeight="1" x14ac:dyDescent="0.3">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N1919" s="14"/>
      <c r="O1919" s="12"/>
      <c r="P1919" s="13"/>
    </row>
    <row r="1920" spans="1:16" ht="15.75" customHeight="1" x14ac:dyDescent="0.3">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N1920" s="14"/>
      <c r="O1920" s="12"/>
      <c r="P1920" s="13"/>
    </row>
    <row r="1921" spans="1:16" ht="15.75" customHeight="1" x14ac:dyDescent="0.3">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N1921" s="14"/>
      <c r="O1921" s="12"/>
      <c r="P1921" s="13"/>
    </row>
    <row r="1922" spans="1:16" ht="15.75" customHeight="1" x14ac:dyDescent="0.3">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N1922" s="14"/>
      <c r="O1922" s="12"/>
      <c r="P1922" s="13"/>
    </row>
    <row r="1923" spans="1:16" ht="15.75" customHeight="1" x14ac:dyDescent="0.3">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N1923" s="14"/>
      <c r="O1923" s="12"/>
      <c r="P1923" s="13"/>
    </row>
    <row r="1924" spans="1:16" ht="15.75" customHeight="1" x14ac:dyDescent="0.3">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N1924" s="14"/>
      <c r="O1924" s="12"/>
      <c r="P1924" s="13"/>
    </row>
    <row r="1925" spans="1:16" ht="15.75" customHeight="1" x14ac:dyDescent="0.3">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N1925" s="14"/>
      <c r="O1925" s="12"/>
      <c r="P1925" s="13"/>
    </row>
    <row r="1926" spans="1:16" ht="15.75" customHeight="1" x14ac:dyDescent="0.3">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N1926" s="14"/>
      <c r="O1926" s="12"/>
      <c r="P1926" s="13"/>
    </row>
    <row r="1927" spans="1:16" ht="15.75" customHeight="1" x14ac:dyDescent="0.3">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N1927" s="14"/>
      <c r="O1927" s="12"/>
      <c r="P1927" s="13"/>
    </row>
    <row r="1928" spans="1:16" ht="15.75" customHeight="1" x14ac:dyDescent="0.3">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N1928" s="14"/>
      <c r="O1928" s="12"/>
      <c r="P1928" s="13"/>
    </row>
    <row r="1929" spans="1:16" ht="15.75" customHeight="1" x14ac:dyDescent="0.3">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N1929" s="14"/>
      <c r="O1929" s="12"/>
      <c r="P1929" s="13"/>
    </row>
    <row r="1930" spans="1:16" ht="15.75" customHeight="1" x14ac:dyDescent="0.3">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N1930" s="14"/>
      <c r="O1930" s="12"/>
      <c r="P1930" s="13"/>
    </row>
    <row r="1931" spans="1:16" ht="15.75" customHeight="1" x14ac:dyDescent="0.3">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N1931" s="14"/>
      <c r="O1931" s="12"/>
      <c r="P1931" s="13"/>
    </row>
    <row r="1932" spans="1:16" ht="15.75" customHeight="1" x14ac:dyDescent="0.3">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N1932" s="14"/>
      <c r="O1932" s="12"/>
      <c r="P1932" s="13"/>
    </row>
    <row r="1933" spans="1:16" ht="15.75" customHeight="1" x14ac:dyDescent="0.3">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N1933" s="14"/>
      <c r="O1933" s="12"/>
      <c r="P1933" s="13"/>
    </row>
    <row r="1934" spans="1:16" ht="15.75" customHeight="1" x14ac:dyDescent="0.3">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N1934" s="14"/>
      <c r="O1934" s="12"/>
      <c r="P1934" s="13"/>
    </row>
    <row r="1935" spans="1:16" ht="15.75" customHeight="1" x14ac:dyDescent="0.3">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N1935" s="14"/>
      <c r="O1935" s="12"/>
      <c r="P1935" s="13"/>
    </row>
    <row r="1936" spans="1:16" ht="15.75" customHeight="1" x14ac:dyDescent="0.3">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N1936" s="14"/>
      <c r="O1936" s="12"/>
      <c r="P1936" s="13"/>
    </row>
    <row r="1937" spans="1:16" ht="15.75" customHeight="1" x14ac:dyDescent="0.3">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N1937" s="14"/>
      <c r="O1937" s="12"/>
      <c r="P1937" s="13"/>
    </row>
    <row r="1938" spans="1:16" ht="15.75" customHeight="1" x14ac:dyDescent="0.3">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N1938" s="14"/>
      <c r="O1938" s="12"/>
      <c r="P1938" s="13"/>
    </row>
    <row r="1939" spans="1:16" ht="15.75" customHeight="1" x14ac:dyDescent="0.3">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N1939" s="14"/>
      <c r="O1939" s="12"/>
      <c r="P1939" s="13"/>
    </row>
    <row r="1940" spans="1:16" ht="15.75" customHeight="1" x14ac:dyDescent="0.3">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N1940" s="14"/>
      <c r="O1940" s="12"/>
      <c r="P1940" s="13"/>
    </row>
    <row r="1941" spans="1:16" ht="15.75" customHeight="1" x14ac:dyDescent="0.3">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N1941" s="14"/>
      <c r="O1941" s="12"/>
      <c r="P1941" s="13"/>
    </row>
    <row r="1942" spans="1:16" ht="15.75" customHeight="1" x14ac:dyDescent="0.3">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N1942" s="14"/>
      <c r="O1942" s="12"/>
      <c r="P1942" s="13"/>
    </row>
    <row r="1943" spans="1:16" ht="15.75" customHeight="1" x14ac:dyDescent="0.3">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N1943" s="14"/>
      <c r="O1943" s="12"/>
      <c r="P1943" s="13"/>
    </row>
    <row r="1944" spans="1:16" ht="15.75" customHeight="1" x14ac:dyDescent="0.3">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N1944" s="14"/>
      <c r="O1944" s="12"/>
      <c r="P1944" s="13"/>
    </row>
    <row r="1945" spans="1:16" ht="15.75" customHeight="1" x14ac:dyDescent="0.3">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N1945" s="14"/>
      <c r="O1945" s="12"/>
      <c r="P1945" s="13"/>
    </row>
    <row r="1946" spans="1:16" ht="15.75" customHeight="1" x14ac:dyDescent="0.3">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N1946" s="14"/>
      <c r="O1946" s="12"/>
      <c r="P1946" s="13"/>
    </row>
    <row r="1947" spans="1:16" ht="15.75" customHeight="1" x14ac:dyDescent="0.3">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N1947" s="14"/>
      <c r="O1947" s="12"/>
      <c r="P1947" s="13"/>
    </row>
    <row r="1948" spans="1:16" ht="15.75" customHeight="1" x14ac:dyDescent="0.3">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N1948" s="14"/>
      <c r="O1948" s="12"/>
      <c r="P1948" s="13"/>
    </row>
    <row r="1949" spans="1:16" ht="15.75" customHeight="1" x14ac:dyDescent="0.3">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N1949" s="14"/>
      <c r="O1949" s="12"/>
      <c r="P1949" s="13"/>
    </row>
    <row r="1950" spans="1:16" ht="15.75" customHeight="1" x14ac:dyDescent="0.3">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N1950" s="14"/>
      <c r="O1950" s="12"/>
      <c r="P1950" s="13"/>
    </row>
    <row r="1951" spans="1:16" ht="15.75" customHeight="1" x14ac:dyDescent="0.3">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N1951" s="14"/>
      <c r="O1951" s="12"/>
      <c r="P1951" s="13"/>
    </row>
    <row r="1952" spans="1:16" ht="15.75" customHeight="1" x14ac:dyDescent="0.3">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N1952" s="14"/>
      <c r="O1952" s="12"/>
      <c r="P1952" s="13"/>
    </row>
    <row r="1953" spans="1:16" ht="15.75" customHeight="1" x14ac:dyDescent="0.3">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N1953" s="14"/>
      <c r="O1953" s="12"/>
      <c r="P1953" s="13"/>
    </row>
    <row r="1954" spans="1:16" ht="15.75" customHeight="1" x14ac:dyDescent="0.3">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N1954" s="14"/>
      <c r="O1954" s="12"/>
      <c r="P1954" s="13"/>
    </row>
    <row r="1955" spans="1:16" ht="15.75" customHeight="1" x14ac:dyDescent="0.3">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N1955" s="14"/>
      <c r="O1955" s="12"/>
      <c r="P1955" s="13"/>
    </row>
    <row r="1956" spans="1:16" ht="15.75" customHeight="1" x14ac:dyDescent="0.3">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N1956" s="14"/>
      <c r="O1956" s="12"/>
      <c r="P1956" s="13"/>
    </row>
    <row r="1957" spans="1:16" ht="15.75" customHeight="1" x14ac:dyDescent="0.3">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N1957" s="14"/>
      <c r="O1957" s="12"/>
      <c r="P1957" s="13"/>
    </row>
    <row r="1958" spans="1:16" ht="15.75" customHeight="1" x14ac:dyDescent="0.3">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N1958" s="14"/>
      <c r="O1958" s="12"/>
      <c r="P1958" s="13"/>
    </row>
    <row r="1959" spans="1:16" ht="15.75" customHeight="1" x14ac:dyDescent="0.3">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N1959" s="14"/>
      <c r="O1959" s="12"/>
      <c r="P1959" s="13"/>
    </row>
    <row r="1960" spans="1:16" ht="15.75" customHeight="1" x14ac:dyDescent="0.3">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N1960" s="14"/>
      <c r="O1960" s="12"/>
      <c r="P1960" s="13"/>
    </row>
    <row r="1961" spans="1:16" ht="15.75" customHeight="1" x14ac:dyDescent="0.3">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N1961" s="14"/>
      <c r="O1961" s="12"/>
      <c r="P1961" s="13"/>
    </row>
    <row r="1962" spans="1:16" ht="15.75" customHeight="1" x14ac:dyDescent="0.3">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N1962" s="14"/>
      <c r="O1962" s="12"/>
      <c r="P1962" s="13"/>
    </row>
    <row r="1963" spans="1:16" ht="15.75" customHeight="1" x14ac:dyDescent="0.3">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N1963" s="14"/>
      <c r="O1963" s="12"/>
      <c r="P1963" s="13"/>
    </row>
    <row r="1964" spans="1:16" ht="15.75" customHeight="1" x14ac:dyDescent="0.3">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N1964" s="14"/>
      <c r="O1964" s="12"/>
      <c r="P1964" s="13"/>
    </row>
    <row r="1965" spans="1:16" ht="15.75" customHeight="1" x14ac:dyDescent="0.3">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N1965" s="14"/>
      <c r="O1965" s="12"/>
      <c r="P1965" s="13"/>
    </row>
    <row r="1966" spans="1:16" ht="15.75" customHeight="1" x14ac:dyDescent="0.3">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N1966" s="14"/>
      <c r="O1966" s="12"/>
      <c r="P1966" s="13"/>
    </row>
    <row r="1967" spans="1:16" ht="15.75" customHeight="1" x14ac:dyDescent="0.3">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N1967" s="14"/>
      <c r="O1967" s="12"/>
      <c r="P1967" s="13"/>
    </row>
    <row r="1968" spans="1:16" ht="15.75" customHeight="1" x14ac:dyDescent="0.3">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N1968" s="14"/>
      <c r="O1968" s="12"/>
      <c r="P1968" s="13"/>
    </row>
    <row r="1969" spans="1:16" ht="15.75" customHeight="1" x14ac:dyDescent="0.3">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N1969" s="14"/>
      <c r="O1969" s="12"/>
      <c r="P1969" s="13"/>
    </row>
    <row r="1970" spans="1:16" ht="15.75" customHeight="1" x14ac:dyDescent="0.3">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N1970" s="14"/>
      <c r="O1970" s="12"/>
      <c r="P1970" s="13"/>
    </row>
    <row r="1971" spans="1:16" ht="15.75" customHeight="1" x14ac:dyDescent="0.3">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N1971" s="14"/>
      <c r="O1971" s="12"/>
      <c r="P1971" s="13"/>
    </row>
    <row r="1972" spans="1:16" ht="15.75" customHeight="1" x14ac:dyDescent="0.3">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N1972" s="14"/>
      <c r="O1972" s="12"/>
      <c r="P1972" s="13"/>
    </row>
    <row r="1973" spans="1:16" ht="15.75" customHeight="1" x14ac:dyDescent="0.3">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N1973" s="14"/>
      <c r="O1973" s="12"/>
      <c r="P1973" s="13"/>
    </row>
    <row r="1974" spans="1:16" ht="15.75" customHeight="1" x14ac:dyDescent="0.3">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N1974" s="14"/>
      <c r="O1974" s="12"/>
      <c r="P1974" s="13"/>
    </row>
    <row r="1975" spans="1:16" ht="15.75" customHeight="1" x14ac:dyDescent="0.3">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N1975" s="14"/>
      <c r="O1975" s="12"/>
      <c r="P1975" s="13"/>
    </row>
    <row r="1976" spans="1:16" ht="15.75" customHeight="1" x14ac:dyDescent="0.3">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N1976" s="14"/>
      <c r="O1976" s="12"/>
      <c r="P1976" s="13"/>
    </row>
    <row r="1977" spans="1:16" ht="15.75" customHeight="1" x14ac:dyDescent="0.3">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N1977" s="14"/>
      <c r="O1977" s="12"/>
      <c r="P1977" s="13"/>
    </row>
    <row r="1978" spans="1:16" ht="15.75" customHeight="1" x14ac:dyDescent="0.3">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N1978" s="14"/>
      <c r="O1978" s="12"/>
      <c r="P1978" s="13"/>
    </row>
    <row r="1979" spans="1:16" ht="15.75" customHeight="1" x14ac:dyDescent="0.3">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N1979" s="14"/>
      <c r="O1979" s="12"/>
      <c r="P1979" s="13"/>
    </row>
    <row r="1980" spans="1:16" ht="15.75" customHeight="1" x14ac:dyDescent="0.3">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N1980" s="14"/>
      <c r="O1980" s="12"/>
      <c r="P1980" s="13"/>
    </row>
    <row r="1981" spans="1:16" ht="15.75" customHeight="1" x14ac:dyDescent="0.3">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N1981" s="14"/>
      <c r="O1981" s="12"/>
      <c r="P1981" s="13"/>
    </row>
    <row r="1982" spans="1:16" ht="15.75" customHeight="1" x14ac:dyDescent="0.3">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N1982" s="14"/>
      <c r="O1982" s="12"/>
      <c r="P1982" s="13"/>
    </row>
    <row r="1983" spans="1:16" ht="15.75" customHeight="1" x14ac:dyDescent="0.3">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N1983" s="14"/>
      <c r="O1983" s="12"/>
      <c r="P1983" s="13"/>
    </row>
    <row r="1984" spans="1:16" ht="15.75" customHeight="1" x14ac:dyDescent="0.3">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N1984" s="14"/>
      <c r="O1984" s="12"/>
      <c r="P1984" s="13"/>
    </row>
    <row r="1985" spans="1:16" ht="15.75" customHeight="1" x14ac:dyDescent="0.3">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N1985" s="14"/>
      <c r="O1985" s="12"/>
      <c r="P1985" s="13"/>
    </row>
    <row r="1986" spans="1:16" ht="15.75" customHeight="1" x14ac:dyDescent="0.3">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N1986" s="14"/>
      <c r="O1986" s="12"/>
      <c r="P1986" s="13"/>
    </row>
    <row r="1987" spans="1:16" ht="15.75" customHeight="1" x14ac:dyDescent="0.3">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N1987" s="14"/>
      <c r="O1987" s="12"/>
      <c r="P1987" s="13"/>
    </row>
    <row r="1988" spans="1:16" ht="15.75" customHeight="1" x14ac:dyDescent="0.3">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N1988" s="14"/>
      <c r="O1988" s="12"/>
      <c r="P1988" s="13"/>
    </row>
    <row r="1989" spans="1:16" ht="15.75" customHeight="1" x14ac:dyDescent="0.3">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N1989" s="14"/>
      <c r="O1989" s="12"/>
      <c r="P1989" s="13"/>
    </row>
    <row r="1990" spans="1:16" ht="15.75" customHeight="1" x14ac:dyDescent="0.3">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N1990" s="14"/>
      <c r="O1990" s="12"/>
      <c r="P1990" s="13"/>
    </row>
    <row r="1991" spans="1:16" ht="15.75" customHeight="1" x14ac:dyDescent="0.3">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N1991" s="14"/>
      <c r="O1991" s="12"/>
      <c r="P1991" s="13"/>
    </row>
    <row r="1992" spans="1:16" ht="15.75" customHeight="1" x14ac:dyDescent="0.3">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N1992" s="14"/>
      <c r="O1992" s="12"/>
      <c r="P1992" s="13"/>
    </row>
    <row r="1993" spans="1:16" ht="15.75" customHeight="1" x14ac:dyDescent="0.3">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N1993" s="14"/>
      <c r="O1993" s="12"/>
      <c r="P1993" s="13"/>
    </row>
    <row r="1994" spans="1:16" ht="15.75" customHeight="1" x14ac:dyDescent="0.3">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N1994" s="14"/>
      <c r="O1994" s="12"/>
      <c r="P1994" s="13"/>
    </row>
    <row r="1995" spans="1:16" ht="15.75" customHeight="1" x14ac:dyDescent="0.3">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N1995" s="14"/>
      <c r="O1995" s="12"/>
      <c r="P1995" s="13"/>
    </row>
    <row r="1996" spans="1:16" ht="15.75" customHeight="1" x14ac:dyDescent="0.3">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N1996" s="14"/>
      <c r="O1996" s="12"/>
      <c r="P1996" s="13"/>
    </row>
    <row r="1997" spans="1:16" ht="15.75" customHeight="1" x14ac:dyDescent="0.3">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N1997" s="14"/>
      <c r="O1997" s="12"/>
      <c r="P1997" s="13"/>
    </row>
    <row r="1998" spans="1:16" ht="15.75" customHeight="1" x14ac:dyDescent="0.3">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N1998" s="14"/>
      <c r="O1998" s="12"/>
      <c r="P1998" s="13"/>
    </row>
    <row r="1999" spans="1:16" ht="15.75" customHeight="1" x14ac:dyDescent="0.3">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N1999" s="14"/>
      <c r="O1999" s="12"/>
      <c r="P1999" s="13"/>
    </row>
    <row r="2000" spans="1:16" ht="15.75" customHeight="1" x14ac:dyDescent="0.3">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N2000" s="14"/>
      <c r="O2000" s="12"/>
      <c r="P2000" s="13"/>
    </row>
    <row r="2001" spans="1:16" ht="15.75" customHeight="1" x14ac:dyDescent="0.3">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N2001" s="14"/>
      <c r="O2001" s="12"/>
      <c r="P2001" s="13"/>
    </row>
    <row r="2002" spans="1:16" ht="15.75" customHeight="1" x14ac:dyDescent="0.3">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N2002" s="14"/>
      <c r="O2002" s="12"/>
      <c r="P2002" s="13"/>
    </row>
    <row r="2003" spans="1:16" ht="15.75" customHeight="1" x14ac:dyDescent="0.3">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N2003" s="14"/>
      <c r="O2003" s="12"/>
      <c r="P2003" s="13"/>
    </row>
    <row r="2004" spans="1:16" ht="15.75" customHeight="1" x14ac:dyDescent="0.3">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N2004" s="14"/>
      <c r="O2004" s="12"/>
      <c r="P2004" s="13"/>
    </row>
    <row r="2005" spans="1:16" ht="15.75" customHeight="1" x14ac:dyDescent="0.3">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N2005" s="14"/>
      <c r="O2005" s="12"/>
      <c r="P2005" s="13"/>
    </row>
    <row r="2006" spans="1:16" ht="15.75" customHeight="1" x14ac:dyDescent="0.3">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N2006" s="14"/>
      <c r="O2006" s="12"/>
      <c r="P2006" s="13"/>
    </row>
    <row r="2007" spans="1:16" ht="15.75" customHeight="1" x14ac:dyDescent="0.3">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N2007" s="14"/>
      <c r="O2007" s="12"/>
      <c r="P2007" s="13"/>
    </row>
    <row r="2008" spans="1:16" ht="15.75" customHeight="1" x14ac:dyDescent="0.3">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N2008" s="14"/>
      <c r="O2008" s="12"/>
      <c r="P2008" s="13"/>
    </row>
    <row r="2009" spans="1:16" ht="15.75" customHeight="1" x14ac:dyDescent="0.3">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N2009" s="14"/>
      <c r="O2009" s="12"/>
      <c r="P2009" s="13"/>
    </row>
    <row r="2010" spans="1:16" ht="15.75" customHeight="1" x14ac:dyDescent="0.3">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N2010" s="14"/>
      <c r="O2010" s="12"/>
      <c r="P2010" s="13"/>
    </row>
    <row r="2011" spans="1:16" ht="15.75" customHeight="1" x14ac:dyDescent="0.3">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N2011" s="14"/>
      <c r="O2011" s="12"/>
      <c r="P2011" s="13"/>
    </row>
    <row r="2012" spans="1:16" ht="15.75" customHeight="1" x14ac:dyDescent="0.3">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N2012" s="14"/>
      <c r="O2012" s="12"/>
      <c r="P2012" s="13"/>
    </row>
    <row r="2013" spans="1:16" ht="15.75" customHeight="1" x14ac:dyDescent="0.3">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N2013" s="14"/>
      <c r="O2013" s="12"/>
      <c r="P2013" s="13"/>
    </row>
    <row r="2014" spans="1:16" ht="15.75" customHeight="1" x14ac:dyDescent="0.3">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N2014" s="14"/>
      <c r="O2014" s="12"/>
      <c r="P2014" s="13"/>
    </row>
    <row r="2015" spans="1:16" ht="15.75" customHeight="1" x14ac:dyDescent="0.3">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N2015" s="14"/>
      <c r="O2015" s="12"/>
      <c r="P2015" s="13"/>
    </row>
    <row r="2016" spans="1:16" ht="15.75" customHeight="1" x14ac:dyDescent="0.3">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N2016" s="14"/>
      <c r="O2016" s="12"/>
      <c r="P2016" s="13"/>
    </row>
    <row r="2017" spans="1:16" ht="15.75" customHeight="1" x14ac:dyDescent="0.3">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N2017" s="14"/>
      <c r="O2017" s="12"/>
      <c r="P2017" s="13"/>
    </row>
    <row r="2018" spans="1:16" ht="15.75" customHeight="1" x14ac:dyDescent="0.3">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N2018" s="14"/>
      <c r="O2018" s="12"/>
      <c r="P2018" s="13"/>
    </row>
    <row r="2019" spans="1:16" ht="15.75" customHeight="1" x14ac:dyDescent="0.3">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N2019" s="14"/>
      <c r="O2019" s="12"/>
      <c r="P2019" s="13"/>
    </row>
    <row r="2020" spans="1:16" ht="15.75" customHeight="1" x14ac:dyDescent="0.3">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N2020" s="14"/>
      <c r="O2020" s="12"/>
      <c r="P2020" s="13"/>
    </row>
    <row r="2021" spans="1:16" ht="15.75" customHeight="1" x14ac:dyDescent="0.3">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N2021" s="14"/>
      <c r="O2021" s="12"/>
      <c r="P2021" s="13"/>
    </row>
    <row r="2022" spans="1:16" ht="15.75" customHeight="1" x14ac:dyDescent="0.3">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N2022" s="14"/>
      <c r="O2022" s="12"/>
      <c r="P2022" s="13"/>
    </row>
    <row r="2023" spans="1:16" ht="15.75" customHeight="1" x14ac:dyDescent="0.3">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N2023" s="14"/>
      <c r="O2023" s="12"/>
      <c r="P2023" s="13"/>
    </row>
    <row r="2024" spans="1:16" ht="15.75" customHeight="1" x14ac:dyDescent="0.3">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N2024" s="14"/>
      <c r="O2024" s="12"/>
      <c r="P2024" s="13"/>
    </row>
    <row r="2025" spans="1:16" ht="15.75" customHeight="1" x14ac:dyDescent="0.3">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N2025" s="14"/>
      <c r="O2025" s="12"/>
      <c r="P2025" s="13"/>
    </row>
    <row r="2026" spans="1:16" ht="15.75" customHeight="1" x14ac:dyDescent="0.3">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N2026" s="14"/>
      <c r="O2026" s="12"/>
      <c r="P2026" s="13"/>
    </row>
    <row r="2027" spans="1:16" ht="15.75" customHeight="1" x14ac:dyDescent="0.3">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N2027" s="14"/>
      <c r="O2027" s="12"/>
      <c r="P2027" s="13"/>
    </row>
    <row r="2028" spans="1:16" ht="15.75" customHeight="1" x14ac:dyDescent="0.3">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N2028" s="14"/>
      <c r="O2028" s="12"/>
      <c r="P2028" s="13"/>
    </row>
    <row r="2029" spans="1:16" ht="15.75" customHeight="1" x14ac:dyDescent="0.3">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N2029" s="14"/>
      <c r="O2029" s="12"/>
      <c r="P2029" s="13"/>
    </row>
    <row r="2030" spans="1:16" ht="15.75" customHeight="1" x14ac:dyDescent="0.3">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N2030" s="14"/>
      <c r="O2030" s="12"/>
      <c r="P2030" s="13"/>
    </row>
    <row r="2031" spans="1:16" ht="15.75" customHeight="1" x14ac:dyDescent="0.3">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N2031" s="14"/>
      <c r="O2031" s="12"/>
      <c r="P2031" s="13"/>
    </row>
    <row r="2032" spans="1:16" ht="15.75" customHeight="1" x14ac:dyDescent="0.3">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N2032" s="14"/>
      <c r="O2032" s="12"/>
      <c r="P2032" s="13"/>
    </row>
    <row r="2033" spans="1:16" ht="15.75" customHeight="1" x14ac:dyDescent="0.3">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N2033" s="14"/>
      <c r="O2033" s="12"/>
      <c r="P2033" s="13"/>
    </row>
    <row r="2034" spans="1:16" ht="15.75" customHeight="1" x14ac:dyDescent="0.3">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N2034" s="14"/>
      <c r="O2034" s="12"/>
      <c r="P2034" s="13"/>
    </row>
    <row r="2035" spans="1:16" ht="15.75" customHeight="1" x14ac:dyDescent="0.3">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N2035" s="14"/>
      <c r="O2035" s="12"/>
      <c r="P2035" s="13"/>
    </row>
    <row r="2036" spans="1:16" ht="15.75" customHeight="1" x14ac:dyDescent="0.3">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N2036" s="14"/>
      <c r="O2036" s="12"/>
      <c r="P2036" s="13"/>
    </row>
    <row r="2037" spans="1:16" ht="15.75" customHeight="1" x14ac:dyDescent="0.3">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N2037" s="14"/>
      <c r="O2037" s="12"/>
      <c r="P2037" s="13"/>
    </row>
    <row r="2038" spans="1:16" ht="15.75" customHeight="1" x14ac:dyDescent="0.3">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N2038" s="14"/>
      <c r="O2038" s="12"/>
      <c r="P2038" s="13"/>
    </row>
    <row r="2039" spans="1:16" ht="15.75" customHeight="1" x14ac:dyDescent="0.3">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N2039" s="14"/>
      <c r="O2039" s="12"/>
      <c r="P2039" s="13"/>
    </row>
    <row r="2040" spans="1:16" ht="15.75" customHeight="1" x14ac:dyDescent="0.3">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N2040" s="14"/>
      <c r="O2040" s="12"/>
      <c r="P2040" s="13"/>
    </row>
    <row r="2041" spans="1:16" ht="15.75" customHeight="1" x14ac:dyDescent="0.3">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N2041" s="14"/>
      <c r="O2041" s="12"/>
      <c r="P2041" s="13"/>
    </row>
    <row r="2042" spans="1:16" ht="15.75" customHeight="1" x14ac:dyDescent="0.3">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N2042" s="14"/>
      <c r="O2042" s="12"/>
      <c r="P2042" s="13"/>
    </row>
    <row r="2043" spans="1:16" ht="15.75" customHeight="1" x14ac:dyDescent="0.3">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N2043" s="14"/>
      <c r="O2043" s="12"/>
      <c r="P2043" s="13"/>
    </row>
    <row r="2044" spans="1:16" ht="15.75" customHeight="1" x14ac:dyDescent="0.3">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N2044" s="14"/>
      <c r="O2044" s="12"/>
      <c r="P2044" s="13"/>
    </row>
    <row r="2045" spans="1:16" ht="15.75" customHeight="1" x14ac:dyDescent="0.3">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N2045" s="14"/>
      <c r="O2045" s="12"/>
      <c r="P2045" s="13"/>
    </row>
    <row r="2046" spans="1:16" ht="15.75" customHeight="1" x14ac:dyDescent="0.3">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N2046" s="14"/>
      <c r="O2046" s="12"/>
      <c r="P2046" s="13"/>
    </row>
    <row r="2047" spans="1:16" ht="15.75" customHeight="1" x14ac:dyDescent="0.3">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N2047" s="14"/>
      <c r="O2047" s="12"/>
      <c r="P2047" s="13"/>
    </row>
    <row r="2048" spans="1:16" ht="15.75" customHeight="1" x14ac:dyDescent="0.3">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N2048" s="14"/>
      <c r="O2048" s="12"/>
      <c r="P2048" s="13"/>
    </row>
    <row r="2049" spans="1:16" ht="15.75" customHeight="1" x14ac:dyDescent="0.3">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N2049" s="14"/>
      <c r="O2049" s="12"/>
      <c r="P2049" s="13"/>
    </row>
    <row r="2050" spans="1:16" ht="15.75" customHeight="1" x14ac:dyDescent="0.3">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N2050" s="14"/>
      <c r="O2050" s="12"/>
      <c r="P2050" s="13"/>
    </row>
    <row r="2051" spans="1:16" ht="15.75" customHeight="1" x14ac:dyDescent="0.3">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N2051" s="14"/>
      <c r="O2051" s="12"/>
      <c r="P2051" s="13"/>
    </row>
    <row r="2052" spans="1:16" ht="15.75" customHeight="1" x14ac:dyDescent="0.3">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N2052" s="14"/>
      <c r="O2052" s="12"/>
      <c r="P2052" s="13"/>
    </row>
    <row r="2053" spans="1:16" ht="15.75" customHeight="1" x14ac:dyDescent="0.3">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N2053" s="14"/>
      <c r="O2053" s="12"/>
      <c r="P2053" s="13"/>
    </row>
    <row r="2054" spans="1:16" ht="15.75" customHeight="1" x14ac:dyDescent="0.3">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N2054" s="14"/>
      <c r="O2054" s="12"/>
      <c r="P2054" s="13"/>
    </row>
    <row r="2055" spans="1:16" ht="15.75" customHeight="1" x14ac:dyDescent="0.3">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N2055" s="14"/>
      <c r="O2055" s="12"/>
      <c r="P2055" s="13"/>
    </row>
    <row r="2056" spans="1:16" ht="15.75" customHeight="1" x14ac:dyDescent="0.3">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N2056" s="14"/>
      <c r="O2056" s="12"/>
      <c r="P2056" s="13"/>
    </row>
    <row r="2057" spans="1:16" ht="15.75" customHeight="1" x14ac:dyDescent="0.3">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N2057" s="14"/>
      <c r="O2057" s="12"/>
      <c r="P2057" s="13"/>
    </row>
    <row r="2058" spans="1:16" ht="15.75" customHeight="1" x14ac:dyDescent="0.3">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N2058" s="14"/>
      <c r="O2058" s="12"/>
      <c r="P2058" s="13"/>
    </row>
    <row r="2059" spans="1:16" ht="15.75" customHeight="1" x14ac:dyDescent="0.3">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N2059" s="14"/>
      <c r="O2059" s="12"/>
      <c r="P2059" s="13"/>
    </row>
    <row r="2060" spans="1:16" ht="15.75" customHeight="1" x14ac:dyDescent="0.3">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N2060" s="14"/>
      <c r="O2060" s="12"/>
      <c r="P2060" s="13"/>
    </row>
    <row r="2061" spans="1:16" ht="15.75" customHeight="1" x14ac:dyDescent="0.3">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N2061" s="14"/>
      <c r="O2061" s="12"/>
      <c r="P2061" s="13"/>
    </row>
    <row r="2062" spans="1:16" ht="15.75" customHeight="1" x14ac:dyDescent="0.3">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N2062" s="14"/>
      <c r="O2062" s="12"/>
      <c r="P2062" s="13"/>
    </row>
    <row r="2063" spans="1:16" ht="15.75" customHeight="1" x14ac:dyDescent="0.3">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N2063" s="14"/>
      <c r="O2063" s="12"/>
      <c r="P2063" s="13"/>
    </row>
    <row r="2064" spans="1:16" ht="15.75" customHeight="1" x14ac:dyDescent="0.3">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N2064" s="14"/>
      <c r="O2064" s="12"/>
      <c r="P2064" s="13"/>
    </row>
    <row r="2065" spans="1:16" ht="15.75" customHeight="1" x14ac:dyDescent="0.3">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N2065" s="14"/>
      <c r="O2065" s="12"/>
      <c r="P2065" s="13"/>
    </row>
    <row r="2066" spans="1:16" ht="15.75" customHeight="1" x14ac:dyDescent="0.3">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N2066" s="14"/>
      <c r="O2066" s="12"/>
      <c r="P2066" s="13"/>
    </row>
    <row r="2067" spans="1:16" ht="15.75" customHeight="1" x14ac:dyDescent="0.3">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N2067" s="14"/>
      <c r="O2067" s="12"/>
      <c r="P2067" s="13"/>
    </row>
    <row r="2068" spans="1:16" ht="15.75" customHeight="1" x14ac:dyDescent="0.3">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N2068" s="14"/>
      <c r="O2068" s="12"/>
      <c r="P2068" s="13"/>
    </row>
    <row r="2069" spans="1:16" ht="15.75" customHeight="1" x14ac:dyDescent="0.3">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N2069" s="14"/>
      <c r="O2069" s="12"/>
      <c r="P2069" s="13"/>
    </row>
    <row r="2070" spans="1:16" ht="15.75" customHeight="1" x14ac:dyDescent="0.3">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N2070" s="14"/>
      <c r="O2070" s="12"/>
      <c r="P2070" s="13"/>
    </row>
    <row r="2071" spans="1:16" ht="15.75" customHeight="1" x14ac:dyDescent="0.3">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N2071" s="14"/>
      <c r="O2071" s="12"/>
      <c r="P2071" s="13"/>
    </row>
    <row r="2072" spans="1:16" ht="15.75" customHeight="1" x14ac:dyDescent="0.3">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N2072" s="14"/>
      <c r="O2072" s="12"/>
      <c r="P2072" s="13"/>
    </row>
    <row r="2073" spans="1:16" ht="15.75" customHeight="1" x14ac:dyDescent="0.3">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N2073" s="14"/>
      <c r="O2073" s="12"/>
      <c r="P2073" s="13"/>
    </row>
    <row r="2074" spans="1:16" ht="15.75" customHeight="1" x14ac:dyDescent="0.3">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N2074" s="14"/>
      <c r="O2074" s="12"/>
      <c r="P2074" s="13"/>
    </row>
    <row r="2075" spans="1:16" ht="15.75" customHeight="1" x14ac:dyDescent="0.3">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N2075" s="14"/>
      <c r="O2075" s="12"/>
      <c r="P2075" s="13"/>
    </row>
    <row r="2076" spans="1:16" ht="15.75" customHeight="1" x14ac:dyDescent="0.3">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N2076" s="14"/>
      <c r="O2076" s="12"/>
      <c r="P2076" s="13"/>
    </row>
    <row r="2077" spans="1:16" ht="15.75" customHeight="1" x14ac:dyDescent="0.3">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N2077" s="14"/>
      <c r="O2077" s="12"/>
      <c r="P2077" s="13"/>
    </row>
    <row r="2078" spans="1:16" ht="15.75" customHeight="1" x14ac:dyDescent="0.3">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N2078" s="14"/>
      <c r="O2078" s="12"/>
      <c r="P2078" s="13"/>
    </row>
    <row r="2079" spans="1:16" ht="15.75" customHeight="1" x14ac:dyDescent="0.3">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N2079" s="14"/>
      <c r="O2079" s="12"/>
      <c r="P2079" s="13"/>
    </row>
    <row r="2080" spans="1:16" ht="15.75" customHeight="1" x14ac:dyDescent="0.3">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N2080" s="14"/>
      <c r="O2080" s="12"/>
      <c r="P2080" s="13"/>
    </row>
    <row r="2081" spans="1:16" ht="15.75" customHeight="1" x14ac:dyDescent="0.3">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N2081" s="14"/>
      <c r="O2081" s="12"/>
      <c r="P2081" s="13"/>
    </row>
    <row r="2082" spans="1:16" ht="15.75" customHeight="1" x14ac:dyDescent="0.3">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N2082" s="14"/>
      <c r="O2082" s="12"/>
      <c r="P2082" s="13"/>
    </row>
    <row r="2083" spans="1:16" ht="15.75" customHeight="1" x14ac:dyDescent="0.3">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N2083" s="14"/>
      <c r="O2083" s="12"/>
      <c r="P2083" s="13"/>
    </row>
    <row r="2084" spans="1:16" ht="15.75" customHeight="1" x14ac:dyDescent="0.3">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N2084" s="14"/>
      <c r="O2084" s="12"/>
      <c r="P2084" s="13"/>
    </row>
    <row r="2085" spans="1:16" ht="15.75" customHeight="1" x14ac:dyDescent="0.3">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N2085" s="14"/>
      <c r="O2085" s="12"/>
      <c r="P2085" s="13"/>
    </row>
    <row r="2086" spans="1:16" ht="15.75" customHeight="1" x14ac:dyDescent="0.3">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N2086" s="14"/>
      <c r="O2086" s="12"/>
      <c r="P2086" s="13"/>
    </row>
    <row r="2087" spans="1:16" ht="15.75" customHeight="1" x14ac:dyDescent="0.3">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N2087" s="14"/>
      <c r="O2087" s="12"/>
      <c r="P2087" s="13"/>
    </row>
    <row r="2088" spans="1:16" ht="15.75" customHeight="1" x14ac:dyDescent="0.3">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N2088" s="14"/>
      <c r="O2088" s="12"/>
      <c r="P2088" s="13"/>
    </row>
    <row r="2089" spans="1:16" ht="15.75" customHeight="1" x14ac:dyDescent="0.3">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N2089" s="14"/>
      <c r="O2089" s="12"/>
      <c r="P2089" s="13"/>
    </row>
    <row r="2090" spans="1:16" ht="15.75" customHeight="1" x14ac:dyDescent="0.3">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N2090" s="14"/>
      <c r="O2090" s="12"/>
      <c r="P2090" s="13"/>
    </row>
    <row r="2091" spans="1:16" ht="15.75" customHeight="1" x14ac:dyDescent="0.3">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N2091" s="14"/>
      <c r="O2091" s="12"/>
      <c r="P2091" s="13"/>
    </row>
    <row r="2092" spans="1:16" ht="15.75" customHeight="1" x14ac:dyDescent="0.3">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N2092" s="14"/>
      <c r="O2092" s="12"/>
      <c r="P2092" s="13"/>
    </row>
    <row r="2093" spans="1:16" ht="15.75" customHeight="1" x14ac:dyDescent="0.3">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N2093" s="14"/>
      <c r="O2093" s="12"/>
      <c r="P2093" s="13"/>
    </row>
    <row r="2094" spans="1:16" ht="15.75" customHeight="1" x14ac:dyDescent="0.3">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N2094" s="14"/>
      <c r="O2094" s="12"/>
      <c r="P2094" s="13"/>
    </row>
    <row r="2095" spans="1:16" ht="15.75" customHeight="1" x14ac:dyDescent="0.3">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N2095" s="14"/>
      <c r="O2095" s="12"/>
      <c r="P2095" s="13"/>
    </row>
    <row r="2096" spans="1:16" ht="15.75" customHeight="1" x14ac:dyDescent="0.3">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N2096" s="14"/>
      <c r="O2096" s="12"/>
      <c r="P2096" s="13"/>
    </row>
    <row r="2097" spans="1:16" ht="15.75" customHeight="1" x14ac:dyDescent="0.3">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N2097" s="14"/>
      <c r="O2097" s="12"/>
      <c r="P2097" s="13"/>
    </row>
    <row r="2098" spans="1:16" ht="15.75" customHeight="1" x14ac:dyDescent="0.3">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N2098" s="14"/>
      <c r="O2098" s="12"/>
      <c r="P2098" s="13"/>
    </row>
    <row r="2099" spans="1:16" ht="15.75" customHeight="1" x14ac:dyDescent="0.3">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N2099" s="14"/>
      <c r="O2099" s="12"/>
      <c r="P2099" s="13"/>
    </row>
    <row r="2100" spans="1:16" ht="15.75" customHeight="1" x14ac:dyDescent="0.3">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N2100" s="14"/>
      <c r="O2100" s="12"/>
      <c r="P2100" s="13"/>
    </row>
    <row r="2101" spans="1:16" ht="15.75" customHeight="1" x14ac:dyDescent="0.3">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N2101" s="14"/>
      <c r="O2101" s="12"/>
      <c r="P2101" s="13"/>
    </row>
    <row r="2102" spans="1:16" ht="15.75" customHeight="1" x14ac:dyDescent="0.3">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N2102" s="14"/>
      <c r="O2102" s="12"/>
      <c r="P2102" s="13"/>
    </row>
    <row r="2103" spans="1:16" ht="15.75" customHeight="1" x14ac:dyDescent="0.3">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N2103" s="14"/>
      <c r="O2103" s="12"/>
      <c r="P2103" s="13"/>
    </row>
    <row r="2104" spans="1:16" ht="15.75" customHeight="1" x14ac:dyDescent="0.3">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N2104" s="14"/>
      <c r="O2104" s="12"/>
      <c r="P2104" s="13"/>
    </row>
    <row r="2105" spans="1:16" ht="15.75" customHeight="1" x14ac:dyDescent="0.3">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N2105" s="14"/>
      <c r="O2105" s="12"/>
      <c r="P2105" s="13"/>
    </row>
    <row r="2106" spans="1:16" ht="15.75" customHeight="1" x14ac:dyDescent="0.3">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N2106" s="14"/>
      <c r="O2106" s="12"/>
      <c r="P2106" s="13"/>
    </row>
    <row r="2107" spans="1:16" ht="15.75" customHeight="1" x14ac:dyDescent="0.3">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N2107" s="14"/>
      <c r="O2107" s="12"/>
      <c r="P2107" s="13"/>
    </row>
    <row r="2108" spans="1:16" ht="15.75" customHeight="1" x14ac:dyDescent="0.3">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N2108" s="14"/>
      <c r="O2108" s="12"/>
      <c r="P2108" s="13"/>
    </row>
    <row r="2109" spans="1:16" ht="15.75" customHeight="1" x14ac:dyDescent="0.3">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N2109" s="14"/>
      <c r="O2109" s="12"/>
      <c r="P2109" s="13"/>
    </row>
    <row r="2110" spans="1:16" ht="15.75" customHeight="1" x14ac:dyDescent="0.3">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N2110" s="14"/>
      <c r="O2110" s="12"/>
      <c r="P2110" s="13"/>
    </row>
    <row r="2111" spans="1:16" ht="15.75" customHeight="1" x14ac:dyDescent="0.3">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N2111" s="14"/>
      <c r="O2111" s="12"/>
      <c r="P2111" s="13"/>
    </row>
    <row r="2112" spans="1:16" ht="15.75" customHeight="1" x14ac:dyDescent="0.3">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N2112" s="14"/>
      <c r="O2112" s="12"/>
      <c r="P2112" s="13"/>
    </row>
    <row r="2113" spans="1:16" ht="15.75" customHeight="1" x14ac:dyDescent="0.3">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N2113" s="14"/>
      <c r="O2113" s="12"/>
      <c r="P2113" s="13"/>
    </row>
    <row r="2114" spans="1:16" ht="15.75" customHeight="1" x14ac:dyDescent="0.3">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N2114" s="14"/>
      <c r="O2114" s="12"/>
      <c r="P2114" s="13"/>
    </row>
    <row r="2115" spans="1:16" ht="15.75" customHeight="1" x14ac:dyDescent="0.3">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N2115" s="14"/>
      <c r="O2115" s="12"/>
      <c r="P2115" s="13"/>
    </row>
    <row r="2116" spans="1:16" ht="15.75" customHeight="1" x14ac:dyDescent="0.3">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N2116" s="14"/>
      <c r="O2116" s="12"/>
      <c r="P2116" s="13"/>
    </row>
    <row r="2117" spans="1:16" ht="15.75" customHeight="1" x14ac:dyDescent="0.3">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N2117" s="14"/>
      <c r="O2117" s="12"/>
      <c r="P2117" s="13"/>
    </row>
    <row r="2118" spans="1:16" ht="15.75" customHeight="1" x14ac:dyDescent="0.3">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N2118" s="14"/>
      <c r="O2118" s="12"/>
      <c r="P2118" s="13"/>
    </row>
    <row r="2119" spans="1:16" ht="15.75" customHeight="1" x14ac:dyDescent="0.3">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N2119" s="14"/>
      <c r="O2119" s="12"/>
      <c r="P2119" s="13"/>
    </row>
    <row r="2120" spans="1:16" ht="15.75" customHeight="1" x14ac:dyDescent="0.3">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N2120" s="14"/>
      <c r="O2120" s="12"/>
      <c r="P2120" s="13"/>
    </row>
    <row r="2121" spans="1:16" ht="15.75" customHeight="1" x14ac:dyDescent="0.3">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N2121" s="14"/>
      <c r="O2121" s="12"/>
      <c r="P2121" s="13"/>
    </row>
    <row r="2122" spans="1:16" ht="15.75" customHeight="1" x14ac:dyDescent="0.3">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N2122" s="14"/>
      <c r="O2122" s="12"/>
      <c r="P2122" s="13"/>
    </row>
    <row r="2123" spans="1:16" ht="15.75" customHeight="1" x14ac:dyDescent="0.3">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N2123" s="14"/>
      <c r="O2123" s="12"/>
      <c r="P2123" s="13"/>
    </row>
    <row r="2124" spans="1:16" ht="15.75" customHeight="1" x14ac:dyDescent="0.3">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N2124" s="14"/>
      <c r="O2124" s="12"/>
      <c r="P2124" s="13"/>
    </row>
    <row r="2125" spans="1:16" ht="15.75" customHeight="1" x14ac:dyDescent="0.3">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N2125" s="14"/>
      <c r="O2125" s="12"/>
      <c r="P2125" s="13"/>
    </row>
    <row r="2126" spans="1:16" ht="15.75" customHeight="1" x14ac:dyDescent="0.3">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N2126" s="14"/>
      <c r="O2126" s="12"/>
      <c r="P2126" s="13"/>
    </row>
    <row r="2127" spans="1:16" ht="15.75" customHeight="1" x14ac:dyDescent="0.3">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N2127" s="14"/>
      <c r="O2127" s="12"/>
      <c r="P2127" s="13"/>
    </row>
    <row r="2128" spans="1:16" ht="15.75" customHeight="1" x14ac:dyDescent="0.3">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N2128" s="14"/>
      <c r="O2128" s="12"/>
      <c r="P2128" s="13"/>
    </row>
    <row r="2129" spans="1:16" ht="15.75" customHeight="1" x14ac:dyDescent="0.3">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N2129" s="14"/>
      <c r="O2129" s="12"/>
      <c r="P2129" s="13"/>
    </row>
    <row r="2130" spans="1:16" ht="15.75" customHeight="1" x14ac:dyDescent="0.3">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N2130" s="14"/>
      <c r="O2130" s="12"/>
      <c r="P2130" s="13"/>
    </row>
    <row r="2131" spans="1:16" ht="15.75" customHeight="1" x14ac:dyDescent="0.3">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N2131" s="14"/>
      <c r="O2131" s="12"/>
      <c r="P2131" s="13"/>
    </row>
    <row r="2132" spans="1:16" ht="15.75" customHeight="1" x14ac:dyDescent="0.3">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N2132" s="14"/>
      <c r="O2132" s="12"/>
      <c r="P2132" s="13"/>
    </row>
    <row r="2133" spans="1:16" ht="15.75" customHeight="1" x14ac:dyDescent="0.3">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N2133" s="14"/>
      <c r="O2133" s="12"/>
      <c r="P2133" s="13"/>
    </row>
    <row r="2134" spans="1:16" ht="15.75" customHeight="1" x14ac:dyDescent="0.3">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N2134" s="14"/>
      <c r="O2134" s="12"/>
      <c r="P2134" s="13"/>
    </row>
    <row r="2135" spans="1:16" ht="15.75" customHeight="1" x14ac:dyDescent="0.3">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N2135" s="14"/>
      <c r="O2135" s="12"/>
      <c r="P2135" s="13"/>
    </row>
    <row r="2136" spans="1:16" ht="15.75" customHeight="1" x14ac:dyDescent="0.3">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N2136" s="14"/>
      <c r="O2136" s="12"/>
      <c r="P2136" s="13"/>
    </row>
    <row r="2137" spans="1:16" ht="15.75" customHeight="1" x14ac:dyDescent="0.3">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N2137" s="14"/>
      <c r="O2137" s="12"/>
      <c r="P2137" s="13"/>
    </row>
    <row r="2138" spans="1:16" ht="15.75" customHeight="1" x14ac:dyDescent="0.3">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N2138" s="14"/>
      <c r="O2138" s="12"/>
      <c r="P2138" s="13"/>
    </row>
    <row r="2139" spans="1:16" ht="15.75" customHeight="1" x14ac:dyDescent="0.3">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N2139" s="14"/>
      <c r="O2139" s="12"/>
      <c r="P2139" s="13"/>
    </row>
    <row r="2140" spans="1:16" ht="15.75" customHeight="1" x14ac:dyDescent="0.3">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N2140" s="14"/>
      <c r="O2140" s="12"/>
      <c r="P2140" s="13"/>
    </row>
    <row r="2141" spans="1:16" ht="15.75" customHeight="1" x14ac:dyDescent="0.3">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N2141" s="14"/>
      <c r="O2141" s="12"/>
      <c r="P2141" s="13"/>
    </row>
    <row r="2142" spans="1:16" ht="15.75" customHeight="1" x14ac:dyDescent="0.3">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N2142" s="14"/>
      <c r="O2142" s="12"/>
      <c r="P2142" s="13"/>
    </row>
    <row r="2143" spans="1:16" ht="15.75" customHeight="1" x14ac:dyDescent="0.3">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N2143" s="14"/>
      <c r="O2143" s="12"/>
      <c r="P2143" s="13"/>
    </row>
    <row r="2144" spans="1:16" ht="15.75" customHeight="1" x14ac:dyDescent="0.3">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N2144" s="14"/>
      <c r="O2144" s="12"/>
      <c r="P2144" s="13"/>
    </row>
    <row r="2145" spans="1:16" ht="15.75" customHeight="1" x14ac:dyDescent="0.3">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N2145" s="14"/>
      <c r="O2145" s="12"/>
      <c r="P2145" s="13"/>
    </row>
    <row r="2146" spans="1:16" ht="15.75" customHeight="1" x14ac:dyDescent="0.3">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N2146" s="14"/>
      <c r="O2146" s="12"/>
      <c r="P2146" s="13"/>
    </row>
    <row r="2147" spans="1:16" ht="15.75" customHeight="1" x14ac:dyDescent="0.3">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N2147" s="14"/>
      <c r="O2147" s="12"/>
      <c r="P2147" s="13"/>
    </row>
    <row r="2148" spans="1:16" ht="15.75" customHeight="1" x14ac:dyDescent="0.3">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N2148" s="14"/>
      <c r="O2148" s="12"/>
      <c r="P2148" s="13"/>
    </row>
    <row r="2149" spans="1:16" ht="15.75" customHeight="1" x14ac:dyDescent="0.3">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N2149" s="14"/>
      <c r="O2149" s="12"/>
      <c r="P2149" s="13"/>
    </row>
    <row r="2150" spans="1:16" ht="15.75" customHeight="1" x14ac:dyDescent="0.3">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N2150" s="14"/>
      <c r="O2150" s="12"/>
      <c r="P2150" s="13"/>
    </row>
    <row r="2151" spans="1:16" ht="15.75" customHeight="1" x14ac:dyDescent="0.3">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N2151" s="14"/>
      <c r="O2151" s="12"/>
      <c r="P2151" s="13"/>
    </row>
    <row r="2152" spans="1:16" ht="15.75" customHeight="1" x14ac:dyDescent="0.3">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N2152" s="14"/>
      <c r="O2152" s="12"/>
      <c r="P2152" s="13"/>
    </row>
    <row r="2153" spans="1:16" ht="15.75" customHeight="1" x14ac:dyDescent="0.3">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N2153" s="14"/>
      <c r="O2153" s="12"/>
      <c r="P2153" s="13"/>
    </row>
    <row r="2154" spans="1:16" ht="15.75" customHeight="1" x14ac:dyDescent="0.3">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N2154" s="14"/>
      <c r="O2154" s="12"/>
      <c r="P2154" s="13"/>
    </row>
    <row r="2155" spans="1:16" ht="15.75" customHeight="1" x14ac:dyDescent="0.3">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N2155" s="14"/>
      <c r="O2155" s="12"/>
      <c r="P2155" s="13"/>
    </row>
    <row r="2156" spans="1:16" ht="15.75" customHeight="1" x14ac:dyDescent="0.3">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N2156" s="14"/>
      <c r="O2156" s="12"/>
      <c r="P2156" s="13"/>
    </row>
    <row r="2157" spans="1:16" ht="15.75" customHeight="1" x14ac:dyDescent="0.3">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N2157" s="14"/>
      <c r="O2157" s="12"/>
      <c r="P2157" s="13"/>
    </row>
    <row r="2158" spans="1:16" ht="15.75" customHeight="1" x14ac:dyDescent="0.3">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N2158" s="14"/>
      <c r="O2158" s="12"/>
      <c r="P2158" s="13"/>
    </row>
    <row r="2159" spans="1:16" ht="15.75" customHeight="1" x14ac:dyDescent="0.3">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N2159" s="14"/>
      <c r="O2159" s="12"/>
      <c r="P2159" s="13"/>
    </row>
    <row r="2160" spans="1:16" ht="15.75" customHeight="1" x14ac:dyDescent="0.3">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N2160" s="14"/>
      <c r="O2160" s="12"/>
      <c r="P2160" s="13"/>
    </row>
    <row r="2161" spans="1:16" ht="15.75" customHeight="1" x14ac:dyDescent="0.3">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N2161" s="14"/>
      <c r="O2161" s="12"/>
      <c r="P2161" s="13"/>
    </row>
    <row r="2162" spans="1:16" ht="15.75" customHeight="1" x14ac:dyDescent="0.3">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N2162" s="14"/>
      <c r="O2162" s="12"/>
      <c r="P2162" s="13"/>
    </row>
    <row r="2163" spans="1:16" ht="15.75" customHeight="1" x14ac:dyDescent="0.3">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N2163" s="14"/>
      <c r="O2163" s="12"/>
      <c r="P2163" s="13"/>
    </row>
    <row r="2164" spans="1:16" ht="15.75" customHeight="1" x14ac:dyDescent="0.3">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N2164" s="14"/>
      <c r="O2164" s="12"/>
      <c r="P2164" s="13"/>
    </row>
    <row r="2165" spans="1:16" ht="15.75" customHeight="1" x14ac:dyDescent="0.3">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N2165" s="14"/>
      <c r="O2165" s="12"/>
      <c r="P2165" s="13"/>
    </row>
    <row r="2166" spans="1:16" ht="15.75" customHeight="1" x14ac:dyDescent="0.3">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N2166" s="14"/>
      <c r="O2166" s="12"/>
      <c r="P2166" s="13"/>
    </row>
    <row r="2167" spans="1:16" ht="15.75" customHeight="1" x14ac:dyDescent="0.3">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N2167" s="14"/>
      <c r="O2167" s="12"/>
      <c r="P2167" s="13"/>
    </row>
    <row r="2168" spans="1:16" ht="15.75" customHeight="1" x14ac:dyDescent="0.3">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N2168" s="14"/>
      <c r="O2168" s="12"/>
      <c r="P2168" s="13"/>
    </row>
    <row r="2169" spans="1:16" ht="15.75" customHeight="1" x14ac:dyDescent="0.3">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N2169" s="14"/>
      <c r="O2169" s="12"/>
      <c r="P2169" s="13"/>
    </row>
    <row r="2170" spans="1:16" ht="15.75" customHeight="1" x14ac:dyDescent="0.3">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N2170" s="14"/>
      <c r="O2170" s="12"/>
      <c r="P2170" s="13"/>
    </row>
    <row r="2171" spans="1:16" ht="15.75" customHeight="1" x14ac:dyDescent="0.3">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N2171" s="14"/>
      <c r="O2171" s="12"/>
      <c r="P2171" s="13"/>
    </row>
    <row r="2172" spans="1:16" ht="15.75" customHeight="1" x14ac:dyDescent="0.3">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N2172" s="14"/>
      <c r="O2172" s="12"/>
      <c r="P2172" s="13"/>
    </row>
    <row r="2173" spans="1:16" ht="15.75" customHeight="1" x14ac:dyDescent="0.3">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N2173" s="14"/>
      <c r="O2173" s="12"/>
      <c r="P2173" s="13"/>
    </row>
    <row r="2174" spans="1:16" ht="15.75" customHeight="1" x14ac:dyDescent="0.3">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N2174" s="14"/>
      <c r="O2174" s="12"/>
      <c r="P2174" s="13"/>
    </row>
    <row r="2175" spans="1:16" ht="15.75" customHeight="1" x14ac:dyDescent="0.3">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N2175" s="14"/>
      <c r="O2175" s="12"/>
      <c r="P2175" s="13"/>
    </row>
    <row r="2176" spans="1:16" ht="15.75" customHeight="1" x14ac:dyDescent="0.3">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N2176" s="14"/>
      <c r="O2176" s="12"/>
      <c r="P2176" s="13"/>
    </row>
    <row r="2177" spans="1:16" ht="15.75" customHeight="1" x14ac:dyDescent="0.3">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N2177" s="14"/>
      <c r="O2177" s="12"/>
      <c r="P2177" s="13"/>
    </row>
    <row r="2178" spans="1:16" ht="15.75" customHeight="1" x14ac:dyDescent="0.3">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N2178" s="14"/>
      <c r="O2178" s="12"/>
      <c r="P2178" s="13"/>
    </row>
    <row r="2179" spans="1:16" ht="15.75" customHeight="1" x14ac:dyDescent="0.3">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N2179" s="14"/>
      <c r="O2179" s="12"/>
      <c r="P2179" s="13"/>
    </row>
    <row r="2180" spans="1:16" ht="15.75" customHeight="1" x14ac:dyDescent="0.3">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N2180" s="14"/>
      <c r="O2180" s="12"/>
      <c r="P2180" s="13"/>
    </row>
    <row r="2181" spans="1:16" ht="15.75" customHeight="1" x14ac:dyDescent="0.3">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N2181" s="14"/>
      <c r="O2181" s="12"/>
      <c r="P2181" s="13"/>
    </row>
    <row r="2182" spans="1:16" ht="15.75" customHeight="1" x14ac:dyDescent="0.3">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N2182" s="14"/>
      <c r="O2182" s="12"/>
      <c r="P2182" s="13"/>
    </row>
    <row r="2183" spans="1:16" ht="15.75" customHeight="1" x14ac:dyDescent="0.3">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N2183" s="14"/>
      <c r="O2183" s="12"/>
      <c r="P2183" s="13"/>
    </row>
    <row r="2184" spans="1:16" ht="15.75" customHeight="1" x14ac:dyDescent="0.3">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N2184" s="14"/>
      <c r="O2184" s="12"/>
      <c r="P2184" s="13"/>
    </row>
    <row r="2185" spans="1:16" ht="15.75" customHeight="1" x14ac:dyDescent="0.3">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N2185" s="14"/>
      <c r="O2185" s="12"/>
      <c r="P2185" s="13"/>
    </row>
    <row r="2186" spans="1:16" ht="15.75" customHeight="1" x14ac:dyDescent="0.3">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N2186" s="14"/>
      <c r="O2186" s="12"/>
      <c r="P2186" s="13"/>
    </row>
    <row r="2187" spans="1:16" ht="15.75" customHeight="1" x14ac:dyDescent="0.3">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N2187" s="14"/>
      <c r="O2187" s="12"/>
      <c r="P2187" s="13"/>
    </row>
    <row r="2188" spans="1:16" ht="15.75" customHeight="1" x14ac:dyDescent="0.3">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N2188" s="14"/>
      <c r="O2188" s="12"/>
      <c r="P2188" s="13"/>
    </row>
    <row r="2189" spans="1:16" ht="15.75" customHeight="1" x14ac:dyDescent="0.3">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N2189" s="14"/>
      <c r="O2189" s="12"/>
      <c r="P2189" s="13"/>
    </row>
    <row r="2190" spans="1:16" ht="15.75" customHeight="1" x14ac:dyDescent="0.3">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N2190" s="14"/>
      <c r="O2190" s="12"/>
      <c r="P2190" s="13"/>
    </row>
    <row r="2191" spans="1:16" ht="15.75" customHeight="1" x14ac:dyDescent="0.3">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N2191" s="14"/>
      <c r="O2191" s="12"/>
      <c r="P2191" s="13"/>
    </row>
    <row r="2192" spans="1:16" ht="15.75" customHeight="1" x14ac:dyDescent="0.3">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N2192" s="14"/>
      <c r="O2192" s="12"/>
      <c r="P2192" s="13"/>
    </row>
    <row r="2193" spans="1:16" ht="15.75" customHeight="1" x14ac:dyDescent="0.3">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N2193" s="14"/>
      <c r="O2193" s="12"/>
      <c r="P2193" s="13"/>
    </row>
    <row r="2194" spans="1:16" ht="15.75" customHeight="1" x14ac:dyDescent="0.3">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N2194" s="14"/>
      <c r="O2194" s="12"/>
      <c r="P2194" s="13"/>
    </row>
    <row r="2195" spans="1:16" ht="15.75" customHeight="1" x14ac:dyDescent="0.3">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N2195" s="14"/>
      <c r="O2195" s="12"/>
      <c r="P2195" s="13"/>
    </row>
    <row r="2196" spans="1:16" ht="15.75" customHeight="1" x14ac:dyDescent="0.3">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N2196" s="14"/>
      <c r="O2196" s="12"/>
      <c r="P2196" s="13"/>
    </row>
    <row r="2197" spans="1:16" ht="15.75" customHeight="1" x14ac:dyDescent="0.3">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N2197" s="14"/>
      <c r="O2197" s="12"/>
      <c r="P2197" s="13"/>
    </row>
    <row r="2198" spans="1:16" ht="15.75" customHeight="1" x14ac:dyDescent="0.3">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N2198" s="14"/>
      <c r="O2198" s="12"/>
      <c r="P2198" s="13"/>
    </row>
    <row r="2199" spans="1:16" ht="15.75" customHeight="1" x14ac:dyDescent="0.3">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N2199" s="14"/>
      <c r="O2199" s="12"/>
      <c r="P2199" s="13"/>
    </row>
    <row r="2200" spans="1:16" ht="15.75" customHeight="1" x14ac:dyDescent="0.3">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N2200" s="14"/>
      <c r="O2200" s="12"/>
      <c r="P2200" s="13"/>
    </row>
    <row r="2201" spans="1:16" ht="15.75" customHeight="1" x14ac:dyDescent="0.3">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N2201" s="14"/>
      <c r="O2201" s="12"/>
      <c r="P2201" s="13"/>
    </row>
    <row r="2202" spans="1:16" ht="15.75" customHeight="1" x14ac:dyDescent="0.3">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N2202" s="14"/>
      <c r="O2202" s="12"/>
      <c r="P2202" s="13"/>
    </row>
    <row r="2203" spans="1:16" ht="15.75" customHeight="1" x14ac:dyDescent="0.3">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N2203" s="14"/>
      <c r="O2203" s="12"/>
      <c r="P2203" s="13"/>
    </row>
    <row r="2204" spans="1:16" ht="15.75" customHeight="1" x14ac:dyDescent="0.3">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N2204" s="14"/>
      <c r="O2204" s="12"/>
      <c r="P2204" s="13"/>
    </row>
    <row r="2205" spans="1:16" ht="15.75" customHeight="1" x14ac:dyDescent="0.3">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N2205" s="14"/>
      <c r="O2205" s="12"/>
      <c r="P2205" s="13"/>
    </row>
    <row r="2206" spans="1:16" ht="15.75" customHeight="1" x14ac:dyDescent="0.3">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N2206" s="14"/>
      <c r="O2206" s="12"/>
      <c r="P2206" s="13"/>
    </row>
    <row r="2207" spans="1:16" ht="15.75" customHeight="1" x14ac:dyDescent="0.3">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N2207" s="14"/>
      <c r="O2207" s="12"/>
      <c r="P2207" s="13"/>
    </row>
    <row r="2208" spans="1:16" ht="15.75" customHeight="1" x14ac:dyDescent="0.3">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N2208" s="14"/>
      <c r="O2208" s="12"/>
      <c r="P2208" s="13"/>
    </row>
    <row r="2209" spans="1:16" ht="15.75" customHeight="1" x14ac:dyDescent="0.3">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N2209" s="14"/>
      <c r="O2209" s="12"/>
      <c r="P2209" s="13"/>
    </row>
    <row r="2210" spans="1:16" ht="15.75" customHeight="1" x14ac:dyDescent="0.3">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N2210" s="14"/>
      <c r="O2210" s="12"/>
      <c r="P2210" s="13"/>
    </row>
    <row r="2211" spans="1:16" ht="15.75" customHeight="1" x14ac:dyDescent="0.3">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N2211" s="14"/>
      <c r="O2211" s="12"/>
      <c r="P2211" s="13"/>
    </row>
    <row r="2212" spans="1:16" ht="15.75" customHeight="1" x14ac:dyDescent="0.3">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N2212" s="14"/>
      <c r="O2212" s="12"/>
      <c r="P2212" s="13"/>
    </row>
    <row r="2213" spans="1:16" ht="15.75" customHeight="1" x14ac:dyDescent="0.3">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N2213" s="14"/>
      <c r="O2213" s="12"/>
      <c r="P2213" s="13"/>
    </row>
    <row r="2214" spans="1:16" ht="15.75" customHeight="1" x14ac:dyDescent="0.3">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N2214" s="14"/>
      <c r="O2214" s="12"/>
      <c r="P2214" s="13"/>
    </row>
    <row r="2215" spans="1:16" ht="15.75" customHeight="1" x14ac:dyDescent="0.3">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N2215" s="14"/>
      <c r="O2215" s="12"/>
      <c r="P2215" s="13"/>
    </row>
    <row r="2216" spans="1:16" ht="15.75" customHeight="1" x14ac:dyDescent="0.3">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N2216" s="14"/>
      <c r="O2216" s="12"/>
      <c r="P2216" s="13"/>
    </row>
    <row r="2217" spans="1:16" ht="15.75" customHeight="1" x14ac:dyDescent="0.3">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N2217" s="14"/>
      <c r="O2217" s="12"/>
      <c r="P2217" s="13"/>
    </row>
    <row r="2218" spans="1:16" ht="15.75" customHeight="1" x14ac:dyDescent="0.3">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N2218" s="14"/>
      <c r="O2218" s="12"/>
      <c r="P2218" s="13"/>
    </row>
    <row r="2219" spans="1:16" ht="15.75" customHeight="1" x14ac:dyDescent="0.3">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N2219" s="14"/>
      <c r="O2219" s="12"/>
      <c r="P2219" s="13"/>
    </row>
    <row r="2220" spans="1:16" ht="15.75" customHeight="1" x14ac:dyDescent="0.3">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N2220" s="14"/>
      <c r="O2220" s="12"/>
      <c r="P2220" s="13"/>
    </row>
    <row r="2221" spans="1:16" ht="15.75" customHeight="1" x14ac:dyDescent="0.3">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N2221" s="14"/>
      <c r="O2221" s="12"/>
      <c r="P2221" s="13"/>
    </row>
    <row r="2222" spans="1:16" ht="15.75" customHeight="1" x14ac:dyDescent="0.3">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N2222" s="14"/>
      <c r="O2222" s="12"/>
      <c r="P2222" s="13"/>
    </row>
    <row r="2223" spans="1:16" ht="15.75" customHeight="1" x14ac:dyDescent="0.3">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N2223" s="14"/>
      <c r="O2223" s="12"/>
      <c r="P2223" s="13"/>
    </row>
    <row r="2224" spans="1:16" ht="15.75" customHeight="1" x14ac:dyDescent="0.3">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N2224" s="14"/>
      <c r="O2224" s="12"/>
      <c r="P2224" s="13"/>
    </row>
    <row r="2225" spans="1:16" ht="15.75" customHeight="1" x14ac:dyDescent="0.3">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N2225" s="14"/>
      <c r="O2225" s="12"/>
      <c r="P2225" s="13"/>
    </row>
    <row r="2226" spans="1:16" ht="15.75" customHeight="1" x14ac:dyDescent="0.3">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N2226" s="14"/>
      <c r="O2226" s="12"/>
      <c r="P2226" s="13"/>
    </row>
    <row r="2227" spans="1:16" ht="15.75" customHeight="1" x14ac:dyDescent="0.3">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N2227" s="14"/>
      <c r="O2227" s="12"/>
      <c r="P2227" s="13"/>
    </row>
    <row r="2228" spans="1:16" ht="15.75" customHeight="1" x14ac:dyDescent="0.3">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N2228" s="14"/>
      <c r="O2228" s="12"/>
      <c r="P2228" s="13"/>
    </row>
    <row r="2229" spans="1:16" ht="15.75" customHeight="1" x14ac:dyDescent="0.3">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N2229" s="14"/>
      <c r="O2229" s="12"/>
      <c r="P2229" s="13"/>
    </row>
    <row r="2230" spans="1:16" ht="15.75" customHeight="1" x14ac:dyDescent="0.3">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N2230" s="14"/>
      <c r="O2230" s="12"/>
      <c r="P2230" s="13"/>
    </row>
    <row r="2231" spans="1:16" ht="15.75" customHeight="1" x14ac:dyDescent="0.3">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N2231" s="14"/>
      <c r="O2231" s="12"/>
      <c r="P2231" s="13"/>
    </row>
    <row r="2232" spans="1:16" ht="15.75" customHeight="1" x14ac:dyDescent="0.3">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N2232" s="14"/>
      <c r="O2232" s="12"/>
      <c r="P2232" s="13"/>
    </row>
    <row r="2233" spans="1:16" ht="15.75" customHeight="1" x14ac:dyDescent="0.3">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N2233" s="14"/>
      <c r="O2233" s="12"/>
      <c r="P2233" s="13"/>
    </row>
    <row r="2234" spans="1:16" ht="15.75" customHeight="1" x14ac:dyDescent="0.3">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N2234" s="14"/>
      <c r="O2234" s="12"/>
      <c r="P2234" s="13"/>
    </row>
    <row r="2235" spans="1:16" ht="15.75" customHeight="1" x14ac:dyDescent="0.3">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N2235" s="14"/>
      <c r="O2235" s="12"/>
      <c r="P2235" s="13"/>
    </row>
    <row r="2236" spans="1:16" ht="15.75" customHeight="1" x14ac:dyDescent="0.3">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N2236" s="14"/>
      <c r="O2236" s="12"/>
      <c r="P2236" s="13"/>
    </row>
    <row r="2237" spans="1:16" ht="15.75" customHeight="1" x14ac:dyDescent="0.3">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N2237" s="14"/>
      <c r="O2237" s="12"/>
      <c r="P2237" s="13"/>
    </row>
    <row r="2238" spans="1:16" ht="15.75" customHeight="1" x14ac:dyDescent="0.3">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N2238" s="14"/>
      <c r="O2238" s="12"/>
      <c r="P2238" s="13"/>
    </row>
    <row r="2239" spans="1:16" ht="15.75" customHeight="1" x14ac:dyDescent="0.3">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N2239" s="14"/>
      <c r="O2239" s="12"/>
      <c r="P2239" s="13"/>
    </row>
    <row r="2240" spans="1:16" ht="15.75" customHeight="1" x14ac:dyDescent="0.3">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N2240" s="14"/>
      <c r="O2240" s="12"/>
      <c r="P2240" s="13"/>
    </row>
    <row r="2241" spans="1:16" ht="15.75" customHeight="1" x14ac:dyDescent="0.3">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N2241" s="14"/>
      <c r="O2241" s="12"/>
      <c r="P2241" s="13"/>
    </row>
    <row r="2242" spans="1:16" ht="15.75" customHeight="1" x14ac:dyDescent="0.3">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N2242" s="14"/>
      <c r="O2242" s="12"/>
      <c r="P2242" s="13"/>
    </row>
    <row r="2243" spans="1:16" ht="15.75" customHeight="1" x14ac:dyDescent="0.3">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N2243" s="14"/>
      <c r="O2243" s="12"/>
      <c r="P2243" s="13"/>
    </row>
    <row r="2244" spans="1:16" ht="15.75" customHeight="1" x14ac:dyDescent="0.3">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N2244" s="14"/>
      <c r="O2244" s="12"/>
      <c r="P2244" s="13"/>
    </row>
    <row r="2245" spans="1:16" ht="15.75" customHeight="1" x14ac:dyDescent="0.3">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N2245" s="14"/>
      <c r="O2245" s="12"/>
      <c r="P2245" s="13"/>
    </row>
    <row r="2246" spans="1:16" ht="15.75" customHeight="1" x14ac:dyDescent="0.3">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N2246" s="14"/>
      <c r="O2246" s="12"/>
      <c r="P2246" s="13"/>
    </row>
    <row r="2247" spans="1:16" ht="15.75" customHeight="1" x14ac:dyDescent="0.3">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N2247" s="14"/>
      <c r="O2247" s="12"/>
      <c r="P2247" s="13"/>
    </row>
    <row r="2248" spans="1:16" ht="15.75" customHeight="1" x14ac:dyDescent="0.3">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N2248" s="14"/>
      <c r="O2248" s="12"/>
      <c r="P2248" s="13"/>
    </row>
    <row r="2249" spans="1:16" ht="15.75" customHeight="1" x14ac:dyDescent="0.3">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N2249" s="14"/>
      <c r="O2249" s="12"/>
      <c r="P2249" s="13"/>
    </row>
    <row r="2250" spans="1:16" ht="15.75" customHeight="1" x14ac:dyDescent="0.3">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N2250" s="14"/>
      <c r="O2250" s="12"/>
      <c r="P2250" s="13"/>
    </row>
    <row r="2251" spans="1:16" ht="15.75" customHeight="1" x14ac:dyDescent="0.3">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N2251" s="14"/>
      <c r="O2251" s="12"/>
      <c r="P2251" s="13"/>
    </row>
    <row r="2252" spans="1:16" ht="15.75" customHeight="1" x14ac:dyDescent="0.3">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N2252" s="14"/>
      <c r="O2252" s="12"/>
      <c r="P2252" s="13"/>
    </row>
    <row r="2253" spans="1:16" ht="15.75" customHeight="1" x14ac:dyDescent="0.3">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N2253" s="14"/>
      <c r="O2253" s="12"/>
      <c r="P2253" s="13"/>
    </row>
    <row r="2254" spans="1:16" ht="15.75" customHeight="1" x14ac:dyDescent="0.3">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N2254" s="14"/>
      <c r="O2254" s="12"/>
      <c r="P2254" s="13"/>
    </row>
    <row r="2255" spans="1:16" ht="15.75" customHeight="1" x14ac:dyDescent="0.3">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N2255" s="14"/>
      <c r="O2255" s="12"/>
      <c r="P2255" s="13"/>
    </row>
    <row r="2256" spans="1:16" ht="15.75" customHeight="1" x14ac:dyDescent="0.3">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N2256" s="14"/>
      <c r="O2256" s="12"/>
      <c r="P2256" s="13"/>
    </row>
    <row r="2257" spans="1:16" ht="15.75" customHeight="1" x14ac:dyDescent="0.3">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N2257" s="14"/>
      <c r="O2257" s="12"/>
      <c r="P2257" s="13"/>
    </row>
    <row r="2258" spans="1:16" ht="15.75" customHeight="1" x14ac:dyDescent="0.3">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N2258" s="14"/>
      <c r="O2258" s="12"/>
      <c r="P2258" s="13"/>
    </row>
    <row r="2259" spans="1:16" ht="15.75" customHeight="1" x14ac:dyDescent="0.3">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N2259" s="14"/>
      <c r="O2259" s="12"/>
      <c r="P2259" s="13"/>
    </row>
    <row r="2260" spans="1:16" ht="15.75" customHeight="1" x14ac:dyDescent="0.3">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N2260" s="14"/>
      <c r="O2260" s="12"/>
      <c r="P2260" s="13"/>
    </row>
    <row r="2261" spans="1:16" ht="15.75" customHeight="1" x14ac:dyDescent="0.3">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N2261" s="14"/>
      <c r="O2261" s="12"/>
      <c r="P2261" s="13"/>
    </row>
    <row r="2262" spans="1:16" ht="15.75" customHeight="1" x14ac:dyDescent="0.3">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N2262" s="14"/>
      <c r="O2262" s="12"/>
      <c r="P2262" s="13"/>
    </row>
    <row r="2263" spans="1:16" ht="15.75" customHeight="1" x14ac:dyDescent="0.3">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N2263" s="14"/>
      <c r="O2263" s="12"/>
      <c r="P2263" s="13"/>
    </row>
    <row r="2264" spans="1:16" ht="15.75" customHeight="1" x14ac:dyDescent="0.3">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N2264" s="14"/>
      <c r="O2264" s="12"/>
      <c r="P2264" s="13"/>
    </row>
    <row r="2265" spans="1:16" ht="15.75" customHeight="1" x14ac:dyDescent="0.3">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N2265" s="14"/>
      <c r="O2265" s="12"/>
      <c r="P2265" s="13"/>
    </row>
    <row r="2266" spans="1:16" ht="15.75" customHeight="1" x14ac:dyDescent="0.3">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N2266" s="14"/>
      <c r="O2266" s="12"/>
      <c r="P2266" s="13"/>
    </row>
    <row r="2267" spans="1:16" ht="15.75" customHeight="1" x14ac:dyDescent="0.3">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N2267" s="14"/>
      <c r="O2267" s="12"/>
      <c r="P2267" s="13"/>
    </row>
    <row r="2268" spans="1:16" ht="15.75" customHeight="1" x14ac:dyDescent="0.3">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N2268" s="14"/>
      <c r="O2268" s="12"/>
      <c r="P2268" s="13"/>
    </row>
    <row r="2269" spans="1:16" ht="15.75" customHeight="1" x14ac:dyDescent="0.3">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N2269" s="14"/>
      <c r="O2269" s="12"/>
      <c r="P2269" s="13"/>
    </row>
    <row r="2270" spans="1:16" ht="15.75" customHeight="1" x14ac:dyDescent="0.3">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N2270" s="14"/>
      <c r="O2270" s="12"/>
      <c r="P2270" s="13"/>
    </row>
    <row r="2271" spans="1:16" ht="15.75" customHeight="1" x14ac:dyDescent="0.3">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N2271" s="14"/>
      <c r="O2271" s="12"/>
      <c r="P2271" s="13"/>
    </row>
    <row r="2272" spans="1:16" ht="15.75" customHeight="1" x14ac:dyDescent="0.3">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N2272" s="14"/>
      <c r="O2272" s="12"/>
      <c r="P2272" s="13"/>
    </row>
    <row r="2273" spans="1:16" ht="15.75" customHeight="1" x14ac:dyDescent="0.3">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N2273" s="14"/>
      <c r="O2273" s="12"/>
      <c r="P2273" s="13"/>
    </row>
    <row r="2274" spans="1:16" ht="15.75" customHeight="1" x14ac:dyDescent="0.3">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N2274" s="14"/>
      <c r="O2274" s="12"/>
      <c r="P2274" s="13"/>
    </row>
    <row r="2275" spans="1:16" ht="15.75" customHeight="1" x14ac:dyDescent="0.3">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N2275" s="14"/>
      <c r="O2275" s="12"/>
      <c r="P2275" s="13"/>
    </row>
    <row r="2276" spans="1:16" ht="15.75" customHeight="1" x14ac:dyDescent="0.3">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N2276" s="14"/>
      <c r="O2276" s="12"/>
      <c r="P2276" s="13"/>
    </row>
    <row r="2277" spans="1:16" ht="15.75" customHeight="1" x14ac:dyDescent="0.3">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N2277" s="14"/>
      <c r="O2277" s="12"/>
      <c r="P2277" s="13"/>
    </row>
    <row r="2278" spans="1:16" ht="15.75" customHeight="1" x14ac:dyDescent="0.3">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N2278" s="14"/>
      <c r="O2278" s="12"/>
      <c r="P2278" s="13"/>
    </row>
    <row r="2279" spans="1:16" ht="15.75" customHeight="1" x14ac:dyDescent="0.3">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N2279" s="14"/>
      <c r="O2279" s="12"/>
      <c r="P2279" s="13"/>
    </row>
    <row r="2280" spans="1:16" ht="15.75" customHeight="1" x14ac:dyDescent="0.3">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N2280" s="14"/>
      <c r="O2280" s="12"/>
      <c r="P2280" s="13"/>
    </row>
    <row r="2281" spans="1:16" ht="15.75" customHeight="1" x14ac:dyDescent="0.3">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N2281" s="14"/>
      <c r="O2281" s="12"/>
      <c r="P2281" s="13"/>
    </row>
    <row r="2282" spans="1:16" ht="15.75" customHeight="1" x14ac:dyDescent="0.3">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N2282" s="14"/>
      <c r="O2282" s="12"/>
      <c r="P2282" s="13"/>
    </row>
    <row r="2283" spans="1:16" ht="15.75" customHeight="1" x14ac:dyDescent="0.3">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N2283" s="14"/>
      <c r="O2283" s="12"/>
      <c r="P2283" s="13"/>
    </row>
    <row r="2284" spans="1:16" ht="15.75" customHeight="1" x14ac:dyDescent="0.3">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N2284" s="14"/>
      <c r="O2284" s="12"/>
      <c r="P2284" s="13"/>
    </row>
    <row r="2285" spans="1:16" ht="15.75" customHeight="1" x14ac:dyDescent="0.3">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N2285" s="14"/>
      <c r="O2285" s="12"/>
      <c r="P2285" s="13"/>
    </row>
    <row r="2286" spans="1:16" ht="15.75" customHeight="1" x14ac:dyDescent="0.3">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N2286" s="14"/>
      <c r="O2286" s="12"/>
      <c r="P2286" s="13"/>
    </row>
    <row r="2287" spans="1:16" ht="15.75" customHeight="1" x14ac:dyDescent="0.3">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N2287" s="14"/>
      <c r="O2287" s="12"/>
      <c r="P2287" s="13"/>
    </row>
    <row r="2288" spans="1:16" ht="15.75" customHeight="1" x14ac:dyDescent="0.3">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N2288" s="14"/>
      <c r="O2288" s="12"/>
      <c r="P2288" s="13"/>
    </row>
    <row r="2289" spans="1:16" ht="15.75" customHeight="1" x14ac:dyDescent="0.3">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N2289" s="14"/>
      <c r="O2289" s="12"/>
      <c r="P2289" s="13"/>
    </row>
    <row r="2290" spans="1:16" ht="15.75" customHeight="1" x14ac:dyDescent="0.3">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N2290" s="14"/>
      <c r="O2290" s="12"/>
      <c r="P2290" s="13"/>
    </row>
    <row r="2291" spans="1:16" ht="15.75" customHeight="1" x14ac:dyDescent="0.3">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N2291" s="14"/>
      <c r="O2291" s="12"/>
      <c r="P2291" s="13"/>
    </row>
    <row r="2292" spans="1:16" ht="15.75" customHeight="1" x14ac:dyDescent="0.3">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N2292" s="14"/>
      <c r="O2292" s="12"/>
      <c r="P2292" s="13"/>
    </row>
    <row r="2293" spans="1:16" ht="15.75" customHeight="1" x14ac:dyDescent="0.3">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N2293" s="14"/>
      <c r="O2293" s="12"/>
      <c r="P2293" s="13"/>
    </row>
    <row r="2294" spans="1:16" ht="15.75" customHeight="1" x14ac:dyDescent="0.3">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N2294" s="14"/>
      <c r="O2294" s="12"/>
      <c r="P2294" s="13"/>
    </row>
    <row r="2295" spans="1:16" ht="15.75" customHeight="1" x14ac:dyDescent="0.3">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N2295" s="14"/>
      <c r="O2295" s="12"/>
      <c r="P2295" s="13"/>
    </row>
    <row r="2296" spans="1:16" ht="15.75" customHeight="1" x14ac:dyDescent="0.3">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N2296" s="14"/>
      <c r="O2296" s="12"/>
      <c r="P2296" s="13"/>
    </row>
    <row r="2297" spans="1:16" ht="15.75" customHeight="1" x14ac:dyDescent="0.3">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N2297" s="14"/>
      <c r="O2297" s="12"/>
      <c r="P2297" s="13"/>
    </row>
    <row r="2298" spans="1:16" ht="15.75" customHeight="1" x14ac:dyDescent="0.3">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N2298" s="14"/>
      <c r="O2298" s="12"/>
      <c r="P2298" s="13"/>
    </row>
    <row r="2299" spans="1:16" ht="15.75" customHeight="1" x14ac:dyDescent="0.3">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N2299" s="14"/>
      <c r="O2299" s="12"/>
      <c r="P2299" s="13"/>
    </row>
    <row r="2300" spans="1:16" ht="15.75" customHeight="1" x14ac:dyDescent="0.3">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N2300" s="14"/>
      <c r="O2300" s="12"/>
      <c r="P2300" s="13"/>
    </row>
    <row r="2301" spans="1:16" ht="15.75" customHeight="1" x14ac:dyDescent="0.3">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N2301" s="14"/>
      <c r="O2301" s="12"/>
      <c r="P2301" s="13"/>
    </row>
    <row r="2302" spans="1:16" ht="15.75" customHeight="1" x14ac:dyDescent="0.3">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N2302" s="14"/>
      <c r="O2302" s="12"/>
      <c r="P2302" s="13"/>
    </row>
    <row r="2303" spans="1:16" ht="15.75" customHeight="1" x14ac:dyDescent="0.3">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N2303" s="14"/>
      <c r="O2303" s="12"/>
      <c r="P2303" s="13"/>
    </row>
    <row r="2304" spans="1:16" ht="15.75" customHeight="1" x14ac:dyDescent="0.3">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N2304" s="14"/>
      <c r="O2304" s="12"/>
      <c r="P2304" s="13"/>
    </row>
    <row r="2305" spans="1:16" ht="15.75" customHeight="1" x14ac:dyDescent="0.3">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N2305" s="14"/>
      <c r="O2305" s="12"/>
      <c r="P2305" s="13"/>
    </row>
    <row r="2306" spans="1:16" ht="15.75" customHeight="1" x14ac:dyDescent="0.3">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N2306" s="14"/>
      <c r="O2306" s="12"/>
      <c r="P2306" s="13"/>
    </row>
    <row r="2307" spans="1:16" ht="15.75" customHeight="1" x14ac:dyDescent="0.3">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N2307" s="14"/>
      <c r="O2307" s="12"/>
      <c r="P2307" s="13"/>
    </row>
    <row r="2308" spans="1:16" ht="15.75" customHeight="1" x14ac:dyDescent="0.3">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N2308" s="14"/>
      <c r="O2308" s="12"/>
      <c r="P2308" s="13"/>
    </row>
    <row r="2309" spans="1:16" ht="15.75" customHeight="1" x14ac:dyDescent="0.3">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N2309" s="14"/>
      <c r="O2309" s="12"/>
      <c r="P2309" s="13"/>
    </row>
    <row r="2310" spans="1:16" ht="15.75" customHeight="1" x14ac:dyDescent="0.3">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N2310" s="14"/>
      <c r="O2310" s="12"/>
      <c r="P2310" s="13"/>
    </row>
    <row r="2311" spans="1:16" ht="15.75" customHeight="1" x14ac:dyDescent="0.3">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N2311" s="14"/>
      <c r="O2311" s="12"/>
      <c r="P2311" s="13"/>
    </row>
    <row r="2312" spans="1:16" ht="15.75" customHeight="1" x14ac:dyDescent="0.3">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N2312" s="14"/>
      <c r="O2312" s="12"/>
      <c r="P2312" s="13"/>
    </row>
    <row r="2313" spans="1:16" ht="15.75" customHeight="1" x14ac:dyDescent="0.3">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N2313" s="14"/>
      <c r="O2313" s="12"/>
      <c r="P2313" s="13"/>
    </row>
    <row r="2314" spans="1:16" ht="15.75" customHeight="1" x14ac:dyDescent="0.3">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N2314" s="14"/>
      <c r="O2314" s="12"/>
      <c r="P2314" s="13"/>
    </row>
    <row r="2315" spans="1:16" ht="15.75" customHeight="1" x14ac:dyDescent="0.3">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N2315" s="14"/>
      <c r="O2315" s="12"/>
      <c r="P2315" s="13"/>
    </row>
    <row r="2316" spans="1:16" ht="15.75" customHeight="1" x14ac:dyDescent="0.3">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N2316" s="14"/>
      <c r="O2316" s="12"/>
      <c r="P2316" s="13"/>
    </row>
    <row r="2317" spans="1:16" ht="15.75" customHeight="1" x14ac:dyDescent="0.3">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N2317" s="14"/>
      <c r="O2317" s="12"/>
      <c r="P2317" s="13"/>
    </row>
    <row r="2318" spans="1:16" ht="15.75" customHeight="1" x14ac:dyDescent="0.3">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N2318" s="14"/>
      <c r="O2318" s="12"/>
      <c r="P2318" s="13"/>
    </row>
    <row r="2319" spans="1:16" ht="15.75" customHeight="1" x14ac:dyDescent="0.3">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N2319" s="14"/>
      <c r="O2319" s="12"/>
      <c r="P2319" s="13"/>
    </row>
    <row r="2320" spans="1:16" ht="15.75" customHeight="1" x14ac:dyDescent="0.3">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N2320" s="14"/>
      <c r="O2320" s="12"/>
      <c r="P2320" s="13"/>
    </row>
    <row r="2321" spans="1:16" ht="15.75" customHeight="1" x14ac:dyDescent="0.3">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N2321" s="14"/>
      <c r="O2321" s="12"/>
      <c r="P2321" s="13"/>
    </row>
    <row r="2322" spans="1:16" ht="15.75" customHeight="1" x14ac:dyDescent="0.3">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N2322" s="14"/>
      <c r="O2322" s="12"/>
      <c r="P2322" s="13"/>
    </row>
    <row r="2323" spans="1:16" ht="15.75" customHeight="1" x14ac:dyDescent="0.3">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N2323" s="14"/>
      <c r="O2323" s="12"/>
      <c r="P2323" s="13"/>
    </row>
    <row r="2324" spans="1:16" ht="15.75" customHeight="1" x14ac:dyDescent="0.3">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N2324" s="14"/>
      <c r="O2324" s="12"/>
      <c r="P2324" s="13"/>
    </row>
    <row r="2325" spans="1:16" ht="15.75" customHeight="1" x14ac:dyDescent="0.3">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N2325" s="14"/>
      <c r="O2325" s="12"/>
      <c r="P2325" s="13"/>
    </row>
    <row r="2326" spans="1:16" ht="15.75" customHeight="1" x14ac:dyDescent="0.3">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N2326" s="14"/>
      <c r="O2326" s="12"/>
      <c r="P2326" s="13"/>
    </row>
    <row r="2327" spans="1:16" ht="15.75" customHeight="1" x14ac:dyDescent="0.3">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N2327" s="14"/>
      <c r="O2327" s="12"/>
      <c r="P2327" s="13"/>
    </row>
    <row r="2328" spans="1:16" ht="15.75" customHeight="1" x14ac:dyDescent="0.3">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N2328" s="14"/>
      <c r="O2328" s="12"/>
      <c r="P2328" s="13"/>
    </row>
    <row r="2329" spans="1:16" ht="15.75" customHeight="1" x14ac:dyDescent="0.3">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N2329" s="14"/>
      <c r="O2329" s="12"/>
      <c r="P2329" s="13"/>
    </row>
    <row r="2330" spans="1:16" ht="15.75" customHeight="1" x14ac:dyDescent="0.3">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N2330" s="14"/>
      <c r="O2330" s="12"/>
      <c r="P2330" s="13"/>
    </row>
    <row r="2331" spans="1:16" ht="15.75" customHeight="1" x14ac:dyDescent="0.3">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N2331" s="14"/>
      <c r="O2331" s="12"/>
      <c r="P2331" s="13"/>
    </row>
    <row r="2332" spans="1:16" ht="15.75" customHeight="1" x14ac:dyDescent="0.3">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N2332" s="14"/>
      <c r="O2332" s="12"/>
      <c r="P2332" s="13"/>
    </row>
    <row r="2333" spans="1:16" ht="15.75" customHeight="1" x14ac:dyDescent="0.3">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N2333" s="14"/>
      <c r="O2333" s="12"/>
      <c r="P2333" s="13"/>
    </row>
    <row r="2334" spans="1:16" ht="15.75" customHeight="1" x14ac:dyDescent="0.3">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N2334" s="14"/>
      <c r="O2334" s="12"/>
      <c r="P2334" s="13"/>
    </row>
    <row r="2335" spans="1:16" ht="15.75" customHeight="1" x14ac:dyDescent="0.3">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N2335" s="14"/>
      <c r="O2335" s="12"/>
      <c r="P2335" s="13"/>
    </row>
    <row r="2336" spans="1:16" ht="15.75" customHeight="1" x14ac:dyDescent="0.3">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N2336" s="14"/>
      <c r="O2336" s="12"/>
      <c r="P2336" s="13"/>
    </row>
    <row r="2337" spans="1:16" ht="15.75" customHeight="1" x14ac:dyDescent="0.3">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N2337" s="14"/>
      <c r="O2337" s="12"/>
      <c r="P2337" s="13"/>
    </row>
    <row r="2338" spans="1:16" ht="15.75" customHeight="1" x14ac:dyDescent="0.3">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N2338" s="14"/>
      <c r="O2338" s="12"/>
      <c r="P2338" s="13"/>
    </row>
    <row r="2339" spans="1:16" ht="15.75" customHeight="1" x14ac:dyDescent="0.3">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N2339" s="14"/>
      <c r="O2339" s="12"/>
      <c r="P2339" s="13"/>
    </row>
    <row r="2340" spans="1:16" ht="15.75" customHeight="1" x14ac:dyDescent="0.3">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N2340" s="14"/>
      <c r="O2340" s="12"/>
      <c r="P2340" s="13"/>
    </row>
    <row r="2341" spans="1:16" ht="15.75" customHeight="1" x14ac:dyDescent="0.3">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N2341" s="14"/>
      <c r="O2341" s="12"/>
      <c r="P2341" s="13"/>
    </row>
    <row r="2342" spans="1:16" ht="15.75" customHeight="1" x14ac:dyDescent="0.3">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N2342" s="14"/>
      <c r="O2342" s="12"/>
      <c r="P2342" s="13"/>
    </row>
    <row r="2343" spans="1:16" ht="15.75" customHeight="1" x14ac:dyDescent="0.3">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N2343" s="14"/>
      <c r="O2343" s="12"/>
      <c r="P2343" s="13"/>
    </row>
    <row r="2344" spans="1:16" ht="15.75" customHeight="1" x14ac:dyDescent="0.3">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N2344" s="14"/>
      <c r="O2344" s="12"/>
      <c r="P2344" s="13"/>
    </row>
    <row r="2345" spans="1:16" ht="15.75" customHeight="1" x14ac:dyDescent="0.3">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N2345" s="14"/>
      <c r="O2345" s="12"/>
      <c r="P2345" s="13"/>
    </row>
    <row r="2346" spans="1:16" ht="15.75" customHeight="1" x14ac:dyDescent="0.3">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N2346" s="14"/>
      <c r="O2346" s="12"/>
      <c r="P2346" s="13"/>
    </row>
    <row r="2347" spans="1:16" ht="15.75" customHeight="1" x14ac:dyDescent="0.3">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N2347" s="14"/>
      <c r="O2347" s="12"/>
      <c r="P2347" s="13"/>
    </row>
    <row r="2348" spans="1:16" ht="15.75" customHeight="1" x14ac:dyDescent="0.3">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N2348" s="14"/>
      <c r="O2348" s="12"/>
      <c r="P2348" s="13"/>
    </row>
    <row r="2349" spans="1:16" ht="15.75" customHeight="1" x14ac:dyDescent="0.3">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N2349" s="14"/>
      <c r="O2349" s="12"/>
      <c r="P2349" s="13"/>
    </row>
    <row r="2350" spans="1:16" ht="15.75" customHeight="1" x14ac:dyDescent="0.3">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N2350" s="14"/>
      <c r="O2350" s="12"/>
      <c r="P2350" s="13"/>
    </row>
    <row r="2351" spans="1:16" ht="15.75" customHeight="1" x14ac:dyDescent="0.3">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N2351" s="14"/>
      <c r="O2351" s="12"/>
      <c r="P2351" s="13"/>
    </row>
    <row r="2352" spans="1:16" ht="15.75" customHeight="1" x14ac:dyDescent="0.3">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N2352" s="14"/>
      <c r="O2352" s="12"/>
      <c r="P2352" s="13"/>
    </row>
    <row r="2353" spans="1:16" ht="15.75" customHeight="1" x14ac:dyDescent="0.3">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N2353" s="14"/>
      <c r="O2353" s="12"/>
      <c r="P2353" s="13"/>
    </row>
    <row r="2354" spans="1:16" ht="15.75" customHeight="1" x14ac:dyDescent="0.3">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N2354" s="14"/>
      <c r="O2354" s="12"/>
      <c r="P2354" s="13"/>
    </row>
    <row r="2355" spans="1:16" ht="15.75" customHeight="1" x14ac:dyDescent="0.3">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N2355" s="14"/>
      <c r="O2355" s="12"/>
      <c r="P2355" s="13"/>
    </row>
    <row r="2356" spans="1:16" ht="15.75" customHeight="1" x14ac:dyDescent="0.3">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N2356" s="14"/>
      <c r="O2356" s="12"/>
      <c r="P2356" s="13"/>
    </row>
    <row r="2357" spans="1:16" ht="15.75" customHeight="1" x14ac:dyDescent="0.3">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N2357" s="14"/>
      <c r="O2357" s="12"/>
      <c r="P2357" s="13"/>
    </row>
    <row r="2358" spans="1:16" ht="15.75" customHeight="1" x14ac:dyDescent="0.3">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N2358" s="14"/>
      <c r="O2358" s="12"/>
      <c r="P2358" s="13"/>
    </row>
    <row r="2359" spans="1:16" ht="15.75" customHeight="1" x14ac:dyDescent="0.3">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N2359" s="14"/>
      <c r="O2359" s="12"/>
      <c r="P2359" s="13"/>
    </row>
    <row r="2360" spans="1:16" ht="15.75" customHeight="1" x14ac:dyDescent="0.3">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N2360" s="14"/>
      <c r="O2360" s="12"/>
      <c r="P2360" s="13"/>
    </row>
    <row r="2361" spans="1:16" ht="15.75" customHeight="1" x14ac:dyDescent="0.3">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N2361" s="14"/>
      <c r="O2361" s="12"/>
      <c r="P2361" s="13"/>
    </row>
    <row r="2362" spans="1:16" ht="15.75" customHeight="1" x14ac:dyDescent="0.3">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N2362" s="14"/>
      <c r="O2362" s="12"/>
      <c r="P2362" s="13"/>
    </row>
    <row r="2363" spans="1:16" ht="15.75" customHeight="1" x14ac:dyDescent="0.3">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N2363" s="14"/>
      <c r="O2363" s="12"/>
      <c r="P2363" s="13"/>
    </row>
    <row r="2364" spans="1:16" ht="15.75" customHeight="1" x14ac:dyDescent="0.3">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N2364" s="14"/>
      <c r="O2364" s="12"/>
      <c r="P2364" s="13"/>
    </row>
    <row r="2365" spans="1:16" ht="15.75" customHeight="1" x14ac:dyDescent="0.3">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N2365" s="14"/>
      <c r="O2365" s="12"/>
      <c r="P2365" s="13"/>
    </row>
    <row r="2366" spans="1:16" ht="15.75" customHeight="1" x14ac:dyDescent="0.3">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N2366" s="14"/>
      <c r="O2366" s="12"/>
      <c r="P2366" s="13"/>
    </row>
    <row r="2367" spans="1:16" ht="15.75" customHeight="1" x14ac:dyDescent="0.3">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N2367" s="14"/>
      <c r="O2367" s="12"/>
      <c r="P2367" s="13"/>
    </row>
    <row r="2368" spans="1:16" ht="15.75" customHeight="1" x14ac:dyDescent="0.3">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N2368" s="14"/>
      <c r="O2368" s="12"/>
      <c r="P2368" s="13"/>
    </row>
    <row r="2369" spans="1:16" ht="15.75" customHeight="1" x14ac:dyDescent="0.3">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N2369" s="14"/>
      <c r="O2369" s="12"/>
      <c r="P2369" s="13"/>
    </row>
    <row r="2370" spans="1:16" ht="15.75" customHeight="1" x14ac:dyDescent="0.3">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N2370" s="14"/>
      <c r="O2370" s="12"/>
      <c r="P2370" s="13"/>
    </row>
    <row r="2371" spans="1:16" ht="15.75" customHeight="1" x14ac:dyDescent="0.3">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N2371" s="14"/>
      <c r="O2371" s="12"/>
      <c r="P2371" s="13"/>
    </row>
    <row r="2372" spans="1:16" ht="15.75" customHeight="1" x14ac:dyDescent="0.3">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N2372" s="14"/>
      <c r="O2372" s="12"/>
      <c r="P2372" s="13"/>
    </row>
    <row r="2373" spans="1:16" ht="15.75" customHeight="1" x14ac:dyDescent="0.3">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N2373" s="14"/>
      <c r="O2373" s="12"/>
      <c r="P2373" s="13"/>
    </row>
    <row r="2374" spans="1:16" ht="15.75" customHeight="1" x14ac:dyDescent="0.3">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N2374" s="14"/>
      <c r="O2374" s="12"/>
      <c r="P2374" s="13"/>
    </row>
    <row r="2375" spans="1:16" ht="15.75" customHeight="1" x14ac:dyDescent="0.3">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N2375" s="14"/>
      <c r="O2375" s="12"/>
      <c r="P2375" s="13"/>
    </row>
    <row r="2376" spans="1:16" ht="15.75" customHeight="1" x14ac:dyDescent="0.3">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N2376" s="14"/>
      <c r="O2376" s="12"/>
      <c r="P2376" s="13"/>
    </row>
    <row r="2377" spans="1:16" ht="15.75" customHeight="1" x14ac:dyDescent="0.3">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N2377" s="14"/>
      <c r="O2377" s="12"/>
      <c r="P2377" s="13"/>
    </row>
    <row r="2378" spans="1:16" ht="15.75" customHeight="1" x14ac:dyDescent="0.3">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N2378" s="14"/>
      <c r="O2378" s="12"/>
      <c r="P2378" s="13"/>
    </row>
    <row r="2379" spans="1:16" ht="15.75" customHeight="1" x14ac:dyDescent="0.3">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N2379" s="14"/>
      <c r="O2379" s="12"/>
      <c r="P2379" s="13"/>
    </row>
    <row r="2380" spans="1:16" ht="15.75" customHeight="1" x14ac:dyDescent="0.3">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N2380" s="14"/>
      <c r="O2380" s="12"/>
      <c r="P2380" s="13"/>
    </row>
    <row r="2381" spans="1:16" ht="15.75" customHeight="1" x14ac:dyDescent="0.3">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N2381" s="14"/>
      <c r="O2381" s="12"/>
      <c r="P2381" s="13"/>
    </row>
    <row r="2382" spans="1:16" ht="15.75" customHeight="1" x14ac:dyDescent="0.3">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N2382" s="14"/>
      <c r="O2382" s="12"/>
      <c r="P2382" s="13"/>
    </row>
    <row r="2383" spans="1:16" ht="15.75" customHeight="1" x14ac:dyDescent="0.3">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N2383" s="14"/>
      <c r="O2383" s="12"/>
      <c r="P2383" s="13"/>
    </row>
    <row r="2384" spans="1:16" ht="15.75" customHeight="1" x14ac:dyDescent="0.3">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N2384" s="14"/>
      <c r="O2384" s="12"/>
      <c r="P2384" s="13"/>
    </row>
    <row r="2385" spans="1:16" ht="15.75" customHeight="1" x14ac:dyDescent="0.3">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N2385" s="14"/>
      <c r="O2385" s="12"/>
      <c r="P2385" s="13"/>
    </row>
    <row r="2386" spans="1:16" ht="15.75" customHeight="1" x14ac:dyDescent="0.3">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N2386" s="14"/>
      <c r="O2386" s="12"/>
      <c r="P2386" s="13"/>
    </row>
    <row r="2387" spans="1:16" ht="15.75" customHeight="1" x14ac:dyDescent="0.3">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N2387" s="14"/>
      <c r="O2387" s="12"/>
      <c r="P2387" s="13"/>
    </row>
    <row r="2388" spans="1:16" ht="15.75" customHeight="1" x14ac:dyDescent="0.3">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N2388" s="14"/>
      <c r="O2388" s="12"/>
      <c r="P2388" s="13"/>
    </row>
    <row r="2389" spans="1:16" ht="15.75" customHeight="1" x14ac:dyDescent="0.3">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N2389" s="14"/>
      <c r="O2389" s="12"/>
      <c r="P2389" s="13"/>
    </row>
    <row r="2390" spans="1:16" ht="15.75" customHeight="1" x14ac:dyDescent="0.3">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N2390" s="14"/>
      <c r="O2390" s="12"/>
      <c r="P2390" s="13"/>
    </row>
    <row r="2391" spans="1:16" ht="15.75" customHeight="1" x14ac:dyDescent="0.3">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N2391" s="14"/>
      <c r="O2391" s="12"/>
      <c r="P2391" s="13"/>
    </row>
    <row r="2392" spans="1:16" ht="15.75" customHeight="1" x14ac:dyDescent="0.3">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N2392" s="14"/>
      <c r="O2392" s="12"/>
      <c r="P2392" s="13"/>
    </row>
    <row r="2393" spans="1:16" ht="15.75" customHeight="1" x14ac:dyDescent="0.3">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N2393" s="14"/>
      <c r="O2393" s="12"/>
      <c r="P2393" s="13"/>
    </row>
    <row r="2394" spans="1:16" ht="15.75" customHeight="1" x14ac:dyDescent="0.3">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N2394" s="14"/>
      <c r="O2394" s="12"/>
      <c r="P2394" s="13"/>
    </row>
    <row r="2395" spans="1:16" ht="15.75" customHeight="1" x14ac:dyDescent="0.3">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N2395" s="14"/>
      <c r="O2395" s="12"/>
      <c r="P2395" s="13"/>
    </row>
    <row r="2396" spans="1:16" ht="15.75" customHeight="1" x14ac:dyDescent="0.3">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N2396" s="14"/>
      <c r="O2396" s="12"/>
      <c r="P2396" s="13"/>
    </row>
    <row r="2397" spans="1:16" ht="15.75" customHeight="1" x14ac:dyDescent="0.3">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N2397" s="14"/>
      <c r="O2397" s="12"/>
      <c r="P2397" s="13"/>
    </row>
    <row r="2398" spans="1:16" ht="15.75" customHeight="1" x14ac:dyDescent="0.3">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N2398" s="14"/>
      <c r="O2398" s="12"/>
      <c r="P2398" s="13"/>
    </row>
    <row r="2399" spans="1:16" ht="15.75" customHeight="1" x14ac:dyDescent="0.3">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N2399" s="14"/>
      <c r="O2399" s="12"/>
      <c r="P2399" s="13"/>
    </row>
    <row r="2400" spans="1:16" ht="15.75" customHeight="1" x14ac:dyDescent="0.3">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N2400" s="14"/>
      <c r="O2400" s="12"/>
      <c r="P2400" s="13"/>
    </row>
    <row r="2401" spans="1:16" ht="15.75" customHeight="1" x14ac:dyDescent="0.3">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N2401" s="14"/>
      <c r="O2401" s="12"/>
      <c r="P2401" s="13"/>
    </row>
    <row r="2402" spans="1:16" ht="15.75" customHeight="1" x14ac:dyDescent="0.3">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N2402" s="14"/>
      <c r="O2402" s="12"/>
      <c r="P2402" s="13"/>
    </row>
    <row r="2403" spans="1:16" ht="15.75" customHeight="1" x14ac:dyDescent="0.3">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N2403" s="14"/>
      <c r="O2403" s="12"/>
      <c r="P2403" s="13"/>
    </row>
    <row r="2404" spans="1:16" ht="15.75" customHeight="1" x14ac:dyDescent="0.3">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N2404" s="14"/>
      <c r="O2404" s="12"/>
      <c r="P2404" s="13"/>
    </row>
    <row r="2405" spans="1:16" ht="15.75" customHeight="1" x14ac:dyDescent="0.3">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N2405" s="14"/>
      <c r="O2405" s="12"/>
      <c r="P2405" s="13"/>
    </row>
    <row r="2406" spans="1:16" ht="15.75" customHeight="1" x14ac:dyDescent="0.3">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N2406" s="14"/>
      <c r="O2406" s="12"/>
      <c r="P2406" s="13"/>
    </row>
    <row r="2407" spans="1:16" ht="15.75" customHeight="1" x14ac:dyDescent="0.3">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N2407" s="14"/>
      <c r="O2407" s="12"/>
      <c r="P2407" s="13"/>
    </row>
    <row r="2408" spans="1:16" ht="15.75" customHeight="1" x14ac:dyDescent="0.3">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N2408" s="14"/>
      <c r="O2408" s="12"/>
      <c r="P2408" s="13"/>
    </row>
    <row r="2409" spans="1:16" ht="15.75" customHeight="1" x14ac:dyDescent="0.3">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N2409" s="14"/>
      <c r="O2409" s="12"/>
      <c r="P2409" s="13"/>
    </row>
    <row r="2410" spans="1:16" ht="15.75" customHeight="1" x14ac:dyDescent="0.3">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N2410" s="14"/>
      <c r="O2410" s="12"/>
      <c r="P2410" s="13"/>
    </row>
    <row r="2411" spans="1:16" ht="15.75" customHeight="1" x14ac:dyDescent="0.3">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N2411" s="14"/>
      <c r="O2411" s="12"/>
      <c r="P2411" s="13"/>
    </row>
    <row r="2412" spans="1:16" ht="15.75" customHeight="1" x14ac:dyDescent="0.3">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N2412" s="14"/>
      <c r="O2412" s="12"/>
      <c r="P2412" s="13"/>
    </row>
    <row r="2413" spans="1:16" ht="15.75" customHeight="1" x14ac:dyDescent="0.3">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N2413" s="14"/>
      <c r="O2413" s="12"/>
      <c r="P2413" s="13"/>
    </row>
    <row r="2414" spans="1:16" ht="15.75" customHeight="1" x14ac:dyDescent="0.3">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N2414" s="14"/>
      <c r="O2414" s="12"/>
      <c r="P2414" s="13"/>
    </row>
    <row r="2415" spans="1:16" ht="15.75" customHeight="1" x14ac:dyDescent="0.3">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N2415" s="14"/>
      <c r="O2415" s="12"/>
      <c r="P2415" s="13"/>
    </row>
    <row r="2416" spans="1:16" ht="15.75" customHeight="1" x14ac:dyDescent="0.3">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N2416" s="14"/>
      <c r="O2416" s="12"/>
      <c r="P2416" s="13"/>
    </row>
    <row r="2417" spans="1:16" ht="15.75" customHeight="1" x14ac:dyDescent="0.3">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N2417" s="14"/>
      <c r="O2417" s="12"/>
      <c r="P2417" s="13"/>
    </row>
    <row r="2418" spans="1:16" ht="15.75" customHeight="1" x14ac:dyDescent="0.3">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N2418" s="14"/>
      <c r="O2418" s="12"/>
      <c r="P2418" s="13"/>
    </row>
    <row r="2419" spans="1:16" ht="15.75" customHeight="1" x14ac:dyDescent="0.3">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N2419" s="14"/>
      <c r="O2419" s="12"/>
      <c r="P2419" s="13"/>
    </row>
    <row r="2420" spans="1:16" ht="15.75" customHeight="1" x14ac:dyDescent="0.3">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N2420" s="14"/>
      <c r="O2420" s="12"/>
      <c r="P2420" s="13"/>
    </row>
    <row r="2421" spans="1:16" ht="15.75" customHeight="1" x14ac:dyDescent="0.3">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N2421" s="14"/>
      <c r="O2421" s="12"/>
      <c r="P2421" s="13"/>
    </row>
    <row r="2422" spans="1:16" ht="15.75" customHeight="1" x14ac:dyDescent="0.3">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N2422" s="14"/>
      <c r="O2422" s="12"/>
      <c r="P2422" s="13"/>
    </row>
    <row r="2423" spans="1:16" ht="15.75" customHeight="1" x14ac:dyDescent="0.3">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N2423" s="14"/>
      <c r="O2423" s="12"/>
      <c r="P2423" s="13"/>
    </row>
    <row r="2424" spans="1:16" ht="15.75" customHeight="1" x14ac:dyDescent="0.3">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N2424" s="14"/>
      <c r="O2424" s="12"/>
      <c r="P2424" s="13"/>
    </row>
    <row r="2425" spans="1:16" ht="15.75" customHeight="1" x14ac:dyDescent="0.3">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N2425" s="14"/>
      <c r="O2425" s="12"/>
      <c r="P2425" s="13"/>
    </row>
    <row r="2426" spans="1:16" ht="15.75" customHeight="1" x14ac:dyDescent="0.3">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N2426" s="14"/>
      <c r="O2426" s="12"/>
      <c r="P2426" s="13"/>
    </row>
    <row r="2427" spans="1:16" ht="15.75" customHeight="1" x14ac:dyDescent="0.3">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N2427" s="14"/>
      <c r="O2427" s="12"/>
      <c r="P2427" s="13"/>
    </row>
    <row r="2428" spans="1:16" ht="15.75" customHeight="1" x14ac:dyDescent="0.3">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N2428" s="14"/>
      <c r="O2428" s="12"/>
      <c r="P2428" s="13"/>
    </row>
    <row r="2429" spans="1:16" ht="15.75" customHeight="1" x14ac:dyDescent="0.3">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N2429" s="14"/>
      <c r="O2429" s="12"/>
      <c r="P2429" s="13"/>
    </row>
    <row r="2430" spans="1:16" ht="15.75" customHeight="1" x14ac:dyDescent="0.3">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N2430" s="14"/>
      <c r="O2430" s="12"/>
      <c r="P2430" s="13"/>
    </row>
    <row r="2431" spans="1:16" ht="15.75" customHeight="1" x14ac:dyDescent="0.3">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N2431" s="14"/>
      <c r="O2431" s="12"/>
      <c r="P2431" s="13"/>
    </row>
    <row r="2432" spans="1:16" ht="15.75" customHeight="1" x14ac:dyDescent="0.3">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N2432" s="14"/>
      <c r="O2432" s="12"/>
      <c r="P2432" s="13"/>
    </row>
    <row r="2433" spans="1:16" ht="15.75" customHeight="1" x14ac:dyDescent="0.3">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N2433" s="14"/>
      <c r="O2433" s="12"/>
      <c r="P2433" s="13"/>
    </row>
    <row r="2434" spans="1:16" ht="15.75" customHeight="1" x14ac:dyDescent="0.3">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N2434" s="14"/>
      <c r="O2434" s="12"/>
      <c r="P2434" s="13"/>
    </row>
    <row r="2435" spans="1:16" ht="15.75" customHeight="1" x14ac:dyDescent="0.3">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N2435" s="14"/>
      <c r="O2435" s="12"/>
      <c r="P2435" s="13"/>
    </row>
    <row r="2436" spans="1:16" ht="15.75" customHeight="1" x14ac:dyDescent="0.3">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N2436" s="14"/>
      <c r="O2436" s="12"/>
      <c r="P2436" s="13"/>
    </row>
    <row r="2437" spans="1:16" ht="15.75" customHeight="1" x14ac:dyDescent="0.3">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N2437" s="14"/>
      <c r="O2437" s="12"/>
      <c r="P2437" s="13"/>
    </row>
    <row r="2438" spans="1:16" ht="15.75" customHeight="1" x14ac:dyDescent="0.3">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N2438" s="14"/>
      <c r="O2438" s="12"/>
      <c r="P2438" s="13"/>
    </row>
    <row r="2439" spans="1:16" ht="15.75" customHeight="1" x14ac:dyDescent="0.3">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N2439" s="14"/>
      <c r="O2439" s="12"/>
      <c r="P2439" s="13"/>
    </row>
    <row r="2440" spans="1:16" ht="15.75" customHeight="1" x14ac:dyDescent="0.3">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N2440" s="14"/>
      <c r="O2440" s="12"/>
      <c r="P2440" s="13"/>
    </row>
    <row r="2441" spans="1:16" ht="15.75" customHeight="1" x14ac:dyDescent="0.3">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N2441" s="14"/>
      <c r="O2441" s="12"/>
      <c r="P2441" s="13"/>
    </row>
    <row r="2442" spans="1:16" ht="15.75" customHeight="1" x14ac:dyDescent="0.3">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N2442" s="14"/>
      <c r="O2442" s="12"/>
      <c r="P2442" s="13"/>
    </row>
    <row r="2443" spans="1:16" ht="15.75" customHeight="1" x14ac:dyDescent="0.3">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N2443" s="14"/>
      <c r="O2443" s="12"/>
      <c r="P2443" s="13"/>
    </row>
    <row r="2444" spans="1:16" ht="15.75" customHeight="1" x14ac:dyDescent="0.3">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N2444" s="14"/>
      <c r="O2444" s="12"/>
      <c r="P2444" s="13"/>
    </row>
    <row r="2445" spans="1:16" ht="15.75" customHeight="1" x14ac:dyDescent="0.3">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N2445" s="14"/>
      <c r="O2445" s="12"/>
      <c r="P2445" s="13"/>
    </row>
    <row r="2446" spans="1:16" ht="15.75" customHeight="1" x14ac:dyDescent="0.3">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N2446" s="14"/>
      <c r="O2446" s="12"/>
      <c r="P2446" s="13"/>
    </row>
    <row r="2447" spans="1:16" ht="15.75" customHeight="1" x14ac:dyDescent="0.3">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N2447" s="14"/>
      <c r="O2447" s="12"/>
      <c r="P2447" s="13"/>
    </row>
    <row r="2448" spans="1:16" ht="15.75" customHeight="1" x14ac:dyDescent="0.3">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N2448" s="14"/>
      <c r="O2448" s="12"/>
      <c r="P2448" s="13"/>
    </row>
    <row r="2449" spans="1:16" ht="15.75" customHeight="1" x14ac:dyDescent="0.3">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N2449" s="14"/>
      <c r="O2449" s="12"/>
      <c r="P2449" s="13"/>
    </row>
    <row r="2450" spans="1:16" ht="15.75" customHeight="1" x14ac:dyDescent="0.3">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N2450" s="14"/>
      <c r="O2450" s="12"/>
      <c r="P2450" s="13"/>
    </row>
    <row r="2451" spans="1:16" ht="15.75" customHeight="1" x14ac:dyDescent="0.3">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N2451" s="14"/>
      <c r="O2451" s="12"/>
      <c r="P2451" s="13"/>
    </row>
    <row r="2452" spans="1:16" ht="15.75" customHeight="1" x14ac:dyDescent="0.3">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N2452" s="14"/>
      <c r="O2452" s="12"/>
      <c r="P2452" s="13"/>
    </row>
    <row r="2453" spans="1:16" ht="15.75" customHeight="1" x14ac:dyDescent="0.3">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N2453" s="14"/>
      <c r="O2453" s="12"/>
      <c r="P2453" s="13"/>
    </row>
    <row r="2454" spans="1:16" ht="15.75" customHeight="1" x14ac:dyDescent="0.3">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N2454" s="14"/>
      <c r="O2454" s="12"/>
      <c r="P2454" s="13"/>
    </row>
    <row r="2455" spans="1:16" ht="15.75" customHeight="1" x14ac:dyDescent="0.3">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N2455" s="14"/>
      <c r="O2455" s="12"/>
      <c r="P2455" s="13"/>
    </row>
    <row r="2456" spans="1:16" ht="15.75" customHeight="1" x14ac:dyDescent="0.3">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N2456" s="14"/>
      <c r="O2456" s="12"/>
      <c r="P2456" s="13"/>
    </row>
    <row r="2457" spans="1:16" ht="15.75" customHeight="1" x14ac:dyDescent="0.3">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N2457" s="14"/>
      <c r="O2457" s="12"/>
      <c r="P2457" s="13"/>
    </row>
    <row r="2458" spans="1:16" ht="15.75" customHeight="1" x14ac:dyDescent="0.3">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N2458" s="14"/>
      <c r="O2458" s="12"/>
      <c r="P2458" s="13"/>
    </row>
    <row r="2459" spans="1:16" ht="15.75" customHeight="1" x14ac:dyDescent="0.3">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N2459" s="14"/>
      <c r="O2459" s="12"/>
      <c r="P2459" s="13"/>
    </row>
    <row r="2460" spans="1:16" ht="15.75" customHeight="1" x14ac:dyDescent="0.3">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N2460" s="14"/>
      <c r="O2460" s="12"/>
      <c r="P2460" s="13"/>
    </row>
    <row r="2461" spans="1:16" ht="15.75" customHeight="1" x14ac:dyDescent="0.3">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N2461" s="14"/>
      <c r="O2461" s="12"/>
      <c r="P2461" s="13"/>
    </row>
    <row r="2462" spans="1:16" ht="15.75" customHeight="1" x14ac:dyDescent="0.3">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N2462" s="14"/>
      <c r="O2462" s="12"/>
      <c r="P2462" s="13"/>
    </row>
    <row r="2463" spans="1:16" ht="15.75" customHeight="1" x14ac:dyDescent="0.3">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N2463" s="14"/>
      <c r="O2463" s="12"/>
      <c r="P2463" s="13"/>
    </row>
    <row r="2464" spans="1:16" ht="15.75" customHeight="1" x14ac:dyDescent="0.3">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N2464" s="14"/>
      <c r="O2464" s="12"/>
      <c r="P2464" s="13"/>
    </row>
    <row r="2465" spans="1:16" ht="15.75" customHeight="1" x14ac:dyDescent="0.3">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N2465" s="14"/>
      <c r="O2465" s="12"/>
      <c r="P2465" s="13"/>
    </row>
    <row r="2466" spans="1:16" ht="15.75" customHeight="1" x14ac:dyDescent="0.3">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N2466" s="14"/>
      <c r="O2466" s="12"/>
      <c r="P2466" s="13"/>
    </row>
    <row r="2467" spans="1:16" ht="15.75" customHeight="1" x14ac:dyDescent="0.3">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N2467" s="14"/>
      <c r="O2467" s="12"/>
      <c r="P2467" s="13"/>
    </row>
    <row r="2468" spans="1:16" ht="15.75" customHeight="1" x14ac:dyDescent="0.3">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N2468" s="14"/>
      <c r="O2468" s="12"/>
      <c r="P2468" s="13"/>
    </row>
    <row r="2469" spans="1:16" ht="15.75" customHeight="1" x14ac:dyDescent="0.3">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N2469" s="14"/>
      <c r="O2469" s="12"/>
      <c r="P2469" s="13"/>
    </row>
    <row r="2470" spans="1:16" ht="15.75" customHeight="1" x14ac:dyDescent="0.3">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N2470" s="14"/>
      <c r="O2470" s="12"/>
      <c r="P2470" s="13"/>
    </row>
    <row r="2471" spans="1:16" ht="15.75" customHeight="1" x14ac:dyDescent="0.3">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N2471" s="14"/>
      <c r="O2471" s="12"/>
      <c r="P2471" s="13"/>
    </row>
    <row r="2472" spans="1:16" ht="15.75" customHeight="1" x14ac:dyDescent="0.3">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N2472" s="14"/>
      <c r="O2472" s="12"/>
      <c r="P2472" s="13"/>
    </row>
    <row r="2473" spans="1:16" ht="15.75" customHeight="1" x14ac:dyDescent="0.3">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N2473" s="14"/>
      <c r="O2473" s="12"/>
      <c r="P2473" s="13"/>
    </row>
    <row r="2474" spans="1:16" ht="15.75" customHeight="1" x14ac:dyDescent="0.3">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N2474" s="14"/>
      <c r="O2474" s="12"/>
      <c r="P2474" s="13"/>
    </row>
    <row r="2475" spans="1:16" ht="15.75" customHeight="1" x14ac:dyDescent="0.3">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N2475" s="14"/>
      <c r="O2475" s="12"/>
      <c r="P2475" s="13"/>
    </row>
    <row r="2476" spans="1:16" ht="15.75" customHeight="1" x14ac:dyDescent="0.3">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N2476" s="14"/>
      <c r="O2476" s="12"/>
      <c r="P2476" s="13"/>
    </row>
    <row r="2477" spans="1:16" ht="15.75" customHeight="1" x14ac:dyDescent="0.3">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N2477" s="14"/>
      <c r="O2477" s="12"/>
      <c r="P2477" s="13"/>
    </row>
    <row r="2478" spans="1:16" ht="15.75" customHeight="1" x14ac:dyDescent="0.3">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N2478" s="14"/>
      <c r="O2478" s="12"/>
      <c r="P2478" s="13"/>
    </row>
    <row r="2479" spans="1:16" ht="15.75" customHeight="1" x14ac:dyDescent="0.3">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N2479" s="14"/>
      <c r="O2479" s="12"/>
      <c r="P2479" s="13"/>
    </row>
    <row r="2480" spans="1:16" ht="15.75" customHeight="1" x14ac:dyDescent="0.3">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N2480" s="14"/>
      <c r="O2480" s="12"/>
      <c r="P2480" s="13"/>
    </row>
    <row r="2481" spans="1:16" ht="15.75" customHeight="1" x14ac:dyDescent="0.3">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N2481" s="14"/>
      <c r="O2481" s="12"/>
      <c r="P2481" s="13"/>
    </row>
    <row r="2482" spans="1:16" ht="15.75" customHeight="1" x14ac:dyDescent="0.3">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N2482" s="14"/>
      <c r="O2482" s="12"/>
      <c r="P2482" s="13"/>
    </row>
    <row r="2483" spans="1:16" ht="15.75" customHeight="1" x14ac:dyDescent="0.3">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N2483" s="14"/>
      <c r="O2483" s="12"/>
      <c r="P2483" s="13"/>
    </row>
    <row r="2484" spans="1:16" ht="15.75" customHeight="1" x14ac:dyDescent="0.3">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N2484" s="14"/>
      <c r="O2484" s="12"/>
      <c r="P2484" s="13"/>
    </row>
    <row r="2485" spans="1:16" ht="15.75" customHeight="1" x14ac:dyDescent="0.3">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N2485" s="14"/>
      <c r="O2485" s="12"/>
      <c r="P2485" s="13"/>
    </row>
    <row r="2486" spans="1:16" ht="15.75" customHeight="1" x14ac:dyDescent="0.3">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N2486" s="14"/>
      <c r="O2486" s="12"/>
      <c r="P2486" s="13"/>
    </row>
    <row r="2487" spans="1:16" ht="15.75" customHeight="1" x14ac:dyDescent="0.3">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N2487" s="14"/>
      <c r="O2487" s="12"/>
      <c r="P2487" s="13"/>
    </row>
    <row r="2488" spans="1:16" ht="15.75" customHeight="1" x14ac:dyDescent="0.3">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N2488" s="14"/>
      <c r="O2488" s="12"/>
      <c r="P2488" s="13"/>
    </row>
    <row r="2489" spans="1:16" ht="15.75" customHeight="1" x14ac:dyDescent="0.3">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N2489" s="14"/>
      <c r="O2489" s="12"/>
      <c r="P2489" s="13"/>
    </row>
    <row r="2490" spans="1:16" ht="15.75" customHeight="1" x14ac:dyDescent="0.3">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N2490" s="14"/>
      <c r="O2490" s="12"/>
      <c r="P2490" s="13"/>
    </row>
    <row r="2491" spans="1:16" ht="15.75" customHeight="1" x14ac:dyDescent="0.3">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N2491" s="14"/>
      <c r="O2491" s="12"/>
      <c r="P2491" s="13"/>
    </row>
    <row r="2492" spans="1:16" ht="15.75" customHeight="1" x14ac:dyDescent="0.3">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N2492" s="14"/>
      <c r="O2492" s="12"/>
      <c r="P2492" s="13"/>
    </row>
    <row r="2493" spans="1:16" ht="15.75" customHeight="1" x14ac:dyDescent="0.3">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N2493" s="14"/>
      <c r="O2493" s="12"/>
      <c r="P2493" s="13"/>
    </row>
    <row r="2494" spans="1:16" ht="15.75" customHeight="1" x14ac:dyDescent="0.3">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N2494" s="14"/>
      <c r="O2494" s="12"/>
      <c r="P2494" s="13"/>
    </row>
    <row r="2495" spans="1:16" ht="15.75" customHeight="1" x14ac:dyDescent="0.3">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N2495" s="14"/>
      <c r="O2495" s="12"/>
      <c r="P2495" s="13"/>
    </row>
    <row r="2496" spans="1:16" ht="15.75" customHeight="1" x14ac:dyDescent="0.3">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N2496" s="14"/>
      <c r="O2496" s="12"/>
      <c r="P2496" s="13"/>
    </row>
    <row r="2497" spans="1:16" ht="15.75" customHeight="1" x14ac:dyDescent="0.3">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N2497" s="14"/>
      <c r="O2497" s="12"/>
      <c r="P2497" s="13"/>
    </row>
    <row r="2498" spans="1:16" ht="15.75" customHeight="1" x14ac:dyDescent="0.3">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N2498" s="14"/>
      <c r="O2498" s="12"/>
      <c r="P2498" s="13"/>
    </row>
    <row r="2499" spans="1:16" ht="15.75" customHeight="1" x14ac:dyDescent="0.3">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N2499" s="14"/>
      <c r="O2499" s="12"/>
      <c r="P2499" s="13"/>
    </row>
    <row r="2500" spans="1:16" ht="15.75" customHeight="1" x14ac:dyDescent="0.3">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N2500" s="14"/>
      <c r="O2500" s="12"/>
      <c r="P2500" s="13"/>
    </row>
    <row r="2501" spans="1:16" ht="15.75" customHeight="1" x14ac:dyDescent="0.3">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N2501" s="14"/>
      <c r="O2501" s="12"/>
      <c r="P2501" s="13"/>
    </row>
    <row r="2502" spans="1:16" ht="15.75" customHeight="1" x14ac:dyDescent="0.3">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N2502" s="14"/>
      <c r="O2502" s="12"/>
      <c r="P2502" s="13"/>
    </row>
    <row r="2503" spans="1:16" ht="15.75" customHeight="1" x14ac:dyDescent="0.3">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N2503" s="14"/>
      <c r="O2503" s="12"/>
      <c r="P2503" s="13"/>
    </row>
    <row r="2504" spans="1:16" ht="15.75" customHeight="1" x14ac:dyDescent="0.3">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N2504" s="14"/>
      <c r="O2504" s="12"/>
      <c r="P2504" s="13"/>
    </row>
    <row r="2505" spans="1:16" ht="15.75" customHeight="1" x14ac:dyDescent="0.3">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N2505" s="14"/>
      <c r="O2505" s="12"/>
      <c r="P2505" s="13"/>
    </row>
    <row r="2506" spans="1:16" ht="15.75" customHeight="1" x14ac:dyDescent="0.3">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N2506" s="14"/>
      <c r="O2506" s="12"/>
      <c r="P2506" s="13"/>
    </row>
    <row r="2507" spans="1:16" ht="15.75" customHeight="1" x14ac:dyDescent="0.3">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N2507" s="14"/>
      <c r="O2507" s="12"/>
      <c r="P2507" s="13"/>
    </row>
    <row r="2508" spans="1:16" ht="15.75" customHeight="1" x14ac:dyDescent="0.3">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N2508" s="14"/>
      <c r="O2508" s="12"/>
      <c r="P2508" s="13"/>
    </row>
    <row r="2509" spans="1:16" ht="15.75" customHeight="1" x14ac:dyDescent="0.3">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N2509" s="14"/>
      <c r="O2509" s="12"/>
      <c r="P2509" s="13"/>
    </row>
    <row r="2510" spans="1:16" ht="15.75" customHeight="1" x14ac:dyDescent="0.3">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N2510" s="14"/>
      <c r="O2510" s="12"/>
      <c r="P2510" s="13"/>
    </row>
    <row r="2511" spans="1:16" ht="15.75" customHeight="1" x14ac:dyDescent="0.3">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N2511" s="14"/>
      <c r="O2511" s="12"/>
      <c r="P2511" s="13"/>
    </row>
    <row r="2512" spans="1:16" ht="15.75" customHeight="1" x14ac:dyDescent="0.3">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N2512" s="14"/>
      <c r="O2512" s="12"/>
      <c r="P2512" s="13"/>
    </row>
    <row r="2513" spans="1:16" ht="15.75" customHeight="1" x14ac:dyDescent="0.3">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N2513" s="14"/>
      <c r="O2513" s="12"/>
      <c r="P2513" s="13"/>
    </row>
    <row r="2514" spans="1:16" ht="15.75" customHeight="1" x14ac:dyDescent="0.3">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N2514" s="14"/>
      <c r="O2514" s="12"/>
      <c r="P2514" s="13"/>
    </row>
    <row r="2515" spans="1:16" ht="15.75" customHeight="1" x14ac:dyDescent="0.3">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N2515" s="14"/>
      <c r="O2515" s="12"/>
      <c r="P2515" s="13"/>
    </row>
    <row r="2516" spans="1:16" ht="15.75" customHeight="1" x14ac:dyDescent="0.3">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N2516" s="14"/>
      <c r="O2516" s="12"/>
      <c r="P2516" s="13"/>
    </row>
    <row r="2517" spans="1:16" ht="15.75" customHeight="1" x14ac:dyDescent="0.3">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N2517" s="14"/>
      <c r="O2517" s="12"/>
      <c r="P2517" s="13"/>
    </row>
    <row r="2518" spans="1:16" ht="15.75" customHeight="1" x14ac:dyDescent="0.3">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N2518" s="14"/>
      <c r="O2518" s="12"/>
      <c r="P2518" s="13"/>
    </row>
    <row r="2519" spans="1:16" ht="15.75" customHeight="1" x14ac:dyDescent="0.3">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N2519" s="14"/>
      <c r="O2519" s="12"/>
      <c r="P2519" s="13"/>
    </row>
    <row r="2520" spans="1:16" ht="15.75" customHeight="1" x14ac:dyDescent="0.3">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N2520" s="14"/>
      <c r="O2520" s="12"/>
      <c r="P2520" s="13"/>
    </row>
    <row r="2521" spans="1:16" ht="15.75" customHeight="1" x14ac:dyDescent="0.3">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N2521" s="14"/>
      <c r="O2521" s="12"/>
      <c r="P2521" s="13"/>
    </row>
    <row r="2522" spans="1:16" ht="15.75" customHeight="1" x14ac:dyDescent="0.3">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N2522" s="14"/>
      <c r="O2522" s="12"/>
      <c r="P2522" s="13"/>
    </row>
    <row r="2523" spans="1:16" ht="15.75" customHeight="1" x14ac:dyDescent="0.3">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N2523" s="14"/>
      <c r="O2523" s="12"/>
      <c r="P2523" s="13"/>
    </row>
    <row r="2524" spans="1:16" ht="15.75" customHeight="1" x14ac:dyDescent="0.3">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N2524" s="14"/>
      <c r="O2524" s="12"/>
      <c r="P2524" s="13"/>
    </row>
    <row r="2525" spans="1:16" ht="15.75" customHeight="1" x14ac:dyDescent="0.3">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N2525" s="14"/>
      <c r="O2525" s="12"/>
      <c r="P2525" s="13"/>
    </row>
    <row r="2526" spans="1:16" ht="15.75" customHeight="1" x14ac:dyDescent="0.3">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N2526" s="14"/>
      <c r="O2526" s="12"/>
      <c r="P2526" s="13"/>
    </row>
    <row r="2527" spans="1:16" ht="15.75" customHeight="1" x14ac:dyDescent="0.3">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N2527" s="14"/>
      <c r="O2527" s="12"/>
      <c r="P2527" s="13"/>
    </row>
    <row r="2528" spans="1:16" ht="15.75" customHeight="1" x14ac:dyDescent="0.3">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N2528" s="14"/>
      <c r="O2528" s="12"/>
      <c r="P2528" s="13"/>
    </row>
    <row r="2529" spans="1:16" ht="15.75" customHeight="1" x14ac:dyDescent="0.3">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N2529" s="14"/>
      <c r="O2529" s="12"/>
      <c r="P2529" s="13"/>
    </row>
    <row r="2530" spans="1:16" ht="15.75" customHeight="1" x14ac:dyDescent="0.3">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N2530" s="14"/>
      <c r="O2530" s="12"/>
      <c r="P2530" s="13"/>
    </row>
    <row r="2531" spans="1:16" ht="15.75" customHeight="1" x14ac:dyDescent="0.3">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N2531" s="14"/>
      <c r="O2531" s="12"/>
      <c r="P2531" s="13"/>
    </row>
    <row r="2532" spans="1:16" ht="15.75" customHeight="1" x14ac:dyDescent="0.3">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N2532" s="14"/>
      <c r="O2532" s="12"/>
      <c r="P2532" s="13"/>
    </row>
    <row r="2533" spans="1:16" ht="15.75" customHeight="1" x14ac:dyDescent="0.3">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N2533" s="14"/>
      <c r="O2533" s="12"/>
      <c r="P2533" s="13"/>
    </row>
    <row r="2534" spans="1:16" ht="15.75" customHeight="1" x14ac:dyDescent="0.3">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N2534" s="14"/>
      <c r="O2534" s="12"/>
      <c r="P2534" s="13"/>
    </row>
    <row r="2535" spans="1:16" ht="15.75" customHeight="1" x14ac:dyDescent="0.3">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N2535" s="14"/>
      <c r="O2535" s="12"/>
      <c r="P2535" s="13"/>
    </row>
    <row r="2536" spans="1:16" ht="15.75" customHeight="1" x14ac:dyDescent="0.3">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N2536" s="14"/>
      <c r="O2536" s="12"/>
      <c r="P2536" s="13"/>
    </row>
    <row r="2537" spans="1:16" ht="15.75" customHeight="1" x14ac:dyDescent="0.3">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N2537" s="14"/>
      <c r="O2537" s="12"/>
      <c r="P2537" s="13"/>
    </row>
    <row r="2538" spans="1:16" ht="15.75" customHeight="1" x14ac:dyDescent="0.3">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N2538" s="14"/>
      <c r="O2538" s="12"/>
      <c r="P2538" s="13"/>
    </row>
    <row r="2539" spans="1:16" ht="15.75" customHeight="1" x14ac:dyDescent="0.3">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N2539" s="14"/>
      <c r="O2539" s="12"/>
      <c r="P2539" s="13"/>
    </row>
    <row r="2540" spans="1:16" ht="15.75" customHeight="1" x14ac:dyDescent="0.3">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N2540" s="14"/>
      <c r="O2540" s="12"/>
      <c r="P2540" s="13"/>
    </row>
    <row r="2541" spans="1:16" ht="15.75" customHeight="1" x14ac:dyDescent="0.3">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N2541" s="14"/>
      <c r="O2541" s="12"/>
      <c r="P2541" s="13"/>
    </row>
    <row r="2542" spans="1:16" ht="15.75" customHeight="1" x14ac:dyDescent="0.3">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N2542" s="14"/>
      <c r="O2542" s="12"/>
      <c r="P2542" s="13"/>
    </row>
    <row r="2543" spans="1:16" ht="15.75" customHeight="1" x14ac:dyDescent="0.3">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N2543" s="14"/>
      <c r="O2543" s="12"/>
      <c r="P2543" s="13"/>
    </row>
    <row r="2544" spans="1:16" ht="15.75" customHeight="1" x14ac:dyDescent="0.3">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N2544" s="14"/>
      <c r="O2544" s="12"/>
      <c r="P2544" s="13"/>
    </row>
    <row r="2545" spans="1:16" ht="15.75" customHeight="1" x14ac:dyDescent="0.3">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N2545" s="14"/>
      <c r="O2545" s="12"/>
      <c r="P2545" s="13"/>
    </row>
    <row r="2546" spans="1:16" ht="15.75" customHeight="1" x14ac:dyDescent="0.3">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N2546" s="14"/>
      <c r="O2546" s="12"/>
      <c r="P2546" s="13"/>
    </row>
    <row r="2547" spans="1:16" ht="15.75" customHeight="1" x14ac:dyDescent="0.3">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N2547" s="14"/>
      <c r="O2547" s="12"/>
      <c r="P2547" s="13"/>
    </row>
    <row r="2548" spans="1:16" ht="15.75" customHeight="1" x14ac:dyDescent="0.3">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N2548" s="14"/>
      <c r="O2548" s="12"/>
      <c r="P2548" s="13"/>
    </row>
    <row r="2549" spans="1:16" ht="15.75" customHeight="1" x14ac:dyDescent="0.3">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N2549" s="14"/>
      <c r="O2549" s="12"/>
      <c r="P2549" s="13"/>
    </row>
    <row r="2550" spans="1:16" ht="15.75" customHeight="1" x14ac:dyDescent="0.3">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N2550" s="14"/>
      <c r="O2550" s="12"/>
      <c r="P2550" s="13"/>
    </row>
    <row r="2551" spans="1:16" ht="15.75" customHeight="1" x14ac:dyDescent="0.3">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N2551" s="14"/>
      <c r="O2551" s="12"/>
      <c r="P2551" s="13"/>
    </row>
    <row r="2552" spans="1:16" ht="15.75" customHeight="1" x14ac:dyDescent="0.3">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N2552" s="14"/>
      <c r="O2552" s="12"/>
      <c r="P2552" s="13"/>
    </row>
    <row r="2553" spans="1:16" ht="15.75" customHeight="1" x14ac:dyDescent="0.3">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N2553" s="14"/>
      <c r="O2553" s="12"/>
      <c r="P2553" s="13"/>
    </row>
    <row r="2554" spans="1:16" ht="15.75" customHeight="1" x14ac:dyDescent="0.3">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N2554" s="14"/>
      <c r="O2554" s="12"/>
      <c r="P2554" s="13"/>
    </row>
    <row r="2555" spans="1:16" ht="15.75" customHeight="1" x14ac:dyDescent="0.3">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N2555" s="14"/>
      <c r="O2555" s="12"/>
      <c r="P2555" s="13"/>
    </row>
    <row r="2556" spans="1:16" ht="15.75" customHeight="1" x14ac:dyDescent="0.3">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N2556" s="14"/>
      <c r="O2556" s="12"/>
      <c r="P2556" s="13"/>
    </row>
    <row r="2557" spans="1:16" ht="15.75" customHeight="1" x14ac:dyDescent="0.3">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N2557" s="14"/>
      <c r="O2557" s="12"/>
      <c r="P2557" s="13"/>
    </row>
    <row r="2558" spans="1:16" ht="15.75" customHeight="1" x14ac:dyDescent="0.3">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N2558" s="14"/>
      <c r="O2558" s="12"/>
      <c r="P2558" s="13"/>
    </row>
    <row r="2559" spans="1:16" ht="15.75" customHeight="1" x14ac:dyDescent="0.3">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N2559" s="14"/>
      <c r="O2559" s="12"/>
      <c r="P2559" s="13"/>
    </row>
    <row r="2560" spans="1:16" ht="15.75" customHeight="1" x14ac:dyDescent="0.3">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N2560" s="14"/>
      <c r="O2560" s="12"/>
      <c r="P2560" s="13"/>
    </row>
    <row r="2561" spans="1:16" ht="15.75" customHeight="1" x14ac:dyDescent="0.3">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N2561" s="14"/>
      <c r="O2561" s="12"/>
      <c r="P2561" s="13"/>
    </row>
    <row r="2562" spans="1:16" ht="15.75" customHeight="1" x14ac:dyDescent="0.3">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N2562" s="14"/>
      <c r="O2562" s="12"/>
      <c r="P2562" s="13"/>
    </row>
    <row r="2563" spans="1:16" ht="15.75" customHeight="1" x14ac:dyDescent="0.3">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N2563" s="14"/>
      <c r="O2563" s="12"/>
      <c r="P2563" s="13"/>
    </row>
    <row r="2564" spans="1:16" ht="15.75" customHeight="1" x14ac:dyDescent="0.3">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N2564" s="14"/>
      <c r="O2564" s="12"/>
      <c r="P2564" s="13"/>
    </row>
    <row r="2565" spans="1:16" ht="15.75" customHeight="1" x14ac:dyDescent="0.3">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N2565" s="14"/>
      <c r="O2565" s="12"/>
      <c r="P2565" s="13"/>
    </row>
    <row r="2566" spans="1:16" ht="15.75" customHeight="1" x14ac:dyDescent="0.3">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N2566" s="14"/>
      <c r="O2566" s="12"/>
      <c r="P2566" s="13"/>
    </row>
    <row r="2567" spans="1:16" ht="15.75" customHeight="1" x14ac:dyDescent="0.3">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N2567" s="14"/>
      <c r="O2567" s="12"/>
      <c r="P2567" s="13"/>
    </row>
    <row r="2568" spans="1:16" ht="15.75" customHeight="1" x14ac:dyDescent="0.3">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N2568" s="14"/>
      <c r="O2568" s="12"/>
      <c r="P2568" s="13"/>
    </row>
    <row r="2569" spans="1:16" ht="15.75" customHeight="1" x14ac:dyDescent="0.3">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N2569" s="14"/>
      <c r="O2569" s="12"/>
      <c r="P2569" s="13"/>
    </row>
    <row r="2570" spans="1:16" ht="15.75" customHeight="1" x14ac:dyDescent="0.3">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N2570" s="14"/>
      <c r="O2570" s="12"/>
      <c r="P2570" s="13"/>
    </row>
    <row r="2571" spans="1:16" ht="15.75" customHeight="1" x14ac:dyDescent="0.3">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N2571" s="14"/>
      <c r="O2571" s="12"/>
      <c r="P2571" s="13"/>
    </row>
    <row r="2572" spans="1:16" ht="15.75" customHeight="1" x14ac:dyDescent="0.3">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N2572" s="14"/>
      <c r="O2572" s="12"/>
      <c r="P2572" s="13"/>
    </row>
    <row r="2573" spans="1:16" ht="15.75" customHeight="1" x14ac:dyDescent="0.3">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N2573" s="14"/>
      <c r="O2573" s="12"/>
      <c r="P2573" s="13"/>
    </row>
    <row r="2574" spans="1:16" ht="15.75" customHeight="1" x14ac:dyDescent="0.3">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N2574" s="14"/>
      <c r="O2574" s="12"/>
      <c r="P2574" s="13"/>
    </row>
    <row r="2575" spans="1:16" ht="15.75" customHeight="1" x14ac:dyDescent="0.3">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N2575" s="14"/>
      <c r="O2575" s="12"/>
      <c r="P2575" s="13"/>
    </row>
    <row r="2576" spans="1:16" ht="15.75" customHeight="1" x14ac:dyDescent="0.3">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N2576" s="14"/>
      <c r="O2576" s="12"/>
      <c r="P2576" s="13"/>
    </row>
    <row r="2577" spans="1:16" ht="15.75" customHeight="1" x14ac:dyDescent="0.3">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N2577" s="14"/>
      <c r="O2577" s="12"/>
      <c r="P2577" s="13"/>
    </row>
    <row r="2578" spans="1:16" ht="15.75" customHeight="1" x14ac:dyDescent="0.3">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N2578" s="14"/>
      <c r="O2578" s="12"/>
      <c r="P2578" s="13"/>
    </row>
    <row r="2579" spans="1:16" ht="15.75" customHeight="1" x14ac:dyDescent="0.3">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N2579" s="14"/>
      <c r="O2579" s="12"/>
      <c r="P2579" s="13"/>
    </row>
    <row r="2580" spans="1:16" ht="15.75" customHeight="1" x14ac:dyDescent="0.3">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N2580" s="14"/>
      <c r="O2580" s="12"/>
      <c r="P2580" s="13"/>
    </row>
    <row r="2581" spans="1:16" ht="15.75" customHeight="1" x14ac:dyDescent="0.3">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N2581" s="14"/>
      <c r="O2581" s="12"/>
      <c r="P2581" s="13"/>
    </row>
    <row r="2582" spans="1:16" ht="15.75" customHeight="1" x14ac:dyDescent="0.3">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N2582" s="14"/>
      <c r="O2582" s="12"/>
      <c r="P2582" s="13"/>
    </row>
    <row r="2583" spans="1:16" ht="15.75" customHeight="1" x14ac:dyDescent="0.3">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N2583" s="14"/>
      <c r="O2583" s="12"/>
      <c r="P2583" s="13"/>
    </row>
    <row r="2584" spans="1:16" ht="15.75" customHeight="1" x14ac:dyDescent="0.3">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N2584" s="14"/>
      <c r="O2584" s="12"/>
      <c r="P2584" s="13"/>
    </row>
    <row r="2585" spans="1:16" ht="15.75" customHeight="1" x14ac:dyDescent="0.3">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N2585" s="14"/>
      <c r="O2585" s="12"/>
      <c r="P2585" s="13"/>
    </row>
    <row r="2586" spans="1:16" ht="15.75" customHeight="1" x14ac:dyDescent="0.3">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N2586" s="14"/>
      <c r="O2586" s="12"/>
      <c r="P2586" s="13"/>
    </row>
    <row r="2587" spans="1:16" ht="15.75" customHeight="1" x14ac:dyDescent="0.3">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N2587" s="14"/>
      <c r="O2587" s="12"/>
      <c r="P2587" s="13"/>
    </row>
    <row r="2588" spans="1:16" ht="15.75" customHeight="1" x14ac:dyDescent="0.3">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N2588" s="14"/>
      <c r="O2588" s="12"/>
      <c r="P2588" s="13"/>
    </row>
    <row r="2589" spans="1:16" ht="15.75" customHeight="1" x14ac:dyDescent="0.3">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N2589" s="14"/>
      <c r="O2589" s="12"/>
      <c r="P2589" s="13"/>
    </row>
    <row r="2590" spans="1:16" ht="15.75" customHeight="1" x14ac:dyDescent="0.3">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N2590" s="14"/>
      <c r="O2590" s="12"/>
      <c r="P2590" s="13"/>
    </row>
    <row r="2591" spans="1:16" ht="15.75" customHeight="1" x14ac:dyDescent="0.3">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N2591" s="14"/>
      <c r="O2591" s="12"/>
      <c r="P2591" s="13"/>
    </row>
    <row r="2592" spans="1:16" ht="15.75" customHeight="1" x14ac:dyDescent="0.3">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N2592" s="14"/>
      <c r="O2592" s="12"/>
      <c r="P2592" s="13"/>
    </row>
    <row r="2593" spans="1:16" ht="15.75" customHeight="1" x14ac:dyDescent="0.3">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N2593" s="14"/>
      <c r="O2593" s="12"/>
      <c r="P2593" s="13"/>
    </row>
    <row r="2594" spans="1:16" ht="15.75" customHeight="1" x14ac:dyDescent="0.3">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N2594" s="14"/>
      <c r="O2594" s="12"/>
      <c r="P2594" s="13"/>
    </row>
    <row r="2595" spans="1:16" ht="15.75" customHeight="1" x14ac:dyDescent="0.3">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N2595" s="14"/>
      <c r="O2595" s="12"/>
      <c r="P2595" s="13"/>
    </row>
    <row r="2596" spans="1:16" ht="15.75" customHeight="1" x14ac:dyDescent="0.3">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N2596" s="14"/>
      <c r="O2596" s="12"/>
      <c r="P2596" s="13"/>
    </row>
    <row r="2597" spans="1:16" ht="15.75" customHeight="1" x14ac:dyDescent="0.3">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N2597" s="14"/>
      <c r="O2597" s="12"/>
      <c r="P2597" s="13"/>
    </row>
    <row r="2598" spans="1:16" ht="15.75" customHeight="1" x14ac:dyDescent="0.3">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N2598" s="14"/>
      <c r="O2598" s="12"/>
      <c r="P2598" s="13"/>
    </row>
    <row r="2599" spans="1:16" ht="15.75" customHeight="1" x14ac:dyDescent="0.3">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N2599" s="14"/>
      <c r="O2599" s="12"/>
      <c r="P2599" s="13"/>
    </row>
    <row r="2600" spans="1:16" ht="15.75" customHeight="1" x14ac:dyDescent="0.3">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N2600" s="14"/>
      <c r="O2600" s="12"/>
      <c r="P2600" s="13"/>
    </row>
    <row r="2601" spans="1:16" ht="15.75" customHeight="1" x14ac:dyDescent="0.3">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N2601" s="14"/>
      <c r="O2601" s="12"/>
      <c r="P2601" s="13"/>
    </row>
    <row r="2602" spans="1:16" ht="15.75" customHeight="1" x14ac:dyDescent="0.3">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N2602" s="14"/>
      <c r="O2602" s="12"/>
      <c r="P2602" s="13"/>
    </row>
    <row r="2603" spans="1:16" ht="15.75" customHeight="1" x14ac:dyDescent="0.3">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N2603" s="14"/>
      <c r="O2603" s="12"/>
      <c r="P2603" s="13"/>
    </row>
    <row r="2604" spans="1:16" ht="15.75" customHeight="1" x14ac:dyDescent="0.3">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N2604" s="14"/>
      <c r="O2604" s="12"/>
      <c r="P2604" s="13"/>
    </row>
    <row r="2605" spans="1:16" ht="15.75" customHeight="1" x14ac:dyDescent="0.3">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N2605" s="14"/>
      <c r="O2605" s="12"/>
      <c r="P2605" s="13"/>
    </row>
    <row r="2606" spans="1:16" ht="15.75" customHeight="1" x14ac:dyDescent="0.3">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N2606" s="14"/>
      <c r="O2606" s="12"/>
      <c r="P2606" s="13"/>
    </row>
    <row r="2607" spans="1:16" ht="15.75" customHeight="1" x14ac:dyDescent="0.3">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N2607" s="14"/>
      <c r="O2607" s="12"/>
      <c r="P2607" s="13"/>
    </row>
    <row r="2608" spans="1:16" ht="15.75" customHeight="1" x14ac:dyDescent="0.3">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N2608" s="14"/>
      <c r="O2608" s="12"/>
      <c r="P2608" s="13"/>
    </row>
    <row r="2609" spans="1:16" ht="15.75" customHeight="1" x14ac:dyDescent="0.3">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N2609" s="14"/>
      <c r="O2609" s="12"/>
      <c r="P2609" s="13"/>
    </row>
    <row r="2610" spans="1:16" ht="15.75" customHeight="1" x14ac:dyDescent="0.3">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N2610" s="14"/>
      <c r="O2610" s="12"/>
      <c r="P2610" s="13"/>
    </row>
    <row r="2611" spans="1:16" ht="15.75" customHeight="1" x14ac:dyDescent="0.3">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N2611" s="14"/>
      <c r="O2611" s="12"/>
      <c r="P2611" s="13"/>
    </row>
    <row r="2612" spans="1:16" ht="15.75" customHeight="1" x14ac:dyDescent="0.3">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N2612" s="14"/>
      <c r="O2612" s="12"/>
      <c r="P2612" s="13"/>
    </row>
    <row r="2613" spans="1:16" ht="15.75" customHeight="1" x14ac:dyDescent="0.3">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N2613" s="14"/>
      <c r="O2613" s="12"/>
      <c r="P2613" s="13"/>
    </row>
    <row r="2614" spans="1:16" ht="15.75" customHeight="1" x14ac:dyDescent="0.3">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N2614" s="14"/>
      <c r="O2614" s="12"/>
      <c r="P2614" s="13"/>
    </row>
    <row r="2615" spans="1:16" ht="15.75" customHeight="1" x14ac:dyDescent="0.3">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N2615" s="14"/>
      <c r="O2615" s="12"/>
      <c r="P2615" s="13"/>
    </row>
    <row r="2616" spans="1:16" ht="15.75" customHeight="1" x14ac:dyDescent="0.3">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N2616" s="14"/>
      <c r="O2616" s="12"/>
      <c r="P2616" s="13"/>
    </row>
    <row r="2617" spans="1:16" ht="15.75" customHeight="1" x14ac:dyDescent="0.3">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N2617" s="14"/>
      <c r="O2617" s="12"/>
      <c r="P2617" s="13"/>
    </row>
    <row r="2618" spans="1:16" ht="15.75" customHeight="1" x14ac:dyDescent="0.3">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N2618" s="14"/>
      <c r="O2618" s="12"/>
      <c r="P2618" s="13"/>
    </row>
    <row r="2619" spans="1:16" ht="15.75" customHeight="1" x14ac:dyDescent="0.3">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N2619" s="14"/>
      <c r="O2619" s="12"/>
      <c r="P2619" s="13"/>
    </row>
    <row r="2620" spans="1:16" ht="15.75" customHeight="1" x14ac:dyDescent="0.3">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N2620" s="14"/>
      <c r="O2620" s="12"/>
      <c r="P2620" s="13"/>
    </row>
    <row r="2621" spans="1:16" ht="15.75" customHeight="1" x14ac:dyDescent="0.3">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N2621" s="14"/>
      <c r="O2621" s="12"/>
      <c r="P2621" s="13"/>
    </row>
    <row r="2622" spans="1:16" ht="15.75" customHeight="1" x14ac:dyDescent="0.3">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N2622" s="14"/>
      <c r="O2622" s="12"/>
      <c r="P2622" s="13"/>
    </row>
    <row r="2623" spans="1:16" ht="15.75" customHeight="1" x14ac:dyDescent="0.3">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N2623" s="14"/>
      <c r="O2623" s="12"/>
      <c r="P2623" s="13"/>
    </row>
    <row r="2624" spans="1:16" ht="15.75" customHeight="1" x14ac:dyDescent="0.3">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N2624" s="14"/>
      <c r="O2624" s="12"/>
      <c r="P2624" s="13"/>
    </row>
    <row r="2625" spans="1:16" ht="15.75" customHeight="1" x14ac:dyDescent="0.3">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N2625" s="14"/>
      <c r="O2625" s="12"/>
      <c r="P2625" s="13"/>
    </row>
    <row r="2626" spans="1:16" ht="15.75" customHeight="1" x14ac:dyDescent="0.3">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N2626" s="14"/>
      <c r="O2626" s="12"/>
      <c r="P2626" s="13"/>
    </row>
    <row r="2627" spans="1:16" ht="15.75" customHeight="1" x14ac:dyDescent="0.3">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N2627" s="14"/>
      <c r="O2627" s="12"/>
      <c r="P2627" s="13"/>
    </row>
    <row r="2628" spans="1:16" ht="15.75" customHeight="1" x14ac:dyDescent="0.3">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N2628" s="14"/>
      <c r="O2628" s="12"/>
      <c r="P2628" s="13"/>
    </row>
    <row r="2629" spans="1:16" ht="15.75" customHeight="1" x14ac:dyDescent="0.3">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N2629" s="14"/>
      <c r="O2629" s="12"/>
      <c r="P2629" s="13"/>
    </row>
    <row r="2630" spans="1:16" ht="15.75" customHeight="1" x14ac:dyDescent="0.3">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N2630" s="14"/>
      <c r="O2630" s="12"/>
      <c r="P2630" s="13"/>
    </row>
    <row r="2631" spans="1:16" ht="15.75" customHeight="1" x14ac:dyDescent="0.3">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N2631" s="14"/>
      <c r="O2631" s="12"/>
      <c r="P2631" s="13"/>
    </row>
    <row r="2632" spans="1:16" ht="15.75" customHeight="1" x14ac:dyDescent="0.3">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N2632" s="14"/>
      <c r="O2632" s="12"/>
      <c r="P2632" s="13"/>
    </row>
    <row r="2633" spans="1:16" ht="15.75" customHeight="1" x14ac:dyDescent="0.3">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N2633" s="14"/>
      <c r="O2633" s="12"/>
      <c r="P2633" s="13"/>
    </row>
    <row r="2634" spans="1:16" ht="15.75" customHeight="1" x14ac:dyDescent="0.3">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N2634" s="14"/>
      <c r="O2634" s="12"/>
      <c r="P2634" s="13"/>
    </row>
    <row r="2635" spans="1:16" ht="15.75" customHeight="1" x14ac:dyDescent="0.3">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N2635" s="14"/>
      <c r="O2635" s="12"/>
      <c r="P2635" s="13"/>
    </row>
    <row r="2636" spans="1:16" ht="15.75" customHeight="1" x14ac:dyDescent="0.3">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N2636" s="14"/>
      <c r="O2636" s="12"/>
      <c r="P2636" s="13"/>
    </row>
    <row r="2637" spans="1:16" ht="15.75" customHeight="1" x14ac:dyDescent="0.3">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N2637" s="14"/>
      <c r="O2637" s="12"/>
      <c r="P2637" s="13"/>
    </row>
    <row r="2638" spans="1:16" ht="15.75" customHeight="1" x14ac:dyDescent="0.3">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N2638" s="14"/>
      <c r="O2638" s="12"/>
      <c r="P2638" s="13"/>
    </row>
    <row r="2639" spans="1:16" ht="15.75" customHeight="1" x14ac:dyDescent="0.3">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N2639" s="14"/>
      <c r="O2639" s="12"/>
      <c r="P2639" s="13"/>
    </row>
    <row r="2640" spans="1:16" ht="15.75" customHeight="1" x14ac:dyDescent="0.3">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N2640" s="14"/>
      <c r="O2640" s="12"/>
      <c r="P2640" s="13"/>
    </row>
    <row r="2641" spans="1:16" ht="15.75" customHeight="1" x14ac:dyDescent="0.3">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N2641" s="14"/>
      <c r="O2641" s="12"/>
      <c r="P2641" s="13"/>
    </row>
    <row r="2642" spans="1:16" ht="15.75" customHeight="1" x14ac:dyDescent="0.3">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N2642" s="14"/>
      <c r="O2642" s="12"/>
      <c r="P2642" s="13"/>
    </row>
    <row r="2643" spans="1:16" ht="15.75" customHeight="1" x14ac:dyDescent="0.3">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N2643" s="14"/>
      <c r="O2643" s="12"/>
      <c r="P2643" s="13"/>
    </row>
    <row r="2644" spans="1:16" ht="15.75" customHeight="1" x14ac:dyDescent="0.3">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N2644" s="14"/>
      <c r="O2644" s="12"/>
      <c r="P2644" s="13"/>
    </row>
    <row r="2645" spans="1:16" ht="15.75" customHeight="1" x14ac:dyDescent="0.3">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N2645" s="14"/>
      <c r="O2645" s="12"/>
      <c r="P2645" s="13"/>
    </row>
    <row r="2646" spans="1:16" ht="15.75" customHeight="1" x14ac:dyDescent="0.3">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N2646" s="14"/>
      <c r="O2646" s="12"/>
      <c r="P2646" s="13"/>
    </row>
    <row r="2647" spans="1:16" ht="15.75" customHeight="1" x14ac:dyDescent="0.3">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N2647" s="14"/>
      <c r="O2647" s="12"/>
      <c r="P2647" s="13"/>
    </row>
    <row r="2648" spans="1:16" ht="15.75" customHeight="1" x14ac:dyDescent="0.3">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N2648" s="14"/>
      <c r="O2648" s="12"/>
      <c r="P2648" s="13"/>
    </row>
    <row r="2649" spans="1:16" ht="15.75" customHeight="1" x14ac:dyDescent="0.3">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N2649" s="14"/>
      <c r="O2649" s="12"/>
      <c r="P2649" s="13"/>
    </row>
    <row r="2650" spans="1:16" ht="15.75" customHeight="1" x14ac:dyDescent="0.3">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N2650" s="14"/>
      <c r="O2650" s="12"/>
      <c r="P2650" s="13"/>
    </row>
    <row r="2651" spans="1:16" ht="15.75" customHeight="1" x14ac:dyDescent="0.3">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N2651" s="14"/>
      <c r="O2651" s="12"/>
      <c r="P2651" s="13"/>
    </row>
    <row r="2652" spans="1:16" ht="15.75" customHeight="1" x14ac:dyDescent="0.3">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N2652" s="14"/>
      <c r="O2652" s="12"/>
      <c r="P2652" s="13"/>
    </row>
    <row r="2653" spans="1:16" ht="15.75" customHeight="1" x14ac:dyDescent="0.3">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N2653" s="14"/>
      <c r="O2653" s="12"/>
      <c r="P2653" s="13"/>
    </row>
    <row r="2654" spans="1:16" ht="15.75" customHeight="1" x14ac:dyDescent="0.3">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N2654" s="14"/>
      <c r="O2654" s="12"/>
      <c r="P2654" s="13"/>
    </row>
    <row r="2655" spans="1:16" ht="15.75" customHeight="1" x14ac:dyDescent="0.3">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N2655" s="14"/>
      <c r="O2655" s="12"/>
      <c r="P2655" s="13"/>
    </row>
    <row r="2656" spans="1:16" ht="15.75" customHeight="1" x14ac:dyDescent="0.3">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N2656" s="14"/>
      <c r="O2656" s="12"/>
      <c r="P2656" s="13"/>
    </row>
    <row r="2657" spans="1:16" ht="15.75" customHeight="1" x14ac:dyDescent="0.3">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N2657" s="14"/>
      <c r="O2657" s="12"/>
      <c r="P2657" s="13"/>
    </row>
    <row r="2658" spans="1:16" ht="15.75" customHeight="1" x14ac:dyDescent="0.3">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N2658" s="14"/>
      <c r="O2658" s="12"/>
      <c r="P2658" s="13"/>
    </row>
    <row r="2659" spans="1:16" ht="15.75" customHeight="1" x14ac:dyDescent="0.3">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N2659" s="14"/>
      <c r="O2659" s="12"/>
      <c r="P2659" s="13"/>
    </row>
    <row r="2660" spans="1:16" ht="15.75" customHeight="1" x14ac:dyDescent="0.3">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N2660" s="14"/>
      <c r="O2660" s="12"/>
      <c r="P2660" s="13"/>
    </row>
    <row r="2661" spans="1:16" ht="15.75" customHeight="1" x14ac:dyDescent="0.3">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N2661" s="14"/>
      <c r="O2661" s="12"/>
      <c r="P2661" s="13"/>
    </row>
    <row r="2662" spans="1:16" ht="15.75" customHeight="1" x14ac:dyDescent="0.3">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N2662" s="14"/>
      <c r="O2662" s="12"/>
      <c r="P2662" s="13"/>
    </row>
    <row r="2663" spans="1:16" ht="15.75" customHeight="1" x14ac:dyDescent="0.3">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N2663" s="14"/>
      <c r="O2663" s="12"/>
      <c r="P2663" s="13"/>
    </row>
    <row r="2664" spans="1:16" ht="15.75" customHeight="1" x14ac:dyDescent="0.3">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N2664" s="14"/>
      <c r="O2664" s="12"/>
      <c r="P2664" s="13"/>
    </row>
    <row r="2665" spans="1:16" ht="15.75" customHeight="1" x14ac:dyDescent="0.3">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N2665" s="14"/>
      <c r="O2665" s="12"/>
      <c r="P2665" s="13"/>
    </row>
    <row r="2666" spans="1:16" ht="15.75" customHeight="1" x14ac:dyDescent="0.3">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N2666" s="14"/>
      <c r="O2666" s="12"/>
      <c r="P2666" s="13"/>
    </row>
    <row r="2667" spans="1:16" ht="15.75" customHeight="1" x14ac:dyDescent="0.3">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N2667" s="14"/>
      <c r="O2667" s="12"/>
      <c r="P2667" s="13"/>
    </row>
    <row r="2668" spans="1:16" ht="15.75" customHeight="1" x14ac:dyDescent="0.3">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N2668" s="14"/>
      <c r="O2668" s="12"/>
      <c r="P2668" s="13"/>
    </row>
    <row r="2669" spans="1:16" ht="15.75" customHeight="1" x14ac:dyDescent="0.3">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N2669" s="14"/>
      <c r="O2669" s="12"/>
      <c r="P2669" s="13"/>
    </row>
    <row r="2670" spans="1:16" ht="15.75" customHeight="1" x14ac:dyDescent="0.3">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N2670" s="14"/>
      <c r="O2670" s="12"/>
      <c r="P2670" s="13"/>
    </row>
    <row r="2671" spans="1:16" ht="15.75" customHeight="1" x14ac:dyDescent="0.3">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N2671" s="14"/>
      <c r="O2671" s="12"/>
      <c r="P2671" s="13"/>
    </row>
    <row r="2672" spans="1:16" ht="15.75" customHeight="1" x14ac:dyDescent="0.3">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N2672" s="14"/>
      <c r="O2672" s="12"/>
      <c r="P2672" s="13"/>
    </row>
    <row r="2673" spans="1:16" ht="15.75" customHeight="1" x14ac:dyDescent="0.3">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N2673" s="14"/>
      <c r="O2673" s="12"/>
      <c r="P2673" s="13"/>
    </row>
    <row r="2674" spans="1:16" ht="15.75" customHeight="1" x14ac:dyDescent="0.3">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N2674" s="14"/>
      <c r="O2674" s="12"/>
      <c r="P2674" s="13"/>
    </row>
    <row r="2675" spans="1:16" ht="15.75" customHeight="1" x14ac:dyDescent="0.3">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N2675" s="14"/>
      <c r="O2675" s="12"/>
      <c r="P2675" s="13"/>
    </row>
    <row r="2676" spans="1:16" ht="15.75" customHeight="1" x14ac:dyDescent="0.3">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N2676" s="14"/>
      <c r="O2676" s="12"/>
      <c r="P2676" s="13"/>
    </row>
    <row r="2677" spans="1:16" ht="15.75" customHeight="1" x14ac:dyDescent="0.3">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N2677" s="14"/>
      <c r="O2677" s="12"/>
      <c r="P2677" s="13"/>
    </row>
    <row r="2678" spans="1:16" ht="15.75" customHeight="1" x14ac:dyDescent="0.3">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N2678" s="14"/>
      <c r="O2678" s="12"/>
      <c r="P2678" s="13"/>
    </row>
    <row r="2679" spans="1:16" ht="15.75" customHeight="1" x14ac:dyDescent="0.3">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N2679" s="14"/>
      <c r="O2679" s="12"/>
      <c r="P2679" s="13"/>
    </row>
    <row r="2680" spans="1:16" ht="15.75" customHeight="1" x14ac:dyDescent="0.3">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N2680" s="14"/>
      <c r="O2680" s="12"/>
      <c r="P2680" s="13"/>
    </row>
    <row r="2681" spans="1:16" ht="15.75" customHeight="1" x14ac:dyDescent="0.3">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N2681" s="14"/>
      <c r="O2681" s="12"/>
      <c r="P2681" s="13"/>
    </row>
    <row r="2682" spans="1:16" ht="15.75" customHeight="1" x14ac:dyDescent="0.3">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N2682" s="14"/>
      <c r="O2682" s="12"/>
      <c r="P2682" s="13"/>
    </row>
    <row r="2683" spans="1:16" ht="15.75" customHeight="1" x14ac:dyDescent="0.3">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N2683" s="14"/>
      <c r="O2683" s="12"/>
      <c r="P2683" s="13"/>
    </row>
    <row r="2684" spans="1:16" ht="15.75" customHeight="1" x14ac:dyDescent="0.3">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N2684" s="14"/>
      <c r="O2684" s="12"/>
      <c r="P2684" s="13"/>
    </row>
    <row r="2685" spans="1:16" ht="15.75" customHeight="1" x14ac:dyDescent="0.3">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N2685" s="14"/>
      <c r="O2685" s="12"/>
      <c r="P2685" s="13"/>
    </row>
    <row r="2686" spans="1:16" ht="15.75" customHeight="1" x14ac:dyDescent="0.3">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N2686" s="14"/>
      <c r="O2686" s="12"/>
      <c r="P2686" s="13"/>
    </row>
    <row r="2687" spans="1:16" ht="15.75" customHeight="1" x14ac:dyDescent="0.3">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N2687" s="14"/>
      <c r="O2687" s="12"/>
      <c r="P2687" s="13"/>
    </row>
    <row r="2688" spans="1:16" ht="15.75" customHeight="1" x14ac:dyDescent="0.3">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N2688" s="14"/>
      <c r="O2688" s="12"/>
      <c r="P2688" s="13"/>
    </row>
    <row r="2689" spans="1:16" ht="15.75" customHeight="1" x14ac:dyDescent="0.3">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N2689" s="14"/>
      <c r="O2689" s="12"/>
      <c r="P2689" s="13"/>
    </row>
    <row r="2690" spans="1:16" ht="15.75" customHeight="1" x14ac:dyDescent="0.3">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N2690" s="14"/>
      <c r="O2690" s="12"/>
      <c r="P2690" s="13"/>
    </row>
    <row r="2691" spans="1:16" ht="15.75" customHeight="1" x14ac:dyDescent="0.3">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N2691" s="14"/>
      <c r="O2691" s="12"/>
      <c r="P2691" s="13"/>
    </row>
    <row r="2692" spans="1:16" ht="15.75" customHeight="1" x14ac:dyDescent="0.3">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N2692" s="14"/>
      <c r="O2692" s="12"/>
      <c r="P2692" s="13"/>
    </row>
    <row r="2693" spans="1:16" ht="15.75" customHeight="1" x14ac:dyDescent="0.3">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N2693" s="14"/>
      <c r="O2693" s="12"/>
      <c r="P2693" s="13"/>
    </row>
    <row r="2694" spans="1:16" ht="15.75" customHeight="1" x14ac:dyDescent="0.3">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N2694" s="14"/>
      <c r="O2694" s="12"/>
      <c r="P2694" s="13"/>
    </row>
    <row r="2695" spans="1:16" ht="15.75" customHeight="1" x14ac:dyDescent="0.3">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N2695" s="14"/>
      <c r="O2695" s="12"/>
      <c r="P2695" s="13"/>
    </row>
    <row r="2696" spans="1:16" ht="15.75" customHeight="1" x14ac:dyDescent="0.3">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N2696" s="14"/>
      <c r="O2696" s="12"/>
      <c r="P2696" s="13"/>
    </row>
    <row r="2697" spans="1:16" ht="15.75" customHeight="1" x14ac:dyDescent="0.3">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N2697" s="14"/>
      <c r="O2697" s="12"/>
      <c r="P2697" s="13"/>
    </row>
    <row r="2698" spans="1:16" ht="15.75" customHeight="1" x14ac:dyDescent="0.3">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N2698" s="14"/>
      <c r="O2698" s="12"/>
      <c r="P2698" s="13"/>
    </row>
    <row r="2699" spans="1:16" ht="15.75" customHeight="1" x14ac:dyDescent="0.3">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N2699" s="14"/>
      <c r="O2699" s="12"/>
      <c r="P2699" s="13"/>
    </row>
    <row r="2700" spans="1:16" ht="15.75" customHeight="1" x14ac:dyDescent="0.3">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N2700" s="14"/>
      <c r="O2700" s="12"/>
      <c r="P2700" s="13"/>
    </row>
    <row r="2701" spans="1:16" ht="15.75" customHeight="1" x14ac:dyDescent="0.3">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N2701" s="14"/>
      <c r="O2701" s="12"/>
      <c r="P2701" s="13"/>
    </row>
    <row r="2702" spans="1:16" ht="15.75" customHeight="1" x14ac:dyDescent="0.3">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N2702" s="14"/>
      <c r="O2702" s="12"/>
      <c r="P2702" s="13"/>
    </row>
    <row r="2703" spans="1:16" ht="15.75" customHeight="1" x14ac:dyDescent="0.3">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N2703" s="14"/>
      <c r="O2703" s="12"/>
      <c r="P2703" s="13"/>
    </row>
    <row r="2704" spans="1:16" ht="15.75" customHeight="1" x14ac:dyDescent="0.3">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N2704" s="14"/>
      <c r="O2704" s="12"/>
      <c r="P2704" s="13"/>
    </row>
    <row r="2705" spans="1:16" ht="15.75" customHeight="1" x14ac:dyDescent="0.3">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N2705" s="14"/>
      <c r="O2705" s="12"/>
      <c r="P2705" s="13"/>
    </row>
    <row r="2706" spans="1:16" ht="15.75" customHeight="1" x14ac:dyDescent="0.3">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N2706" s="14"/>
      <c r="O2706" s="12"/>
      <c r="P2706" s="13"/>
    </row>
    <row r="2707" spans="1:16" ht="15.75" customHeight="1" x14ac:dyDescent="0.3">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N2707" s="14"/>
      <c r="O2707" s="12"/>
      <c r="P2707" s="13"/>
    </row>
    <row r="2708" spans="1:16" ht="15.75" customHeight="1" x14ac:dyDescent="0.3">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N2708" s="14"/>
      <c r="O2708" s="12"/>
      <c r="P2708" s="13"/>
    </row>
    <row r="2709" spans="1:16" ht="15.75" customHeight="1" x14ac:dyDescent="0.3">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N2709" s="14"/>
      <c r="O2709" s="12"/>
      <c r="P2709" s="13"/>
    </row>
    <row r="2710" spans="1:16" ht="15.75" customHeight="1" x14ac:dyDescent="0.3">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N2710" s="14"/>
      <c r="O2710" s="12"/>
      <c r="P2710" s="13"/>
    </row>
    <row r="2711" spans="1:16" ht="15.75" customHeight="1" x14ac:dyDescent="0.3">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N2711" s="14"/>
      <c r="O2711" s="12"/>
      <c r="P2711" s="13"/>
    </row>
    <row r="2712" spans="1:16" ht="15.75" customHeight="1" x14ac:dyDescent="0.3">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N2712" s="14"/>
      <c r="O2712" s="12"/>
      <c r="P2712" s="13"/>
    </row>
    <row r="2713" spans="1:16" ht="15.75" customHeight="1" x14ac:dyDescent="0.3">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N2713" s="14"/>
      <c r="O2713" s="12"/>
      <c r="P2713" s="13"/>
    </row>
    <row r="2714" spans="1:16" ht="15.75" customHeight="1" x14ac:dyDescent="0.3">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N2714" s="14"/>
      <c r="O2714" s="12"/>
      <c r="P2714" s="13"/>
    </row>
    <row r="2715" spans="1:16" ht="15.75" customHeight="1" x14ac:dyDescent="0.3">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N2715" s="14"/>
      <c r="O2715" s="12"/>
      <c r="P2715" s="13"/>
    </row>
    <row r="2716" spans="1:16" ht="15.75" customHeight="1" x14ac:dyDescent="0.3">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N2716" s="14"/>
      <c r="O2716" s="12"/>
      <c r="P2716" s="13"/>
    </row>
    <row r="2717" spans="1:16" ht="15.75" customHeight="1" x14ac:dyDescent="0.3">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N2717" s="14"/>
      <c r="O2717" s="12"/>
      <c r="P2717" s="13"/>
    </row>
    <row r="2718" spans="1:16" ht="15.75" customHeight="1" x14ac:dyDescent="0.3">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N2718" s="14"/>
      <c r="O2718" s="12"/>
      <c r="P2718" s="13"/>
    </row>
    <row r="2719" spans="1:16" ht="15.75" customHeight="1" x14ac:dyDescent="0.3">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N2719" s="14"/>
      <c r="O2719" s="12"/>
      <c r="P2719" s="13"/>
    </row>
    <row r="2720" spans="1:16" ht="15.75" customHeight="1" x14ac:dyDescent="0.3">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N2720" s="14"/>
      <c r="O2720" s="12"/>
      <c r="P2720" s="13"/>
    </row>
    <row r="2721" spans="1:16" ht="15.75" customHeight="1" x14ac:dyDescent="0.3">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N2721" s="14"/>
      <c r="O2721" s="12"/>
      <c r="P2721" s="13"/>
    </row>
    <row r="2722" spans="1:16" ht="15.75" customHeight="1" x14ac:dyDescent="0.3">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N2722" s="14"/>
      <c r="O2722" s="12"/>
      <c r="P2722" s="13"/>
    </row>
    <row r="2723" spans="1:16" ht="15.75" customHeight="1" x14ac:dyDescent="0.3">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N2723" s="14"/>
      <c r="O2723" s="12"/>
      <c r="P2723" s="13"/>
    </row>
    <row r="2724" spans="1:16" ht="15.75" customHeight="1" x14ac:dyDescent="0.3">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N2724" s="14"/>
      <c r="O2724" s="12"/>
      <c r="P2724" s="13"/>
    </row>
    <row r="2725" spans="1:16" ht="15.75" customHeight="1" x14ac:dyDescent="0.3">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N2725" s="14"/>
      <c r="O2725" s="12"/>
      <c r="P2725" s="13"/>
    </row>
    <row r="2726" spans="1:16" ht="15.75" customHeight="1" x14ac:dyDescent="0.3">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N2726" s="14"/>
      <c r="O2726" s="12"/>
      <c r="P2726" s="13"/>
    </row>
    <row r="2727" spans="1:16" ht="15.75" customHeight="1" x14ac:dyDescent="0.3">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N2727" s="14"/>
      <c r="O2727" s="12"/>
      <c r="P2727" s="13"/>
    </row>
    <row r="2728" spans="1:16" ht="15.75" customHeight="1" x14ac:dyDescent="0.3">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N2728" s="14"/>
      <c r="O2728" s="12"/>
      <c r="P2728" s="13"/>
    </row>
    <row r="2729" spans="1:16" ht="15.75" customHeight="1" x14ac:dyDescent="0.3">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N2729" s="14"/>
      <c r="O2729" s="12"/>
      <c r="P2729" s="13"/>
    </row>
    <row r="2730" spans="1:16" ht="15.75" customHeight="1" x14ac:dyDescent="0.3">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N2730" s="14"/>
      <c r="O2730" s="12"/>
      <c r="P2730" s="13"/>
    </row>
    <row r="2731" spans="1:16" ht="15.75" customHeight="1" x14ac:dyDescent="0.3">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N2731" s="14"/>
      <c r="O2731" s="12"/>
      <c r="P2731" s="13"/>
    </row>
    <row r="2732" spans="1:16" ht="15.75" customHeight="1" x14ac:dyDescent="0.3">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N2732" s="14"/>
      <c r="O2732" s="12"/>
      <c r="P2732" s="13"/>
    </row>
    <row r="2733" spans="1:16" ht="15.75" customHeight="1" x14ac:dyDescent="0.3">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N2733" s="14"/>
      <c r="O2733" s="12"/>
      <c r="P2733" s="13"/>
    </row>
    <row r="2734" spans="1:16" ht="15.75" customHeight="1" x14ac:dyDescent="0.3">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N2734" s="14"/>
      <c r="O2734" s="12"/>
      <c r="P2734" s="13"/>
    </row>
    <row r="2735" spans="1:16" ht="15.75" customHeight="1" x14ac:dyDescent="0.3">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N2735" s="14"/>
      <c r="O2735" s="12"/>
      <c r="P2735" s="13"/>
    </row>
    <row r="2736" spans="1:16" ht="15.75" customHeight="1" x14ac:dyDescent="0.3">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N2736" s="14"/>
      <c r="O2736" s="12"/>
      <c r="P2736" s="13"/>
    </row>
    <row r="2737" spans="1:16" ht="15.75" customHeight="1" x14ac:dyDescent="0.3">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N2737" s="14"/>
      <c r="O2737" s="12"/>
      <c r="P2737" s="13"/>
    </row>
    <row r="2738" spans="1:16" ht="15.75" customHeight="1" x14ac:dyDescent="0.3">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N2738" s="14"/>
      <c r="O2738" s="12"/>
      <c r="P2738" s="13"/>
    </row>
    <row r="2739" spans="1:16" ht="15.75" customHeight="1" x14ac:dyDescent="0.3">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N2739" s="14"/>
      <c r="O2739" s="12"/>
      <c r="P2739" s="13"/>
    </row>
    <row r="2740" spans="1:16" ht="15.75" customHeight="1" x14ac:dyDescent="0.3">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N2740" s="14"/>
      <c r="O2740" s="12"/>
      <c r="P2740" s="13"/>
    </row>
    <row r="2741" spans="1:16" ht="15.75" customHeight="1" x14ac:dyDescent="0.3">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N2741" s="14"/>
      <c r="O2741" s="12"/>
      <c r="P2741" s="13"/>
    </row>
    <row r="2742" spans="1:16" ht="15.75" customHeight="1" x14ac:dyDescent="0.3">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N2742" s="14"/>
      <c r="O2742" s="12"/>
      <c r="P2742" s="13"/>
    </row>
    <row r="2743" spans="1:16" ht="15.75" customHeight="1" x14ac:dyDescent="0.3">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N2743" s="14"/>
      <c r="O2743" s="12"/>
      <c r="P2743" s="13"/>
    </row>
    <row r="2744" spans="1:16" ht="15.75" customHeight="1" x14ac:dyDescent="0.3">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N2744" s="14"/>
      <c r="O2744" s="12"/>
      <c r="P2744" s="13"/>
    </row>
    <row r="2745" spans="1:16" ht="15.75" customHeight="1" x14ac:dyDescent="0.3">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N2745" s="14"/>
      <c r="O2745" s="12"/>
      <c r="P2745" s="13"/>
    </row>
    <row r="2746" spans="1:16" ht="15.75" customHeight="1" x14ac:dyDescent="0.3">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N2746" s="14"/>
      <c r="O2746" s="12"/>
      <c r="P2746" s="13"/>
    </row>
    <row r="2747" spans="1:16" ht="15.75" customHeight="1" x14ac:dyDescent="0.3">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N2747" s="14"/>
      <c r="O2747" s="12"/>
      <c r="P2747" s="13"/>
    </row>
    <row r="2748" spans="1:16" ht="15.75" customHeight="1" x14ac:dyDescent="0.3">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N2748" s="14"/>
      <c r="O2748" s="12"/>
      <c r="P2748" s="13"/>
    </row>
    <row r="2749" spans="1:16" ht="15.75" customHeight="1" x14ac:dyDescent="0.3">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N2749" s="14"/>
      <c r="O2749" s="12"/>
      <c r="P2749" s="13"/>
    </row>
    <row r="2750" spans="1:16" ht="15.75" customHeight="1" x14ac:dyDescent="0.3">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N2750" s="14"/>
      <c r="O2750" s="12"/>
      <c r="P2750" s="13"/>
    </row>
    <row r="2751" spans="1:16" ht="15.75" customHeight="1" x14ac:dyDescent="0.3">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N2751" s="14"/>
      <c r="O2751" s="12"/>
      <c r="P2751" s="13"/>
    </row>
    <row r="2752" spans="1:16" ht="15.75" customHeight="1" x14ac:dyDescent="0.3">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N2752" s="14"/>
      <c r="O2752" s="12"/>
      <c r="P2752" s="13"/>
    </row>
    <row r="2753" spans="1:16" ht="15.75" customHeight="1" x14ac:dyDescent="0.3">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N2753" s="14"/>
      <c r="O2753" s="12"/>
      <c r="P2753" s="13"/>
    </row>
    <row r="2754" spans="1:16" ht="15.75" customHeight="1" x14ac:dyDescent="0.3">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N2754" s="14"/>
      <c r="O2754" s="12"/>
      <c r="P2754" s="13"/>
    </row>
    <row r="2755" spans="1:16" ht="15.75" customHeight="1" x14ac:dyDescent="0.3">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N2755" s="14"/>
      <c r="O2755" s="12"/>
      <c r="P2755" s="13"/>
    </row>
    <row r="2756" spans="1:16" ht="15.75" customHeight="1" x14ac:dyDescent="0.3">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N2756" s="14"/>
      <c r="O2756" s="12"/>
      <c r="P2756" s="13"/>
    </row>
    <row r="2757" spans="1:16" ht="15.75" customHeight="1" x14ac:dyDescent="0.3">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N2757" s="14"/>
      <c r="O2757" s="12"/>
      <c r="P2757" s="13"/>
    </row>
    <row r="2758" spans="1:16" ht="15.75" customHeight="1" x14ac:dyDescent="0.3">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N2758" s="14"/>
      <c r="O2758" s="12"/>
      <c r="P2758" s="13"/>
    </row>
    <row r="2759" spans="1:16" ht="15.75" customHeight="1" x14ac:dyDescent="0.3">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N2759" s="14"/>
      <c r="O2759" s="12"/>
      <c r="P2759" s="13"/>
    </row>
    <row r="2760" spans="1:16" ht="15.75" customHeight="1" x14ac:dyDescent="0.3">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N2760" s="14"/>
      <c r="O2760" s="12"/>
      <c r="P2760" s="13"/>
    </row>
    <row r="2761" spans="1:16" ht="15.75" customHeight="1" x14ac:dyDescent="0.3">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N2761" s="14"/>
      <c r="O2761" s="12"/>
      <c r="P2761" s="13"/>
    </row>
    <row r="2762" spans="1:16" ht="15.75" customHeight="1" x14ac:dyDescent="0.3">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N2762" s="14"/>
      <c r="O2762" s="12"/>
      <c r="P2762" s="13"/>
    </row>
    <row r="2763" spans="1:16" ht="15.75" customHeight="1" x14ac:dyDescent="0.3">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N2763" s="14"/>
      <c r="O2763" s="12"/>
      <c r="P2763" s="13"/>
    </row>
    <row r="2764" spans="1:16" ht="15.75" customHeight="1" x14ac:dyDescent="0.3">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N2764" s="14"/>
      <c r="O2764" s="12"/>
      <c r="P2764" s="13"/>
    </row>
    <row r="2765" spans="1:16" ht="15.75" customHeight="1" x14ac:dyDescent="0.3">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N2765" s="14"/>
      <c r="O2765" s="12"/>
      <c r="P2765" s="13"/>
    </row>
    <row r="2766" spans="1:16" ht="15.75" customHeight="1" x14ac:dyDescent="0.3">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N2766" s="14"/>
      <c r="O2766" s="12"/>
      <c r="P2766" s="13"/>
    </row>
    <row r="2767" spans="1:16" ht="15.75" customHeight="1" x14ac:dyDescent="0.3">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N2767" s="14"/>
      <c r="O2767" s="12"/>
      <c r="P2767" s="13"/>
    </row>
    <row r="2768" spans="1:16" ht="15.75" customHeight="1" x14ac:dyDescent="0.3">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N2768" s="14"/>
      <c r="O2768" s="12"/>
      <c r="P2768" s="13"/>
    </row>
    <row r="2769" spans="1:16" ht="15.75" customHeight="1" x14ac:dyDescent="0.3">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N2769" s="14"/>
      <c r="O2769" s="12"/>
      <c r="P2769" s="13"/>
    </row>
    <row r="2770" spans="1:16" ht="15.75" customHeight="1" x14ac:dyDescent="0.3">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N2770" s="14"/>
      <c r="O2770" s="12"/>
      <c r="P2770" s="13"/>
    </row>
    <row r="2771" spans="1:16" ht="15.75" customHeight="1" x14ac:dyDescent="0.3">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N2771" s="14"/>
      <c r="O2771" s="12"/>
      <c r="P2771" s="13"/>
    </row>
    <row r="2772" spans="1:16" ht="15.75" customHeight="1" x14ac:dyDescent="0.3">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N2772" s="14"/>
      <c r="O2772" s="12"/>
      <c r="P2772" s="13"/>
    </row>
    <row r="2773" spans="1:16" ht="15.75" customHeight="1" x14ac:dyDescent="0.3">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N2773" s="14"/>
      <c r="O2773" s="12"/>
      <c r="P2773" s="13"/>
    </row>
    <row r="2774" spans="1:16" ht="15.75" customHeight="1" x14ac:dyDescent="0.3">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N2774" s="14"/>
      <c r="O2774" s="12"/>
      <c r="P2774" s="13"/>
    </row>
    <row r="2775" spans="1:16" ht="15.75" customHeight="1" x14ac:dyDescent="0.3">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N2775" s="14"/>
      <c r="O2775" s="12"/>
      <c r="P2775" s="13"/>
    </row>
    <row r="2776" spans="1:16" ht="15.75" customHeight="1" x14ac:dyDescent="0.3">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N2776" s="14"/>
      <c r="O2776" s="12"/>
      <c r="P2776" s="13"/>
    </row>
    <row r="2777" spans="1:16" ht="15.75" customHeight="1" x14ac:dyDescent="0.3">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N2777" s="14"/>
      <c r="O2777" s="12"/>
      <c r="P2777" s="13"/>
    </row>
    <row r="2778" spans="1:16" ht="15.75" customHeight="1" x14ac:dyDescent="0.3">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N2778" s="14"/>
      <c r="O2778" s="12"/>
      <c r="P2778" s="13"/>
    </row>
    <row r="2779" spans="1:16" ht="15.75" customHeight="1" x14ac:dyDescent="0.3">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N2779" s="14"/>
      <c r="O2779" s="12"/>
      <c r="P2779" s="13"/>
    </row>
    <row r="2780" spans="1:16" ht="15.75" customHeight="1" x14ac:dyDescent="0.3">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N2780" s="14"/>
      <c r="O2780" s="12"/>
      <c r="P2780" s="13"/>
    </row>
    <row r="2781" spans="1:16" ht="15.75" customHeight="1" x14ac:dyDescent="0.3">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N2781" s="14"/>
      <c r="O2781" s="12"/>
      <c r="P2781" s="13"/>
    </row>
    <row r="2782" spans="1:16" ht="15.75" customHeight="1" x14ac:dyDescent="0.3">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N2782" s="14"/>
      <c r="O2782" s="12"/>
      <c r="P2782" s="13"/>
    </row>
    <row r="2783" spans="1:16" ht="15.75" customHeight="1" x14ac:dyDescent="0.3">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N2783" s="14"/>
      <c r="O2783" s="12"/>
      <c r="P2783" s="13"/>
    </row>
    <row r="2784" spans="1:16" ht="15.75" customHeight="1" x14ac:dyDescent="0.3">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N2784" s="14"/>
      <c r="O2784" s="12"/>
      <c r="P2784" s="13"/>
    </row>
    <row r="2785" spans="1:16" ht="15.75" customHeight="1" x14ac:dyDescent="0.3">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N2785" s="14"/>
      <c r="O2785" s="12"/>
      <c r="P2785" s="13"/>
    </row>
    <row r="2786" spans="1:16" ht="15.75" customHeight="1" x14ac:dyDescent="0.3">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N2786" s="14"/>
      <c r="O2786" s="12"/>
      <c r="P2786" s="13"/>
    </row>
    <row r="2787" spans="1:16" ht="15.75" customHeight="1" x14ac:dyDescent="0.3">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N2787" s="14"/>
      <c r="O2787" s="12"/>
      <c r="P2787" s="13"/>
    </row>
    <row r="2788" spans="1:16" ht="15.75" customHeight="1" x14ac:dyDescent="0.3">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N2788" s="14"/>
      <c r="O2788" s="12"/>
      <c r="P2788" s="13"/>
    </row>
    <row r="2789" spans="1:16" ht="15.75" customHeight="1" x14ac:dyDescent="0.3">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N2789" s="14"/>
      <c r="O2789" s="12"/>
      <c r="P2789" s="13"/>
    </row>
    <row r="2790" spans="1:16" ht="15.75" customHeight="1" x14ac:dyDescent="0.3">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N2790" s="14"/>
      <c r="O2790" s="12"/>
      <c r="P2790" s="13"/>
    </row>
    <row r="2791" spans="1:16" ht="15.75" customHeight="1" x14ac:dyDescent="0.3">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N2791" s="14"/>
      <c r="O2791" s="12"/>
      <c r="P2791" s="13"/>
    </row>
    <row r="2792" spans="1:16" ht="15.75" customHeight="1" x14ac:dyDescent="0.3">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N2792" s="14"/>
      <c r="O2792" s="12"/>
      <c r="P2792" s="13"/>
    </row>
    <row r="2793" spans="1:16" ht="15.75" customHeight="1" x14ac:dyDescent="0.3">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N2793" s="14"/>
      <c r="O2793" s="12"/>
      <c r="P2793" s="13"/>
    </row>
    <row r="2794" spans="1:16" ht="15.75" customHeight="1" x14ac:dyDescent="0.3">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N2794" s="14"/>
      <c r="O2794" s="12"/>
      <c r="P2794" s="13"/>
    </row>
    <row r="2795" spans="1:16" ht="15.75" customHeight="1" x14ac:dyDescent="0.3">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N2795" s="14"/>
      <c r="O2795" s="12"/>
      <c r="P2795" s="13"/>
    </row>
    <row r="2796" spans="1:16" ht="15.75" customHeight="1" x14ac:dyDescent="0.3">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N2796" s="14"/>
      <c r="O2796" s="12"/>
      <c r="P2796" s="13"/>
    </row>
    <row r="2797" spans="1:16" ht="15.75" customHeight="1" x14ac:dyDescent="0.3">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N2797" s="14"/>
      <c r="O2797" s="12"/>
      <c r="P2797" s="13"/>
    </row>
    <row r="2798" spans="1:16" ht="15.75" customHeight="1" x14ac:dyDescent="0.3">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N2798" s="14"/>
      <c r="O2798" s="12"/>
      <c r="P2798" s="13"/>
    </row>
    <row r="2799" spans="1:16" ht="15.75" customHeight="1" x14ac:dyDescent="0.3">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N2799" s="14"/>
      <c r="O2799" s="12"/>
      <c r="P2799" s="13"/>
    </row>
    <row r="2800" spans="1:16" ht="15.75" customHeight="1" x14ac:dyDescent="0.3">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N2800" s="14"/>
      <c r="O2800" s="12"/>
      <c r="P2800" s="13"/>
    </row>
    <row r="2801" spans="1:16" ht="15.75" customHeight="1" x14ac:dyDescent="0.3">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N2801" s="14"/>
      <c r="O2801" s="12"/>
      <c r="P2801" s="13"/>
    </row>
    <row r="2802" spans="1:16" ht="15.75" customHeight="1" x14ac:dyDescent="0.3">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N2802" s="14"/>
      <c r="O2802" s="12"/>
      <c r="P2802" s="13"/>
    </row>
    <row r="2803" spans="1:16" ht="15.75" customHeight="1" x14ac:dyDescent="0.3">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N2803" s="14"/>
      <c r="O2803" s="12"/>
      <c r="P2803" s="13"/>
    </row>
    <row r="2804" spans="1:16" ht="15.75" customHeight="1" x14ac:dyDescent="0.3">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N2804" s="14"/>
      <c r="O2804" s="12"/>
      <c r="P2804" s="13"/>
    </row>
    <row r="2805" spans="1:16" ht="15.75" customHeight="1" x14ac:dyDescent="0.3">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N2805" s="14"/>
      <c r="O2805" s="12"/>
      <c r="P2805" s="13"/>
    </row>
    <row r="2806" spans="1:16" ht="15.75" customHeight="1" x14ac:dyDescent="0.3">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N2806" s="14"/>
      <c r="O2806" s="12"/>
      <c r="P2806" s="13"/>
    </row>
    <row r="2807" spans="1:16" ht="15.75" customHeight="1" x14ac:dyDescent="0.3">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N2807" s="14"/>
      <c r="O2807" s="12"/>
      <c r="P2807" s="13"/>
    </row>
    <row r="2808" spans="1:16" ht="15.75" customHeight="1" x14ac:dyDescent="0.3">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N2808" s="14"/>
      <c r="O2808" s="12"/>
      <c r="P2808" s="13"/>
    </row>
    <row r="2809" spans="1:16" ht="15.75" customHeight="1" x14ac:dyDescent="0.3">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N2809" s="14"/>
      <c r="O2809" s="12"/>
      <c r="P2809" s="13"/>
    </row>
    <row r="2810" spans="1:16" ht="15.75" customHeight="1" x14ac:dyDescent="0.3">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N2810" s="14"/>
      <c r="O2810" s="12"/>
      <c r="P2810" s="13"/>
    </row>
    <row r="2811" spans="1:16" ht="15.75" customHeight="1" x14ac:dyDescent="0.3">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N2811" s="14"/>
      <c r="O2811" s="12"/>
      <c r="P2811" s="13"/>
    </row>
    <row r="2812" spans="1:16" ht="15.75" customHeight="1" x14ac:dyDescent="0.3">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N2812" s="14"/>
      <c r="O2812" s="12"/>
      <c r="P2812" s="13"/>
    </row>
    <row r="2813" spans="1:16" ht="15.75" customHeight="1" x14ac:dyDescent="0.3">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N2813" s="14"/>
      <c r="O2813" s="12"/>
      <c r="P2813" s="13"/>
    </row>
    <row r="2814" spans="1:16" ht="15.75" customHeight="1" x14ac:dyDescent="0.3">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N2814" s="14"/>
      <c r="O2814" s="12"/>
      <c r="P2814" s="13"/>
    </row>
    <row r="2815" spans="1:16" ht="15.75" customHeight="1" x14ac:dyDescent="0.3">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N2815" s="14"/>
      <c r="O2815" s="12"/>
      <c r="P2815" s="13"/>
    </row>
    <row r="2816" spans="1:16" ht="15.75" customHeight="1" x14ac:dyDescent="0.3">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N2816" s="14"/>
      <c r="O2816" s="12"/>
      <c r="P2816" s="13"/>
    </row>
    <row r="2817" spans="1:16" ht="15.75" customHeight="1" x14ac:dyDescent="0.3">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N2817" s="14"/>
      <c r="O2817" s="12"/>
      <c r="P2817" s="13"/>
    </row>
    <row r="2818" spans="1:16" ht="15.75" customHeight="1" x14ac:dyDescent="0.3">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N2818" s="14"/>
      <c r="O2818" s="12"/>
      <c r="P2818" s="13"/>
    </row>
    <row r="2819" spans="1:16" ht="15.75" customHeight="1" x14ac:dyDescent="0.3">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N2819" s="14"/>
      <c r="O2819" s="12"/>
      <c r="P2819" s="13"/>
    </row>
    <row r="2820" spans="1:16" ht="15.75" customHeight="1" x14ac:dyDescent="0.3">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N2820" s="14"/>
      <c r="O2820" s="12"/>
      <c r="P2820" s="13"/>
    </row>
    <row r="2821" spans="1:16" ht="15.75" customHeight="1" x14ac:dyDescent="0.3">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N2821" s="14"/>
      <c r="O2821" s="12"/>
      <c r="P2821" s="13"/>
    </row>
    <row r="2822" spans="1:16" ht="15.75" customHeight="1" x14ac:dyDescent="0.3">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N2822" s="14"/>
      <c r="O2822" s="12"/>
      <c r="P2822" s="13"/>
    </row>
    <row r="2823" spans="1:16" ht="15.75" customHeight="1" x14ac:dyDescent="0.3">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N2823" s="14"/>
      <c r="O2823" s="12"/>
      <c r="P2823" s="13"/>
    </row>
    <row r="2824" spans="1:16" ht="15.75" customHeight="1" x14ac:dyDescent="0.3">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N2824" s="14"/>
      <c r="O2824" s="12"/>
      <c r="P2824" s="13"/>
    </row>
    <row r="2825" spans="1:16" ht="15.75" customHeight="1" x14ac:dyDescent="0.3">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N2825" s="14"/>
      <c r="O2825" s="12"/>
      <c r="P2825" s="13"/>
    </row>
    <row r="2826" spans="1:16" ht="15.75" customHeight="1" x14ac:dyDescent="0.3">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N2826" s="14"/>
      <c r="O2826" s="12"/>
      <c r="P2826" s="13"/>
    </row>
    <row r="2827" spans="1:16" ht="15.75" customHeight="1" x14ac:dyDescent="0.3">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N2827" s="14"/>
      <c r="O2827" s="12"/>
      <c r="P2827" s="13"/>
    </row>
    <row r="2828" spans="1:16" ht="15.75" customHeight="1" x14ac:dyDescent="0.3">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N2828" s="14"/>
      <c r="O2828" s="12"/>
      <c r="P2828" s="13"/>
    </row>
    <row r="2829" spans="1:16" ht="15.75" customHeight="1" x14ac:dyDescent="0.3">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N2829" s="14"/>
      <c r="O2829" s="12"/>
      <c r="P2829" s="13"/>
    </row>
    <row r="2830" spans="1:16" ht="15.75" customHeight="1" x14ac:dyDescent="0.3">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N2830" s="14"/>
      <c r="O2830" s="12"/>
      <c r="P2830" s="13"/>
    </row>
    <row r="2831" spans="1:16" ht="15.75" customHeight="1" x14ac:dyDescent="0.3">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N2831" s="14"/>
      <c r="O2831" s="12"/>
      <c r="P2831" s="13"/>
    </row>
    <row r="2832" spans="1:16" ht="15.75" customHeight="1" x14ac:dyDescent="0.3">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N2832" s="14"/>
      <c r="O2832" s="12"/>
      <c r="P2832" s="13"/>
    </row>
    <row r="2833" spans="1:16" ht="15.75" customHeight="1" x14ac:dyDescent="0.3">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N2833" s="14"/>
      <c r="O2833" s="12"/>
      <c r="P2833" s="13"/>
    </row>
    <row r="2834" spans="1:16" ht="15.75" customHeight="1" x14ac:dyDescent="0.3">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N2834" s="14"/>
      <c r="O2834" s="12"/>
      <c r="P2834" s="13"/>
    </row>
    <row r="2835" spans="1:16" ht="15.75" customHeight="1" x14ac:dyDescent="0.3">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N2835" s="14"/>
      <c r="O2835" s="12"/>
      <c r="P2835" s="13"/>
    </row>
    <row r="2836" spans="1:16" ht="15.75" customHeight="1" x14ac:dyDescent="0.3">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N2836" s="14"/>
      <c r="O2836" s="12"/>
      <c r="P2836" s="13"/>
    </row>
    <row r="2837" spans="1:16" ht="15.75" customHeight="1" x14ac:dyDescent="0.3">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N2837" s="14"/>
      <c r="O2837" s="12"/>
      <c r="P2837" s="13"/>
    </row>
    <row r="2838" spans="1:16" ht="15.75" customHeight="1" x14ac:dyDescent="0.3">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N2838" s="14"/>
      <c r="O2838" s="12"/>
      <c r="P2838" s="13"/>
    </row>
    <row r="2839" spans="1:16" ht="15.75" customHeight="1" x14ac:dyDescent="0.3">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N2839" s="14"/>
      <c r="O2839" s="12"/>
      <c r="P2839" s="13"/>
    </row>
    <row r="2840" spans="1:16" ht="15.75" customHeight="1" x14ac:dyDescent="0.3">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N2840" s="14"/>
      <c r="O2840" s="12"/>
      <c r="P2840" s="13"/>
    </row>
    <row r="2841" spans="1:16" ht="15.75" customHeight="1" x14ac:dyDescent="0.3">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N2841" s="14"/>
      <c r="O2841" s="12"/>
      <c r="P2841" s="13"/>
    </row>
    <row r="2842" spans="1:16" ht="15.75" customHeight="1" x14ac:dyDescent="0.3">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N2842" s="14"/>
      <c r="O2842" s="12"/>
      <c r="P2842" s="13"/>
    </row>
    <row r="2843" spans="1:16" ht="15.75" customHeight="1" x14ac:dyDescent="0.3">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N2843" s="14"/>
      <c r="O2843" s="12"/>
      <c r="P2843" s="13"/>
    </row>
    <row r="2844" spans="1:16" ht="15.75" customHeight="1" x14ac:dyDescent="0.3">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N2844" s="14"/>
      <c r="O2844" s="12"/>
      <c r="P2844" s="13"/>
    </row>
    <row r="2845" spans="1:16" ht="15.75" customHeight="1" x14ac:dyDescent="0.3">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N2845" s="14"/>
      <c r="O2845" s="12"/>
      <c r="P2845" s="13"/>
    </row>
    <row r="2846" spans="1:16" ht="15.75" customHeight="1" x14ac:dyDescent="0.3">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N2846" s="14"/>
      <c r="O2846" s="12"/>
      <c r="P2846" s="13"/>
    </row>
    <row r="2847" spans="1:16" ht="15.75" customHeight="1" x14ac:dyDescent="0.3">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N2847" s="14"/>
      <c r="O2847" s="12"/>
      <c r="P2847" s="13"/>
    </row>
    <row r="2848" spans="1:16" ht="15.75" customHeight="1" x14ac:dyDescent="0.3">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N2848" s="14"/>
      <c r="O2848" s="12"/>
      <c r="P2848" s="13"/>
    </row>
    <row r="2849" spans="1:16" ht="15.75" customHeight="1" x14ac:dyDescent="0.3">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N2849" s="14"/>
      <c r="O2849" s="12"/>
      <c r="P2849" s="13"/>
    </row>
    <row r="2850" spans="1:16" ht="15.75" customHeight="1" x14ac:dyDescent="0.3">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N2850" s="14"/>
      <c r="O2850" s="12"/>
      <c r="P2850" s="13"/>
    </row>
    <row r="2851" spans="1:16" ht="15.75" customHeight="1" x14ac:dyDescent="0.3">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N2851" s="14"/>
      <c r="O2851" s="12"/>
      <c r="P2851" s="13"/>
    </row>
    <row r="2852" spans="1:16" ht="15.75" customHeight="1" x14ac:dyDescent="0.3">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N2852" s="14"/>
      <c r="O2852" s="12"/>
      <c r="P2852" s="13"/>
    </row>
    <row r="2853" spans="1:16" ht="15.75" customHeight="1" x14ac:dyDescent="0.3">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N2853" s="14"/>
      <c r="O2853" s="12"/>
      <c r="P2853" s="13"/>
    </row>
    <row r="2854" spans="1:16" ht="15.75" customHeight="1" x14ac:dyDescent="0.3">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N2854" s="14"/>
      <c r="O2854" s="12"/>
      <c r="P2854" s="13"/>
    </row>
    <row r="2855" spans="1:16" ht="15.75" customHeight="1" x14ac:dyDescent="0.3">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N2855" s="14"/>
      <c r="O2855" s="12"/>
      <c r="P2855" s="13"/>
    </row>
    <row r="2856" spans="1:16" ht="15.75" customHeight="1" x14ac:dyDescent="0.3">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N2856" s="14"/>
      <c r="O2856" s="12"/>
      <c r="P2856" s="13"/>
    </row>
    <row r="2857" spans="1:16" ht="15.75" customHeight="1" x14ac:dyDescent="0.3">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N2857" s="14"/>
      <c r="O2857" s="12"/>
      <c r="P2857" s="13"/>
    </row>
    <row r="2858" spans="1:16" ht="15.75" customHeight="1" x14ac:dyDescent="0.3">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N2858" s="14"/>
      <c r="O2858" s="12"/>
      <c r="P2858" s="13"/>
    </row>
    <row r="2859" spans="1:16" ht="15.75" customHeight="1" x14ac:dyDescent="0.3">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N2859" s="14"/>
      <c r="O2859" s="12"/>
      <c r="P2859" s="13"/>
    </row>
    <row r="2860" spans="1:16" ht="15.75" customHeight="1" x14ac:dyDescent="0.3">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N2860" s="14"/>
      <c r="O2860" s="12"/>
      <c r="P2860" s="13"/>
    </row>
    <row r="2861" spans="1:16" ht="15.75" customHeight="1" x14ac:dyDescent="0.3">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N2861" s="14"/>
      <c r="O2861" s="12"/>
      <c r="P2861" s="13"/>
    </row>
    <row r="2862" spans="1:16" ht="15.75" customHeight="1" x14ac:dyDescent="0.3">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N2862" s="14"/>
      <c r="O2862" s="12"/>
      <c r="P2862" s="13"/>
    </row>
    <row r="2863" spans="1:16" ht="15.75" customHeight="1" x14ac:dyDescent="0.3">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N2863" s="14"/>
      <c r="O2863" s="12"/>
      <c r="P2863" s="13"/>
    </row>
    <row r="2864" spans="1:16" ht="15.75" customHeight="1" x14ac:dyDescent="0.3">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N2864" s="14"/>
      <c r="O2864" s="12"/>
      <c r="P2864" s="13"/>
    </row>
    <row r="2865" spans="1:16" ht="15.75" customHeight="1" x14ac:dyDescent="0.3">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N2865" s="14"/>
      <c r="O2865" s="12"/>
      <c r="P2865" s="13"/>
    </row>
    <row r="2866" spans="1:16" ht="15.75" customHeight="1" x14ac:dyDescent="0.3">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N2866" s="14"/>
      <c r="O2866" s="12"/>
      <c r="P2866" s="13"/>
    </row>
    <row r="2867" spans="1:16" ht="15.75" customHeight="1" x14ac:dyDescent="0.3">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N2867" s="14"/>
      <c r="O2867" s="12"/>
      <c r="P2867" s="13"/>
    </row>
    <row r="2868" spans="1:16" ht="15.75" customHeight="1" x14ac:dyDescent="0.3">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N2868" s="14"/>
      <c r="O2868" s="12"/>
      <c r="P2868" s="13"/>
    </row>
    <row r="2869" spans="1:16" ht="15.75" customHeight="1" x14ac:dyDescent="0.3">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N2869" s="14"/>
      <c r="O2869" s="12"/>
      <c r="P2869" s="13"/>
    </row>
    <row r="2870" spans="1:16" ht="15.75" customHeight="1" x14ac:dyDescent="0.3">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N2870" s="14"/>
      <c r="O2870" s="12"/>
      <c r="P2870" s="13"/>
    </row>
    <row r="2871" spans="1:16" ht="15.75" customHeight="1" x14ac:dyDescent="0.3">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N2871" s="14"/>
      <c r="O2871" s="12"/>
      <c r="P2871" s="13"/>
    </row>
    <row r="2872" spans="1:16" ht="15.75" customHeight="1" x14ac:dyDescent="0.3">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N2872" s="14"/>
      <c r="O2872" s="12"/>
      <c r="P2872" s="13"/>
    </row>
    <row r="2873" spans="1:16" ht="15.75" customHeight="1" x14ac:dyDescent="0.3">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N2873" s="14"/>
      <c r="O2873" s="12"/>
      <c r="P2873" s="13"/>
    </row>
    <row r="2874" spans="1:16" ht="15.75" customHeight="1" x14ac:dyDescent="0.3">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N2874" s="14"/>
      <c r="O2874" s="12"/>
      <c r="P2874" s="13"/>
    </row>
    <row r="2875" spans="1:16" ht="15.75" customHeight="1" x14ac:dyDescent="0.3">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N2875" s="14"/>
      <c r="O2875" s="12"/>
      <c r="P2875" s="13"/>
    </row>
    <row r="2876" spans="1:16" ht="15.75" customHeight="1" x14ac:dyDescent="0.3">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N2876" s="14"/>
      <c r="O2876" s="12"/>
      <c r="P2876" s="13"/>
    </row>
    <row r="2877" spans="1:16" ht="15.75" customHeight="1" x14ac:dyDescent="0.3">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N2877" s="14"/>
      <c r="O2877" s="12"/>
      <c r="P2877" s="13"/>
    </row>
    <row r="2878" spans="1:16" ht="15.75" customHeight="1" x14ac:dyDescent="0.3">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N2878" s="14"/>
      <c r="O2878" s="12"/>
      <c r="P2878" s="13"/>
    </row>
    <row r="2879" spans="1:16" ht="15.75" customHeight="1" x14ac:dyDescent="0.3">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N2879" s="14"/>
      <c r="O2879" s="12"/>
      <c r="P2879" s="13"/>
    </row>
    <row r="2880" spans="1:16" ht="15.75" customHeight="1" x14ac:dyDescent="0.3">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N2880" s="14"/>
      <c r="O2880" s="12"/>
      <c r="P2880" s="13"/>
    </row>
    <row r="2881" spans="1:16" ht="15.75" customHeight="1" x14ac:dyDescent="0.3">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N2881" s="14"/>
      <c r="O2881" s="12"/>
      <c r="P2881" s="13"/>
    </row>
    <row r="2882" spans="1:16" ht="15.75" customHeight="1" x14ac:dyDescent="0.3">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N2882" s="14"/>
      <c r="O2882" s="12"/>
      <c r="P2882" s="13"/>
    </row>
    <row r="2883" spans="1:16" ht="15.75" customHeight="1" x14ac:dyDescent="0.3">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N2883" s="14"/>
      <c r="O2883" s="12"/>
      <c r="P2883" s="13"/>
    </row>
    <row r="2884" spans="1:16" ht="15.75" customHeight="1" x14ac:dyDescent="0.3">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N2884" s="14"/>
      <c r="O2884" s="12"/>
      <c r="P2884" s="13"/>
    </row>
    <row r="2885" spans="1:16" ht="15.75" customHeight="1" x14ac:dyDescent="0.3">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N2885" s="14"/>
      <c r="O2885" s="12"/>
      <c r="P2885" s="13"/>
    </row>
    <row r="2886" spans="1:16" ht="15.75" customHeight="1" x14ac:dyDescent="0.3">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N2886" s="14"/>
      <c r="O2886" s="12"/>
      <c r="P2886" s="13"/>
    </row>
    <row r="2887" spans="1:16" ht="15.75" customHeight="1" x14ac:dyDescent="0.3">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N2887" s="14"/>
      <c r="O2887" s="12"/>
      <c r="P2887" s="13"/>
    </row>
    <row r="2888" spans="1:16" ht="15.75" customHeight="1" x14ac:dyDescent="0.3">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N2888" s="14"/>
      <c r="O2888" s="12"/>
      <c r="P2888" s="13"/>
    </row>
    <row r="2889" spans="1:16" ht="15.75" customHeight="1" x14ac:dyDescent="0.3">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N2889" s="14"/>
      <c r="O2889" s="12"/>
      <c r="P2889" s="13"/>
    </row>
    <row r="2890" spans="1:16" ht="15.75" customHeight="1" x14ac:dyDescent="0.3">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N2890" s="14"/>
      <c r="O2890" s="12"/>
      <c r="P2890" s="13"/>
    </row>
    <row r="2891" spans="1:16" ht="15.75" customHeight="1" x14ac:dyDescent="0.3">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N2891" s="14"/>
      <c r="O2891" s="12"/>
      <c r="P2891" s="13"/>
    </row>
    <row r="2892" spans="1:16" ht="15.75" customHeight="1" x14ac:dyDescent="0.3">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N2892" s="14"/>
      <c r="O2892" s="12"/>
      <c r="P2892" s="13"/>
    </row>
    <row r="2893" spans="1:16" ht="15.75" customHeight="1" x14ac:dyDescent="0.3">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N2893" s="14"/>
      <c r="O2893" s="12"/>
      <c r="P2893" s="13"/>
    </row>
    <row r="2894" spans="1:16" ht="15.75" customHeight="1" x14ac:dyDescent="0.3">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N2894" s="14"/>
      <c r="O2894" s="12"/>
      <c r="P2894" s="13"/>
    </row>
    <row r="2895" spans="1:16" ht="15.75" customHeight="1" x14ac:dyDescent="0.3">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N2895" s="14"/>
      <c r="O2895" s="12"/>
      <c r="P2895" s="13"/>
    </row>
    <row r="2896" spans="1:16" ht="15.75" customHeight="1" x14ac:dyDescent="0.3">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N2896" s="14"/>
      <c r="O2896" s="12"/>
      <c r="P2896" s="13"/>
    </row>
    <row r="2897" spans="1:16" ht="15.75" customHeight="1" x14ac:dyDescent="0.3">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N2897" s="14"/>
      <c r="O2897" s="12"/>
      <c r="P2897" s="13"/>
    </row>
    <row r="2898" spans="1:16" ht="15.75" customHeight="1" x14ac:dyDescent="0.3">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N2898" s="14"/>
      <c r="O2898" s="12"/>
      <c r="P2898" s="13"/>
    </row>
    <row r="2899" spans="1:16" ht="15.75" customHeight="1" x14ac:dyDescent="0.3">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N2899" s="14"/>
      <c r="O2899" s="12"/>
      <c r="P2899" s="13"/>
    </row>
    <row r="2900" spans="1:16" ht="15.75" customHeight="1" x14ac:dyDescent="0.3">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N2900" s="14"/>
      <c r="O2900" s="12"/>
      <c r="P2900" s="13"/>
    </row>
    <row r="2901" spans="1:16" ht="15.75" customHeight="1" x14ac:dyDescent="0.3">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N2901" s="14"/>
      <c r="O2901" s="12"/>
      <c r="P2901" s="13"/>
    </row>
    <row r="2902" spans="1:16" ht="15.75" customHeight="1" x14ac:dyDescent="0.3">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N2902" s="14"/>
      <c r="O2902" s="12"/>
      <c r="P2902" s="13"/>
    </row>
    <row r="2903" spans="1:16" ht="15.75" customHeight="1" x14ac:dyDescent="0.3">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N2903" s="14"/>
      <c r="O2903" s="12"/>
      <c r="P2903" s="13"/>
    </row>
    <row r="2904" spans="1:16" ht="15.75" customHeight="1" x14ac:dyDescent="0.3">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N2904" s="14"/>
      <c r="O2904" s="12"/>
      <c r="P2904" s="13"/>
    </row>
    <row r="2905" spans="1:16" ht="15.75" customHeight="1" x14ac:dyDescent="0.3">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N2905" s="14"/>
      <c r="O2905" s="12"/>
      <c r="P2905" s="13"/>
    </row>
    <row r="2906" spans="1:16" ht="15.75" customHeight="1" x14ac:dyDescent="0.3">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N2906" s="14"/>
      <c r="O2906" s="12"/>
      <c r="P2906" s="13"/>
    </row>
    <row r="2907" spans="1:16" ht="15.75" customHeight="1" x14ac:dyDescent="0.3">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N2907" s="14"/>
      <c r="O2907" s="12"/>
      <c r="P2907" s="13"/>
    </row>
    <row r="2908" spans="1:16" ht="15.75" customHeight="1" x14ac:dyDescent="0.3">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N2908" s="14"/>
      <c r="O2908" s="12"/>
      <c r="P2908" s="13"/>
    </row>
    <row r="2909" spans="1:16" ht="15.75" customHeight="1" x14ac:dyDescent="0.3">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N2909" s="14"/>
      <c r="O2909" s="12"/>
      <c r="P2909" s="13"/>
    </row>
    <row r="2910" spans="1:16" ht="15.75" customHeight="1" x14ac:dyDescent="0.3">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N2910" s="14"/>
      <c r="O2910" s="12"/>
      <c r="P2910" s="13"/>
    </row>
    <row r="2911" spans="1:16" ht="15.75" customHeight="1" x14ac:dyDescent="0.3">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N2911" s="14"/>
      <c r="O2911" s="12"/>
      <c r="P2911" s="13"/>
    </row>
    <row r="2912" spans="1:16" ht="15.75" customHeight="1" x14ac:dyDescent="0.3">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N2912" s="14"/>
      <c r="O2912" s="12"/>
      <c r="P2912" s="13"/>
    </row>
    <row r="2913" spans="1:16" ht="15.75" customHeight="1" x14ac:dyDescent="0.3">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N2913" s="14"/>
      <c r="O2913" s="12"/>
      <c r="P2913" s="13"/>
    </row>
    <row r="2914" spans="1:16" ht="15.75" customHeight="1" x14ac:dyDescent="0.3">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N2914" s="14"/>
      <c r="O2914" s="12"/>
      <c r="P2914" s="13"/>
    </row>
    <row r="2915" spans="1:16" ht="15.75" customHeight="1" x14ac:dyDescent="0.3">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N2915" s="14"/>
      <c r="O2915" s="12"/>
      <c r="P2915" s="13"/>
    </row>
    <row r="2916" spans="1:16" ht="15.75" customHeight="1" x14ac:dyDescent="0.3">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N2916" s="14"/>
      <c r="O2916" s="12"/>
      <c r="P2916" s="13"/>
    </row>
    <row r="2917" spans="1:16" ht="15.75" customHeight="1" x14ac:dyDescent="0.3">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N2917" s="14"/>
      <c r="O2917" s="12"/>
      <c r="P2917" s="13"/>
    </row>
    <row r="2918" spans="1:16" ht="15.75" customHeight="1" x14ac:dyDescent="0.3">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N2918" s="14"/>
      <c r="O2918" s="12"/>
      <c r="P2918" s="13"/>
    </row>
    <row r="2919" spans="1:16" ht="15.75" customHeight="1" x14ac:dyDescent="0.3">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N2919" s="14"/>
      <c r="O2919" s="12"/>
      <c r="P2919" s="13"/>
    </row>
    <row r="2920" spans="1:16" ht="15.75" customHeight="1" x14ac:dyDescent="0.3">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N2920" s="14"/>
      <c r="O2920" s="12"/>
      <c r="P2920" s="13"/>
    </row>
    <row r="2921" spans="1:16" ht="15.75" customHeight="1" x14ac:dyDescent="0.3">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N2921" s="14"/>
      <c r="O2921" s="12"/>
      <c r="P2921" s="13"/>
    </row>
    <row r="2922" spans="1:16" ht="15.75" customHeight="1" x14ac:dyDescent="0.3">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N2922" s="14"/>
      <c r="O2922" s="12"/>
      <c r="P2922" s="13"/>
    </row>
    <row r="2923" spans="1:16" ht="15.75" customHeight="1" x14ac:dyDescent="0.3">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N2923" s="14"/>
      <c r="O2923" s="12"/>
      <c r="P2923" s="13"/>
    </row>
    <row r="2924" spans="1:16" ht="15.75" customHeight="1" x14ac:dyDescent="0.3">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N2924" s="14"/>
      <c r="O2924" s="12"/>
      <c r="P2924" s="13"/>
    </row>
    <row r="2925" spans="1:16" ht="15.75" customHeight="1" x14ac:dyDescent="0.3">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N2925" s="14"/>
      <c r="O2925" s="12"/>
      <c r="P2925" s="13"/>
    </row>
    <row r="2926" spans="1:16" ht="15.75" customHeight="1" x14ac:dyDescent="0.3">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N2926" s="14"/>
      <c r="O2926" s="12"/>
      <c r="P2926" s="13"/>
    </row>
    <row r="2927" spans="1:16" ht="15.75" customHeight="1" x14ac:dyDescent="0.3">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N2927" s="14"/>
      <c r="O2927" s="12"/>
      <c r="P2927" s="13"/>
    </row>
    <row r="2928" spans="1:16" ht="15.75" customHeight="1" x14ac:dyDescent="0.3">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N2928" s="14"/>
      <c r="O2928" s="12"/>
      <c r="P2928" s="13"/>
    </row>
    <row r="2929" spans="1:16" ht="15.75" customHeight="1" x14ac:dyDescent="0.3">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N2929" s="14"/>
      <c r="O2929" s="12"/>
      <c r="P2929" s="13"/>
    </row>
    <row r="2930" spans="1:16" ht="15.75" customHeight="1" x14ac:dyDescent="0.3">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N2930" s="14"/>
      <c r="O2930" s="12"/>
      <c r="P2930" s="13"/>
    </row>
    <row r="2931" spans="1:16" ht="15.75" customHeight="1" x14ac:dyDescent="0.3">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N2931" s="14"/>
      <c r="O2931" s="12"/>
      <c r="P2931" s="13"/>
    </row>
    <row r="2932" spans="1:16" ht="15.75" customHeight="1" x14ac:dyDescent="0.3">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N2932" s="14"/>
      <c r="O2932" s="12"/>
      <c r="P2932" s="13"/>
    </row>
    <row r="2933" spans="1:16" ht="15.75" customHeight="1" x14ac:dyDescent="0.3">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N2933" s="14"/>
      <c r="O2933" s="12"/>
      <c r="P2933" s="13"/>
    </row>
    <row r="2934" spans="1:16" ht="15.75" customHeight="1" x14ac:dyDescent="0.3">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N2934" s="14"/>
      <c r="O2934" s="12"/>
      <c r="P2934" s="13"/>
    </row>
    <row r="2935" spans="1:16" ht="15.75" customHeight="1" x14ac:dyDescent="0.3">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N2935" s="14"/>
      <c r="O2935" s="12"/>
      <c r="P2935" s="13"/>
    </row>
    <row r="2936" spans="1:16" ht="15.75" customHeight="1" x14ac:dyDescent="0.3">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N2936" s="14"/>
      <c r="O2936" s="12"/>
      <c r="P2936" s="13"/>
    </row>
    <row r="2937" spans="1:16" ht="15.75" customHeight="1" x14ac:dyDescent="0.3">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N2937" s="14"/>
      <c r="O2937" s="12"/>
      <c r="P2937" s="13"/>
    </row>
    <row r="2938" spans="1:16" ht="15.75" customHeight="1" x14ac:dyDescent="0.3">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N2938" s="14"/>
      <c r="O2938" s="12"/>
      <c r="P2938" s="13"/>
    </row>
    <row r="2939" spans="1:16" ht="15.75" customHeight="1" x14ac:dyDescent="0.3">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N2939" s="14"/>
      <c r="O2939" s="12"/>
      <c r="P2939" s="13"/>
    </row>
    <row r="2940" spans="1:16" ht="15.75" customHeight="1" x14ac:dyDescent="0.3">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N2940" s="14"/>
      <c r="O2940" s="12"/>
      <c r="P2940" s="13"/>
    </row>
    <row r="2941" spans="1:16" ht="15.75" customHeight="1" x14ac:dyDescent="0.3">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N2941" s="14"/>
      <c r="O2941" s="12"/>
      <c r="P2941" s="13"/>
    </row>
    <row r="2942" spans="1:16" ht="15.75" customHeight="1" x14ac:dyDescent="0.3">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N2942" s="14"/>
      <c r="O2942" s="12"/>
      <c r="P2942" s="13"/>
    </row>
    <row r="2943" spans="1:16" ht="15.75" customHeight="1" x14ac:dyDescent="0.3">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N2943" s="14"/>
      <c r="O2943" s="12"/>
      <c r="P2943" s="13"/>
    </row>
    <row r="2944" spans="1:16" ht="15.75" customHeight="1" x14ac:dyDescent="0.3">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N2944" s="14"/>
      <c r="O2944" s="12"/>
      <c r="P2944" s="13"/>
    </row>
    <row r="2945" spans="1:16" ht="15.75" customHeight="1" x14ac:dyDescent="0.3">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N2945" s="14"/>
      <c r="O2945" s="12"/>
      <c r="P2945" s="13"/>
    </row>
    <row r="2946" spans="1:16" ht="15.75" customHeight="1" x14ac:dyDescent="0.3">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N2946" s="14"/>
      <c r="O2946" s="12"/>
      <c r="P2946" s="13"/>
    </row>
    <row r="2947" spans="1:16" ht="15.75" customHeight="1" x14ac:dyDescent="0.3">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N2947" s="14"/>
      <c r="O2947" s="12"/>
      <c r="P2947" s="13"/>
    </row>
    <row r="2948" spans="1:16" ht="15.75" customHeight="1" x14ac:dyDescent="0.3">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N2948" s="14"/>
      <c r="O2948" s="12"/>
      <c r="P2948" s="13"/>
    </row>
    <row r="2949" spans="1:16" ht="15.75" customHeight="1" x14ac:dyDescent="0.3">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N2949" s="14"/>
      <c r="O2949" s="12"/>
      <c r="P2949" s="13"/>
    </row>
    <row r="2950" spans="1:16" ht="15.75" customHeight="1" x14ac:dyDescent="0.3">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N2950" s="14"/>
      <c r="O2950" s="12"/>
      <c r="P2950" s="13"/>
    </row>
    <row r="2951" spans="1:16" ht="15.75" customHeight="1" x14ac:dyDescent="0.3">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N2951" s="14"/>
      <c r="O2951" s="12"/>
      <c r="P2951" s="13"/>
    </row>
    <row r="2952" spans="1:16" ht="15.75" customHeight="1" x14ac:dyDescent="0.3">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N2952" s="14"/>
      <c r="O2952" s="12"/>
      <c r="P2952" s="13"/>
    </row>
    <row r="2953" spans="1:16" ht="15.75" customHeight="1" x14ac:dyDescent="0.3">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N2953" s="14"/>
      <c r="O2953" s="12"/>
      <c r="P2953" s="13"/>
    </row>
    <row r="2954" spans="1:16" ht="15.75" customHeight="1" x14ac:dyDescent="0.3">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N2954" s="14"/>
      <c r="O2954" s="12"/>
      <c r="P2954" s="13"/>
    </row>
    <row r="2955" spans="1:16" ht="15.75" customHeight="1" x14ac:dyDescent="0.3">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N2955" s="14"/>
      <c r="O2955" s="12"/>
      <c r="P2955" s="13"/>
    </row>
    <row r="2956" spans="1:16" ht="15.75" customHeight="1" x14ac:dyDescent="0.3">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N2956" s="14"/>
      <c r="O2956" s="12"/>
      <c r="P2956" s="13"/>
    </row>
    <row r="2957" spans="1:16" ht="15.75" customHeight="1" x14ac:dyDescent="0.3">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N2957" s="14"/>
      <c r="O2957" s="12"/>
      <c r="P2957" s="13"/>
    </row>
    <row r="2958" spans="1:16" ht="15.75" customHeight="1" x14ac:dyDescent="0.3">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N2958" s="14"/>
      <c r="O2958" s="12"/>
      <c r="P2958" s="13"/>
    </row>
    <row r="2959" spans="1:16" ht="15.75" customHeight="1" x14ac:dyDescent="0.3">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N2959" s="14"/>
      <c r="O2959" s="12"/>
      <c r="P2959" s="13"/>
    </row>
    <row r="2960" spans="1:16" ht="15.75" customHeight="1" x14ac:dyDescent="0.3">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N2960" s="14"/>
      <c r="O2960" s="12"/>
      <c r="P2960" s="13"/>
    </row>
    <row r="2961" spans="1:16" ht="15.75" customHeight="1" x14ac:dyDescent="0.3">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N2961" s="14"/>
      <c r="O2961" s="12"/>
      <c r="P2961" s="13"/>
    </row>
    <row r="2962" spans="1:16" ht="15.75" customHeight="1" x14ac:dyDescent="0.3">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N2962" s="14"/>
      <c r="O2962" s="12"/>
      <c r="P2962" s="13"/>
    </row>
    <row r="2963" spans="1:16" ht="15.75" customHeight="1" x14ac:dyDescent="0.3">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N2963" s="14"/>
      <c r="O2963" s="12"/>
      <c r="P2963" s="13"/>
    </row>
    <row r="2964" spans="1:16" ht="15.75" customHeight="1" x14ac:dyDescent="0.3">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N2964" s="14"/>
      <c r="O2964" s="12"/>
      <c r="P2964" s="13"/>
    </row>
    <row r="2965" spans="1:16" ht="15.75" customHeight="1" x14ac:dyDescent="0.3">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N2965" s="14"/>
      <c r="O2965" s="12"/>
      <c r="P2965" s="13"/>
    </row>
    <row r="2966" spans="1:16" ht="15.75" customHeight="1" x14ac:dyDescent="0.3">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N2966" s="14"/>
      <c r="O2966" s="12"/>
      <c r="P2966" s="13"/>
    </row>
    <row r="2967" spans="1:16" ht="15.75" customHeight="1" x14ac:dyDescent="0.3">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N2967" s="14"/>
      <c r="O2967" s="12"/>
      <c r="P2967" s="13"/>
    </row>
    <row r="2968" spans="1:16" ht="15.75" customHeight="1" x14ac:dyDescent="0.3">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N2968" s="14"/>
      <c r="O2968" s="12"/>
      <c r="P2968" s="13"/>
    </row>
    <row r="2969" spans="1:16" ht="15.75" customHeight="1" x14ac:dyDescent="0.3">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N2969" s="14"/>
      <c r="O2969" s="12"/>
      <c r="P2969" s="13"/>
    </row>
    <row r="2970" spans="1:16" ht="15.75" customHeight="1" x14ac:dyDescent="0.3">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N2970" s="14"/>
      <c r="O2970" s="12"/>
      <c r="P2970" s="13"/>
    </row>
    <row r="2971" spans="1:16" ht="15.75" customHeight="1" x14ac:dyDescent="0.3">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N2971" s="14"/>
      <c r="O2971" s="12"/>
      <c r="P2971" s="13"/>
    </row>
    <row r="2972" spans="1:16" ht="15.75" customHeight="1" x14ac:dyDescent="0.3">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N2972" s="14"/>
      <c r="O2972" s="12"/>
      <c r="P2972" s="13"/>
    </row>
    <row r="2973" spans="1:16" ht="15.75" customHeight="1" x14ac:dyDescent="0.3">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N2973" s="14"/>
      <c r="O2973" s="12"/>
      <c r="P2973" s="13"/>
    </row>
    <row r="2974" spans="1:16" ht="15.75" customHeight="1" x14ac:dyDescent="0.3">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N2974" s="14"/>
      <c r="O2974" s="12"/>
      <c r="P2974" s="13"/>
    </row>
    <row r="2975" spans="1:16" ht="15.75" customHeight="1" x14ac:dyDescent="0.3">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N2975" s="14"/>
      <c r="O2975" s="12"/>
      <c r="P2975" s="13"/>
    </row>
    <row r="2976" spans="1:16" ht="15.75" customHeight="1" x14ac:dyDescent="0.3">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N2976" s="14"/>
      <c r="O2976" s="12"/>
      <c r="P2976" s="13"/>
    </row>
    <row r="2977" spans="1:16" ht="15.75" customHeight="1" x14ac:dyDescent="0.3">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N2977" s="14"/>
      <c r="O2977" s="12"/>
      <c r="P2977" s="13"/>
    </row>
    <row r="2978" spans="1:16" ht="15.75" customHeight="1" x14ac:dyDescent="0.3">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N2978" s="14"/>
      <c r="O2978" s="12"/>
      <c r="P2978" s="13"/>
    </row>
    <row r="2979" spans="1:16" ht="15.75" customHeight="1" x14ac:dyDescent="0.3">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N2979" s="14"/>
      <c r="O2979" s="12"/>
      <c r="P2979" s="13"/>
    </row>
    <row r="2980" spans="1:16" ht="15.75" customHeight="1" x14ac:dyDescent="0.3">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N2980" s="14"/>
      <c r="O2980" s="12"/>
      <c r="P2980" s="13"/>
    </row>
    <row r="2981" spans="1:16" ht="15.75" customHeight="1" x14ac:dyDescent="0.3">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N2981" s="14"/>
      <c r="O2981" s="12"/>
      <c r="P2981" s="13"/>
    </row>
    <row r="2982" spans="1:16" ht="15.75" customHeight="1" x14ac:dyDescent="0.3">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N2982" s="14"/>
      <c r="O2982" s="12"/>
      <c r="P2982" s="13"/>
    </row>
    <row r="2983" spans="1:16" ht="15.75" customHeight="1" x14ac:dyDescent="0.3">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N2983" s="14"/>
      <c r="O2983" s="12"/>
      <c r="P2983" s="13"/>
    </row>
    <row r="2984" spans="1:16" ht="15.75" customHeight="1" x14ac:dyDescent="0.3">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N2984" s="14"/>
      <c r="O2984" s="12"/>
      <c r="P2984" s="13"/>
    </row>
    <row r="2985" spans="1:16" ht="15.75" customHeight="1" x14ac:dyDescent="0.3">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N2985" s="14"/>
      <c r="O2985" s="12"/>
      <c r="P2985" s="13"/>
    </row>
    <row r="2986" spans="1:16" ht="15.75" customHeight="1" x14ac:dyDescent="0.3">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N2986" s="14"/>
      <c r="O2986" s="12"/>
      <c r="P2986" s="13"/>
    </row>
    <row r="2987" spans="1:16" ht="15.75" customHeight="1" x14ac:dyDescent="0.3">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N2987" s="14"/>
      <c r="O2987" s="12"/>
      <c r="P2987" s="13"/>
    </row>
    <row r="2988" spans="1:16" ht="15.75" customHeight="1" x14ac:dyDescent="0.3">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N2988" s="14"/>
      <c r="O2988" s="12"/>
      <c r="P2988" s="13"/>
    </row>
    <row r="2989" spans="1:16" ht="15.75" customHeight="1" x14ac:dyDescent="0.3">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N2989" s="14"/>
      <c r="O2989" s="12"/>
      <c r="P2989" s="13"/>
    </row>
    <row r="2990" spans="1:16" ht="15.75" customHeight="1" x14ac:dyDescent="0.3">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N2990" s="14"/>
      <c r="O2990" s="12"/>
      <c r="P2990" s="13"/>
    </row>
    <row r="2991" spans="1:16" ht="15.75" customHeight="1" x14ac:dyDescent="0.3">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N2991" s="14"/>
      <c r="O2991" s="12"/>
      <c r="P2991" s="13"/>
    </row>
    <row r="2992" spans="1:16" ht="15.75" customHeight="1" x14ac:dyDescent="0.3">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N2992" s="14"/>
      <c r="O2992" s="12"/>
      <c r="P2992" s="13"/>
    </row>
    <row r="2993" spans="1:16" ht="15.75" customHeight="1" x14ac:dyDescent="0.3">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N2993" s="14"/>
      <c r="O2993" s="12"/>
      <c r="P2993" s="13"/>
    </row>
    <row r="2994" spans="1:16" ht="15.75" customHeight="1" x14ac:dyDescent="0.3">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N2994" s="14"/>
      <c r="O2994" s="12"/>
      <c r="P2994" s="13"/>
    </row>
    <row r="2995" spans="1:16" ht="15.75" customHeight="1" x14ac:dyDescent="0.3">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N2995" s="14"/>
      <c r="O2995" s="12"/>
      <c r="P2995" s="13"/>
    </row>
    <row r="2996" spans="1:16" ht="15.75" customHeight="1" x14ac:dyDescent="0.3">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N2996" s="14"/>
      <c r="O2996" s="12"/>
      <c r="P2996" s="13"/>
    </row>
    <row r="2997" spans="1:16" ht="15.75" customHeight="1" x14ac:dyDescent="0.3">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N2997" s="14"/>
      <c r="O2997" s="12"/>
      <c r="P2997" s="13"/>
    </row>
    <row r="2998" spans="1:16" ht="15.75" customHeight="1" x14ac:dyDescent="0.3">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N2998" s="14"/>
      <c r="O2998" s="12"/>
      <c r="P2998" s="13"/>
    </row>
    <row r="2999" spans="1:16" ht="15.75" customHeight="1" x14ac:dyDescent="0.3">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N2999" s="14"/>
      <c r="O2999" s="12"/>
      <c r="P2999" s="13"/>
    </row>
    <row r="3000" spans="1:16" ht="15.75" customHeight="1" x14ac:dyDescent="0.3">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N3000" s="14"/>
      <c r="O3000" s="12"/>
      <c r="P3000" s="13"/>
    </row>
    <row r="3001" spans="1:16" ht="15.75" customHeight="1" x14ac:dyDescent="0.3">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N3001" s="14"/>
      <c r="O3001" s="12"/>
      <c r="P3001" s="13"/>
    </row>
    <row r="3002" spans="1:16" ht="15.75" customHeight="1" x14ac:dyDescent="0.3">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N3002" s="14"/>
      <c r="O3002" s="12"/>
      <c r="P3002" s="13"/>
    </row>
    <row r="3003" spans="1:16" ht="15.75" customHeight="1" x14ac:dyDescent="0.3">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N3003" s="14"/>
      <c r="O3003" s="12"/>
      <c r="P3003" s="13"/>
    </row>
    <row r="3004" spans="1:16" ht="15.75" customHeight="1" x14ac:dyDescent="0.3">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N3004" s="14"/>
      <c r="O3004" s="12"/>
      <c r="P3004" s="13"/>
    </row>
    <row r="3005" spans="1:16" ht="15.75" customHeight="1" x14ac:dyDescent="0.3">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N3005" s="14"/>
      <c r="O3005" s="12"/>
      <c r="P3005" s="13"/>
    </row>
    <row r="3006" spans="1:16" ht="15.75" customHeight="1" x14ac:dyDescent="0.3">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N3006" s="14"/>
      <c r="O3006" s="12"/>
      <c r="P3006" s="13"/>
    </row>
    <row r="3007" spans="1:16" ht="15.75" customHeight="1" x14ac:dyDescent="0.3">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N3007" s="14"/>
      <c r="O3007" s="12"/>
      <c r="P3007" s="13"/>
    </row>
    <row r="3008" spans="1:16" ht="15.75" customHeight="1" x14ac:dyDescent="0.3">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N3008" s="14"/>
      <c r="O3008" s="12"/>
      <c r="P3008" s="13"/>
    </row>
    <row r="3009" spans="1:16" ht="15.75" customHeight="1" x14ac:dyDescent="0.3">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N3009" s="14"/>
      <c r="O3009" s="12"/>
      <c r="P3009" s="13"/>
    </row>
    <row r="3010" spans="1:16" ht="15.75" customHeight="1" x14ac:dyDescent="0.3">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N3010" s="14"/>
      <c r="O3010" s="12"/>
      <c r="P3010" s="13"/>
    </row>
    <row r="3011" spans="1:16" ht="15.75" customHeight="1" x14ac:dyDescent="0.3">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N3011" s="14"/>
      <c r="O3011" s="12"/>
      <c r="P3011" s="13"/>
    </row>
    <row r="3012" spans="1:16" ht="15.75" customHeight="1" x14ac:dyDescent="0.3">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N3012" s="14"/>
      <c r="O3012" s="12"/>
      <c r="P3012" s="13"/>
    </row>
    <row r="3013" spans="1:16" ht="15.75" customHeight="1" x14ac:dyDescent="0.3">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N3013" s="14"/>
      <c r="O3013" s="12"/>
      <c r="P3013" s="13"/>
    </row>
    <row r="3014" spans="1:16" ht="15.75" customHeight="1" x14ac:dyDescent="0.3">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N3014" s="14"/>
      <c r="O3014" s="12"/>
      <c r="P3014" s="13"/>
    </row>
    <row r="3015" spans="1:16" ht="15.75" customHeight="1" x14ac:dyDescent="0.3">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N3015" s="14"/>
      <c r="O3015" s="12"/>
      <c r="P3015" s="13"/>
    </row>
    <row r="3016" spans="1:16" ht="15.75" customHeight="1" x14ac:dyDescent="0.3">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N3016" s="14"/>
      <c r="O3016" s="12"/>
      <c r="P3016" s="13"/>
    </row>
    <row r="3017" spans="1:16" ht="15.75" customHeight="1" x14ac:dyDescent="0.3">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N3017" s="14"/>
      <c r="O3017" s="12"/>
      <c r="P3017" s="13"/>
    </row>
    <row r="3018" spans="1:16" ht="15.75" customHeight="1" x14ac:dyDescent="0.3">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N3018" s="14"/>
      <c r="O3018" s="12"/>
      <c r="P3018" s="13"/>
    </row>
    <row r="3019" spans="1:16" ht="15.75" customHeight="1" x14ac:dyDescent="0.3">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N3019" s="14"/>
      <c r="O3019" s="12"/>
      <c r="P3019" s="13"/>
    </row>
    <row r="3020" spans="1:16" ht="15.75" customHeight="1" x14ac:dyDescent="0.3">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N3020" s="14"/>
      <c r="O3020" s="12"/>
      <c r="P3020" s="13"/>
    </row>
    <row r="3021" spans="1:16" ht="15.75" customHeight="1" x14ac:dyDescent="0.3">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N3021" s="14"/>
      <c r="O3021" s="12"/>
      <c r="P3021" s="13"/>
    </row>
    <row r="3022" spans="1:16" ht="15.75" customHeight="1" x14ac:dyDescent="0.3">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N3022" s="14"/>
      <c r="O3022" s="12"/>
      <c r="P3022" s="13"/>
    </row>
    <row r="3023" spans="1:16" ht="15.75" customHeight="1" x14ac:dyDescent="0.3">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N3023" s="14"/>
      <c r="O3023" s="12"/>
      <c r="P3023" s="13"/>
    </row>
    <row r="3024" spans="1:16" ht="15.75" customHeight="1" x14ac:dyDescent="0.3">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N3024" s="14"/>
      <c r="O3024" s="12"/>
      <c r="P3024" s="13"/>
    </row>
    <row r="3025" spans="1:16" ht="15.75" customHeight="1" x14ac:dyDescent="0.3">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N3025" s="14"/>
      <c r="O3025" s="12"/>
      <c r="P3025" s="13"/>
    </row>
    <row r="3026" spans="1:16" ht="15.75" customHeight="1" x14ac:dyDescent="0.3">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N3026" s="14"/>
      <c r="O3026" s="12"/>
      <c r="P3026" s="13"/>
    </row>
    <row r="3027" spans="1:16" ht="15.75" customHeight="1" x14ac:dyDescent="0.3">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N3027" s="14"/>
      <c r="O3027" s="12"/>
      <c r="P3027" s="13"/>
    </row>
    <row r="3028" spans="1:16" ht="15.75" customHeight="1" x14ac:dyDescent="0.3">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N3028" s="14"/>
      <c r="O3028" s="12"/>
      <c r="P3028" s="13"/>
    </row>
    <row r="3029" spans="1:16" ht="15.75" customHeight="1" x14ac:dyDescent="0.3">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N3029" s="14"/>
      <c r="O3029" s="12"/>
      <c r="P3029" s="13"/>
    </row>
    <row r="3030" spans="1:16" ht="15.75" customHeight="1" x14ac:dyDescent="0.3">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N3030" s="14"/>
      <c r="O3030" s="12"/>
      <c r="P3030" s="13"/>
    </row>
    <row r="3031" spans="1:16" ht="15.75" customHeight="1" x14ac:dyDescent="0.3">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N3031" s="14"/>
      <c r="O3031" s="12"/>
      <c r="P3031" s="13"/>
    </row>
    <row r="3032" spans="1:16" ht="15.75" customHeight="1" x14ac:dyDescent="0.3">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N3032" s="14"/>
      <c r="O3032" s="12"/>
      <c r="P3032" s="13"/>
    </row>
    <row r="3033" spans="1:16" ht="15.75" customHeight="1" x14ac:dyDescent="0.3">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N3033" s="14"/>
      <c r="O3033" s="12"/>
      <c r="P3033" s="13"/>
    </row>
    <row r="3034" spans="1:16" ht="15.75" customHeight="1" x14ac:dyDescent="0.3">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N3034" s="14"/>
      <c r="O3034" s="12"/>
      <c r="P3034" s="13"/>
    </row>
    <row r="3035" spans="1:16" ht="15.75" customHeight="1" x14ac:dyDescent="0.3">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N3035" s="14"/>
      <c r="O3035" s="12"/>
      <c r="P3035" s="13"/>
    </row>
    <row r="3036" spans="1:16" ht="15.75" customHeight="1" x14ac:dyDescent="0.3">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N3036" s="14"/>
      <c r="O3036" s="12"/>
      <c r="P3036" s="13"/>
    </row>
    <row r="3037" spans="1:16" ht="15.75" customHeight="1" x14ac:dyDescent="0.3">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N3037" s="14"/>
      <c r="O3037" s="12"/>
      <c r="P3037" s="13"/>
    </row>
    <row r="3038" spans="1:16" ht="15.75" customHeight="1" x14ac:dyDescent="0.3">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N3038" s="14"/>
      <c r="O3038" s="12"/>
      <c r="P3038" s="13"/>
    </row>
    <row r="3039" spans="1:16" ht="15.75" customHeight="1" x14ac:dyDescent="0.3">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N3039" s="14"/>
      <c r="O3039" s="12"/>
      <c r="P3039" s="13"/>
    </row>
    <row r="3040" spans="1:16" ht="15.75" customHeight="1" x14ac:dyDescent="0.3">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N3040" s="14"/>
      <c r="O3040" s="12"/>
      <c r="P3040" s="13"/>
    </row>
    <row r="3041" spans="1:16" ht="15.75" customHeight="1" x14ac:dyDescent="0.3">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N3041" s="14"/>
      <c r="O3041" s="12"/>
      <c r="P3041" s="13"/>
    </row>
    <row r="3042" spans="1:16" ht="15.75" customHeight="1" x14ac:dyDescent="0.3">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N3042" s="14"/>
      <c r="O3042" s="12"/>
      <c r="P3042" s="13"/>
    </row>
    <row r="3043" spans="1:16" ht="15.75" customHeight="1" x14ac:dyDescent="0.3">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N3043" s="14"/>
      <c r="O3043" s="12"/>
      <c r="P3043" s="13"/>
    </row>
    <row r="3044" spans="1:16" ht="15.75" customHeight="1" x14ac:dyDescent="0.3">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N3044" s="14"/>
      <c r="O3044" s="12"/>
      <c r="P3044" s="13"/>
    </row>
    <row r="3045" spans="1:16" ht="15.75" customHeight="1" x14ac:dyDescent="0.3">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N3045" s="14"/>
      <c r="O3045" s="12"/>
      <c r="P3045" s="13"/>
    </row>
    <row r="3046" spans="1:16" ht="15.75" customHeight="1" x14ac:dyDescent="0.3">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N3046" s="14"/>
      <c r="O3046" s="12"/>
      <c r="P3046" s="13"/>
    </row>
    <row r="3047" spans="1:16" ht="15.75" customHeight="1" x14ac:dyDescent="0.3">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N3047" s="14"/>
      <c r="O3047" s="12"/>
      <c r="P3047" s="13"/>
    </row>
    <row r="3048" spans="1:16" ht="15.75" customHeight="1" x14ac:dyDescent="0.3">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N3048" s="14"/>
      <c r="O3048" s="12"/>
      <c r="P3048" s="13"/>
    </row>
    <row r="3049" spans="1:16" ht="15.75" customHeight="1" x14ac:dyDescent="0.3">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N3049" s="14"/>
      <c r="O3049" s="12"/>
      <c r="P3049" s="13"/>
    </row>
    <row r="3050" spans="1:16" ht="15.75" customHeight="1" x14ac:dyDescent="0.3">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N3050" s="14"/>
      <c r="O3050" s="12"/>
      <c r="P3050" s="13"/>
    </row>
    <row r="3051" spans="1:16" ht="15.75" customHeight="1" x14ac:dyDescent="0.3">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N3051" s="14"/>
      <c r="O3051" s="12"/>
      <c r="P3051" s="13"/>
    </row>
    <row r="3052" spans="1:16" ht="15.75" customHeight="1" x14ac:dyDescent="0.3">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N3052" s="14"/>
      <c r="O3052" s="12"/>
      <c r="P3052" s="13"/>
    </row>
    <row r="3053" spans="1:16" ht="15.75" customHeight="1" x14ac:dyDescent="0.3">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N3053" s="14"/>
      <c r="O3053" s="12"/>
      <c r="P3053" s="13"/>
    </row>
    <row r="3054" spans="1:16" ht="15.75" customHeight="1" x14ac:dyDescent="0.3">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N3054" s="14"/>
      <c r="O3054" s="12"/>
      <c r="P3054" s="13"/>
    </row>
    <row r="3055" spans="1:16" ht="15.75" customHeight="1" x14ac:dyDescent="0.3">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N3055" s="14"/>
      <c r="O3055" s="12"/>
      <c r="P3055" s="13"/>
    </row>
    <row r="3056" spans="1:16" ht="15.75" customHeight="1" x14ac:dyDescent="0.3">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N3056" s="14"/>
      <c r="O3056" s="12"/>
      <c r="P3056" s="13"/>
    </row>
    <row r="3057" spans="1:16" ht="15.75" customHeight="1" x14ac:dyDescent="0.3">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N3057" s="14"/>
      <c r="O3057" s="12"/>
      <c r="P3057" s="13"/>
    </row>
    <row r="3058" spans="1:16" ht="15.75" customHeight="1" x14ac:dyDescent="0.3">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N3058" s="14"/>
      <c r="O3058" s="12"/>
      <c r="P3058" s="13"/>
    </row>
    <row r="3059" spans="1:16" ht="15.75" customHeight="1" x14ac:dyDescent="0.3">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N3059" s="14"/>
      <c r="O3059" s="12"/>
      <c r="P3059" s="13"/>
    </row>
    <row r="3060" spans="1:16" ht="15.75" customHeight="1" x14ac:dyDescent="0.3">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N3060" s="14"/>
      <c r="O3060" s="12"/>
      <c r="P3060" s="13"/>
    </row>
    <row r="3061" spans="1:16" ht="15.75" customHeight="1" x14ac:dyDescent="0.3">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N3061" s="14"/>
      <c r="O3061" s="12"/>
      <c r="P3061" s="13"/>
    </row>
    <row r="3062" spans="1:16" ht="15.75" customHeight="1" x14ac:dyDescent="0.3">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N3062" s="14"/>
      <c r="O3062" s="12"/>
      <c r="P3062" s="13"/>
    </row>
    <row r="3063" spans="1:16" ht="15.75" customHeight="1" x14ac:dyDescent="0.3">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N3063" s="14"/>
      <c r="O3063" s="12"/>
      <c r="P3063" s="13"/>
    </row>
    <row r="3064" spans="1:16" ht="15.75" customHeight="1" x14ac:dyDescent="0.3">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N3064" s="14"/>
      <c r="O3064" s="12"/>
      <c r="P3064" s="13"/>
    </row>
    <row r="3065" spans="1:16" ht="15.75" customHeight="1" x14ac:dyDescent="0.3">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N3065" s="14"/>
      <c r="O3065" s="12"/>
      <c r="P3065" s="13"/>
    </row>
    <row r="3066" spans="1:16" ht="15.75" customHeight="1" x14ac:dyDescent="0.3">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N3066" s="14"/>
      <c r="O3066" s="12"/>
      <c r="P3066" s="13"/>
    </row>
    <row r="3067" spans="1:16" ht="15.75" customHeight="1" x14ac:dyDescent="0.3">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N3067" s="14"/>
      <c r="O3067" s="12"/>
      <c r="P3067" s="13"/>
    </row>
    <row r="3068" spans="1:16" ht="15.75" customHeight="1" x14ac:dyDescent="0.3">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N3068" s="14"/>
      <c r="O3068" s="12"/>
      <c r="P3068" s="13"/>
    </row>
    <row r="3069" spans="1:16" ht="15.75" customHeight="1" x14ac:dyDescent="0.3">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N3069" s="14"/>
      <c r="O3069" s="12"/>
      <c r="P3069" s="13"/>
    </row>
    <row r="3070" spans="1:16" ht="15.75" customHeight="1" x14ac:dyDescent="0.3">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N3070" s="14"/>
      <c r="O3070" s="12"/>
      <c r="P3070" s="13"/>
    </row>
    <row r="3071" spans="1:16" ht="15.75" customHeight="1" x14ac:dyDescent="0.3">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N3071" s="14"/>
      <c r="O3071" s="12"/>
      <c r="P3071" s="13"/>
    </row>
    <row r="3072" spans="1:16" ht="15.75" customHeight="1" x14ac:dyDescent="0.3">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N3072" s="14"/>
      <c r="O3072" s="12"/>
      <c r="P3072" s="13"/>
    </row>
    <row r="3073" spans="1:16" ht="15.75" customHeight="1" x14ac:dyDescent="0.3">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N3073" s="14"/>
      <c r="O3073" s="12"/>
      <c r="P3073" s="13"/>
    </row>
    <row r="3074" spans="1:16" ht="15.75" customHeight="1" x14ac:dyDescent="0.3">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N3074" s="14"/>
      <c r="O3074" s="12"/>
      <c r="P3074" s="13"/>
    </row>
    <row r="3075" spans="1:16" ht="15.75" customHeight="1" x14ac:dyDescent="0.3">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N3075" s="14"/>
      <c r="O3075" s="12"/>
      <c r="P3075" s="13"/>
    </row>
    <row r="3076" spans="1:16" ht="15.75" customHeight="1" x14ac:dyDescent="0.3">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N3076" s="14"/>
      <c r="O3076" s="12"/>
      <c r="P3076" s="13"/>
    </row>
    <row r="3077" spans="1:16" ht="15.75" customHeight="1" x14ac:dyDescent="0.3">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N3077" s="14"/>
      <c r="O3077" s="12"/>
      <c r="P3077" s="13"/>
    </row>
    <row r="3078" spans="1:16" ht="15.75" customHeight="1" x14ac:dyDescent="0.3">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N3078" s="14"/>
      <c r="O3078" s="12"/>
      <c r="P3078" s="13"/>
    </row>
    <row r="3079" spans="1:16" ht="15.75" customHeight="1" x14ac:dyDescent="0.3">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N3079" s="14"/>
      <c r="O3079" s="12"/>
      <c r="P3079" s="13"/>
    </row>
    <row r="3080" spans="1:16" ht="15.75" customHeight="1" x14ac:dyDescent="0.3">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N3080" s="14"/>
      <c r="O3080" s="12"/>
      <c r="P3080" s="13"/>
    </row>
    <row r="3081" spans="1:16" ht="15.75" customHeight="1" x14ac:dyDescent="0.3">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N3081" s="14"/>
      <c r="O3081" s="12"/>
      <c r="P3081" s="13"/>
    </row>
    <row r="3082" spans="1:16" ht="15.75" customHeight="1" x14ac:dyDescent="0.3">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N3082" s="14"/>
      <c r="O3082" s="12"/>
      <c r="P3082" s="13"/>
    </row>
    <row r="3083" spans="1:16" ht="15.75" customHeight="1" x14ac:dyDescent="0.3">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N3083" s="14"/>
      <c r="O3083" s="12"/>
      <c r="P3083" s="13"/>
    </row>
    <row r="3084" spans="1:16" ht="15.75" customHeight="1" x14ac:dyDescent="0.3">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N3084" s="14"/>
      <c r="O3084" s="12"/>
      <c r="P3084" s="13"/>
    </row>
    <row r="3085" spans="1:16" ht="15.75" customHeight="1" x14ac:dyDescent="0.3">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N3085" s="14"/>
      <c r="O3085" s="12"/>
      <c r="P3085" s="13"/>
    </row>
    <row r="3086" spans="1:16" ht="15.75" customHeight="1" x14ac:dyDescent="0.3">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N3086" s="14"/>
      <c r="O3086" s="12"/>
      <c r="P3086" s="13"/>
    </row>
    <row r="3087" spans="1:16" ht="15.75" customHeight="1" x14ac:dyDescent="0.3">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N3087" s="14"/>
      <c r="O3087" s="12"/>
      <c r="P3087" s="13"/>
    </row>
    <row r="3088" spans="1:16" ht="15.75" customHeight="1" x14ac:dyDescent="0.3">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N3088" s="14"/>
      <c r="O3088" s="12"/>
      <c r="P3088" s="13"/>
    </row>
    <row r="3089" spans="1:16" ht="15.75" customHeight="1" x14ac:dyDescent="0.3">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N3089" s="14"/>
      <c r="O3089" s="12"/>
      <c r="P3089" s="13"/>
    </row>
    <row r="3090" spans="1:16" ht="15.75" customHeight="1" x14ac:dyDescent="0.3">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N3090" s="14"/>
      <c r="O3090" s="12"/>
      <c r="P3090" s="13"/>
    </row>
    <row r="3091" spans="1:16" ht="15.75" customHeight="1" x14ac:dyDescent="0.3">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N3091" s="14"/>
      <c r="O3091" s="12"/>
      <c r="P3091" s="13"/>
    </row>
    <row r="3092" spans="1:16" ht="15.75" customHeight="1" x14ac:dyDescent="0.3">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N3092" s="14"/>
      <c r="O3092" s="12"/>
      <c r="P3092" s="13"/>
    </row>
    <row r="3093" spans="1:16" ht="15.75" customHeight="1" x14ac:dyDescent="0.3">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N3093" s="14"/>
      <c r="O3093" s="12"/>
      <c r="P3093" s="13"/>
    </row>
    <row r="3094" spans="1:16" ht="15.75" customHeight="1" x14ac:dyDescent="0.3">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N3094" s="14"/>
      <c r="O3094" s="12"/>
      <c r="P3094" s="13"/>
    </row>
    <row r="3095" spans="1:16" ht="15.75" customHeight="1" x14ac:dyDescent="0.3">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N3095" s="14"/>
      <c r="O3095" s="12"/>
      <c r="P3095" s="13"/>
    </row>
    <row r="3096" spans="1:16" ht="15.75" customHeight="1" x14ac:dyDescent="0.3">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N3096" s="14"/>
      <c r="O3096" s="12"/>
      <c r="P3096" s="13"/>
    </row>
    <row r="3097" spans="1:16" ht="15.75" customHeight="1" x14ac:dyDescent="0.3">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N3097" s="14"/>
      <c r="O3097" s="12"/>
      <c r="P3097" s="13"/>
    </row>
    <row r="3098" spans="1:16" ht="15.75" customHeight="1" x14ac:dyDescent="0.3">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N3098" s="14"/>
      <c r="O3098" s="12"/>
      <c r="P3098" s="13"/>
    </row>
    <row r="3099" spans="1:16" ht="15.75" customHeight="1" x14ac:dyDescent="0.3">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N3099" s="14"/>
      <c r="O3099" s="12"/>
      <c r="P3099" s="13"/>
    </row>
    <row r="3100" spans="1:16" ht="15.75" customHeight="1" x14ac:dyDescent="0.3">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N3100" s="14"/>
      <c r="O3100" s="12"/>
      <c r="P3100" s="13"/>
    </row>
    <row r="3101" spans="1:16" ht="15.75" customHeight="1" x14ac:dyDescent="0.3">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N3101" s="14"/>
      <c r="O3101" s="12"/>
      <c r="P3101" s="13"/>
    </row>
    <row r="3102" spans="1:16" ht="15.75" customHeight="1" x14ac:dyDescent="0.3">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N3102" s="14"/>
      <c r="O3102" s="12"/>
      <c r="P3102" s="13"/>
    </row>
    <row r="3103" spans="1:16" ht="15.75" customHeight="1" x14ac:dyDescent="0.3">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N3103" s="14"/>
      <c r="O3103" s="12"/>
      <c r="P3103" s="13"/>
    </row>
    <row r="3104" spans="1:16" ht="15.75" customHeight="1" x14ac:dyDescent="0.3">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N3104" s="14"/>
      <c r="O3104" s="12"/>
      <c r="P3104" s="13"/>
    </row>
    <row r="3105" spans="1:16" ht="15.75" customHeight="1" x14ac:dyDescent="0.3">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N3105" s="14"/>
      <c r="O3105" s="12"/>
      <c r="P3105" s="13"/>
    </row>
    <row r="3106" spans="1:16" ht="15.75" customHeight="1" x14ac:dyDescent="0.3">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N3106" s="14"/>
      <c r="O3106" s="12"/>
      <c r="P3106" s="13"/>
    </row>
    <row r="3107" spans="1:16" ht="15.75" customHeight="1" x14ac:dyDescent="0.3">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N3107" s="14"/>
      <c r="O3107" s="12"/>
      <c r="P3107" s="13"/>
    </row>
    <row r="3108" spans="1:16" ht="15.75" customHeight="1" x14ac:dyDescent="0.3">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N3108" s="14"/>
      <c r="O3108" s="12"/>
      <c r="P3108" s="13"/>
    </row>
    <row r="3109" spans="1:16" ht="15.75" customHeight="1" x14ac:dyDescent="0.3">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N3109" s="14"/>
      <c r="O3109" s="12"/>
      <c r="P3109" s="13"/>
    </row>
    <row r="3110" spans="1:16" ht="15.75" customHeight="1" x14ac:dyDescent="0.3">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N3110" s="14"/>
      <c r="O3110" s="12"/>
      <c r="P3110" s="13"/>
    </row>
    <row r="3111" spans="1:16" ht="15.75" customHeight="1" x14ac:dyDescent="0.3">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N3111" s="14"/>
      <c r="O3111" s="12"/>
      <c r="P3111" s="13"/>
    </row>
    <row r="3112" spans="1:16" ht="15.75" customHeight="1" x14ac:dyDescent="0.3">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N3112" s="14"/>
      <c r="O3112" s="12"/>
      <c r="P3112" s="13"/>
    </row>
    <row r="3113" spans="1:16" ht="15.75" customHeight="1" x14ac:dyDescent="0.3">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N3113" s="14"/>
      <c r="O3113" s="12"/>
      <c r="P3113" s="13"/>
    </row>
    <row r="3114" spans="1:16" ht="15.75" customHeight="1" x14ac:dyDescent="0.3">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N3114" s="14"/>
      <c r="O3114" s="12"/>
      <c r="P3114" s="13"/>
    </row>
    <row r="3115" spans="1:16" ht="15.75" customHeight="1" x14ac:dyDescent="0.3">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N3115" s="14"/>
      <c r="O3115" s="12"/>
      <c r="P3115" s="13"/>
    </row>
    <row r="3116" spans="1:16" ht="15.75" customHeight="1" x14ac:dyDescent="0.3">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N3116" s="14"/>
      <c r="O3116" s="12"/>
      <c r="P3116" s="13"/>
    </row>
    <row r="3117" spans="1:16" ht="15.75" customHeight="1" x14ac:dyDescent="0.3">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N3117" s="14"/>
      <c r="O3117" s="12"/>
      <c r="P3117" s="13"/>
    </row>
    <row r="3118" spans="1:16" ht="15.75" customHeight="1" x14ac:dyDescent="0.3">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N3118" s="14"/>
      <c r="O3118" s="12"/>
      <c r="P3118" s="13"/>
    </row>
    <row r="3119" spans="1:16" ht="15.75" customHeight="1" x14ac:dyDescent="0.3">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N3119" s="14"/>
      <c r="O3119" s="12"/>
      <c r="P3119" s="13"/>
    </row>
    <row r="3120" spans="1:16" ht="15.75" customHeight="1" x14ac:dyDescent="0.3">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N3120" s="14"/>
      <c r="O3120" s="12"/>
      <c r="P3120" s="13"/>
    </row>
    <row r="3121" spans="1:16" ht="15.75" customHeight="1" x14ac:dyDescent="0.3">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N3121" s="14"/>
      <c r="O3121" s="12"/>
      <c r="P3121" s="13"/>
    </row>
    <row r="3122" spans="1:16" ht="15.75" customHeight="1" x14ac:dyDescent="0.3">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N3122" s="14"/>
      <c r="O3122" s="12"/>
      <c r="P3122" s="13"/>
    </row>
    <row r="3123" spans="1:16" ht="15.75" customHeight="1" x14ac:dyDescent="0.3">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N3123" s="14"/>
      <c r="O3123" s="12"/>
      <c r="P3123" s="13"/>
    </row>
    <row r="3124" spans="1:16" ht="15.75" customHeight="1" x14ac:dyDescent="0.3">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N3124" s="14"/>
      <c r="O3124" s="12"/>
      <c r="P3124" s="13"/>
    </row>
    <row r="3125" spans="1:16" ht="15.75" customHeight="1" x14ac:dyDescent="0.3">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N3125" s="14"/>
      <c r="O3125" s="12"/>
      <c r="P3125" s="13"/>
    </row>
    <row r="3126" spans="1:16" ht="15.75" customHeight="1" x14ac:dyDescent="0.3">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N3126" s="14"/>
      <c r="O3126" s="12"/>
      <c r="P3126" s="13"/>
    </row>
    <row r="3127" spans="1:16" ht="15.75" customHeight="1" x14ac:dyDescent="0.3">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N3127" s="14"/>
      <c r="O3127" s="12"/>
      <c r="P3127" s="13"/>
    </row>
    <row r="3128" spans="1:16" ht="15.75" customHeight="1" x14ac:dyDescent="0.3">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N3128" s="14"/>
      <c r="O3128" s="12"/>
      <c r="P3128" s="13"/>
    </row>
    <row r="3129" spans="1:16" ht="15.75" customHeight="1" x14ac:dyDescent="0.3">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N3129" s="14"/>
      <c r="O3129" s="12"/>
      <c r="P3129" s="13"/>
    </row>
    <row r="3130" spans="1:16" ht="15.75" customHeight="1" x14ac:dyDescent="0.3">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N3130" s="14"/>
      <c r="O3130" s="12"/>
      <c r="P3130" s="13"/>
    </row>
    <row r="3131" spans="1:16" ht="15.75" customHeight="1" x14ac:dyDescent="0.3">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N3131" s="14"/>
      <c r="O3131" s="12"/>
      <c r="P3131" s="13"/>
    </row>
    <row r="3132" spans="1:16" ht="15.75" customHeight="1" x14ac:dyDescent="0.3">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N3132" s="14"/>
      <c r="O3132" s="12"/>
      <c r="P3132" s="13"/>
    </row>
    <row r="3133" spans="1:16" ht="15.75" customHeight="1" x14ac:dyDescent="0.3">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N3133" s="14"/>
      <c r="O3133" s="12"/>
      <c r="P3133" s="13"/>
    </row>
    <row r="3134" spans="1:16" ht="15.75" customHeight="1" x14ac:dyDescent="0.3">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N3134" s="14"/>
      <c r="O3134" s="12"/>
      <c r="P3134" s="13"/>
    </row>
    <row r="3135" spans="1:16" ht="15.75" customHeight="1" x14ac:dyDescent="0.3">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N3135" s="14"/>
      <c r="O3135" s="12"/>
      <c r="P3135" s="13"/>
    </row>
    <row r="3136" spans="1:16" ht="15.75" customHeight="1" x14ac:dyDescent="0.3">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N3136" s="14"/>
      <c r="O3136" s="12"/>
      <c r="P3136" s="13"/>
    </row>
    <row r="3137" spans="1:16" ht="15.75" customHeight="1" x14ac:dyDescent="0.3">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N3137" s="14"/>
      <c r="O3137" s="12"/>
      <c r="P3137" s="13"/>
    </row>
    <row r="3138" spans="1:16" ht="15.75" customHeight="1" x14ac:dyDescent="0.3">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N3138" s="14"/>
      <c r="O3138" s="12"/>
      <c r="P3138" s="13"/>
    </row>
    <row r="3139" spans="1:16" ht="15.75" customHeight="1" x14ac:dyDescent="0.3">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N3139" s="14"/>
      <c r="O3139" s="12"/>
      <c r="P3139" s="13"/>
    </row>
    <row r="3140" spans="1:16" ht="15.75" customHeight="1" x14ac:dyDescent="0.3">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N3140" s="14"/>
      <c r="O3140" s="12"/>
      <c r="P3140" s="13"/>
    </row>
    <row r="3141" spans="1:16" ht="15.75" customHeight="1" x14ac:dyDescent="0.3">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N3141" s="14"/>
      <c r="O3141" s="12"/>
      <c r="P3141" s="13"/>
    </row>
    <row r="3142" spans="1:16" ht="15.75" customHeight="1" x14ac:dyDescent="0.3">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N3142" s="14"/>
      <c r="O3142" s="12"/>
      <c r="P3142" s="13"/>
    </row>
    <row r="3143" spans="1:16" ht="15.75" customHeight="1" x14ac:dyDescent="0.3">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N3143" s="14"/>
      <c r="O3143" s="12"/>
      <c r="P3143" s="13"/>
    </row>
    <row r="3144" spans="1:16" ht="15.75" customHeight="1" x14ac:dyDescent="0.3">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N3144" s="14"/>
      <c r="O3144" s="12"/>
      <c r="P3144" s="13"/>
    </row>
    <row r="3145" spans="1:16" ht="15.75" customHeight="1" x14ac:dyDescent="0.3">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N3145" s="14"/>
      <c r="O3145" s="12"/>
      <c r="P3145" s="13"/>
    </row>
    <row r="3146" spans="1:16" ht="15.75" customHeight="1" x14ac:dyDescent="0.3">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N3146" s="14"/>
      <c r="O3146" s="12"/>
      <c r="P3146" s="13"/>
    </row>
    <row r="3147" spans="1:16" ht="15.75" customHeight="1" x14ac:dyDescent="0.3">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N3147" s="14"/>
      <c r="O3147" s="12"/>
      <c r="P3147" s="13"/>
    </row>
    <row r="3148" spans="1:16" ht="15.75" customHeight="1" x14ac:dyDescent="0.3">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N3148" s="14"/>
      <c r="O3148" s="12"/>
      <c r="P3148" s="13"/>
    </row>
    <row r="3149" spans="1:16" ht="15.75" customHeight="1" x14ac:dyDescent="0.3">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N3149" s="14"/>
      <c r="O3149" s="12"/>
      <c r="P3149" s="13"/>
    </row>
    <row r="3150" spans="1:16" ht="15.75" customHeight="1" x14ac:dyDescent="0.3">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N3150" s="14"/>
      <c r="O3150" s="12"/>
      <c r="P3150" s="13"/>
    </row>
    <row r="3151" spans="1:16" ht="15.75" customHeight="1" x14ac:dyDescent="0.3">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N3151" s="14"/>
      <c r="O3151" s="12"/>
      <c r="P3151" s="13"/>
    </row>
    <row r="3152" spans="1:16" ht="15.75" customHeight="1" x14ac:dyDescent="0.3">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N3152" s="14"/>
      <c r="O3152" s="12"/>
      <c r="P3152" s="13"/>
    </row>
    <row r="3153" spans="1:16" ht="15.75" customHeight="1" x14ac:dyDescent="0.3">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N3153" s="14"/>
      <c r="O3153" s="12"/>
      <c r="P3153" s="13"/>
    </row>
    <row r="3154" spans="1:16" ht="15.75" customHeight="1" x14ac:dyDescent="0.3">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N3154" s="14"/>
      <c r="O3154" s="12"/>
      <c r="P3154" s="13"/>
    </row>
    <row r="3155" spans="1:16" ht="15.75" customHeight="1" x14ac:dyDescent="0.3">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N3155" s="14"/>
      <c r="O3155" s="12"/>
      <c r="P3155" s="13"/>
    </row>
    <row r="3156" spans="1:16" ht="15.75" customHeight="1" x14ac:dyDescent="0.3">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N3156" s="14"/>
      <c r="O3156" s="12"/>
      <c r="P3156" s="13"/>
    </row>
    <row r="3157" spans="1:16" ht="15.75" customHeight="1" x14ac:dyDescent="0.3">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N3157" s="14"/>
      <c r="O3157" s="12"/>
      <c r="P3157" s="13"/>
    </row>
    <row r="3158" spans="1:16" ht="15.75" customHeight="1" x14ac:dyDescent="0.3">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N3158" s="14"/>
      <c r="O3158" s="12"/>
      <c r="P3158" s="13"/>
    </row>
    <row r="3159" spans="1:16" ht="15.75" customHeight="1" x14ac:dyDescent="0.3">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N3159" s="14"/>
      <c r="O3159" s="12"/>
      <c r="P3159" s="13"/>
    </row>
    <row r="3160" spans="1:16" ht="15.75" customHeight="1" x14ac:dyDescent="0.3">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N3160" s="14"/>
      <c r="O3160" s="12"/>
      <c r="P3160" s="13"/>
    </row>
    <row r="3161" spans="1:16" ht="15.75" customHeight="1" x14ac:dyDescent="0.3">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N3161" s="14"/>
      <c r="O3161" s="12"/>
      <c r="P3161" s="13"/>
    </row>
    <row r="3162" spans="1:16" ht="15.75" customHeight="1" x14ac:dyDescent="0.3">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N3162" s="14"/>
      <c r="O3162" s="12"/>
      <c r="P3162" s="13"/>
    </row>
    <row r="3163" spans="1:16" ht="15.75" customHeight="1" x14ac:dyDescent="0.3">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N3163" s="14"/>
      <c r="O3163" s="12"/>
      <c r="P3163" s="13"/>
    </row>
    <row r="3164" spans="1:16" ht="15.75" customHeight="1" x14ac:dyDescent="0.3">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N3164" s="14"/>
      <c r="O3164" s="12"/>
      <c r="P3164" s="13"/>
    </row>
    <row r="3165" spans="1:16" ht="15.75" customHeight="1" x14ac:dyDescent="0.3">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N3165" s="14"/>
      <c r="O3165" s="12"/>
      <c r="P3165" s="13"/>
    </row>
    <row r="3166" spans="1:16" ht="15.75" customHeight="1" x14ac:dyDescent="0.3">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N3166" s="14"/>
      <c r="O3166" s="12"/>
      <c r="P3166" s="13"/>
    </row>
    <row r="3167" spans="1:16" ht="15.75" customHeight="1" x14ac:dyDescent="0.3">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N3167" s="14"/>
      <c r="O3167" s="12"/>
      <c r="P3167" s="13"/>
    </row>
    <row r="3168" spans="1:16" ht="15.75" customHeight="1" x14ac:dyDescent="0.3">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N3168" s="14"/>
      <c r="O3168" s="12"/>
      <c r="P3168" s="13"/>
    </row>
    <row r="3169" spans="1:16" ht="15.75" customHeight="1" x14ac:dyDescent="0.3">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N3169" s="14"/>
      <c r="O3169" s="12"/>
      <c r="P3169" s="13"/>
    </row>
    <row r="3170" spans="1:16" ht="15.75" customHeight="1" x14ac:dyDescent="0.3">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N3170" s="14"/>
      <c r="O3170" s="12"/>
      <c r="P3170" s="13"/>
    </row>
    <row r="3171" spans="1:16" ht="15.75" customHeight="1" x14ac:dyDescent="0.3">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N3171" s="14"/>
      <c r="O3171" s="12"/>
      <c r="P3171" s="13"/>
    </row>
    <row r="3172" spans="1:16" ht="15.75" customHeight="1" x14ac:dyDescent="0.3">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N3172" s="14"/>
      <c r="O3172" s="12"/>
      <c r="P3172" s="13"/>
    </row>
    <row r="3173" spans="1:16" ht="15.75" customHeight="1" x14ac:dyDescent="0.3">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N3173" s="14"/>
      <c r="O3173" s="12"/>
      <c r="P3173" s="13"/>
    </row>
    <row r="3174" spans="1:16" ht="15.75" customHeight="1" x14ac:dyDescent="0.3">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N3174" s="14"/>
      <c r="O3174" s="12"/>
      <c r="P3174" s="13"/>
    </row>
    <row r="3175" spans="1:16" ht="15.75" customHeight="1" x14ac:dyDescent="0.3">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N3175" s="14"/>
      <c r="O3175" s="12"/>
      <c r="P3175" s="13"/>
    </row>
    <row r="3176" spans="1:16" ht="15.75" customHeight="1" x14ac:dyDescent="0.3">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N3176" s="14"/>
      <c r="O3176" s="12"/>
      <c r="P3176" s="13"/>
    </row>
    <row r="3177" spans="1:16" ht="15.75" customHeight="1" x14ac:dyDescent="0.3">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N3177" s="14"/>
      <c r="O3177" s="12"/>
      <c r="P3177" s="13"/>
    </row>
    <row r="3178" spans="1:16" ht="15.75" customHeight="1" x14ac:dyDescent="0.3">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N3178" s="14"/>
      <c r="O3178" s="12"/>
      <c r="P3178" s="13"/>
    </row>
    <row r="3179" spans="1:16" ht="15.75" customHeight="1" x14ac:dyDescent="0.3">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N3179" s="14"/>
      <c r="O3179" s="12"/>
      <c r="P3179" s="13"/>
    </row>
    <row r="3180" spans="1:16" ht="15.75" customHeight="1" x14ac:dyDescent="0.3">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N3180" s="14"/>
      <c r="O3180" s="12"/>
      <c r="P3180" s="13"/>
    </row>
    <row r="3181" spans="1:16" ht="15.75" customHeight="1" x14ac:dyDescent="0.3">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N3181" s="14"/>
      <c r="O3181" s="12"/>
      <c r="P3181" s="13"/>
    </row>
    <row r="3182" spans="1:16" ht="15.75" customHeight="1" x14ac:dyDescent="0.3">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N3182" s="14"/>
      <c r="O3182" s="12"/>
      <c r="P3182" s="13"/>
    </row>
    <row r="3183" spans="1:16" ht="15.75" customHeight="1" x14ac:dyDescent="0.3">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N3183" s="14"/>
      <c r="O3183" s="12"/>
      <c r="P3183" s="13"/>
    </row>
    <row r="3184" spans="1:16" ht="15.75" customHeight="1" x14ac:dyDescent="0.3">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N3184" s="14"/>
      <c r="O3184" s="12"/>
      <c r="P3184" s="13"/>
    </row>
    <row r="3185" spans="1:16" ht="15.75" customHeight="1" x14ac:dyDescent="0.3">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N3185" s="14"/>
      <c r="O3185" s="12"/>
      <c r="P3185" s="13"/>
    </row>
    <row r="3186" spans="1:16" ht="15.75" customHeight="1" x14ac:dyDescent="0.3">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N3186" s="14"/>
      <c r="O3186" s="12"/>
      <c r="P3186" s="13"/>
    </row>
    <row r="3187" spans="1:16" ht="15.75" customHeight="1" x14ac:dyDescent="0.3">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N3187" s="14"/>
      <c r="O3187" s="12"/>
      <c r="P3187" s="13"/>
    </row>
    <row r="3188" spans="1:16" ht="15.75" customHeight="1" x14ac:dyDescent="0.3">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N3188" s="14"/>
      <c r="O3188" s="12"/>
      <c r="P3188" s="13"/>
    </row>
    <row r="3189" spans="1:16" ht="15.75" customHeight="1" x14ac:dyDescent="0.3">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N3189" s="14"/>
      <c r="O3189" s="12"/>
      <c r="P3189" s="13"/>
    </row>
    <row r="3190" spans="1:16" ht="15.75" customHeight="1" x14ac:dyDescent="0.3">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N3190" s="14"/>
      <c r="O3190" s="12"/>
      <c r="P3190" s="13"/>
    </row>
    <row r="3191" spans="1:16" ht="15.75" customHeight="1" x14ac:dyDescent="0.3">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N3191" s="14"/>
      <c r="O3191" s="12"/>
      <c r="P3191" s="13"/>
    </row>
    <row r="3192" spans="1:16" ht="15.75" customHeight="1" x14ac:dyDescent="0.3">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N3192" s="14"/>
      <c r="O3192" s="12"/>
      <c r="P3192" s="13"/>
    </row>
    <row r="3193" spans="1:16" ht="15.75" customHeight="1" x14ac:dyDescent="0.3">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N3193" s="14"/>
      <c r="O3193" s="12"/>
      <c r="P3193" s="13"/>
    </row>
    <row r="3194" spans="1:16" ht="15.75" customHeight="1" x14ac:dyDescent="0.3">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N3194" s="14"/>
      <c r="O3194" s="12"/>
      <c r="P3194" s="13"/>
    </row>
    <row r="3195" spans="1:16" ht="15.75" customHeight="1" x14ac:dyDescent="0.3">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N3195" s="14"/>
      <c r="O3195" s="12"/>
      <c r="P3195" s="13"/>
    </row>
    <row r="3196" spans="1:16" ht="15.75" customHeight="1" x14ac:dyDescent="0.3">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N3196" s="14"/>
      <c r="O3196" s="12"/>
      <c r="P3196" s="13"/>
    </row>
    <row r="3197" spans="1:16" ht="15.75" customHeight="1" x14ac:dyDescent="0.3">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N3197" s="14"/>
      <c r="O3197" s="12"/>
      <c r="P3197" s="13"/>
    </row>
    <row r="3198" spans="1:16" ht="15.75" customHeight="1" x14ac:dyDescent="0.3">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N3198" s="14"/>
      <c r="O3198" s="12"/>
      <c r="P3198" s="13"/>
    </row>
    <row r="3199" spans="1:16" ht="15.75" customHeight="1" x14ac:dyDescent="0.3">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N3199" s="14"/>
      <c r="O3199" s="12"/>
      <c r="P3199" s="13"/>
    </row>
    <row r="3200" spans="1:16" ht="15.75" customHeight="1" x14ac:dyDescent="0.3">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N3200" s="14"/>
      <c r="O3200" s="12"/>
      <c r="P3200" s="13"/>
    </row>
    <row r="3201" spans="1:16" ht="15.75" customHeight="1" x14ac:dyDescent="0.3">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N3201" s="14"/>
      <c r="O3201" s="12"/>
      <c r="P3201" s="13"/>
    </row>
    <row r="3202" spans="1:16" ht="15.75" customHeight="1" x14ac:dyDescent="0.3">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N3202" s="14"/>
      <c r="O3202" s="12"/>
      <c r="P3202" s="13"/>
    </row>
    <row r="3203" spans="1:16" ht="15.75" customHeight="1" x14ac:dyDescent="0.3">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N3203" s="14"/>
      <c r="O3203" s="12"/>
      <c r="P3203" s="13"/>
    </row>
    <row r="3204" spans="1:16" ht="15.75" customHeight="1" x14ac:dyDescent="0.3">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N3204" s="14"/>
      <c r="O3204" s="12"/>
      <c r="P3204" s="13"/>
    </row>
    <row r="3205" spans="1:16" ht="15.75" customHeight="1" x14ac:dyDescent="0.3">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N3205" s="14"/>
      <c r="O3205" s="12"/>
      <c r="P3205" s="13"/>
    </row>
    <row r="3206" spans="1:16" ht="15.75" customHeight="1" x14ac:dyDescent="0.3">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N3206" s="14"/>
      <c r="O3206" s="12"/>
      <c r="P3206" s="13"/>
    </row>
    <row r="3207" spans="1:16" ht="15.75" customHeight="1" x14ac:dyDescent="0.3">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N3207" s="14"/>
      <c r="O3207" s="12"/>
      <c r="P3207" s="13"/>
    </row>
    <row r="3208" spans="1:16" ht="15.75" customHeight="1" x14ac:dyDescent="0.3">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N3208" s="14"/>
      <c r="O3208" s="12"/>
      <c r="P3208" s="13"/>
    </row>
    <row r="3209" spans="1:16" ht="15.75" customHeight="1" x14ac:dyDescent="0.3">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N3209" s="14"/>
      <c r="O3209" s="12"/>
      <c r="P3209" s="13"/>
    </row>
    <row r="3210" spans="1:16" ht="15.75" customHeight="1" x14ac:dyDescent="0.3">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N3210" s="14"/>
      <c r="O3210" s="12"/>
      <c r="P3210" s="13"/>
    </row>
    <row r="3211" spans="1:16" ht="15.75" customHeight="1" x14ac:dyDescent="0.3">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N3211" s="14"/>
      <c r="O3211" s="12"/>
      <c r="P3211" s="13"/>
    </row>
    <row r="3212" spans="1:16" ht="15.75" customHeight="1" x14ac:dyDescent="0.3">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N3212" s="14"/>
      <c r="O3212" s="12"/>
      <c r="P3212" s="13"/>
    </row>
    <row r="3213" spans="1:16" ht="15.75" customHeight="1" x14ac:dyDescent="0.3">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N3213" s="14"/>
      <c r="O3213" s="12"/>
      <c r="P3213" s="13"/>
    </row>
    <row r="3214" spans="1:16" ht="15.75" customHeight="1" x14ac:dyDescent="0.3">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N3214" s="14"/>
      <c r="O3214" s="12"/>
      <c r="P3214" s="13"/>
    </row>
    <row r="3215" spans="1:16" ht="15.75" customHeight="1" x14ac:dyDescent="0.3">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N3215" s="14"/>
      <c r="O3215" s="12"/>
      <c r="P3215" s="13"/>
    </row>
    <row r="3216" spans="1:16" ht="15.75" customHeight="1" x14ac:dyDescent="0.3">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N3216" s="14"/>
      <c r="O3216" s="12"/>
      <c r="P3216" s="13"/>
    </row>
    <row r="3217" spans="1:16" ht="15.75" customHeight="1" x14ac:dyDescent="0.3">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N3217" s="14"/>
      <c r="O3217" s="12"/>
      <c r="P3217" s="13"/>
    </row>
    <row r="3218" spans="1:16" ht="15.75" customHeight="1" x14ac:dyDescent="0.3">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N3218" s="14"/>
      <c r="O3218" s="12"/>
      <c r="P3218" s="13"/>
    </row>
    <row r="3219" spans="1:16" ht="15.75" customHeight="1" x14ac:dyDescent="0.3">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N3219" s="14"/>
      <c r="O3219" s="12"/>
      <c r="P3219" s="13"/>
    </row>
    <row r="3220" spans="1:16" ht="15.75" customHeight="1" x14ac:dyDescent="0.3">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N3220" s="14"/>
      <c r="O3220" s="12"/>
      <c r="P3220" s="13"/>
    </row>
    <row r="3221" spans="1:16" ht="15.75" customHeight="1" x14ac:dyDescent="0.3">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N3221" s="14"/>
      <c r="O3221" s="12"/>
      <c r="P3221" s="13"/>
    </row>
    <row r="3222" spans="1:16" ht="15.75" customHeight="1" x14ac:dyDescent="0.3">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N3222" s="14"/>
      <c r="O3222" s="12"/>
      <c r="P3222" s="13"/>
    </row>
    <row r="3223" spans="1:16" ht="15.75" customHeight="1" x14ac:dyDescent="0.3">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N3223" s="14"/>
      <c r="O3223" s="12"/>
      <c r="P3223" s="13"/>
    </row>
    <row r="3224" spans="1:16" ht="15.75" customHeight="1" x14ac:dyDescent="0.3">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N3224" s="14"/>
      <c r="O3224" s="12"/>
      <c r="P3224" s="13"/>
    </row>
    <row r="3225" spans="1:16" ht="15.75" customHeight="1" x14ac:dyDescent="0.3">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N3225" s="14"/>
      <c r="O3225" s="12"/>
      <c r="P3225" s="13"/>
    </row>
    <row r="3226" spans="1:16" ht="15.75" customHeight="1" x14ac:dyDescent="0.3">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N3226" s="14"/>
      <c r="O3226" s="12"/>
      <c r="P3226" s="13"/>
    </row>
    <row r="3227" spans="1:16" ht="15.75" customHeight="1" x14ac:dyDescent="0.3">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N3227" s="14"/>
      <c r="O3227" s="12"/>
      <c r="P3227" s="13"/>
    </row>
    <row r="3228" spans="1:16" ht="15.75" customHeight="1" x14ac:dyDescent="0.3">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N3228" s="14"/>
      <c r="O3228" s="12"/>
      <c r="P3228" s="13"/>
    </row>
    <row r="3229" spans="1:16" ht="15.75" customHeight="1" x14ac:dyDescent="0.3">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N3229" s="14"/>
      <c r="O3229" s="12"/>
      <c r="P3229" s="13"/>
    </row>
    <row r="3230" spans="1:16" ht="15.75" customHeight="1" x14ac:dyDescent="0.3">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N3230" s="14"/>
      <c r="O3230" s="12"/>
      <c r="P3230" s="13"/>
    </row>
    <row r="3231" spans="1:16" ht="15.75" customHeight="1" x14ac:dyDescent="0.3">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N3231" s="14"/>
      <c r="O3231" s="12"/>
      <c r="P3231" s="13"/>
    </row>
    <row r="3232" spans="1:16" ht="15.75" customHeight="1" x14ac:dyDescent="0.3">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N3232" s="14"/>
      <c r="O3232" s="12"/>
      <c r="P3232" s="13"/>
    </row>
    <row r="3233" spans="1:16" ht="15.75" customHeight="1" x14ac:dyDescent="0.3">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N3233" s="14"/>
      <c r="O3233" s="12"/>
      <c r="P3233" s="13"/>
    </row>
    <row r="3234" spans="1:16" ht="15.75" customHeight="1" x14ac:dyDescent="0.3">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N3234" s="14"/>
      <c r="O3234" s="12"/>
      <c r="P3234" s="13"/>
    </row>
    <row r="3235" spans="1:16" ht="15.75" customHeight="1" x14ac:dyDescent="0.3">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N3235" s="14"/>
      <c r="O3235" s="12"/>
      <c r="P3235" s="13"/>
    </row>
    <row r="3236" spans="1:16" ht="15.75" customHeight="1" x14ac:dyDescent="0.3">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N3236" s="14"/>
      <c r="O3236" s="12"/>
      <c r="P3236" s="13"/>
    </row>
    <row r="3237" spans="1:16" ht="15.75" customHeight="1" x14ac:dyDescent="0.3">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N3237" s="14"/>
      <c r="O3237" s="12"/>
      <c r="P3237" s="13"/>
    </row>
    <row r="3238" spans="1:16" ht="15.75" customHeight="1" x14ac:dyDescent="0.3">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N3238" s="14"/>
      <c r="O3238" s="12"/>
      <c r="P3238" s="13"/>
    </row>
    <row r="3239" spans="1:16" ht="15.75" customHeight="1" x14ac:dyDescent="0.3">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N3239" s="14"/>
      <c r="O3239" s="12"/>
      <c r="P3239" s="13"/>
    </row>
    <row r="3240" spans="1:16" ht="15.75" customHeight="1" x14ac:dyDescent="0.3">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N3240" s="14"/>
      <c r="O3240" s="12"/>
      <c r="P3240" s="13"/>
    </row>
    <row r="3241" spans="1:16" ht="15.75" customHeight="1" x14ac:dyDescent="0.3">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N3241" s="14"/>
      <c r="O3241" s="12"/>
      <c r="P3241" s="13"/>
    </row>
    <row r="3242" spans="1:16" ht="15.75" customHeight="1" x14ac:dyDescent="0.3">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N3242" s="14"/>
      <c r="O3242" s="12"/>
      <c r="P3242" s="13"/>
    </row>
    <row r="3243" spans="1:16" ht="15.75" customHeight="1" x14ac:dyDescent="0.3">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N3243" s="14"/>
      <c r="O3243" s="12"/>
      <c r="P3243" s="13"/>
    </row>
    <row r="3244" spans="1:16" ht="15.75" customHeight="1" x14ac:dyDescent="0.3">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N3244" s="14"/>
      <c r="O3244" s="12"/>
      <c r="P3244" s="13"/>
    </row>
    <row r="3245" spans="1:16" ht="15.75" customHeight="1" x14ac:dyDescent="0.3">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N3245" s="14"/>
      <c r="O3245" s="12"/>
      <c r="P3245" s="13"/>
    </row>
    <row r="3246" spans="1:16" ht="15.75" customHeight="1" x14ac:dyDescent="0.3">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N3246" s="14"/>
      <c r="O3246" s="12"/>
      <c r="P3246" s="13"/>
    </row>
    <row r="3247" spans="1:16" ht="15.75" customHeight="1" x14ac:dyDescent="0.3">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N3247" s="14"/>
      <c r="O3247" s="12"/>
      <c r="P3247" s="13"/>
    </row>
    <row r="3248" spans="1:16" ht="15.75" customHeight="1" x14ac:dyDescent="0.3">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N3248" s="14"/>
      <c r="O3248" s="12"/>
      <c r="P3248" s="13"/>
    </row>
    <row r="3249" spans="1:16" ht="15.75" customHeight="1" x14ac:dyDescent="0.3">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N3249" s="14"/>
      <c r="O3249" s="12"/>
      <c r="P3249" s="13"/>
    </row>
    <row r="3250" spans="1:16" ht="15.75" customHeight="1" x14ac:dyDescent="0.3">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N3250" s="14"/>
      <c r="O3250" s="12"/>
      <c r="P3250" s="13"/>
    </row>
    <row r="3251" spans="1:16" ht="15.75" customHeight="1" x14ac:dyDescent="0.3">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N3251" s="14"/>
      <c r="O3251" s="12"/>
      <c r="P3251" s="13"/>
    </row>
    <row r="3252" spans="1:16" ht="15.75" customHeight="1" x14ac:dyDescent="0.3">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N3252" s="14"/>
      <c r="O3252" s="12"/>
      <c r="P3252" s="13"/>
    </row>
    <row r="3253" spans="1:16" ht="15.75" customHeight="1" x14ac:dyDescent="0.3">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N3253" s="14"/>
      <c r="O3253" s="12"/>
      <c r="P3253" s="13"/>
    </row>
    <row r="3254" spans="1:16" ht="15.75" customHeight="1" x14ac:dyDescent="0.3">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N3254" s="14"/>
      <c r="O3254" s="12"/>
      <c r="P3254" s="13"/>
    </row>
    <row r="3255" spans="1:16" ht="15.75" customHeight="1" x14ac:dyDescent="0.3">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N3255" s="14"/>
      <c r="O3255" s="12"/>
      <c r="P3255" s="13"/>
    </row>
    <row r="3256" spans="1:16" ht="15.75" customHeight="1" x14ac:dyDescent="0.3">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N3256" s="14"/>
      <c r="O3256" s="12"/>
      <c r="P3256" s="13"/>
    </row>
    <row r="3257" spans="1:16" ht="15.75" customHeight="1" x14ac:dyDescent="0.3">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N3257" s="14"/>
      <c r="O3257" s="12"/>
      <c r="P3257" s="13"/>
    </row>
    <row r="3258" spans="1:16" ht="15.75" customHeight="1" x14ac:dyDescent="0.3">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N3258" s="14"/>
      <c r="O3258" s="12"/>
      <c r="P3258" s="13"/>
    </row>
    <row r="3259" spans="1:16" ht="15.75" customHeight="1" x14ac:dyDescent="0.3">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N3259" s="14"/>
      <c r="O3259" s="12"/>
      <c r="P3259" s="13"/>
    </row>
    <row r="3260" spans="1:16" ht="15.75" customHeight="1" x14ac:dyDescent="0.3">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N3260" s="14"/>
      <c r="O3260" s="12"/>
      <c r="P3260" s="13"/>
    </row>
    <row r="3261" spans="1:16" ht="15.75" customHeight="1" x14ac:dyDescent="0.3">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N3261" s="14"/>
      <c r="O3261" s="12"/>
      <c r="P3261" s="13"/>
    </row>
    <row r="3262" spans="1:16" ht="15.75" customHeight="1" x14ac:dyDescent="0.3">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N3262" s="14"/>
      <c r="O3262" s="12"/>
      <c r="P3262" s="13"/>
    </row>
    <row r="3263" spans="1:16" ht="15.75" customHeight="1" x14ac:dyDescent="0.3">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N3263" s="14"/>
      <c r="O3263" s="12"/>
      <c r="P3263" s="13"/>
    </row>
    <row r="3264" spans="1:16" ht="15.75" customHeight="1" x14ac:dyDescent="0.3">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N3264" s="14"/>
      <c r="O3264" s="12"/>
      <c r="P3264" s="13"/>
    </row>
    <row r="3265" spans="1:16" ht="15.75" customHeight="1" x14ac:dyDescent="0.3">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N3265" s="14"/>
      <c r="O3265" s="12"/>
      <c r="P3265" s="13"/>
    </row>
    <row r="3266" spans="1:16" ht="15.75" customHeight="1" x14ac:dyDescent="0.3">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N3266" s="14"/>
      <c r="O3266" s="12"/>
      <c r="P3266" s="13"/>
    </row>
    <row r="3267" spans="1:16" ht="15.75" customHeight="1" x14ac:dyDescent="0.3">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N3267" s="14"/>
      <c r="O3267" s="12"/>
      <c r="P3267" s="13"/>
    </row>
    <row r="3268" spans="1:16" ht="15.75" customHeight="1" x14ac:dyDescent="0.3">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N3268" s="14"/>
      <c r="O3268" s="12"/>
      <c r="P3268" s="13"/>
    </row>
    <row r="3269" spans="1:16" ht="15.75" customHeight="1" x14ac:dyDescent="0.3">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N3269" s="14"/>
      <c r="O3269" s="12"/>
      <c r="P3269" s="13"/>
    </row>
    <row r="3270" spans="1:16" ht="15.75" customHeight="1" x14ac:dyDescent="0.3">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N3270" s="14"/>
      <c r="O3270" s="12"/>
      <c r="P3270" s="13"/>
    </row>
    <row r="3271" spans="1:16" ht="15.75" customHeight="1" x14ac:dyDescent="0.3">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N3271" s="14"/>
      <c r="O3271" s="12"/>
      <c r="P3271" s="13"/>
    </row>
    <row r="3272" spans="1:16" ht="15.75" customHeight="1" x14ac:dyDescent="0.3">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N3272" s="14"/>
      <c r="O3272" s="12"/>
      <c r="P3272" s="13"/>
    </row>
    <row r="3273" spans="1:16" ht="15.75" customHeight="1" x14ac:dyDescent="0.3">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N3273" s="14"/>
      <c r="O3273" s="12"/>
      <c r="P3273" s="13"/>
    </row>
    <row r="3274" spans="1:16" ht="15.75" customHeight="1" x14ac:dyDescent="0.3">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N3274" s="14"/>
      <c r="O3274" s="12"/>
      <c r="P3274" s="13"/>
    </row>
    <row r="3275" spans="1:16" ht="15.75" customHeight="1" x14ac:dyDescent="0.3">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N3275" s="14"/>
      <c r="O3275" s="12"/>
      <c r="P3275" s="13"/>
    </row>
    <row r="3276" spans="1:16" ht="15.75" customHeight="1" x14ac:dyDescent="0.3">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N3276" s="14"/>
      <c r="O3276" s="12"/>
      <c r="P3276" s="13"/>
    </row>
    <row r="3277" spans="1:16" ht="15.75" customHeight="1" x14ac:dyDescent="0.3">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N3277" s="14"/>
      <c r="O3277" s="12"/>
      <c r="P3277" s="13"/>
    </row>
    <row r="3278" spans="1:16" ht="15.75" customHeight="1" x14ac:dyDescent="0.3">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N3278" s="14"/>
      <c r="O3278" s="12"/>
      <c r="P3278" s="13"/>
    </row>
    <row r="3279" spans="1:16" ht="15.75" customHeight="1" x14ac:dyDescent="0.3">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N3279" s="14"/>
      <c r="O3279" s="12"/>
      <c r="P3279" s="13"/>
    </row>
    <row r="3280" spans="1:16" ht="15.75" customHeight="1" x14ac:dyDescent="0.3">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N3280" s="14"/>
      <c r="O3280" s="12"/>
      <c r="P3280" s="13"/>
    </row>
    <row r="3281" spans="1:16" ht="15.75" customHeight="1" x14ac:dyDescent="0.3">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N3281" s="14"/>
      <c r="O3281" s="12"/>
      <c r="P3281" s="13"/>
    </row>
    <row r="3282" spans="1:16" ht="15.75" customHeight="1" x14ac:dyDescent="0.3">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N3282" s="14"/>
      <c r="O3282" s="12"/>
      <c r="P3282" s="13"/>
    </row>
    <row r="3283" spans="1:16" ht="15.75" customHeight="1" x14ac:dyDescent="0.3">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N3283" s="14"/>
      <c r="O3283" s="12"/>
      <c r="P3283" s="13"/>
    </row>
    <row r="3284" spans="1:16" ht="15.75" customHeight="1" x14ac:dyDescent="0.3">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N3284" s="14"/>
      <c r="O3284" s="12"/>
      <c r="P3284" s="13"/>
    </row>
    <row r="3285" spans="1:16" ht="15.75" customHeight="1" x14ac:dyDescent="0.3">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N3285" s="14"/>
      <c r="O3285" s="12"/>
      <c r="P3285" s="13"/>
    </row>
    <row r="3286" spans="1:16" ht="15.75" customHeight="1" x14ac:dyDescent="0.3">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N3286" s="14"/>
      <c r="O3286" s="12"/>
      <c r="P3286" s="13"/>
    </row>
    <row r="3287" spans="1:16" ht="15.75" customHeight="1" x14ac:dyDescent="0.3">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N3287" s="14"/>
      <c r="O3287" s="12"/>
      <c r="P3287" s="13"/>
    </row>
    <row r="3288" spans="1:16" ht="15.75" customHeight="1" x14ac:dyDescent="0.3">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N3288" s="14"/>
      <c r="O3288" s="12"/>
      <c r="P3288" s="13"/>
    </row>
    <row r="3289" spans="1:16" ht="15.75" customHeight="1" x14ac:dyDescent="0.3">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N3289" s="14"/>
      <c r="O3289" s="12"/>
      <c r="P3289" s="13"/>
    </row>
    <row r="3290" spans="1:16" ht="15.75" customHeight="1" x14ac:dyDescent="0.3">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N3290" s="14"/>
      <c r="O3290" s="12"/>
      <c r="P3290" s="13"/>
    </row>
    <row r="3291" spans="1:16" ht="15.75" customHeight="1" x14ac:dyDescent="0.3">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N3291" s="14"/>
      <c r="O3291" s="12"/>
      <c r="P3291" s="13"/>
    </row>
    <row r="3292" spans="1:16" ht="15.75" customHeight="1" x14ac:dyDescent="0.3">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N3292" s="14"/>
      <c r="O3292" s="12"/>
      <c r="P3292" s="13"/>
    </row>
    <row r="3293" spans="1:16" ht="15.75" customHeight="1" x14ac:dyDescent="0.3">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N3293" s="14"/>
      <c r="O3293" s="12"/>
      <c r="P3293" s="13"/>
    </row>
    <row r="3294" spans="1:16" ht="15.75" customHeight="1" x14ac:dyDescent="0.3">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N3294" s="14"/>
      <c r="O3294" s="12"/>
      <c r="P3294" s="13"/>
    </row>
    <row r="3295" spans="1:16" ht="15.75" customHeight="1" x14ac:dyDescent="0.3">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N3295" s="14"/>
      <c r="O3295" s="12"/>
      <c r="P3295" s="13"/>
    </row>
    <row r="3296" spans="1:16" ht="15.75" customHeight="1" x14ac:dyDescent="0.3">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N3296" s="14"/>
      <c r="O3296" s="12"/>
      <c r="P3296" s="13"/>
    </row>
    <row r="3297" spans="1:16" ht="15.75" customHeight="1" x14ac:dyDescent="0.3">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N3297" s="14"/>
      <c r="O3297" s="12"/>
      <c r="P3297" s="13"/>
    </row>
    <row r="3298" spans="1:16" ht="15.75" customHeight="1" x14ac:dyDescent="0.3">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N3298" s="14"/>
      <c r="O3298" s="12"/>
      <c r="P3298" s="13"/>
    </row>
    <row r="3299" spans="1:16" ht="15.75" customHeight="1" x14ac:dyDescent="0.3">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N3299" s="14"/>
      <c r="O3299" s="12"/>
      <c r="P3299" s="13"/>
    </row>
    <row r="3300" spans="1:16" ht="15.75" customHeight="1" x14ac:dyDescent="0.3">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N3300" s="14"/>
      <c r="O3300" s="12"/>
      <c r="P3300" s="13"/>
    </row>
    <row r="3301" spans="1:16" ht="15.75" customHeight="1" x14ac:dyDescent="0.3">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N3301" s="14"/>
      <c r="O3301" s="12"/>
      <c r="P3301" s="13"/>
    </row>
    <row r="3302" spans="1:16" ht="15.75" customHeight="1" x14ac:dyDescent="0.3">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N3302" s="14"/>
      <c r="O3302" s="12"/>
      <c r="P3302" s="13"/>
    </row>
    <row r="3303" spans="1:16" ht="15.75" customHeight="1" x14ac:dyDescent="0.3">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N3303" s="14"/>
      <c r="O3303" s="12"/>
      <c r="P3303" s="13"/>
    </row>
    <row r="3304" spans="1:16" ht="15.75" customHeight="1" x14ac:dyDescent="0.3">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N3304" s="14"/>
      <c r="O3304" s="12"/>
      <c r="P3304" s="13"/>
    </row>
    <row r="3305" spans="1:16" ht="15.75" customHeight="1" x14ac:dyDescent="0.3">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N3305" s="14"/>
      <c r="O3305" s="12"/>
      <c r="P3305" s="13"/>
    </row>
    <row r="3306" spans="1:16" ht="15.75" customHeight="1" x14ac:dyDescent="0.3">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N3306" s="14"/>
      <c r="O3306" s="12"/>
      <c r="P3306" s="13"/>
    </row>
    <row r="3307" spans="1:16" ht="15.75" customHeight="1" x14ac:dyDescent="0.3">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N3307" s="14"/>
      <c r="O3307" s="12"/>
      <c r="P3307" s="13"/>
    </row>
    <row r="3308" spans="1:16" ht="15.75" customHeight="1" x14ac:dyDescent="0.3">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N3308" s="14"/>
      <c r="O3308" s="12"/>
      <c r="P3308" s="13"/>
    </row>
    <row r="3309" spans="1:16" ht="15.75" customHeight="1" x14ac:dyDescent="0.3">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N3309" s="14"/>
      <c r="O3309" s="12"/>
      <c r="P3309" s="13"/>
    </row>
    <row r="3310" spans="1:16" ht="15.75" customHeight="1" x14ac:dyDescent="0.3">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N3310" s="14"/>
      <c r="O3310" s="12"/>
      <c r="P3310" s="13"/>
    </row>
    <row r="3311" spans="1:16" ht="15.75" customHeight="1" x14ac:dyDescent="0.3">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N3311" s="14"/>
      <c r="O3311" s="12"/>
      <c r="P3311" s="13"/>
    </row>
    <row r="3312" spans="1:16" ht="15.75" customHeight="1" x14ac:dyDescent="0.3">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N3312" s="14"/>
      <c r="O3312" s="12"/>
      <c r="P3312" s="13"/>
    </row>
    <row r="3313" spans="1:16" ht="15.75" customHeight="1" x14ac:dyDescent="0.3">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N3313" s="14"/>
      <c r="O3313" s="12"/>
      <c r="P3313" s="13"/>
    </row>
    <row r="3314" spans="1:16" ht="15.75" customHeight="1" x14ac:dyDescent="0.3">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N3314" s="14"/>
      <c r="O3314" s="12"/>
      <c r="P3314" s="13"/>
    </row>
    <row r="3315" spans="1:16" ht="15.75" customHeight="1" x14ac:dyDescent="0.3">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N3315" s="14"/>
      <c r="O3315" s="12"/>
      <c r="P3315" s="13"/>
    </row>
    <row r="3316" spans="1:16" ht="15.75" customHeight="1" x14ac:dyDescent="0.3">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N3316" s="14"/>
      <c r="O3316" s="12"/>
      <c r="P3316" s="13"/>
    </row>
    <row r="3317" spans="1:16" ht="15.75" customHeight="1" x14ac:dyDescent="0.3">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N3317" s="14"/>
      <c r="O3317" s="12"/>
      <c r="P3317" s="13"/>
    </row>
    <row r="3318" spans="1:16" ht="15.75" customHeight="1" x14ac:dyDescent="0.3">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N3318" s="14"/>
      <c r="O3318" s="12"/>
      <c r="P3318" s="13"/>
    </row>
    <row r="3319" spans="1:16" ht="15.75" customHeight="1" x14ac:dyDescent="0.3">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N3319" s="14"/>
      <c r="O3319" s="12"/>
      <c r="P3319" s="13"/>
    </row>
    <row r="3320" spans="1:16" ht="15.75" customHeight="1" x14ac:dyDescent="0.3">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N3320" s="14"/>
      <c r="O3320" s="12"/>
      <c r="P3320" s="13"/>
    </row>
    <row r="3321" spans="1:16" ht="15.75" customHeight="1" x14ac:dyDescent="0.3">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N3321" s="14"/>
      <c r="O3321" s="12"/>
      <c r="P3321" s="13"/>
    </row>
    <row r="3322" spans="1:16" ht="15.75" customHeight="1" x14ac:dyDescent="0.3">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N3322" s="14"/>
      <c r="O3322" s="12"/>
      <c r="P3322" s="13"/>
    </row>
    <row r="3323" spans="1:16" ht="15.75" customHeight="1" x14ac:dyDescent="0.3">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N3323" s="14"/>
      <c r="O3323" s="12"/>
      <c r="P3323" s="13"/>
    </row>
    <row r="3324" spans="1:16" ht="15.75" customHeight="1" x14ac:dyDescent="0.3">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N3324" s="14"/>
      <c r="O3324" s="12"/>
      <c r="P3324" s="13"/>
    </row>
    <row r="3325" spans="1:16" ht="15.75" customHeight="1" x14ac:dyDescent="0.3">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N3325" s="14"/>
      <c r="O3325" s="12"/>
      <c r="P3325" s="13"/>
    </row>
    <row r="3326" spans="1:16" ht="15.75" customHeight="1" x14ac:dyDescent="0.3">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N3326" s="14"/>
      <c r="O3326" s="12"/>
      <c r="P3326" s="13"/>
    </row>
    <row r="3327" spans="1:16" ht="15.75" customHeight="1" x14ac:dyDescent="0.3">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N3327" s="14"/>
      <c r="O3327" s="12"/>
      <c r="P3327" s="13"/>
    </row>
    <row r="3328" spans="1:16" ht="15.75" customHeight="1" x14ac:dyDescent="0.3">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N3328" s="14"/>
      <c r="O3328" s="12"/>
      <c r="P3328" s="13"/>
    </row>
    <row r="3329" spans="1:16" ht="15.75" customHeight="1" x14ac:dyDescent="0.3">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N3329" s="14"/>
      <c r="O3329" s="12"/>
      <c r="P3329" s="13"/>
    </row>
    <row r="3330" spans="1:16" ht="15.75" customHeight="1" x14ac:dyDescent="0.3">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N3330" s="14"/>
      <c r="O3330" s="12"/>
      <c r="P3330" s="13"/>
    </row>
    <row r="3331" spans="1:16" ht="15.75" customHeight="1" x14ac:dyDescent="0.3">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N3331" s="14"/>
      <c r="O3331" s="12"/>
      <c r="P3331" s="13"/>
    </row>
    <row r="3332" spans="1:16" ht="15.75" customHeight="1" x14ac:dyDescent="0.3">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N3332" s="14"/>
      <c r="O3332" s="12"/>
      <c r="P3332" s="13"/>
    </row>
    <row r="3333" spans="1:16" ht="15.75" customHeight="1" x14ac:dyDescent="0.3">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N3333" s="14"/>
      <c r="O3333" s="12"/>
      <c r="P3333" s="13"/>
    </row>
    <row r="3334" spans="1:16" ht="15.75" customHeight="1" x14ac:dyDescent="0.3">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N3334" s="14"/>
      <c r="O3334" s="12"/>
      <c r="P3334" s="13"/>
    </row>
    <row r="3335" spans="1:16" ht="15.75" customHeight="1" x14ac:dyDescent="0.3">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N3335" s="14"/>
      <c r="O3335" s="12"/>
      <c r="P3335" s="13"/>
    </row>
    <row r="3336" spans="1:16" ht="15.75" customHeight="1" x14ac:dyDescent="0.3">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N3336" s="14"/>
      <c r="O3336" s="12"/>
      <c r="P3336" s="13"/>
    </row>
    <row r="3337" spans="1:16" ht="15.75" customHeight="1" x14ac:dyDescent="0.3">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N3337" s="14"/>
      <c r="O3337" s="12"/>
      <c r="P3337" s="13"/>
    </row>
    <row r="3338" spans="1:16" ht="15.75" customHeight="1" x14ac:dyDescent="0.3">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N3338" s="14"/>
      <c r="O3338" s="12"/>
      <c r="P3338" s="13"/>
    </row>
    <row r="3339" spans="1:16" ht="15.75" customHeight="1" x14ac:dyDescent="0.3">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N3339" s="14"/>
      <c r="O3339" s="12"/>
      <c r="P3339" s="13"/>
    </row>
    <row r="3340" spans="1:16" ht="15.75" customHeight="1" x14ac:dyDescent="0.3">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N3340" s="14"/>
      <c r="O3340" s="12"/>
      <c r="P3340" s="13"/>
    </row>
    <row r="3341" spans="1:16" ht="15.75" customHeight="1" x14ac:dyDescent="0.3">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N3341" s="14"/>
      <c r="O3341" s="12"/>
      <c r="P3341" s="13"/>
    </row>
    <row r="3342" spans="1:16" ht="15.75" customHeight="1" x14ac:dyDescent="0.3">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N3342" s="14"/>
      <c r="O3342" s="12"/>
      <c r="P3342" s="13"/>
    </row>
    <row r="3343" spans="1:16" ht="15.75" customHeight="1" x14ac:dyDescent="0.3">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N3343" s="14"/>
      <c r="O3343" s="12"/>
      <c r="P3343" s="13"/>
    </row>
    <row r="3344" spans="1:16" ht="15.75" customHeight="1" x14ac:dyDescent="0.3">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N3344" s="14"/>
      <c r="O3344" s="12"/>
      <c r="P3344" s="13"/>
    </row>
    <row r="3345" spans="1:16" ht="15.75" customHeight="1" x14ac:dyDescent="0.3">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N3345" s="14"/>
      <c r="O3345" s="12"/>
      <c r="P3345" s="13"/>
    </row>
    <row r="3346" spans="1:16" ht="15.75" customHeight="1" x14ac:dyDescent="0.3">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N3346" s="14"/>
      <c r="O3346" s="12"/>
      <c r="P3346" s="13"/>
    </row>
    <row r="3347" spans="1:16" ht="15.75" customHeight="1" x14ac:dyDescent="0.3">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N3347" s="14"/>
      <c r="O3347" s="12"/>
      <c r="P3347" s="13"/>
    </row>
    <row r="3348" spans="1:16" ht="15.75" customHeight="1" x14ac:dyDescent="0.3">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N3348" s="14"/>
      <c r="O3348" s="12"/>
      <c r="P3348" s="13"/>
    </row>
    <row r="3349" spans="1:16" ht="15.75" customHeight="1" x14ac:dyDescent="0.3">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N3349" s="14"/>
      <c r="O3349" s="12"/>
      <c r="P3349" s="13"/>
    </row>
    <row r="3350" spans="1:16" ht="15.75" customHeight="1" x14ac:dyDescent="0.3">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N3350" s="14"/>
      <c r="O3350" s="12"/>
      <c r="P3350" s="13"/>
    </row>
    <row r="3351" spans="1:16" ht="15.75" customHeight="1" x14ac:dyDescent="0.3">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N3351" s="14"/>
      <c r="O3351" s="12"/>
      <c r="P3351" s="13"/>
    </row>
    <row r="3352" spans="1:16" ht="15.75" customHeight="1" x14ac:dyDescent="0.3">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N3352" s="14"/>
      <c r="O3352" s="12"/>
      <c r="P3352" s="13"/>
    </row>
    <row r="3353" spans="1:16" ht="15.75" customHeight="1" x14ac:dyDescent="0.3">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N3353" s="14"/>
      <c r="O3353" s="12"/>
      <c r="P3353" s="13"/>
    </row>
    <row r="3354" spans="1:16" ht="15.75" customHeight="1" x14ac:dyDescent="0.3">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N3354" s="14"/>
      <c r="O3354" s="12"/>
      <c r="P3354" s="13"/>
    </row>
    <row r="3355" spans="1:16" ht="15.75" customHeight="1" x14ac:dyDescent="0.3">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N3355" s="14"/>
      <c r="O3355" s="12"/>
      <c r="P3355" s="13"/>
    </row>
    <row r="3356" spans="1:16" ht="15.75" customHeight="1" x14ac:dyDescent="0.3">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N3356" s="14"/>
      <c r="O3356" s="12"/>
      <c r="P3356" s="13"/>
    </row>
    <row r="3357" spans="1:16" ht="15.75" customHeight="1" x14ac:dyDescent="0.3">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N3357" s="14"/>
      <c r="O3357" s="12"/>
      <c r="P3357" s="13"/>
    </row>
    <row r="3358" spans="1:16" ht="15.75" customHeight="1" x14ac:dyDescent="0.3">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N3358" s="14"/>
      <c r="O3358" s="12"/>
      <c r="P3358" s="13"/>
    </row>
    <row r="3359" spans="1:16" ht="15.75" customHeight="1" x14ac:dyDescent="0.3">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N3359" s="14"/>
      <c r="O3359" s="12"/>
      <c r="P3359" s="13"/>
    </row>
    <row r="3360" spans="1:16" ht="15.75" customHeight="1" x14ac:dyDescent="0.3">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N3360" s="14"/>
      <c r="O3360" s="12"/>
      <c r="P3360" s="13"/>
    </row>
    <row r="3361" spans="1:16" ht="15.75" customHeight="1" x14ac:dyDescent="0.3">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N3361" s="14"/>
      <c r="O3361" s="12"/>
      <c r="P3361" s="13"/>
    </row>
    <row r="3362" spans="1:16" ht="15.75" customHeight="1" x14ac:dyDescent="0.3">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N3362" s="14"/>
      <c r="O3362" s="12"/>
      <c r="P3362" s="13"/>
    </row>
    <row r="3363" spans="1:16" ht="15.75" customHeight="1" x14ac:dyDescent="0.3">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N3363" s="14"/>
      <c r="O3363" s="12"/>
      <c r="P3363" s="13"/>
    </row>
    <row r="3364" spans="1:16" ht="15.75" customHeight="1" x14ac:dyDescent="0.3">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N3364" s="14"/>
      <c r="O3364" s="12"/>
      <c r="P3364" s="13"/>
    </row>
    <row r="3365" spans="1:16" ht="15.75" customHeight="1" x14ac:dyDescent="0.3">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N3365" s="14"/>
      <c r="O3365" s="12"/>
      <c r="P3365" s="13"/>
    </row>
    <row r="3366" spans="1:16" ht="15.75" customHeight="1" x14ac:dyDescent="0.3">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N3366" s="14"/>
      <c r="O3366" s="12"/>
      <c r="P3366" s="13"/>
    </row>
    <row r="3367" spans="1:16" ht="15.75" customHeight="1" x14ac:dyDescent="0.3">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N3367" s="14"/>
      <c r="O3367" s="12"/>
      <c r="P3367" s="13"/>
    </row>
    <row r="3368" spans="1:16" ht="15.75" customHeight="1" x14ac:dyDescent="0.3">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N3368" s="14"/>
      <c r="O3368" s="12"/>
      <c r="P3368" s="13"/>
    </row>
    <row r="3369" spans="1:16" ht="15.75" customHeight="1" x14ac:dyDescent="0.3">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N3369" s="14"/>
      <c r="O3369" s="12"/>
      <c r="P3369" s="13"/>
    </row>
    <row r="3370" spans="1:16" ht="15.75" customHeight="1" x14ac:dyDescent="0.3">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N3370" s="14"/>
      <c r="O3370" s="12"/>
      <c r="P3370" s="13"/>
    </row>
    <row r="3371" spans="1:16" ht="15.75" customHeight="1" x14ac:dyDescent="0.3">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N3371" s="14"/>
      <c r="O3371" s="12"/>
      <c r="P3371" s="13"/>
    </row>
    <row r="3372" spans="1:16" ht="15.75" customHeight="1" x14ac:dyDescent="0.3">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N3372" s="14"/>
      <c r="O3372" s="12"/>
      <c r="P3372" s="13"/>
    </row>
    <row r="3373" spans="1:16" ht="15.75" customHeight="1" x14ac:dyDescent="0.3">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N3373" s="14"/>
      <c r="O3373" s="12"/>
      <c r="P3373" s="13"/>
    </row>
    <row r="3374" spans="1:16" ht="15.75" customHeight="1" x14ac:dyDescent="0.3">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N3374" s="14"/>
      <c r="O3374" s="12"/>
      <c r="P3374" s="13"/>
    </row>
    <row r="3375" spans="1:16" ht="15.75" customHeight="1" x14ac:dyDescent="0.3">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N3375" s="14"/>
      <c r="O3375" s="12"/>
      <c r="P3375" s="13"/>
    </row>
    <row r="3376" spans="1:16" ht="15.75" customHeight="1" x14ac:dyDescent="0.3">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N3376" s="14"/>
      <c r="O3376" s="12"/>
      <c r="P3376" s="13"/>
    </row>
    <row r="3377" spans="1:16" ht="15.75" customHeight="1" x14ac:dyDescent="0.3">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N3377" s="14"/>
      <c r="O3377" s="12"/>
      <c r="P3377" s="13"/>
    </row>
    <row r="3378" spans="1:16" ht="15.75" customHeight="1" x14ac:dyDescent="0.3">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N3378" s="14"/>
      <c r="O3378" s="12"/>
      <c r="P3378" s="13"/>
    </row>
    <row r="3379" spans="1:16" ht="15.75" customHeight="1" x14ac:dyDescent="0.3">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N3379" s="14"/>
      <c r="O3379" s="12"/>
      <c r="P3379" s="13"/>
    </row>
    <row r="3380" spans="1:16" ht="15.75" customHeight="1" x14ac:dyDescent="0.3">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N3380" s="14"/>
      <c r="O3380" s="12"/>
      <c r="P3380" s="13"/>
    </row>
    <row r="3381" spans="1:16" ht="15.75" customHeight="1" x14ac:dyDescent="0.3">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N3381" s="14"/>
      <c r="O3381" s="12"/>
      <c r="P3381" s="13"/>
    </row>
    <row r="3382" spans="1:16" ht="15.75" customHeight="1" x14ac:dyDescent="0.3">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N3382" s="14"/>
      <c r="O3382" s="12"/>
      <c r="P3382" s="13"/>
    </row>
    <row r="3383" spans="1:16" ht="15.75" customHeight="1" x14ac:dyDescent="0.3">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N3383" s="14"/>
      <c r="O3383" s="12"/>
      <c r="P3383" s="13"/>
    </row>
    <row r="3384" spans="1:16" ht="15.75" customHeight="1" x14ac:dyDescent="0.3">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N3384" s="14"/>
      <c r="O3384" s="12"/>
      <c r="P3384" s="13"/>
    </row>
    <row r="3385" spans="1:16" ht="15.75" customHeight="1" x14ac:dyDescent="0.3">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N3385" s="14"/>
      <c r="O3385" s="12"/>
      <c r="P3385" s="13"/>
    </row>
    <row r="3386" spans="1:16" ht="15.75" customHeight="1" x14ac:dyDescent="0.3">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N3386" s="14"/>
      <c r="O3386" s="12"/>
      <c r="P3386" s="13"/>
    </row>
    <row r="3387" spans="1:16" ht="15.75" customHeight="1" x14ac:dyDescent="0.3">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N3387" s="14"/>
      <c r="O3387" s="12"/>
      <c r="P3387" s="13"/>
    </row>
    <row r="3388" spans="1:16" ht="15.75" customHeight="1" x14ac:dyDescent="0.3">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N3388" s="14"/>
      <c r="O3388" s="12"/>
      <c r="P3388" s="13"/>
    </row>
    <row r="3389" spans="1:16" ht="15.75" customHeight="1" x14ac:dyDescent="0.3">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N3389" s="14"/>
      <c r="O3389" s="12"/>
      <c r="P3389" s="13"/>
    </row>
    <row r="3390" spans="1:16" ht="15.75" customHeight="1" x14ac:dyDescent="0.3">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N3390" s="14"/>
      <c r="O3390" s="12"/>
      <c r="P3390" s="13"/>
    </row>
    <row r="3391" spans="1:16" ht="15.75" customHeight="1" x14ac:dyDescent="0.3">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N3391" s="14"/>
      <c r="O3391" s="12"/>
      <c r="P3391" s="13"/>
    </row>
    <row r="3392" spans="1:16" ht="15.75" customHeight="1" x14ac:dyDescent="0.3">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N3392" s="14"/>
      <c r="O3392" s="12"/>
      <c r="P3392" s="13"/>
    </row>
    <row r="3393" spans="1:16" ht="15.75" customHeight="1" x14ac:dyDescent="0.3">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N3393" s="14"/>
      <c r="O3393" s="12"/>
      <c r="P3393" s="13"/>
    </row>
    <row r="3394" spans="1:16" ht="15.75" customHeight="1" x14ac:dyDescent="0.3">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N3394" s="14"/>
      <c r="O3394" s="12"/>
      <c r="P3394" s="13"/>
    </row>
    <row r="3395" spans="1:16" ht="15.75" customHeight="1" x14ac:dyDescent="0.3">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N3395" s="14"/>
      <c r="O3395" s="12"/>
      <c r="P3395" s="13"/>
    </row>
    <row r="3396" spans="1:16" ht="15.75" customHeight="1" x14ac:dyDescent="0.3">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N3396" s="14"/>
      <c r="O3396" s="12"/>
      <c r="P3396" s="13"/>
    </row>
    <row r="3397" spans="1:16" ht="15.75" customHeight="1" x14ac:dyDescent="0.3">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N3397" s="14"/>
      <c r="O3397" s="12"/>
      <c r="P3397" s="13"/>
    </row>
    <row r="3398" spans="1:16" ht="15.75" customHeight="1" x14ac:dyDescent="0.3">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N3398" s="14"/>
      <c r="O3398" s="12"/>
      <c r="P3398" s="13"/>
    </row>
    <row r="3399" spans="1:16" ht="15.75" customHeight="1" x14ac:dyDescent="0.3">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N3399" s="14"/>
      <c r="O3399" s="12"/>
      <c r="P3399" s="13"/>
    </row>
    <row r="3400" spans="1:16" ht="15.75" customHeight="1" x14ac:dyDescent="0.3">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N3400" s="14"/>
      <c r="O3400" s="12"/>
      <c r="P3400" s="13"/>
    </row>
    <row r="3401" spans="1:16" ht="15.75" customHeight="1" x14ac:dyDescent="0.3">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N3401" s="14"/>
      <c r="O3401" s="12"/>
      <c r="P3401" s="13"/>
    </row>
    <row r="3402" spans="1:16" ht="15.75" customHeight="1" x14ac:dyDescent="0.3">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N3402" s="14"/>
      <c r="O3402" s="12"/>
      <c r="P3402" s="13"/>
    </row>
    <row r="3403" spans="1:16" ht="15.75" customHeight="1" x14ac:dyDescent="0.3">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N3403" s="14"/>
      <c r="O3403" s="12"/>
      <c r="P3403" s="13"/>
    </row>
    <row r="3404" spans="1:16" ht="15.75" customHeight="1" x14ac:dyDescent="0.3">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N3404" s="14"/>
      <c r="O3404" s="12"/>
      <c r="P3404" s="13"/>
    </row>
    <row r="3405" spans="1:16" ht="15.75" customHeight="1" x14ac:dyDescent="0.3">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N3405" s="14"/>
      <c r="O3405" s="12"/>
      <c r="P3405" s="13"/>
    </row>
    <row r="3406" spans="1:16" ht="15.75" customHeight="1" x14ac:dyDescent="0.3">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N3406" s="14"/>
      <c r="O3406" s="12"/>
      <c r="P3406" s="13"/>
    </row>
    <row r="3407" spans="1:16" ht="15.75" customHeight="1" x14ac:dyDescent="0.3">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N3407" s="14"/>
      <c r="O3407" s="12"/>
      <c r="P3407" s="13"/>
    </row>
    <row r="3408" spans="1:16" ht="15.75" customHeight="1" x14ac:dyDescent="0.3">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N3408" s="14"/>
      <c r="O3408" s="12"/>
      <c r="P3408" s="13"/>
    </row>
    <row r="3409" spans="1:16" ht="15.75" customHeight="1" x14ac:dyDescent="0.3">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N3409" s="14"/>
      <c r="O3409" s="12"/>
      <c r="P3409" s="13"/>
    </row>
    <row r="3410" spans="1:16" ht="15.75" customHeight="1" x14ac:dyDescent="0.3">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N3410" s="14"/>
      <c r="O3410" s="12"/>
      <c r="P3410" s="13"/>
    </row>
    <row r="3411" spans="1:16" ht="15.75" customHeight="1" x14ac:dyDescent="0.3">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N3411" s="14"/>
      <c r="O3411" s="12"/>
      <c r="P3411" s="13"/>
    </row>
    <row r="3412" spans="1:16" ht="15.75" customHeight="1" x14ac:dyDescent="0.3">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N3412" s="14"/>
      <c r="O3412" s="12"/>
      <c r="P3412" s="13"/>
    </row>
    <row r="3413" spans="1:16" ht="15.75" customHeight="1" x14ac:dyDescent="0.3">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N3413" s="14"/>
      <c r="O3413" s="12"/>
      <c r="P3413" s="13"/>
    </row>
    <row r="3414" spans="1:16" ht="15.75" customHeight="1" x14ac:dyDescent="0.3">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N3414" s="14"/>
      <c r="O3414" s="12"/>
      <c r="P3414" s="13"/>
    </row>
    <row r="3415" spans="1:16" ht="15.75" customHeight="1" x14ac:dyDescent="0.3">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N3415" s="14"/>
      <c r="O3415" s="12"/>
      <c r="P3415" s="13"/>
    </row>
    <row r="3416" spans="1:16" ht="15.75" customHeight="1" x14ac:dyDescent="0.3">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N3416" s="14"/>
      <c r="O3416" s="12"/>
      <c r="P3416" s="13"/>
    </row>
    <row r="3417" spans="1:16" ht="15.75" customHeight="1" x14ac:dyDescent="0.3">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N3417" s="14"/>
      <c r="O3417" s="12"/>
      <c r="P3417" s="13"/>
    </row>
    <row r="3418" spans="1:16" ht="15.75" customHeight="1" x14ac:dyDescent="0.3">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N3418" s="14"/>
      <c r="O3418" s="12"/>
      <c r="P3418" s="13"/>
    </row>
    <row r="3419" spans="1:16" ht="15.75" customHeight="1" x14ac:dyDescent="0.3">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N3419" s="14"/>
      <c r="O3419" s="12"/>
      <c r="P3419" s="13"/>
    </row>
    <row r="3420" spans="1:16" ht="15.75" customHeight="1" x14ac:dyDescent="0.3">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N3420" s="14"/>
      <c r="O3420" s="12"/>
      <c r="P3420" s="13"/>
    </row>
    <row r="3421" spans="1:16" ht="15.75" customHeight="1" x14ac:dyDescent="0.3">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N3421" s="14"/>
      <c r="O3421" s="12"/>
      <c r="P3421" s="13"/>
    </row>
    <row r="3422" spans="1:16" ht="15.75" customHeight="1" x14ac:dyDescent="0.3">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N3422" s="14"/>
      <c r="O3422" s="12"/>
      <c r="P3422" s="13"/>
    </row>
    <row r="3423" spans="1:16" ht="15.75" customHeight="1" x14ac:dyDescent="0.3">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N3423" s="14"/>
      <c r="O3423" s="12"/>
      <c r="P3423" s="13"/>
    </row>
    <row r="3424" spans="1:16" ht="15.75" customHeight="1" x14ac:dyDescent="0.3">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N3424" s="14"/>
      <c r="O3424" s="12"/>
      <c r="P3424" s="13"/>
    </row>
    <row r="3425" spans="1:16" ht="15.75" customHeight="1" x14ac:dyDescent="0.3">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N3425" s="14"/>
      <c r="O3425" s="12"/>
      <c r="P3425" s="13"/>
    </row>
    <row r="3426" spans="1:16" ht="15.75" customHeight="1" x14ac:dyDescent="0.3">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N3426" s="14"/>
      <c r="O3426" s="12"/>
      <c r="P3426" s="13"/>
    </row>
    <row r="3427" spans="1:16" ht="15.75" customHeight="1" x14ac:dyDescent="0.3">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N3427" s="14"/>
      <c r="O3427" s="12"/>
      <c r="P3427" s="13"/>
    </row>
    <row r="3428" spans="1:16" ht="15.75" customHeight="1" x14ac:dyDescent="0.3">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N3428" s="14"/>
      <c r="O3428" s="12"/>
      <c r="P3428" s="13"/>
    </row>
    <row r="3429" spans="1:16" ht="15.75" customHeight="1" x14ac:dyDescent="0.3">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N3429" s="14"/>
      <c r="O3429" s="12"/>
      <c r="P3429" s="13"/>
    </row>
    <row r="3430" spans="1:16" ht="15.75" customHeight="1" x14ac:dyDescent="0.3">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N3430" s="14"/>
      <c r="O3430" s="12"/>
      <c r="P3430" s="13"/>
    </row>
    <row r="3431" spans="1:16" ht="15.75" customHeight="1" x14ac:dyDescent="0.3">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N3431" s="14"/>
      <c r="O3431" s="12"/>
      <c r="P3431" s="13"/>
    </row>
    <row r="3432" spans="1:16" ht="15.75" customHeight="1" x14ac:dyDescent="0.3">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N3432" s="14"/>
      <c r="O3432" s="12"/>
      <c r="P3432" s="13"/>
    </row>
    <row r="3433" spans="1:16" ht="15.75" customHeight="1" x14ac:dyDescent="0.3">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N3433" s="14"/>
      <c r="O3433" s="12"/>
      <c r="P3433" s="13"/>
    </row>
    <row r="3434" spans="1:16" ht="15.75" customHeight="1" x14ac:dyDescent="0.3">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N3434" s="14"/>
      <c r="O3434" s="12"/>
      <c r="P3434" s="13"/>
    </row>
    <row r="3435" spans="1:16" ht="15.75" customHeight="1" x14ac:dyDescent="0.3">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N3435" s="14"/>
      <c r="O3435" s="12"/>
      <c r="P3435" s="13"/>
    </row>
    <row r="3436" spans="1:16" ht="15.75" customHeight="1" x14ac:dyDescent="0.3">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N3436" s="14"/>
      <c r="O3436" s="12"/>
      <c r="P3436" s="13"/>
    </row>
    <row r="3437" spans="1:16" ht="15.75" customHeight="1" x14ac:dyDescent="0.3">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N3437" s="14"/>
      <c r="O3437" s="12"/>
      <c r="P3437" s="13"/>
    </row>
    <row r="3438" spans="1:16" ht="15.75" customHeight="1" x14ac:dyDescent="0.3">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N3438" s="14"/>
      <c r="O3438" s="12"/>
      <c r="P3438" s="13"/>
    </row>
    <row r="3439" spans="1:16" ht="15.75" customHeight="1" x14ac:dyDescent="0.3">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N3439" s="14"/>
      <c r="O3439" s="12"/>
      <c r="P3439" s="13"/>
    </row>
    <row r="3440" spans="1:16" ht="15.75" customHeight="1" x14ac:dyDescent="0.3">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N3440" s="14"/>
      <c r="O3440" s="12"/>
      <c r="P3440" s="13"/>
    </row>
    <row r="3441" spans="1:16" ht="15.75" customHeight="1" x14ac:dyDescent="0.3">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N3441" s="14"/>
      <c r="O3441" s="12"/>
      <c r="P3441" s="13"/>
    </row>
    <row r="3442" spans="1:16" ht="15.75" customHeight="1" x14ac:dyDescent="0.3">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N3442" s="14"/>
      <c r="O3442" s="12"/>
      <c r="P3442" s="13"/>
    </row>
    <row r="3443" spans="1:16" ht="15.75" customHeight="1" x14ac:dyDescent="0.3">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N3443" s="14"/>
      <c r="O3443" s="12"/>
      <c r="P3443" s="13"/>
    </row>
    <row r="3444" spans="1:16" ht="15.75" customHeight="1" x14ac:dyDescent="0.3">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N3444" s="14"/>
      <c r="O3444" s="12"/>
      <c r="P3444" s="13"/>
    </row>
    <row r="3445" spans="1:16" ht="15.75" customHeight="1" x14ac:dyDescent="0.3">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N3445" s="14"/>
      <c r="O3445" s="12"/>
      <c r="P3445" s="13"/>
    </row>
    <row r="3446" spans="1:16" ht="15.75" customHeight="1" x14ac:dyDescent="0.3">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N3446" s="14"/>
      <c r="O3446" s="12"/>
      <c r="P3446" s="13"/>
    </row>
    <row r="3447" spans="1:16" ht="15.75" customHeight="1" x14ac:dyDescent="0.3">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N3447" s="14"/>
      <c r="O3447" s="12"/>
      <c r="P3447" s="13"/>
    </row>
    <row r="3448" spans="1:16" ht="15.75" customHeight="1" x14ac:dyDescent="0.3">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N3448" s="14"/>
      <c r="O3448" s="12"/>
      <c r="P3448" s="13"/>
    </row>
    <row r="3449" spans="1:16" ht="15.75" customHeight="1" x14ac:dyDescent="0.3">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N3449" s="14"/>
      <c r="O3449" s="12"/>
      <c r="P3449" s="13"/>
    </row>
    <row r="3450" spans="1:16" ht="15.75" customHeight="1" x14ac:dyDescent="0.3">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N3450" s="14"/>
      <c r="O3450" s="12"/>
      <c r="P3450" s="13"/>
    </row>
    <row r="3451" spans="1:16" ht="15.75" customHeight="1" x14ac:dyDescent="0.3">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N3451" s="14"/>
      <c r="O3451" s="12"/>
      <c r="P3451" s="13"/>
    </row>
    <row r="3452" spans="1:16" ht="15.75" customHeight="1" x14ac:dyDescent="0.3">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N3452" s="14"/>
      <c r="O3452" s="12"/>
      <c r="P3452" s="13"/>
    </row>
    <row r="3453" spans="1:16" ht="15.75" customHeight="1" x14ac:dyDescent="0.3">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N3453" s="14"/>
      <c r="O3453" s="12"/>
      <c r="P3453" s="13"/>
    </row>
    <row r="3454" spans="1:16" ht="15.75" customHeight="1" x14ac:dyDescent="0.3">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N3454" s="14"/>
      <c r="O3454" s="12"/>
      <c r="P3454" s="13"/>
    </row>
    <row r="3455" spans="1:16" ht="15.75" customHeight="1" x14ac:dyDescent="0.3">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N3455" s="14"/>
      <c r="O3455" s="12"/>
      <c r="P3455" s="13"/>
    </row>
    <row r="3456" spans="1:16" ht="15.75" customHeight="1" x14ac:dyDescent="0.3">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N3456" s="14"/>
      <c r="O3456" s="12"/>
      <c r="P3456" s="13"/>
    </row>
    <row r="3457" spans="1:16" ht="15.75" customHeight="1" x14ac:dyDescent="0.3">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N3457" s="14"/>
      <c r="O3457" s="12"/>
      <c r="P3457" s="13"/>
    </row>
    <row r="3458" spans="1:16" ht="15.75" customHeight="1" x14ac:dyDescent="0.3">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N3458" s="14"/>
      <c r="O3458" s="12"/>
      <c r="P3458" s="13"/>
    </row>
    <row r="3459" spans="1:16" ht="15.75" customHeight="1" x14ac:dyDescent="0.3">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N3459" s="14"/>
      <c r="O3459" s="12"/>
      <c r="P3459" s="13"/>
    </row>
    <row r="3460" spans="1:16" ht="15.75" customHeight="1" x14ac:dyDescent="0.3">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N3460" s="14"/>
      <c r="O3460" s="12"/>
      <c r="P3460" s="13"/>
    </row>
    <row r="3461" spans="1:16" ht="15.75" customHeight="1" x14ac:dyDescent="0.3">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N3461" s="14"/>
      <c r="O3461" s="12"/>
      <c r="P3461" s="13"/>
    </row>
    <row r="3462" spans="1:16" ht="15.75" customHeight="1" x14ac:dyDescent="0.3">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N3462" s="14"/>
      <c r="O3462" s="12"/>
      <c r="P3462" s="13"/>
    </row>
    <row r="3463" spans="1:16" ht="15.75" customHeight="1" x14ac:dyDescent="0.3">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N3463" s="14"/>
      <c r="O3463" s="12"/>
      <c r="P3463" s="13"/>
    </row>
    <row r="3464" spans="1:16" ht="15.75" customHeight="1" x14ac:dyDescent="0.3">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N3464" s="14"/>
      <c r="O3464" s="12"/>
      <c r="P3464" s="13"/>
    </row>
    <row r="3465" spans="1:16" ht="15.75" customHeight="1" x14ac:dyDescent="0.3">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N3465" s="14"/>
      <c r="O3465" s="12"/>
      <c r="P3465" s="13"/>
    </row>
    <row r="3466" spans="1:16" ht="15.75" customHeight="1" x14ac:dyDescent="0.3">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N3466" s="14"/>
      <c r="O3466" s="12"/>
      <c r="P3466" s="13"/>
    </row>
    <row r="3467" spans="1:16" ht="15.75" customHeight="1" x14ac:dyDescent="0.3">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N3467" s="14"/>
      <c r="O3467" s="12"/>
      <c r="P3467" s="13"/>
    </row>
    <row r="3468" spans="1:16" ht="15.75" customHeight="1" x14ac:dyDescent="0.3">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N3468" s="14"/>
      <c r="O3468" s="12"/>
      <c r="P3468" s="13"/>
    </row>
    <row r="3469" spans="1:16" ht="15.75" customHeight="1" x14ac:dyDescent="0.3">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N3469" s="14"/>
      <c r="O3469" s="12"/>
      <c r="P3469" s="13"/>
    </row>
    <row r="3470" spans="1:16" ht="15.75" customHeight="1" x14ac:dyDescent="0.3">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N3470" s="14"/>
      <c r="O3470" s="12"/>
      <c r="P3470" s="13"/>
    </row>
    <row r="3471" spans="1:16" ht="15.75" customHeight="1" x14ac:dyDescent="0.3">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N3471" s="14"/>
      <c r="O3471" s="12"/>
      <c r="P3471" s="13"/>
    </row>
    <row r="3472" spans="1:16" ht="15.75" customHeight="1" x14ac:dyDescent="0.3">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N3472" s="14"/>
      <c r="O3472" s="12"/>
      <c r="P3472" s="13"/>
    </row>
    <row r="3473" spans="1:16" ht="15.75" customHeight="1" x14ac:dyDescent="0.3">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N3473" s="14"/>
      <c r="O3473" s="12"/>
      <c r="P3473" s="13"/>
    </row>
    <row r="3474" spans="1:16" ht="15.75" customHeight="1" x14ac:dyDescent="0.3">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N3474" s="14"/>
      <c r="O3474" s="12"/>
      <c r="P3474" s="13"/>
    </row>
    <row r="3475" spans="1:16" ht="15.75" customHeight="1" x14ac:dyDescent="0.3">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N3475" s="14"/>
      <c r="O3475" s="12"/>
      <c r="P3475" s="13"/>
    </row>
    <row r="3476" spans="1:16" ht="15.75" customHeight="1" x14ac:dyDescent="0.3">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N3476" s="14"/>
      <c r="O3476" s="12"/>
      <c r="P3476" s="13"/>
    </row>
    <row r="3477" spans="1:16" ht="15.75" customHeight="1" x14ac:dyDescent="0.3">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N3477" s="14"/>
      <c r="O3477" s="12"/>
      <c r="P3477" s="13"/>
    </row>
    <row r="3478" spans="1:16" ht="15.75" customHeight="1" x14ac:dyDescent="0.3">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N3478" s="14"/>
      <c r="O3478" s="12"/>
      <c r="P3478" s="13"/>
    </row>
    <row r="3479" spans="1:16" ht="15.75" customHeight="1" x14ac:dyDescent="0.3">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N3479" s="14"/>
      <c r="O3479" s="12"/>
      <c r="P3479" s="13"/>
    </row>
    <row r="3480" spans="1:16" ht="15.75" customHeight="1" x14ac:dyDescent="0.3">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N3480" s="14"/>
      <c r="O3480" s="12"/>
      <c r="P3480" s="13"/>
    </row>
    <row r="3481" spans="1:16" ht="15.75" customHeight="1" x14ac:dyDescent="0.3">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N3481" s="14"/>
      <c r="O3481" s="12"/>
      <c r="P3481" s="13"/>
    </row>
    <row r="3482" spans="1:16" ht="15.75" customHeight="1" x14ac:dyDescent="0.3">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N3482" s="14"/>
      <c r="O3482" s="12"/>
      <c r="P3482" s="13"/>
    </row>
    <row r="3483" spans="1:16" ht="15.75" customHeight="1" x14ac:dyDescent="0.3">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N3483" s="14"/>
      <c r="O3483" s="12"/>
      <c r="P3483" s="13"/>
    </row>
    <row r="3484" spans="1:16" ht="15.75" customHeight="1" x14ac:dyDescent="0.3">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N3484" s="14"/>
      <c r="O3484" s="12"/>
      <c r="P3484" s="13"/>
    </row>
    <row r="3485" spans="1:16" ht="15.75" customHeight="1" x14ac:dyDescent="0.3">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N3485" s="14"/>
      <c r="O3485" s="12"/>
      <c r="P3485" s="13"/>
    </row>
    <row r="3486" spans="1:16" ht="15.75" customHeight="1" x14ac:dyDescent="0.3">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N3486" s="14"/>
      <c r="O3486" s="12"/>
      <c r="P3486" s="13"/>
    </row>
    <row r="3487" spans="1:16" ht="15.75" customHeight="1" x14ac:dyDescent="0.3">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N3487" s="14"/>
      <c r="O3487" s="12"/>
      <c r="P3487" s="13"/>
    </row>
    <row r="3488" spans="1:16" ht="15.75" customHeight="1" x14ac:dyDescent="0.3">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N3488" s="14"/>
      <c r="O3488" s="12"/>
      <c r="P3488" s="13"/>
    </row>
    <row r="3489" spans="1:16" ht="15.75" customHeight="1" x14ac:dyDescent="0.3">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N3489" s="14"/>
      <c r="O3489" s="12"/>
      <c r="P3489" s="13"/>
    </row>
    <row r="3490" spans="1:16" ht="15.75" customHeight="1" x14ac:dyDescent="0.3">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N3490" s="14"/>
      <c r="O3490" s="12"/>
      <c r="P3490" s="13"/>
    </row>
    <row r="3491" spans="1:16" ht="15.75" customHeight="1" x14ac:dyDescent="0.3">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N3491" s="14"/>
      <c r="O3491" s="12"/>
      <c r="P3491" s="13"/>
    </row>
    <row r="3492" spans="1:16" ht="15.75" customHeight="1" x14ac:dyDescent="0.3">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N3492" s="14"/>
      <c r="O3492" s="12"/>
      <c r="P3492" s="13"/>
    </row>
    <row r="3493" spans="1:16" ht="15.75" customHeight="1" x14ac:dyDescent="0.3">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N3493" s="14"/>
      <c r="O3493" s="12"/>
      <c r="P3493" s="13"/>
    </row>
    <row r="3494" spans="1:16" ht="15.75" customHeight="1" x14ac:dyDescent="0.3">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N3494" s="14"/>
      <c r="O3494" s="12"/>
      <c r="P3494" s="13"/>
    </row>
    <row r="3495" spans="1:16" ht="15.75" customHeight="1" x14ac:dyDescent="0.3">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N3495" s="14"/>
      <c r="O3495" s="12"/>
      <c r="P3495" s="13"/>
    </row>
    <row r="3496" spans="1:16" ht="15.75" customHeight="1" x14ac:dyDescent="0.3">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N3496" s="14"/>
      <c r="O3496" s="12"/>
      <c r="P3496" s="13"/>
    </row>
    <row r="3497" spans="1:16" ht="15.75" customHeight="1" x14ac:dyDescent="0.3">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N3497" s="14"/>
      <c r="O3497" s="12"/>
      <c r="P3497" s="13"/>
    </row>
    <row r="3498" spans="1:16" ht="15.75" customHeight="1" x14ac:dyDescent="0.3">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N3498" s="14"/>
      <c r="O3498" s="12"/>
      <c r="P3498" s="13"/>
    </row>
    <row r="3499" spans="1:16" ht="15.75" customHeight="1" x14ac:dyDescent="0.3">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N3499" s="14"/>
      <c r="O3499" s="12"/>
      <c r="P3499" s="13"/>
    </row>
    <row r="3500" spans="1:16" ht="15.75" customHeight="1" x14ac:dyDescent="0.3">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N3500" s="14"/>
      <c r="O3500" s="12"/>
      <c r="P3500" s="13"/>
    </row>
    <row r="3501" spans="1:16" ht="15.75" customHeight="1" x14ac:dyDescent="0.3">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N3501" s="14"/>
      <c r="O3501" s="12"/>
      <c r="P3501" s="13"/>
    </row>
    <row r="3502" spans="1:16" ht="15.75" customHeight="1" x14ac:dyDescent="0.3">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N3502" s="14"/>
      <c r="O3502" s="12"/>
      <c r="P3502" s="13"/>
    </row>
    <row r="3503" spans="1:16" ht="15.75" customHeight="1" x14ac:dyDescent="0.3">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N3503" s="14"/>
      <c r="O3503" s="12"/>
      <c r="P3503" s="13"/>
    </row>
    <row r="3504" spans="1:16" ht="15.75" customHeight="1" x14ac:dyDescent="0.3">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N3504" s="14"/>
      <c r="O3504" s="12"/>
      <c r="P3504" s="13"/>
    </row>
    <row r="3505" spans="1:16" ht="15.75" customHeight="1" x14ac:dyDescent="0.3">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N3505" s="14"/>
      <c r="O3505" s="12"/>
      <c r="P3505" s="13"/>
    </row>
    <row r="3506" spans="1:16" ht="15.75" customHeight="1" x14ac:dyDescent="0.3">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N3506" s="14"/>
      <c r="O3506" s="12"/>
      <c r="P3506" s="13"/>
    </row>
    <row r="3507" spans="1:16" ht="15.75" customHeight="1" x14ac:dyDescent="0.3">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N3507" s="14"/>
      <c r="O3507" s="12"/>
      <c r="P3507" s="13"/>
    </row>
    <row r="3508" spans="1:16" ht="15.75" customHeight="1" x14ac:dyDescent="0.3">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N3508" s="14"/>
      <c r="O3508" s="12"/>
      <c r="P3508" s="13"/>
    </row>
    <row r="3509" spans="1:16" ht="15.75" customHeight="1" x14ac:dyDescent="0.3">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N3509" s="14"/>
      <c r="O3509" s="12"/>
      <c r="P3509" s="13"/>
    </row>
    <row r="3510" spans="1:16" ht="15.75" customHeight="1" x14ac:dyDescent="0.3">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N3510" s="14"/>
      <c r="O3510" s="12"/>
      <c r="P3510" s="13"/>
    </row>
    <row r="3511" spans="1:16" ht="15.75" customHeight="1" x14ac:dyDescent="0.3">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N3511" s="14"/>
      <c r="O3511" s="12"/>
      <c r="P3511" s="13"/>
    </row>
    <row r="3512" spans="1:16" ht="15.75" customHeight="1" x14ac:dyDescent="0.3">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N3512" s="14"/>
      <c r="O3512" s="12"/>
      <c r="P3512" s="13"/>
    </row>
    <row r="3513" spans="1:16" ht="15.75" customHeight="1" x14ac:dyDescent="0.3">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N3513" s="14"/>
      <c r="O3513" s="12"/>
      <c r="P3513" s="13"/>
    </row>
    <row r="3514" spans="1:16" ht="15.75" customHeight="1" x14ac:dyDescent="0.3">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N3514" s="14"/>
      <c r="O3514" s="12"/>
      <c r="P3514" s="13"/>
    </row>
    <row r="3515" spans="1:16" ht="15.75" customHeight="1" x14ac:dyDescent="0.3">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N3515" s="14"/>
      <c r="O3515" s="12"/>
      <c r="P3515" s="13"/>
    </row>
    <row r="3516" spans="1:16" ht="15.75" customHeight="1" x14ac:dyDescent="0.3">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N3516" s="14"/>
      <c r="O3516" s="12"/>
      <c r="P3516" s="13"/>
    </row>
    <row r="3517" spans="1:16" ht="15.75" customHeight="1" x14ac:dyDescent="0.3">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N3517" s="14"/>
      <c r="O3517" s="12"/>
      <c r="P3517" s="13"/>
    </row>
    <row r="3518" spans="1:16" ht="15.75" customHeight="1" x14ac:dyDescent="0.3">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N3518" s="14"/>
      <c r="O3518" s="12"/>
      <c r="P3518" s="13"/>
    </row>
    <row r="3519" spans="1:16" ht="15.75" customHeight="1" x14ac:dyDescent="0.3">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N3519" s="14"/>
      <c r="O3519" s="12"/>
      <c r="P3519" s="13"/>
    </row>
    <row r="3520" spans="1:16" ht="15.75" customHeight="1" x14ac:dyDescent="0.3">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N3520" s="14"/>
      <c r="O3520" s="12"/>
      <c r="P3520" s="13"/>
    </row>
    <row r="3521" spans="1:16" ht="15.75" customHeight="1" x14ac:dyDescent="0.3">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N3521" s="14"/>
      <c r="O3521" s="12"/>
      <c r="P3521" s="13"/>
    </row>
    <row r="3522" spans="1:16" ht="15.75" customHeight="1" x14ac:dyDescent="0.3">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N3522" s="14"/>
      <c r="O3522" s="12"/>
      <c r="P3522" s="13"/>
    </row>
    <row r="3523" spans="1:16" ht="15.75" customHeight="1" x14ac:dyDescent="0.3">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N3523" s="14"/>
      <c r="O3523" s="12"/>
      <c r="P3523" s="13"/>
    </row>
    <row r="3524" spans="1:16" ht="15.75" customHeight="1" x14ac:dyDescent="0.3">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N3524" s="14"/>
      <c r="O3524" s="12"/>
      <c r="P3524" s="13"/>
    </row>
    <row r="3525" spans="1:16" ht="15.75" customHeight="1" x14ac:dyDescent="0.3">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N3525" s="14"/>
      <c r="O3525" s="12"/>
      <c r="P3525" s="13"/>
    </row>
    <row r="3526" spans="1:16" ht="15.75" customHeight="1" x14ac:dyDescent="0.3">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N3526" s="14"/>
      <c r="O3526" s="12"/>
      <c r="P3526" s="13"/>
    </row>
    <row r="3527" spans="1:16" ht="15.75" customHeight="1" x14ac:dyDescent="0.3">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N3527" s="14"/>
      <c r="O3527" s="12"/>
      <c r="P3527" s="13"/>
    </row>
    <row r="3528" spans="1:16" ht="15.75" customHeight="1" x14ac:dyDescent="0.3">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N3528" s="14"/>
      <c r="O3528" s="12"/>
      <c r="P3528" s="13"/>
    </row>
    <row r="3529" spans="1:16" ht="15.75" customHeight="1" x14ac:dyDescent="0.3">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N3529" s="14"/>
      <c r="O3529" s="12"/>
      <c r="P3529" s="13"/>
    </row>
    <row r="3530" spans="1:16" ht="15.75" customHeight="1" x14ac:dyDescent="0.3">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N3530" s="14"/>
      <c r="O3530" s="12"/>
      <c r="P3530" s="13"/>
    </row>
    <row r="3531" spans="1:16" ht="15.75" customHeight="1" x14ac:dyDescent="0.3">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N3531" s="14"/>
      <c r="O3531" s="12"/>
      <c r="P3531" s="13"/>
    </row>
    <row r="3532" spans="1:16" ht="15.75" customHeight="1" x14ac:dyDescent="0.3">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N3532" s="14"/>
      <c r="O3532" s="12"/>
      <c r="P3532" s="13"/>
    </row>
    <row r="3533" spans="1:16" ht="15.75" customHeight="1" x14ac:dyDescent="0.3">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N3533" s="14"/>
      <c r="O3533" s="12"/>
      <c r="P3533" s="13"/>
    </row>
    <row r="3534" spans="1:16" ht="15.75" customHeight="1" x14ac:dyDescent="0.3">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N3534" s="14"/>
      <c r="O3534" s="12"/>
      <c r="P3534" s="13"/>
    </row>
    <row r="3535" spans="1:16" ht="15.75" customHeight="1" x14ac:dyDescent="0.3">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N3535" s="14"/>
      <c r="O3535" s="12"/>
      <c r="P3535" s="13"/>
    </row>
    <row r="3536" spans="1:16" ht="15.75" customHeight="1" x14ac:dyDescent="0.3">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N3536" s="14"/>
      <c r="O3536" s="12"/>
      <c r="P3536" s="13"/>
    </row>
    <row r="3537" spans="1:16" ht="15.75" customHeight="1" x14ac:dyDescent="0.3">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N3537" s="14"/>
      <c r="O3537" s="12"/>
      <c r="P3537" s="13"/>
    </row>
    <row r="3538" spans="1:16" ht="15.75" customHeight="1" x14ac:dyDescent="0.3">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N3538" s="14"/>
      <c r="O3538" s="12"/>
      <c r="P3538" s="13"/>
    </row>
    <row r="3539" spans="1:16" ht="15.75" customHeight="1" x14ac:dyDescent="0.3">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N3539" s="14"/>
      <c r="O3539" s="12"/>
      <c r="P3539" s="13"/>
    </row>
    <row r="3540" spans="1:16" ht="15.75" customHeight="1" x14ac:dyDescent="0.3">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N3540" s="14"/>
      <c r="O3540" s="12"/>
      <c r="P3540" s="13"/>
    </row>
    <row r="3541" spans="1:16" ht="15.75" customHeight="1" x14ac:dyDescent="0.3">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N3541" s="14"/>
      <c r="O3541" s="12"/>
      <c r="P3541" s="13"/>
    </row>
    <row r="3542" spans="1:16" ht="15.75" customHeight="1" x14ac:dyDescent="0.3">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N3542" s="14"/>
      <c r="O3542" s="12"/>
      <c r="P3542" s="13"/>
    </row>
    <row r="3543" spans="1:16" ht="15.75" customHeight="1" x14ac:dyDescent="0.3">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N3543" s="14"/>
      <c r="O3543" s="12"/>
      <c r="P3543" s="13"/>
    </row>
    <row r="3544" spans="1:16" ht="15.75" customHeight="1" x14ac:dyDescent="0.3">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N3544" s="14"/>
      <c r="O3544" s="12"/>
      <c r="P3544" s="13"/>
    </row>
    <row r="3545" spans="1:16" ht="15.75" customHeight="1" x14ac:dyDescent="0.3">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N3545" s="14"/>
      <c r="O3545" s="12"/>
      <c r="P3545" s="13"/>
    </row>
    <row r="3546" spans="1:16" ht="15.75" customHeight="1" x14ac:dyDescent="0.3">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N3546" s="14"/>
      <c r="O3546" s="12"/>
      <c r="P3546" s="13"/>
    </row>
    <row r="3547" spans="1:16" ht="15.75" customHeight="1" x14ac:dyDescent="0.3">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N3547" s="14"/>
      <c r="O3547" s="12"/>
      <c r="P3547" s="13"/>
    </row>
    <row r="3548" spans="1:16" ht="15.75" customHeight="1" x14ac:dyDescent="0.3">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N3548" s="14"/>
      <c r="O3548" s="12"/>
      <c r="P3548" s="13"/>
    </row>
    <row r="3549" spans="1:16" ht="15.75" customHeight="1" x14ac:dyDescent="0.3">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N3549" s="14"/>
      <c r="O3549" s="12"/>
      <c r="P3549" s="13"/>
    </row>
    <row r="3550" spans="1:16" ht="15.75" customHeight="1" x14ac:dyDescent="0.3">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N3550" s="14"/>
      <c r="O3550" s="12"/>
      <c r="P3550" s="13"/>
    </row>
    <row r="3551" spans="1:16" ht="15.75" customHeight="1" x14ac:dyDescent="0.3">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N3551" s="14"/>
      <c r="O3551" s="12"/>
      <c r="P3551" s="13"/>
    </row>
    <row r="3552" spans="1:16" ht="15.75" customHeight="1" x14ac:dyDescent="0.3">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N3552" s="14"/>
      <c r="O3552" s="12"/>
      <c r="P3552" s="13"/>
    </row>
    <row r="3553" spans="1:16" ht="15.75" customHeight="1" x14ac:dyDescent="0.3">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N3553" s="14"/>
      <c r="O3553" s="12"/>
      <c r="P3553" s="13"/>
    </row>
    <row r="3554" spans="1:16" ht="15.75" customHeight="1" x14ac:dyDescent="0.3">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N3554" s="14"/>
      <c r="O3554" s="12"/>
      <c r="P3554" s="13"/>
    </row>
    <row r="3555" spans="1:16" ht="15.75" customHeight="1" x14ac:dyDescent="0.3">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N3555" s="14"/>
      <c r="O3555" s="12"/>
      <c r="P3555" s="13"/>
    </row>
    <row r="3556" spans="1:16" ht="15.75" customHeight="1" x14ac:dyDescent="0.3">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N3556" s="14"/>
      <c r="O3556" s="12"/>
      <c r="P3556" s="13"/>
    </row>
    <row r="3557" spans="1:16" ht="15.75" customHeight="1" x14ac:dyDescent="0.3">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N3557" s="14"/>
      <c r="O3557" s="12"/>
      <c r="P3557" s="13"/>
    </row>
    <row r="3558" spans="1:16" ht="15.75" customHeight="1" x14ac:dyDescent="0.3">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N3558" s="14"/>
      <c r="O3558" s="12"/>
      <c r="P3558" s="13"/>
    </row>
    <row r="3559" spans="1:16" ht="15.75" customHeight="1" x14ac:dyDescent="0.3">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N3559" s="14"/>
      <c r="O3559" s="12"/>
      <c r="P3559" s="13"/>
    </row>
    <row r="3560" spans="1:16" ht="15.75" customHeight="1" x14ac:dyDescent="0.3">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N3560" s="14"/>
      <c r="O3560" s="12"/>
      <c r="P3560" s="13"/>
    </row>
    <row r="3561" spans="1:16" ht="15.75" customHeight="1" x14ac:dyDescent="0.3">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N3561" s="14"/>
      <c r="O3561" s="12"/>
      <c r="P3561" s="13"/>
    </row>
    <row r="3562" spans="1:16" ht="15.75" customHeight="1" x14ac:dyDescent="0.3">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N3562" s="14"/>
      <c r="O3562" s="12"/>
      <c r="P3562" s="13"/>
    </row>
    <row r="3563" spans="1:16" ht="15.75" customHeight="1" x14ac:dyDescent="0.3">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N3563" s="14"/>
      <c r="O3563" s="12"/>
      <c r="P3563" s="13"/>
    </row>
    <row r="3564" spans="1:16" ht="15.75" customHeight="1" x14ac:dyDescent="0.3">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N3564" s="14"/>
      <c r="O3564" s="12"/>
      <c r="P3564" s="13"/>
    </row>
    <row r="3565" spans="1:16" ht="15.75" customHeight="1" x14ac:dyDescent="0.3">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N3565" s="14"/>
      <c r="O3565" s="12"/>
      <c r="P3565" s="13"/>
    </row>
    <row r="3566" spans="1:16" ht="15.75" customHeight="1" x14ac:dyDescent="0.3">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N3566" s="14"/>
      <c r="O3566" s="12"/>
      <c r="P3566" s="13"/>
    </row>
    <row r="3567" spans="1:16" ht="15.75" customHeight="1" x14ac:dyDescent="0.3">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N3567" s="14"/>
      <c r="O3567" s="12"/>
      <c r="P3567" s="13"/>
    </row>
    <row r="3568" spans="1:16" ht="15.75" customHeight="1" x14ac:dyDescent="0.3">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N3568" s="14"/>
      <c r="O3568" s="12"/>
      <c r="P3568" s="13"/>
    </row>
    <row r="3569" spans="1:16" ht="15.75" customHeight="1" x14ac:dyDescent="0.3">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N3569" s="14"/>
      <c r="O3569" s="12"/>
      <c r="P3569" s="13"/>
    </row>
    <row r="3570" spans="1:16" ht="15.75" customHeight="1" x14ac:dyDescent="0.3">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N3570" s="14"/>
      <c r="O3570" s="12"/>
      <c r="P3570" s="13"/>
    </row>
    <row r="3571" spans="1:16" ht="15.75" customHeight="1" x14ac:dyDescent="0.3">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N3571" s="14"/>
      <c r="O3571" s="12"/>
      <c r="P3571" s="13"/>
    </row>
    <row r="3572" spans="1:16" ht="15.75" customHeight="1" x14ac:dyDescent="0.3">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N3572" s="14"/>
      <c r="O3572" s="12"/>
      <c r="P3572" s="13"/>
    </row>
    <row r="3573" spans="1:16" ht="15.75" customHeight="1" x14ac:dyDescent="0.3">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N3573" s="14"/>
      <c r="O3573" s="12"/>
      <c r="P3573" s="13"/>
    </row>
    <row r="3574" spans="1:16" ht="15.75" customHeight="1" x14ac:dyDescent="0.3">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N3574" s="14"/>
      <c r="O3574" s="12"/>
      <c r="P3574" s="13"/>
    </row>
    <row r="3575" spans="1:16" ht="15.75" customHeight="1" x14ac:dyDescent="0.3">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N3575" s="14"/>
      <c r="O3575" s="12"/>
      <c r="P3575" s="13"/>
    </row>
    <row r="3576" spans="1:16" ht="15.75" customHeight="1" x14ac:dyDescent="0.3">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N3576" s="14"/>
      <c r="O3576" s="12"/>
      <c r="P3576" s="13"/>
    </row>
    <row r="3577" spans="1:16" ht="15.75" customHeight="1" x14ac:dyDescent="0.3">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N3577" s="14"/>
      <c r="O3577" s="12"/>
      <c r="P3577" s="13"/>
    </row>
    <row r="3578" spans="1:16" ht="15.75" customHeight="1" x14ac:dyDescent="0.3">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N3578" s="14"/>
      <c r="O3578" s="12"/>
      <c r="P3578" s="13"/>
    </row>
    <row r="3579" spans="1:16" ht="15.75" customHeight="1" x14ac:dyDescent="0.3">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N3579" s="14"/>
      <c r="O3579" s="12"/>
      <c r="P3579" s="13"/>
    </row>
    <row r="3580" spans="1:16" ht="15.75" customHeight="1" x14ac:dyDescent="0.3">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N3580" s="14"/>
      <c r="O3580" s="12"/>
      <c r="P3580" s="13"/>
    </row>
    <row r="3581" spans="1:16" ht="15.75" customHeight="1" x14ac:dyDescent="0.3">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N3581" s="14"/>
      <c r="O3581" s="12"/>
      <c r="P3581" s="13"/>
    </row>
    <row r="3582" spans="1:16" ht="15.75" customHeight="1" x14ac:dyDescent="0.3">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N3582" s="14"/>
      <c r="O3582" s="12"/>
      <c r="P3582" s="13"/>
    </row>
    <row r="3583" spans="1:16" ht="15.75" customHeight="1" x14ac:dyDescent="0.3">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N3583" s="14"/>
      <c r="O3583" s="12"/>
      <c r="P3583" s="13"/>
    </row>
    <row r="3584" spans="1:16" ht="15.75" customHeight="1" x14ac:dyDescent="0.3">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N3584" s="14"/>
      <c r="O3584" s="12"/>
      <c r="P3584" s="13"/>
    </row>
    <row r="3585" spans="1:16" ht="15.75" customHeight="1" x14ac:dyDescent="0.3">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N3585" s="14"/>
      <c r="O3585" s="12"/>
      <c r="P3585" s="13"/>
    </row>
    <row r="3586" spans="1:16" ht="15.75" customHeight="1" x14ac:dyDescent="0.3">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N3586" s="14"/>
      <c r="O3586" s="12"/>
      <c r="P3586" s="13"/>
    </row>
    <row r="3587" spans="1:16" ht="15.75" customHeight="1" x14ac:dyDescent="0.3">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N3587" s="14"/>
      <c r="O3587" s="12"/>
      <c r="P3587" s="13"/>
    </row>
    <row r="3588" spans="1:16" ht="15.75" customHeight="1" x14ac:dyDescent="0.3">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N3588" s="14"/>
      <c r="O3588" s="12"/>
      <c r="P3588" s="13"/>
    </row>
    <row r="3589" spans="1:16" ht="15.75" customHeight="1" x14ac:dyDescent="0.3">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N3589" s="14"/>
      <c r="O3589" s="12"/>
      <c r="P3589" s="13"/>
    </row>
    <row r="3590" spans="1:16" ht="15.75" customHeight="1" x14ac:dyDescent="0.3">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N3590" s="14"/>
      <c r="O3590" s="12"/>
      <c r="P3590" s="13"/>
    </row>
    <row r="3591" spans="1:16" ht="15.75" customHeight="1" x14ac:dyDescent="0.3">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N3591" s="14"/>
      <c r="O3591" s="12"/>
      <c r="P3591" s="13"/>
    </row>
    <row r="3592" spans="1:16" ht="15.75" customHeight="1" x14ac:dyDescent="0.3">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N3592" s="14"/>
      <c r="O3592" s="12"/>
      <c r="P3592" s="13"/>
    </row>
    <row r="3593" spans="1:16" ht="15.75" customHeight="1" x14ac:dyDescent="0.3">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N3593" s="14"/>
      <c r="O3593" s="12"/>
      <c r="P3593" s="13"/>
    </row>
    <row r="3594" spans="1:16" ht="15.75" customHeight="1" x14ac:dyDescent="0.3">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N3594" s="14"/>
      <c r="O3594" s="12"/>
      <c r="P3594" s="13"/>
    </row>
    <row r="3595" spans="1:16" ht="15.75" customHeight="1" x14ac:dyDescent="0.3">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N3595" s="14"/>
      <c r="O3595" s="12"/>
      <c r="P3595" s="13"/>
    </row>
    <row r="3596" spans="1:16" ht="15.75" customHeight="1" x14ac:dyDescent="0.3">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N3596" s="14"/>
      <c r="O3596" s="12"/>
      <c r="P3596" s="13"/>
    </row>
    <row r="3597" spans="1:16" ht="15.75" customHeight="1" x14ac:dyDescent="0.3">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N3597" s="14"/>
      <c r="O3597" s="12"/>
      <c r="P3597" s="13"/>
    </row>
    <row r="3598" spans="1:16" ht="15.75" customHeight="1" x14ac:dyDescent="0.3">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N3598" s="14"/>
      <c r="O3598" s="12"/>
      <c r="P3598" s="13"/>
    </row>
    <row r="3599" spans="1:16" ht="15.75" customHeight="1" x14ac:dyDescent="0.3">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N3599" s="14"/>
      <c r="O3599" s="12"/>
      <c r="P3599" s="13"/>
    </row>
    <row r="3600" spans="1:16" ht="15.75" customHeight="1" x14ac:dyDescent="0.3">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N3600" s="14"/>
      <c r="O3600" s="12"/>
      <c r="P3600" s="13"/>
    </row>
    <row r="3601" spans="1:16" ht="15.75" customHeight="1" x14ac:dyDescent="0.3">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N3601" s="14"/>
      <c r="O3601" s="12"/>
      <c r="P3601" s="13"/>
    </row>
    <row r="3602" spans="1:16" ht="15.75" customHeight="1" x14ac:dyDescent="0.3">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N3602" s="14"/>
      <c r="O3602" s="12"/>
      <c r="P3602" s="13"/>
    </row>
    <row r="3603" spans="1:16" ht="15.75" customHeight="1" x14ac:dyDescent="0.3">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N3603" s="14"/>
      <c r="O3603" s="12"/>
      <c r="P3603" s="13"/>
    </row>
    <row r="3604" spans="1:16" ht="15.75" customHeight="1" x14ac:dyDescent="0.3">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N3604" s="14"/>
      <c r="O3604" s="12"/>
      <c r="P3604" s="13"/>
    </row>
    <row r="3605" spans="1:16" ht="15.75" customHeight="1" x14ac:dyDescent="0.3">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N3605" s="14"/>
      <c r="O3605" s="12"/>
      <c r="P3605" s="13"/>
    </row>
    <row r="3606" spans="1:16" ht="15.75" customHeight="1" x14ac:dyDescent="0.3">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N3606" s="14"/>
      <c r="O3606" s="12"/>
      <c r="P3606" s="13"/>
    </row>
    <row r="3607" spans="1:16" ht="15.75" customHeight="1" x14ac:dyDescent="0.3">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N3607" s="14"/>
      <c r="O3607" s="12"/>
      <c r="P3607" s="13"/>
    </row>
    <row r="3608" spans="1:16" ht="15.75" customHeight="1" x14ac:dyDescent="0.3">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N3608" s="14"/>
      <c r="O3608" s="12"/>
      <c r="P3608" s="13"/>
    </row>
    <row r="3609" spans="1:16" ht="15.75" customHeight="1" x14ac:dyDescent="0.3">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N3609" s="14"/>
      <c r="O3609" s="12"/>
      <c r="P3609" s="13"/>
    </row>
    <row r="3610" spans="1:16" ht="15.75" customHeight="1" x14ac:dyDescent="0.3">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N3610" s="14"/>
      <c r="O3610" s="12"/>
      <c r="P3610" s="13"/>
    </row>
    <row r="3611" spans="1:16" ht="15.75" customHeight="1" x14ac:dyDescent="0.3">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N3611" s="14"/>
      <c r="O3611" s="12"/>
      <c r="P3611" s="13"/>
    </row>
    <row r="3612" spans="1:16" ht="15.75" customHeight="1" x14ac:dyDescent="0.3">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N3612" s="14"/>
      <c r="O3612" s="12"/>
      <c r="P3612" s="13"/>
    </row>
    <row r="3613" spans="1:16" ht="15.75" customHeight="1" x14ac:dyDescent="0.3">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N3613" s="14"/>
      <c r="O3613" s="12"/>
      <c r="P3613" s="13"/>
    </row>
    <row r="3614" spans="1:16" ht="15.75" customHeight="1" x14ac:dyDescent="0.3">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N3614" s="14"/>
      <c r="O3614" s="12"/>
      <c r="P3614" s="13"/>
    </row>
    <row r="3615" spans="1:16" ht="15.75" customHeight="1" x14ac:dyDescent="0.3">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N3615" s="14"/>
      <c r="O3615" s="12"/>
      <c r="P3615" s="13"/>
    </row>
    <row r="3616" spans="1:16" ht="15.75" customHeight="1" x14ac:dyDescent="0.3">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N3616" s="14"/>
      <c r="O3616" s="12"/>
      <c r="P3616" s="13"/>
    </row>
    <row r="3617" spans="1:16" ht="15.75" customHeight="1" x14ac:dyDescent="0.3">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N3617" s="14"/>
      <c r="O3617" s="12"/>
      <c r="P3617" s="13"/>
    </row>
    <row r="3618" spans="1:16" ht="15.75" customHeight="1" x14ac:dyDescent="0.3">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N3618" s="14"/>
      <c r="O3618" s="12"/>
      <c r="P3618" s="13"/>
    </row>
    <row r="3619" spans="1:16" ht="15.75" customHeight="1" x14ac:dyDescent="0.3">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N3619" s="14"/>
      <c r="O3619" s="12"/>
      <c r="P3619" s="13"/>
    </row>
    <row r="3620" spans="1:16" ht="15.75" customHeight="1" x14ac:dyDescent="0.3">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N3620" s="14"/>
      <c r="O3620" s="12"/>
      <c r="P3620" s="13"/>
    </row>
    <row r="3621" spans="1:16" ht="15.75" customHeight="1" x14ac:dyDescent="0.3">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N3621" s="14"/>
      <c r="O3621" s="12"/>
      <c r="P3621" s="13"/>
    </row>
    <row r="3622" spans="1:16" ht="15.75" customHeight="1" x14ac:dyDescent="0.3">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N3622" s="14"/>
      <c r="O3622" s="12"/>
      <c r="P3622" s="13"/>
    </row>
    <row r="3623" spans="1:16" ht="15.75" customHeight="1" x14ac:dyDescent="0.3">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N3623" s="14"/>
      <c r="O3623" s="12"/>
      <c r="P3623" s="13"/>
    </row>
    <row r="3624" spans="1:16" ht="15.75" customHeight="1" x14ac:dyDescent="0.3">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N3624" s="14"/>
      <c r="O3624" s="12"/>
      <c r="P3624" s="13"/>
    </row>
    <row r="3625" spans="1:16" ht="15.75" customHeight="1" x14ac:dyDescent="0.3">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N3625" s="14"/>
      <c r="O3625" s="12"/>
      <c r="P3625" s="13"/>
    </row>
    <row r="3626" spans="1:16" ht="15.75" customHeight="1" x14ac:dyDescent="0.3">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N3626" s="14"/>
      <c r="O3626" s="12"/>
      <c r="P3626" s="13"/>
    </row>
    <row r="3627" spans="1:16" ht="15.75" customHeight="1" x14ac:dyDescent="0.3">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N3627" s="14"/>
      <c r="O3627" s="12"/>
      <c r="P3627" s="13"/>
    </row>
    <row r="3628" spans="1:16" ht="15.75" customHeight="1" x14ac:dyDescent="0.3">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N3628" s="14"/>
      <c r="O3628" s="12"/>
      <c r="P3628" s="13"/>
    </row>
    <row r="3629" spans="1:16" ht="15.75" customHeight="1" x14ac:dyDescent="0.3">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N3629" s="14"/>
      <c r="O3629" s="12"/>
      <c r="P3629" s="13"/>
    </row>
    <row r="3630" spans="1:16" ht="15.75" customHeight="1" x14ac:dyDescent="0.3">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N3630" s="14"/>
      <c r="O3630" s="12"/>
      <c r="P3630" s="13"/>
    </row>
    <row r="3631" spans="1:16" ht="15.75" customHeight="1" x14ac:dyDescent="0.3">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N3631" s="14"/>
      <c r="O3631" s="12"/>
      <c r="P3631" s="13"/>
    </row>
    <row r="3632" spans="1:16" ht="15.75" customHeight="1" x14ac:dyDescent="0.3">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N3632" s="14"/>
      <c r="O3632" s="12"/>
      <c r="P3632" s="13"/>
    </row>
    <row r="3633" spans="1:16" ht="15.75" customHeight="1" x14ac:dyDescent="0.3">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N3633" s="14"/>
      <c r="O3633" s="12"/>
      <c r="P3633" s="13"/>
    </row>
    <row r="3634" spans="1:16" ht="15.75" customHeight="1" x14ac:dyDescent="0.3">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N3634" s="14"/>
      <c r="O3634" s="12"/>
      <c r="P3634" s="13"/>
    </row>
    <row r="3635" spans="1:16" ht="15.75" customHeight="1" x14ac:dyDescent="0.3">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N3635" s="14"/>
      <c r="O3635" s="12"/>
      <c r="P3635" s="13"/>
    </row>
    <row r="3636" spans="1:16" ht="15.75" customHeight="1" x14ac:dyDescent="0.3">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N3636" s="14"/>
      <c r="O3636" s="12"/>
      <c r="P3636" s="13"/>
    </row>
    <row r="3637" spans="1:16" ht="15.75" customHeight="1" x14ac:dyDescent="0.3">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N3637" s="14"/>
      <c r="O3637" s="12"/>
      <c r="P3637" s="13"/>
    </row>
    <row r="3638" spans="1:16" ht="15.75" customHeight="1" x14ac:dyDescent="0.3">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N3638" s="14"/>
      <c r="O3638" s="12"/>
      <c r="P3638" s="13"/>
    </row>
    <row r="3639" spans="1:16" ht="15.75" customHeight="1" x14ac:dyDescent="0.3">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N3639" s="14"/>
      <c r="O3639" s="12"/>
      <c r="P3639" s="13"/>
    </row>
    <row r="3640" spans="1:16" ht="15.75" customHeight="1" x14ac:dyDescent="0.3">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N3640" s="14"/>
      <c r="O3640" s="12"/>
      <c r="P3640" s="13"/>
    </row>
    <row r="3641" spans="1:16" ht="15.75" customHeight="1" x14ac:dyDescent="0.3">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N3641" s="14"/>
      <c r="O3641" s="12"/>
      <c r="P3641" s="13"/>
    </row>
    <row r="3642" spans="1:16" ht="15.75" customHeight="1" x14ac:dyDescent="0.3">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N3642" s="14"/>
      <c r="O3642" s="12"/>
      <c r="P3642" s="13"/>
    </row>
    <row r="3643" spans="1:16" ht="15.75" customHeight="1" x14ac:dyDescent="0.3">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N3643" s="14"/>
      <c r="O3643" s="12"/>
      <c r="P3643" s="13"/>
    </row>
    <row r="3644" spans="1:16" ht="15.75" customHeight="1" x14ac:dyDescent="0.3">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N3644" s="14"/>
      <c r="O3644" s="12"/>
      <c r="P3644" s="13"/>
    </row>
    <row r="3645" spans="1:16" ht="15.75" customHeight="1" x14ac:dyDescent="0.3">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N3645" s="14"/>
      <c r="O3645" s="12"/>
      <c r="P3645" s="13"/>
    </row>
    <row r="3646" spans="1:16" ht="15.75" customHeight="1" x14ac:dyDescent="0.3">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N3646" s="14"/>
      <c r="O3646" s="12"/>
      <c r="P3646" s="13"/>
    </row>
    <row r="3647" spans="1:16" ht="15.75" customHeight="1" x14ac:dyDescent="0.3">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N3647" s="14"/>
      <c r="O3647" s="12"/>
      <c r="P3647" s="13"/>
    </row>
    <row r="3648" spans="1:16" ht="15.75" customHeight="1" x14ac:dyDescent="0.3">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N3648" s="14"/>
      <c r="O3648" s="12"/>
      <c r="P3648" s="13"/>
    </row>
    <row r="3649" spans="1:16" ht="15.75" customHeight="1" x14ac:dyDescent="0.3">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N3649" s="14"/>
      <c r="O3649" s="12"/>
      <c r="P3649" s="13"/>
    </row>
    <row r="3650" spans="1:16" ht="15.75" customHeight="1" x14ac:dyDescent="0.3">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N3650" s="14"/>
      <c r="O3650" s="12"/>
      <c r="P3650" s="13"/>
    </row>
    <row r="3651" spans="1:16" ht="15.75" customHeight="1" x14ac:dyDescent="0.3">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N3651" s="14"/>
      <c r="O3651" s="12"/>
      <c r="P3651" s="13"/>
    </row>
    <row r="3652" spans="1:16" ht="15.75" customHeight="1" x14ac:dyDescent="0.3">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N3652" s="14"/>
      <c r="O3652" s="12"/>
      <c r="P3652" s="13"/>
    </row>
    <row r="3653" spans="1:16" ht="15.75" customHeight="1" x14ac:dyDescent="0.3">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N3653" s="14"/>
      <c r="O3653" s="12"/>
      <c r="P3653" s="13"/>
    </row>
    <row r="3654" spans="1:16" ht="15.75" customHeight="1" x14ac:dyDescent="0.3">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N3654" s="14"/>
      <c r="O3654" s="12"/>
      <c r="P3654" s="13"/>
    </row>
    <row r="3655" spans="1:16" ht="15.75" customHeight="1" x14ac:dyDescent="0.3">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N3655" s="14"/>
      <c r="O3655" s="12"/>
      <c r="P3655" s="13"/>
    </row>
    <row r="3656" spans="1:16" ht="15.75" customHeight="1" x14ac:dyDescent="0.3">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N3656" s="14"/>
      <c r="O3656" s="12"/>
      <c r="P3656" s="13"/>
    </row>
    <row r="3657" spans="1:16" ht="15.75" customHeight="1" x14ac:dyDescent="0.3">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N3657" s="14"/>
      <c r="O3657" s="12"/>
      <c r="P3657" s="13"/>
    </row>
    <row r="3658" spans="1:16" ht="15.75" customHeight="1" x14ac:dyDescent="0.3">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N3658" s="14"/>
      <c r="O3658" s="12"/>
      <c r="P3658" s="13"/>
    </row>
    <row r="3659" spans="1:16" ht="15.75" customHeight="1" x14ac:dyDescent="0.3">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N3659" s="14"/>
      <c r="O3659" s="12"/>
      <c r="P3659" s="13"/>
    </row>
    <row r="3660" spans="1:16" ht="15.75" customHeight="1" x14ac:dyDescent="0.3">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N3660" s="14"/>
      <c r="O3660" s="12"/>
      <c r="P3660" s="13"/>
    </row>
    <row r="3661" spans="1:16" ht="15.75" customHeight="1" x14ac:dyDescent="0.3">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N3661" s="14"/>
      <c r="O3661" s="12"/>
      <c r="P3661" s="13"/>
    </row>
    <row r="3662" spans="1:16" ht="15.75" customHeight="1" x14ac:dyDescent="0.3">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N3662" s="14"/>
      <c r="O3662" s="12"/>
      <c r="P3662" s="13"/>
    </row>
    <row r="3663" spans="1:16" ht="15.75" customHeight="1" x14ac:dyDescent="0.3">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N3663" s="14"/>
      <c r="O3663" s="12"/>
      <c r="P3663" s="13"/>
    </row>
    <row r="3664" spans="1:16" ht="15.75" customHeight="1" x14ac:dyDescent="0.3">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N3664" s="14"/>
      <c r="O3664" s="12"/>
      <c r="P3664" s="13"/>
    </row>
    <row r="3665" spans="1:16" ht="15.75" customHeight="1" x14ac:dyDescent="0.3">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N3665" s="14"/>
      <c r="O3665" s="12"/>
      <c r="P3665" s="13"/>
    </row>
    <row r="3666" spans="1:16" ht="15.75" customHeight="1" x14ac:dyDescent="0.3">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N3666" s="14"/>
      <c r="O3666" s="12"/>
      <c r="P3666" s="13"/>
    </row>
    <row r="3667" spans="1:16" ht="15.75" customHeight="1" x14ac:dyDescent="0.3">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N3667" s="14"/>
      <c r="O3667" s="12"/>
      <c r="P3667" s="13"/>
    </row>
    <row r="3668" spans="1:16" ht="15.75" customHeight="1" x14ac:dyDescent="0.3">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N3668" s="14"/>
      <c r="O3668" s="12"/>
      <c r="P3668" s="13"/>
    </row>
    <row r="3669" spans="1:16" ht="15.75" customHeight="1" x14ac:dyDescent="0.3">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N3669" s="14"/>
      <c r="O3669" s="12"/>
      <c r="P3669" s="13"/>
    </row>
    <row r="3670" spans="1:16" ht="15.75" customHeight="1" x14ac:dyDescent="0.3">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N3670" s="14"/>
      <c r="O3670" s="12"/>
      <c r="P3670" s="13"/>
    </row>
    <row r="3671" spans="1:16" ht="15.75" customHeight="1" x14ac:dyDescent="0.3">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N3671" s="14"/>
      <c r="O3671" s="12"/>
      <c r="P3671" s="13"/>
    </row>
    <row r="3672" spans="1:16" ht="15.75" customHeight="1" x14ac:dyDescent="0.3">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N3672" s="14"/>
      <c r="O3672" s="12"/>
      <c r="P3672" s="13"/>
    </row>
    <row r="3673" spans="1:16" ht="15.75" customHeight="1" x14ac:dyDescent="0.3">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N3673" s="14"/>
      <c r="O3673" s="12"/>
      <c r="P3673" s="13"/>
    </row>
    <row r="3674" spans="1:16" ht="15.75" customHeight="1" x14ac:dyDescent="0.3">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N3674" s="14"/>
      <c r="O3674" s="12"/>
      <c r="P3674" s="13"/>
    </row>
    <row r="3675" spans="1:16" ht="15.75" customHeight="1" x14ac:dyDescent="0.3">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N3675" s="14"/>
      <c r="O3675" s="12"/>
      <c r="P3675" s="13"/>
    </row>
    <row r="3676" spans="1:16" ht="15.75" customHeight="1" x14ac:dyDescent="0.3">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N3676" s="14"/>
      <c r="O3676" s="12"/>
      <c r="P3676" s="13"/>
    </row>
    <row r="3677" spans="1:16" ht="15.75" customHeight="1" x14ac:dyDescent="0.3">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N3677" s="14"/>
      <c r="O3677" s="12"/>
      <c r="P3677" s="13"/>
    </row>
    <row r="3678" spans="1:16" ht="15.75" customHeight="1" x14ac:dyDescent="0.3">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N3678" s="14"/>
      <c r="O3678" s="12"/>
      <c r="P3678" s="13"/>
    </row>
    <row r="3679" spans="1:16" ht="15.75" customHeight="1" x14ac:dyDescent="0.3">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N3679" s="14"/>
      <c r="O3679" s="12"/>
      <c r="P3679" s="13"/>
    </row>
    <row r="3680" spans="1:16" ht="15.75" customHeight="1" x14ac:dyDescent="0.3">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N3680" s="14"/>
      <c r="O3680" s="12"/>
      <c r="P3680" s="13"/>
    </row>
    <row r="3681" spans="1:16" ht="15.75" customHeight="1" x14ac:dyDescent="0.3">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N3681" s="14"/>
      <c r="O3681" s="12"/>
      <c r="P3681" s="13"/>
    </row>
    <row r="3682" spans="1:16" ht="15.75" customHeight="1" x14ac:dyDescent="0.3">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N3682" s="14"/>
      <c r="O3682" s="12"/>
      <c r="P3682" s="13"/>
    </row>
    <row r="3683" spans="1:16" ht="15.75" customHeight="1" x14ac:dyDescent="0.3">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N3683" s="14"/>
      <c r="O3683" s="12"/>
      <c r="P3683" s="13"/>
    </row>
    <row r="3684" spans="1:16" ht="15.75" customHeight="1" x14ac:dyDescent="0.3">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N3684" s="14"/>
      <c r="O3684" s="12"/>
      <c r="P3684" s="13"/>
    </row>
    <row r="3685" spans="1:16" ht="15.75" customHeight="1" x14ac:dyDescent="0.3">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N3685" s="14"/>
      <c r="O3685" s="12"/>
      <c r="P3685" s="13"/>
    </row>
    <row r="3686" spans="1:16" ht="15.75" customHeight="1" x14ac:dyDescent="0.3">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N3686" s="14"/>
      <c r="O3686" s="12"/>
      <c r="P3686" s="13"/>
    </row>
    <row r="3687" spans="1:16" ht="15.75" customHeight="1" x14ac:dyDescent="0.3">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N3687" s="14"/>
      <c r="O3687" s="12"/>
      <c r="P3687" s="13"/>
    </row>
    <row r="3688" spans="1:16" ht="15.75" customHeight="1" x14ac:dyDescent="0.3">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N3688" s="14"/>
      <c r="O3688" s="12"/>
      <c r="P3688" s="13"/>
    </row>
    <row r="3689" spans="1:16" ht="15.75" customHeight="1" x14ac:dyDescent="0.3">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N3689" s="14"/>
      <c r="O3689" s="12"/>
      <c r="P3689" s="13"/>
    </row>
    <row r="3690" spans="1:16" ht="15.75" customHeight="1" x14ac:dyDescent="0.3">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N3690" s="14"/>
      <c r="O3690" s="12"/>
      <c r="P3690" s="13"/>
    </row>
    <row r="3691" spans="1:16" ht="15.75" customHeight="1" x14ac:dyDescent="0.3">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N3691" s="14"/>
      <c r="O3691" s="12"/>
      <c r="P3691" s="13"/>
    </row>
    <row r="3692" spans="1:16" ht="15.75" customHeight="1" x14ac:dyDescent="0.3">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N3692" s="14"/>
      <c r="O3692" s="12"/>
      <c r="P3692" s="13"/>
    </row>
    <row r="3693" spans="1:16" ht="15.75" customHeight="1" x14ac:dyDescent="0.3">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N3693" s="14"/>
      <c r="O3693" s="12"/>
      <c r="P3693" s="13"/>
    </row>
    <row r="3694" spans="1:16" ht="15.75" customHeight="1" x14ac:dyDescent="0.3">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N3694" s="14"/>
      <c r="O3694" s="12"/>
      <c r="P3694" s="13"/>
    </row>
    <row r="3695" spans="1:16" ht="15.75" customHeight="1" x14ac:dyDescent="0.3">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N3695" s="14"/>
      <c r="O3695" s="12"/>
      <c r="P3695" s="13"/>
    </row>
    <row r="3696" spans="1:16" ht="15.75" customHeight="1" x14ac:dyDescent="0.3">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N3696" s="14"/>
      <c r="O3696" s="12"/>
      <c r="P3696" s="13"/>
    </row>
    <row r="3697" spans="1:16" ht="15.75" customHeight="1" x14ac:dyDescent="0.3">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N3697" s="14"/>
      <c r="O3697" s="12"/>
      <c r="P3697" s="13"/>
    </row>
    <row r="3698" spans="1:16" ht="15.75" customHeight="1" x14ac:dyDescent="0.3">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N3698" s="14"/>
      <c r="O3698" s="12"/>
      <c r="P3698" s="13"/>
    </row>
    <row r="3699" spans="1:16" ht="15.75" customHeight="1" x14ac:dyDescent="0.3">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N3699" s="14"/>
      <c r="O3699" s="12"/>
      <c r="P3699" s="13"/>
    </row>
    <row r="3700" spans="1:16" ht="15.75" customHeight="1" x14ac:dyDescent="0.3">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N3700" s="14"/>
      <c r="O3700" s="12"/>
      <c r="P3700" s="13"/>
    </row>
    <row r="3701" spans="1:16" ht="15.75" customHeight="1" x14ac:dyDescent="0.3">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N3701" s="14"/>
      <c r="O3701" s="12"/>
      <c r="P3701" s="13"/>
    </row>
    <row r="3702" spans="1:16" ht="15.75" customHeight="1" x14ac:dyDescent="0.3">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N3702" s="14"/>
      <c r="O3702" s="12"/>
      <c r="P3702" s="13"/>
    </row>
    <row r="3703" spans="1:16" ht="15.75" customHeight="1" x14ac:dyDescent="0.3">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N3703" s="14"/>
      <c r="O3703" s="12"/>
      <c r="P3703" s="13"/>
    </row>
    <row r="3704" spans="1:16" ht="15.75" customHeight="1" x14ac:dyDescent="0.3">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N3704" s="14"/>
      <c r="O3704" s="12"/>
      <c r="P3704" s="13"/>
    </row>
    <row r="3705" spans="1:16" ht="15.75" customHeight="1" x14ac:dyDescent="0.3">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N3705" s="14"/>
      <c r="O3705" s="12"/>
      <c r="P3705" s="13"/>
    </row>
    <row r="3706" spans="1:16" ht="15.75" customHeight="1" x14ac:dyDescent="0.3">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N3706" s="14"/>
      <c r="O3706" s="12"/>
      <c r="P3706" s="13"/>
    </row>
    <row r="3707" spans="1:16" ht="15.75" customHeight="1" x14ac:dyDescent="0.3">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N3707" s="14"/>
      <c r="O3707" s="12"/>
      <c r="P3707" s="13"/>
    </row>
    <row r="3708" spans="1:16" ht="15.75" customHeight="1" x14ac:dyDescent="0.3">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N3708" s="14"/>
      <c r="O3708" s="12"/>
      <c r="P3708" s="13"/>
    </row>
    <row r="3709" spans="1:16" ht="15.75" customHeight="1" x14ac:dyDescent="0.3">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N3709" s="14"/>
      <c r="O3709" s="12"/>
      <c r="P3709" s="13"/>
    </row>
    <row r="3710" spans="1:16" ht="15.75" customHeight="1" x14ac:dyDescent="0.3">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N3710" s="14"/>
      <c r="O3710" s="12"/>
      <c r="P3710" s="13"/>
    </row>
    <row r="3711" spans="1:16" ht="15.75" customHeight="1" x14ac:dyDescent="0.3">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N3711" s="14"/>
      <c r="O3711" s="12"/>
      <c r="P3711" s="13"/>
    </row>
    <row r="3712" spans="1:16" ht="15.75" customHeight="1" x14ac:dyDescent="0.3">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N3712" s="14"/>
      <c r="O3712" s="12"/>
      <c r="P3712" s="13"/>
    </row>
    <row r="3713" spans="1:16" ht="15.75" customHeight="1" x14ac:dyDescent="0.3">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N3713" s="14"/>
      <c r="O3713" s="12"/>
      <c r="P3713" s="13"/>
    </row>
    <row r="3714" spans="1:16" ht="15.75" customHeight="1" x14ac:dyDescent="0.3">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N3714" s="14"/>
      <c r="O3714" s="12"/>
      <c r="P3714" s="13"/>
    </row>
    <row r="3715" spans="1:16" ht="15.75" customHeight="1" x14ac:dyDescent="0.3">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N3715" s="14"/>
      <c r="O3715" s="12"/>
      <c r="P3715" s="13"/>
    </row>
    <row r="3716" spans="1:16" ht="15.75" customHeight="1" x14ac:dyDescent="0.3">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N3716" s="14"/>
      <c r="O3716" s="12"/>
      <c r="P3716" s="13"/>
    </row>
    <row r="3717" spans="1:16" ht="15.75" customHeight="1" x14ac:dyDescent="0.3">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N3717" s="14"/>
      <c r="O3717" s="12"/>
      <c r="P3717" s="13"/>
    </row>
    <row r="3718" spans="1:16" ht="15.75" customHeight="1" x14ac:dyDescent="0.3">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N3718" s="14"/>
      <c r="O3718" s="12"/>
      <c r="P3718" s="13"/>
    </row>
    <row r="3719" spans="1:16" ht="15.75" customHeight="1" x14ac:dyDescent="0.3">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N3719" s="14"/>
      <c r="O3719" s="12"/>
      <c r="P3719" s="13"/>
    </row>
    <row r="3720" spans="1:16" ht="15.75" customHeight="1" x14ac:dyDescent="0.3">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N3720" s="14"/>
      <c r="O3720" s="12"/>
      <c r="P3720" s="13"/>
    </row>
    <row r="3721" spans="1:16" ht="15.75" customHeight="1" x14ac:dyDescent="0.3">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N3721" s="14"/>
      <c r="O3721" s="12"/>
      <c r="P3721" s="13"/>
    </row>
    <row r="3722" spans="1:16" ht="15.75" customHeight="1" x14ac:dyDescent="0.3">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N3722" s="14"/>
      <c r="O3722" s="12"/>
      <c r="P3722" s="13"/>
    </row>
    <row r="3723" spans="1:16" ht="15.75" customHeight="1" x14ac:dyDescent="0.3">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N3723" s="14"/>
      <c r="O3723" s="12"/>
      <c r="P3723" s="13"/>
    </row>
    <row r="3724" spans="1:16" ht="15.75" customHeight="1" x14ac:dyDescent="0.3">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N3724" s="14"/>
      <c r="O3724" s="12"/>
      <c r="P3724" s="13"/>
    </row>
    <row r="3725" spans="1:16" ht="15.75" customHeight="1" x14ac:dyDescent="0.3">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N3725" s="14"/>
      <c r="O3725" s="12"/>
      <c r="P3725" s="13"/>
    </row>
    <row r="3726" spans="1:16" ht="15.75" customHeight="1" x14ac:dyDescent="0.3">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N3726" s="14"/>
      <c r="O3726" s="12"/>
      <c r="P3726" s="13"/>
    </row>
    <row r="3727" spans="1:16" ht="15.75" customHeight="1" x14ac:dyDescent="0.3">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N3727" s="14"/>
      <c r="O3727" s="12"/>
      <c r="P3727" s="13"/>
    </row>
    <row r="3728" spans="1:16" ht="15.75" customHeight="1" x14ac:dyDescent="0.3">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N3728" s="14"/>
      <c r="O3728" s="12"/>
      <c r="P3728" s="13"/>
    </row>
    <row r="3729" spans="1:16" ht="15.75" customHeight="1" x14ac:dyDescent="0.3">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N3729" s="14"/>
      <c r="O3729" s="12"/>
      <c r="P3729" s="13"/>
    </row>
    <row r="3730" spans="1:16" ht="15.75" customHeight="1" x14ac:dyDescent="0.3">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N3730" s="14"/>
      <c r="O3730" s="12"/>
      <c r="P3730" s="13"/>
    </row>
    <row r="3731" spans="1:16" ht="15.75" customHeight="1" x14ac:dyDescent="0.3">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N3731" s="14"/>
      <c r="O3731" s="12"/>
      <c r="P3731" s="13"/>
    </row>
    <row r="3732" spans="1:16" ht="15.75" customHeight="1" x14ac:dyDescent="0.3">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N3732" s="14"/>
      <c r="O3732" s="12"/>
      <c r="P3732" s="13"/>
    </row>
    <row r="3733" spans="1:16" ht="15.75" customHeight="1" x14ac:dyDescent="0.3">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N3733" s="14"/>
      <c r="O3733" s="12"/>
      <c r="P3733" s="13"/>
    </row>
    <row r="3734" spans="1:16" ht="15.75" customHeight="1" x14ac:dyDescent="0.3">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N3734" s="14"/>
      <c r="O3734" s="12"/>
      <c r="P3734" s="13"/>
    </row>
    <row r="3735" spans="1:16" ht="15.75" customHeight="1" x14ac:dyDescent="0.3">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N3735" s="14"/>
      <c r="O3735" s="12"/>
      <c r="P3735" s="13"/>
    </row>
    <row r="3736" spans="1:16" ht="15.75" customHeight="1" x14ac:dyDescent="0.3">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N3736" s="14"/>
      <c r="O3736" s="12"/>
      <c r="P3736" s="13"/>
    </row>
    <row r="3737" spans="1:16" ht="15.75" customHeight="1" x14ac:dyDescent="0.3">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N3737" s="14"/>
      <c r="O3737" s="12"/>
      <c r="P3737" s="13"/>
    </row>
    <row r="3738" spans="1:16" ht="15.75" customHeight="1" x14ac:dyDescent="0.3">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N3738" s="14"/>
      <c r="O3738" s="12"/>
      <c r="P3738" s="13"/>
    </row>
    <row r="3739" spans="1:16" ht="15.75" customHeight="1" x14ac:dyDescent="0.3">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N3739" s="14"/>
      <c r="O3739" s="12"/>
      <c r="P3739" s="13"/>
    </row>
    <row r="3740" spans="1:16" ht="15.75" customHeight="1" x14ac:dyDescent="0.3">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N3740" s="14"/>
      <c r="O3740" s="12"/>
      <c r="P3740" s="13"/>
    </row>
    <row r="3741" spans="1:16" ht="15.75" customHeight="1" x14ac:dyDescent="0.3">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N3741" s="14"/>
      <c r="O3741" s="12"/>
      <c r="P3741" s="13"/>
    </row>
    <row r="3742" spans="1:16" ht="15.75" customHeight="1" x14ac:dyDescent="0.3">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N3742" s="14"/>
      <c r="O3742" s="12"/>
      <c r="P3742" s="13"/>
    </row>
    <row r="3743" spans="1:16" ht="15.75" customHeight="1" x14ac:dyDescent="0.3">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N3743" s="14"/>
      <c r="O3743" s="12"/>
      <c r="P3743" s="13"/>
    </row>
    <row r="3744" spans="1:16" ht="15.75" customHeight="1" x14ac:dyDescent="0.3">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N3744" s="14"/>
      <c r="O3744" s="12"/>
      <c r="P3744" s="13"/>
    </row>
    <row r="3745" spans="1:16" ht="15.75" customHeight="1" x14ac:dyDescent="0.3">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N3745" s="14"/>
      <c r="O3745" s="12"/>
      <c r="P3745" s="13"/>
    </row>
    <row r="3746" spans="1:16" ht="15.75" customHeight="1" x14ac:dyDescent="0.3">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N3746" s="14"/>
      <c r="O3746" s="12"/>
      <c r="P3746" s="13"/>
    </row>
    <row r="3747" spans="1:16" ht="15.75" customHeight="1" x14ac:dyDescent="0.3">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N3747" s="14"/>
      <c r="O3747" s="12"/>
      <c r="P3747" s="13"/>
    </row>
    <row r="3748" spans="1:16" ht="15.75" customHeight="1" x14ac:dyDescent="0.3">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N3748" s="14"/>
      <c r="O3748" s="12"/>
      <c r="P3748" s="13"/>
    </row>
    <row r="3749" spans="1:16" ht="15.75" customHeight="1" x14ac:dyDescent="0.3">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N3749" s="14"/>
      <c r="O3749" s="12"/>
      <c r="P3749" s="13"/>
    </row>
    <row r="3750" spans="1:16" ht="15.75" customHeight="1" x14ac:dyDescent="0.3">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N3750" s="14"/>
      <c r="O3750" s="12"/>
      <c r="P3750" s="13"/>
    </row>
    <row r="3751" spans="1:16" ht="15.75" customHeight="1" x14ac:dyDescent="0.3">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N3751" s="14"/>
      <c r="O3751" s="12"/>
      <c r="P3751" s="13"/>
    </row>
    <row r="3752" spans="1:16" ht="15.75" customHeight="1" x14ac:dyDescent="0.3">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N3752" s="14"/>
      <c r="O3752" s="12"/>
      <c r="P3752" s="13"/>
    </row>
    <row r="3753" spans="1:16" ht="15.75" customHeight="1" x14ac:dyDescent="0.3">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N3753" s="14"/>
      <c r="O3753" s="12"/>
      <c r="P3753" s="13"/>
    </row>
    <row r="3754" spans="1:16" ht="15.75" customHeight="1" x14ac:dyDescent="0.3">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N3754" s="14"/>
      <c r="O3754" s="12"/>
      <c r="P3754" s="13"/>
    </row>
    <row r="3755" spans="1:16" ht="15.75" customHeight="1" x14ac:dyDescent="0.3">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N3755" s="14"/>
      <c r="O3755" s="12"/>
      <c r="P3755" s="13"/>
    </row>
    <row r="3756" spans="1:16" ht="15.75" customHeight="1" x14ac:dyDescent="0.3">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N3756" s="14"/>
      <c r="O3756" s="12"/>
      <c r="P3756" s="13"/>
    </row>
    <row r="3757" spans="1:16" ht="15.75" customHeight="1" x14ac:dyDescent="0.3">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N3757" s="14"/>
      <c r="O3757" s="12"/>
      <c r="P3757" s="13"/>
    </row>
    <row r="3758" spans="1:16" ht="15.75" customHeight="1" x14ac:dyDescent="0.3">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N3758" s="14"/>
      <c r="O3758" s="12"/>
      <c r="P3758" s="13"/>
    </row>
    <row r="3759" spans="1:16" ht="15.75" customHeight="1" x14ac:dyDescent="0.3">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N3759" s="14"/>
      <c r="O3759" s="12"/>
      <c r="P3759" s="13"/>
    </row>
    <row r="3760" spans="1:16" ht="15.75" customHeight="1" x14ac:dyDescent="0.3">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N3760" s="14"/>
      <c r="O3760" s="12"/>
      <c r="P3760" s="13"/>
    </row>
    <row r="3761" spans="1:16" ht="15.75" customHeight="1" x14ac:dyDescent="0.3">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N3761" s="14"/>
      <c r="O3761" s="12"/>
      <c r="P3761" s="13"/>
    </row>
    <row r="3762" spans="1:16" ht="15.75" customHeight="1" x14ac:dyDescent="0.3">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N3762" s="14"/>
      <c r="O3762" s="12"/>
      <c r="P3762" s="13"/>
    </row>
    <row r="3763" spans="1:16" ht="15.75" customHeight="1" x14ac:dyDescent="0.3">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N3763" s="14"/>
      <c r="O3763" s="12"/>
      <c r="P3763" s="13"/>
    </row>
    <row r="3764" spans="1:16" ht="15.75" customHeight="1" x14ac:dyDescent="0.3">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N3764" s="14"/>
      <c r="O3764" s="12"/>
      <c r="P3764" s="13"/>
    </row>
    <row r="3765" spans="1:16" ht="15.75" customHeight="1" x14ac:dyDescent="0.3">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N3765" s="14"/>
      <c r="O3765" s="12"/>
      <c r="P3765" s="13"/>
    </row>
    <row r="3766" spans="1:16" ht="15.75" customHeight="1" x14ac:dyDescent="0.3">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N3766" s="14"/>
      <c r="O3766" s="12"/>
      <c r="P3766" s="13"/>
    </row>
    <row r="3767" spans="1:16" ht="15.75" customHeight="1" x14ac:dyDescent="0.3">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N3767" s="14"/>
      <c r="O3767" s="12"/>
      <c r="P3767" s="13"/>
    </row>
    <row r="3768" spans="1:16" ht="15.75" customHeight="1" x14ac:dyDescent="0.3">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N3768" s="14"/>
      <c r="O3768" s="12"/>
      <c r="P3768" s="13"/>
    </row>
    <row r="3769" spans="1:16" ht="15.75" customHeight="1" x14ac:dyDescent="0.3">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N3769" s="14"/>
      <c r="O3769" s="12"/>
      <c r="P3769" s="13"/>
    </row>
    <row r="3770" spans="1:16" ht="15.75" customHeight="1" x14ac:dyDescent="0.3">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N3770" s="14"/>
      <c r="O3770" s="12"/>
      <c r="P3770" s="13"/>
    </row>
    <row r="3771" spans="1:16" ht="15.75" customHeight="1" x14ac:dyDescent="0.3">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N3771" s="14"/>
      <c r="O3771" s="12"/>
      <c r="P3771" s="13"/>
    </row>
    <row r="3772" spans="1:16" ht="15.75" customHeight="1" x14ac:dyDescent="0.3">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N3772" s="14"/>
      <c r="O3772" s="12"/>
      <c r="P3772" s="13"/>
    </row>
    <row r="3773" spans="1:16" ht="15.75" customHeight="1" x14ac:dyDescent="0.3">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N3773" s="14"/>
      <c r="O3773" s="12"/>
      <c r="P3773" s="13"/>
    </row>
    <row r="3774" spans="1:16" ht="15.75" customHeight="1" x14ac:dyDescent="0.3">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N3774" s="14"/>
      <c r="O3774" s="12"/>
      <c r="P3774" s="13"/>
    </row>
    <row r="3775" spans="1:16" ht="15.75" customHeight="1" x14ac:dyDescent="0.3">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N3775" s="14"/>
      <c r="O3775" s="12"/>
      <c r="P3775" s="13"/>
    </row>
    <row r="3776" spans="1:16" ht="15.75" customHeight="1" x14ac:dyDescent="0.3">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N3776" s="14"/>
      <c r="O3776" s="12"/>
      <c r="P3776" s="13"/>
    </row>
    <row r="3777" spans="1:16" ht="15.75" customHeight="1" x14ac:dyDescent="0.3">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N3777" s="14"/>
      <c r="O3777" s="12"/>
      <c r="P3777" s="13"/>
    </row>
    <row r="3778" spans="1:16" ht="15.75" customHeight="1" x14ac:dyDescent="0.3">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N3778" s="14"/>
      <c r="O3778" s="12"/>
      <c r="P3778" s="13"/>
    </row>
    <row r="3779" spans="1:16" ht="15.75" customHeight="1" x14ac:dyDescent="0.3">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N3779" s="14"/>
      <c r="O3779" s="12"/>
      <c r="P3779" s="13"/>
    </row>
    <row r="3780" spans="1:16" ht="15.75" customHeight="1" x14ac:dyDescent="0.3">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N3780" s="14"/>
      <c r="O3780" s="12"/>
      <c r="P3780" s="13"/>
    </row>
    <row r="3781" spans="1:16" ht="15.75" customHeight="1" x14ac:dyDescent="0.3">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N3781" s="14"/>
      <c r="O3781" s="12"/>
      <c r="P3781" s="13"/>
    </row>
    <row r="3782" spans="1:16" ht="15.75" customHeight="1" x14ac:dyDescent="0.3">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N3782" s="14"/>
      <c r="O3782" s="12"/>
      <c r="P3782" s="13"/>
    </row>
    <row r="3783" spans="1:16" ht="15.75" customHeight="1" x14ac:dyDescent="0.3">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N3783" s="14"/>
      <c r="O3783" s="12"/>
      <c r="P3783" s="13"/>
    </row>
    <row r="3784" spans="1:16" ht="15.75" customHeight="1" x14ac:dyDescent="0.3">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N3784" s="14"/>
      <c r="O3784" s="12"/>
      <c r="P3784" s="13"/>
    </row>
    <row r="3785" spans="1:16" ht="15.75" customHeight="1" x14ac:dyDescent="0.3">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N3785" s="14"/>
      <c r="O3785" s="12"/>
      <c r="P3785" s="13"/>
    </row>
    <row r="3786" spans="1:16" ht="15.75" customHeight="1" x14ac:dyDescent="0.3">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N3786" s="14"/>
      <c r="O3786" s="12"/>
      <c r="P3786" s="13"/>
    </row>
    <row r="3787" spans="1:16" ht="15.75" customHeight="1" x14ac:dyDescent="0.3">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N3787" s="14"/>
      <c r="O3787" s="12"/>
      <c r="P3787" s="13"/>
    </row>
    <row r="3788" spans="1:16" ht="15.75" customHeight="1" x14ac:dyDescent="0.3">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N3788" s="14"/>
      <c r="O3788" s="12"/>
      <c r="P3788" s="13"/>
    </row>
    <row r="3789" spans="1:16" ht="15.75" customHeight="1" x14ac:dyDescent="0.3">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N3789" s="14"/>
      <c r="O3789" s="12"/>
      <c r="P3789" s="13"/>
    </row>
    <row r="3790" spans="1:16" ht="15.75" customHeight="1" x14ac:dyDescent="0.3">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N3790" s="14"/>
      <c r="O3790" s="12"/>
      <c r="P3790" s="13"/>
    </row>
    <row r="3791" spans="1:16" ht="15.75" customHeight="1" x14ac:dyDescent="0.3">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N3791" s="14"/>
      <c r="O3791" s="12"/>
      <c r="P3791" s="13"/>
    </row>
    <row r="3792" spans="1:16" ht="15.75" customHeight="1" x14ac:dyDescent="0.3">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N3792" s="14"/>
      <c r="O3792" s="12"/>
      <c r="P3792" s="13"/>
    </row>
    <row r="3793" spans="1:16" ht="15.75" customHeight="1" x14ac:dyDescent="0.3">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N3793" s="14"/>
      <c r="O3793" s="12"/>
      <c r="P3793" s="13"/>
    </row>
    <row r="3794" spans="1:16" ht="15.75" customHeight="1" x14ac:dyDescent="0.3">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N3794" s="14"/>
      <c r="O3794" s="12"/>
      <c r="P3794" s="13"/>
    </row>
    <row r="3795" spans="1:16" ht="15.75" customHeight="1" x14ac:dyDescent="0.3">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N3795" s="14"/>
      <c r="O3795" s="12"/>
      <c r="P3795" s="13"/>
    </row>
    <row r="3796" spans="1:16" ht="15.75" customHeight="1" x14ac:dyDescent="0.3">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N3796" s="14"/>
      <c r="O3796" s="12"/>
      <c r="P3796" s="13"/>
    </row>
    <row r="3797" spans="1:16" ht="15.75" customHeight="1" x14ac:dyDescent="0.3">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N3797" s="14"/>
      <c r="O3797" s="12"/>
      <c r="P3797" s="13"/>
    </row>
    <row r="3798" spans="1:16" ht="15.75" customHeight="1" x14ac:dyDescent="0.3">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N3798" s="14"/>
      <c r="O3798" s="12"/>
      <c r="P3798" s="13"/>
    </row>
    <row r="3799" spans="1:16" ht="15.75" customHeight="1" x14ac:dyDescent="0.3">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N3799" s="14"/>
      <c r="O3799" s="12"/>
      <c r="P3799" s="13"/>
    </row>
    <row r="3800" spans="1:16" ht="15.75" customHeight="1" x14ac:dyDescent="0.3">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N3800" s="14"/>
      <c r="O3800" s="12"/>
      <c r="P3800" s="13"/>
    </row>
    <row r="3801" spans="1:16" ht="15.75" customHeight="1" x14ac:dyDescent="0.3">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N3801" s="14"/>
      <c r="O3801" s="12"/>
      <c r="P3801" s="13"/>
    </row>
    <row r="3802" spans="1:16" ht="15.75" customHeight="1" x14ac:dyDescent="0.3">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N3802" s="14"/>
      <c r="O3802" s="12"/>
      <c r="P3802" s="13"/>
    </row>
    <row r="3803" spans="1:16" ht="15.75" customHeight="1" x14ac:dyDescent="0.3">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N3803" s="14"/>
      <c r="O3803" s="12"/>
      <c r="P3803" s="13"/>
    </row>
    <row r="3804" spans="1:16" ht="15.75" customHeight="1" x14ac:dyDescent="0.3">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N3804" s="14"/>
      <c r="O3804" s="12"/>
      <c r="P3804" s="13"/>
    </row>
    <row r="3805" spans="1:16" ht="15.75" customHeight="1" x14ac:dyDescent="0.3">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N3805" s="14"/>
      <c r="O3805" s="12"/>
      <c r="P3805" s="13"/>
    </row>
    <row r="3806" spans="1:16" ht="15.75" customHeight="1" x14ac:dyDescent="0.3">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N3806" s="14"/>
      <c r="O3806" s="12"/>
      <c r="P3806" s="13"/>
    </row>
    <row r="3807" spans="1:16" ht="15.75" customHeight="1" x14ac:dyDescent="0.3">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N3807" s="14"/>
      <c r="O3807" s="12"/>
      <c r="P3807" s="13"/>
    </row>
    <row r="3808" spans="1:16" ht="15.75" customHeight="1" x14ac:dyDescent="0.3">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N3808" s="14"/>
      <c r="O3808" s="12"/>
      <c r="P3808" s="13"/>
    </row>
    <row r="3809" spans="1:16" ht="15.75" customHeight="1" x14ac:dyDescent="0.3">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N3809" s="14"/>
      <c r="O3809" s="12"/>
      <c r="P3809" s="13"/>
    </row>
    <row r="3810" spans="1:16" ht="15.75" customHeight="1" x14ac:dyDescent="0.3">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N3810" s="14"/>
      <c r="O3810" s="12"/>
      <c r="P3810" s="13"/>
    </row>
    <row r="3811" spans="1:16" ht="15.75" customHeight="1" x14ac:dyDescent="0.3">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N3811" s="14"/>
      <c r="O3811" s="12"/>
      <c r="P3811" s="13"/>
    </row>
    <row r="3812" spans="1:16" ht="15.75" customHeight="1" x14ac:dyDescent="0.3">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N3812" s="14"/>
      <c r="O3812" s="12"/>
      <c r="P3812" s="13"/>
    </row>
    <row r="3813" spans="1:16" ht="15.75" customHeight="1" x14ac:dyDescent="0.3">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N3813" s="14"/>
      <c r="O3813" s="12"/>
      <c r="P3813" s="13"/>
    </row>
    <row r="3814" spans="1:16" ht="15.75" customHeight="1" x14ac:dyDescent="0.3">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N3814" s="14"/>
      <c r="O3814" s="12"/>
      <c r="P3814" s="13"/>
    </row>
    <row r="3815" spans="1:16" ht="15.75" customHeight="1" x14ac:dyDescent="0.3">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N3815" s="14"/>
      <c r="O3815" s="12"/>
      <c r="P3815" s="13"/>
    </row>
    <row r="3816" spans="1:16" ht="15.75" customHeight="1" x14ac:dyDescent="0.3">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N3816" s="14"/>
      <c r="O3816" s="12"/>
      <c r="P3816" s="13"/>
    </row>
    <row r="3817" spans="1:16" ht="15.75" customHeight="1" x14ac:dyDescent="0.3">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N3817" s="14"/>
      <c r="O3817" s="12"/>
      <c r="P3817" s="13"/>
    </row>
    <row r="3818" spans="1:16" ht="15.75" customHeight="1" x14ac:dyDescent="0.3">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N3818" s="14"/>
      <c r="O3818" s="12"/>
      <c r="P3818" s="13"/>
    </row>
    <row r="3819" spans="1:16" ht="15.75" customHeight="1" x14ac:dyDescent="0.3">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N3819" s="14"/>
      <c r="O3819" s="12"/>
      <c r="P3819" s="13"/>
    </row>
    <row r="3820" spans="1:16" ht="15.75" customHeight="1" x14ac:dyDescent="0.3">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N3820" s="14"/>
      <c r="O3820" s="12"/>
      <c r="P3820" s="13"/>
    </row>
    <row r="3821" spans="1:16" ht="15.75" customHeight="1" x14ac:dyDescent="0.3">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N3821" s="14"/>
      <c r="O3821" s="12"/>
      <c r="P3821" s="13"/>
    </row>
    <row r="3822" spans="1:16" ht="15.75" customHeight="1" x14ac:dyDescent="0.3">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N3822" s="14">
        <f>Data!$I3822+0.05</f>
        <v>0.60000000000000009</v>
      </c>
      <c r="O3822" s="12">
        <f>Data!$J3822-250</f>
        <v>4750</v>
      </c>
      <c r="P3822" s="13">
        <f>Data!$M3822-5%</f>
        <v>0.30000000000000004</v>
      </c>
    </row>
    <row r="3823" spans="1:16" ht="15.75" customHeight="1" x14ac:dyDescent="0.3">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N3823" s="14">
        <f>Data!$I3823+0.05</f>
        <v>0.60000000000000009</v>
      </c>
      <c r="O3823" s="12">
        <f>Data!$J3823-250</f>
        <v>2750</v>
      </c>
      <c r="P3823" s="13">
        <f>Data!$M3823-5%</f>
        <v>0.30000000000000004</v>
      </c>
    </row>
    <row r="3824" spans="1:16" ht="15.75" customHeight="1" x14ac:dyDescent="0.3">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N3824" s="14">
        <f>Data!$I3824+0.05</f>
        <v>0.5</v>
      </c>
      <c r="O3824" s="12">
        <f>Data!$J3824-250</f>
        <v>2750</v>
      </c>
      <c r="P3824" s="13">
        <f>Data!$M3824-5%</f>
        <v>0.2</v>
      </c>
    </row>
    <row r="3825" spans="1:16" ht="15.75" customHeight="1" x14ac:dyDescent="0.3">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N3825" s="14">
        <f>Data!$I3825+0.05</f>
        <v>0.54999999999999993</v>
      </c>
      <c r="O3825" s="12">
        <f>Data!$J3825-250</f>
        <v>1250</v>
      </c>
      <c r="P3825" s="13">
        <f>Data!$M3825-5%</f>
        <v>0.2</v>
      </c>
    </row>
    <row r="3826" spans="1:16" ht="15.75" customHeight="1" x14ac:dyDescent="0.3">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N3826" s="14">
        <f>Data!$I3826+0.05</f>
        <v>0.70000000000000018</v>
      </c>
      <c r="O3826" s="12">
        <f>Data!$J3826-250</f>
        <v>1750</v>
      </c>
      <c r="P3826" s="13">
        <f>Data!$M3826-5%</f>
        <v>0.2</v>
      </c>
    </row>
    <row r="3827" spans="1:16" ht="15.75" customHeight="1" x14ac:dyDescent="0.3">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N3827" s="14">
        <f>Data!$I3827+0.05</f>
        <v>0.60000000000000009</v>
      </c>
      <c r="O3827" s="12">
        <f>Data!$J3827-250</f>
        <v>2750</v>
      </c>
      <c r="P3827" s="13">
        <f>Data!$M3827-5%</f>
        <v>0.25</v>
      </c>
    </row>
    <row r="3828" spans="1:16" ht="15.75" customHeight="1" x14ac:dyDescent="0.3">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N3828" s="14">
        <f>Data!$I3828+0.05</f>
        <v>0.60000000000000009</v>
      </c>
      <c r="O3828" s="12">
        <f>Data!$J3828-250</f>
        <v>5500</v>
      </c>
      <c r="P3828" s="13">
        <f>Data!$M3828-5%</f>
        <v>0.30000000000000004</v>
      </c>
    </row>
    <row r="3829" spans="1:16" ht="15.75" customHeight="1" x14ac:dyDescent="0.3">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N3829" s="14">
        <f>Data!$I3829+0.05</f>
        <v>0.60000000000000009</v>
      </c>
      <c r="O3829" s="12">
        <f>Data!$J3829-250</f>
        <v>2000</v>
      </c>
      <c r="P3829" s="13">
        <f>Data!$M3829-5%</f>
        <v>0.30000000000000004</v>
      </c>
    </row>
    <row r="3830" spans="1:16" ht="15.75" customHeight="1" x14ac:dyDescent="0.3">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N3830" s="14">
        <f>Data!$I3830+0.05</f>
        <v>0.5</v>
      </c>
      <c r="O3830" s="12">
        <f>Data!$J3830-250</f>
        <v>2500</v>
      </c>
      <c r="P3830" s="13">
        <f>Data!$M3830-5%</f>
        <v>0.2</v>
      </c>
    </row>
    <row r="3831" spans="1:16" ht="15.75" customHeight="1" x14ac:dyDescent="0.3">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N3831" s="14">
        <f>Data!$I3831+0.05</f>
        <v>0.54999999999999993</v>
      </c>
      <c r="O3831" s="12">
        <f>Data!$J3831-250</f>
        <v>1500</v>
      </c>
      <c r="P3831" s="13">
        <f>Data!$M3831-5%</f>
        <v>0.2</v>
      </c>
    </row>
    <row r="3832" spans="1:16" ht="15.75" customHeight="1" x14ac:dyDescent="0.3">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N3832" s="14">
        <f>Data!$I3832+0.05</f>
        <v>0.70000000000000018</v>
      </c>
      <c r="O3832" s="12">
        <f>Data!$J3832-250</f>
        <v>2250</v>
      </c>
      <c r="P3832" s="13">
        <f>Data!$M3832-5%</f>
        <v>0.2</v>
      </c>
    </row>
    <row r="3833" spans="1:16" ht="15.75" customHeight="1" x14ac:dyDescent="0.3">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N3833" s="14">
        <f>Data!$I3833+0.05</f>
        <v>0.60000000000000009</v>
      </c>
      <c r="O3833" s="12">
        <f>Data!$J3833-250</f>
        <v>3250</v>
      </c>
      <c r="P3833" s="13">
        <f>Data!$M3833-5%</f>
        <v>0.25</v>
      </c>
    </row>
    <row r="3834" spans="1:16" ht="15.75" customHeight="1" x14ac:dyDescent="0.3">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N3834" s="14">
        <f>Data!$I3834+0.05</f>
        <v>0.60000000000000009</v>
      </c>
      <c r="O3834" s="12">
        <f>Data!$J3834-250</f>
        <v>5200</v>
      </c>
      <c r="P3834" s="13">
        <f>Data!$M3834-5%</f>
        <v>0.30000000000000004</v>
      </c>
    </row>
    <row r="3835" spans="1:16" ht="15.75" customHeight="1" x14ac:dyDescent="0.3">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N3835" s="14">
        <f>Data!$I3835+0.05</f>
        <v>0.60000000000000009</v>
      </c>
      <c r="O3835" s="12">
        <f>Data!$J3835-250</f>
        <v>2250</v>
      </c>
      <c r="P3835" s="13">
        <f>Data!$M3835-5%</f>
        <v>0.30000000000000004</v>
      </c>
    </row>
    <row r="3836" spans="1:16" ht="15.75" customHeight="1" x14ac:dyDescent="0.3">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N3836" s="14">
        <f>Data!$I3836+0.05</f>
        <v>0.5</v>
      </c>
      <c r="O3836" s="12">
        <f>Data!$J3836-250</f>
        <v>2500</v>
      </c>
      <c r="P3836" s="13">
        <f>Data!$M3836-5%</f>
        <v>0.2</v>
      </c>
    </row>
    <row r="3837" spans="1:16" ht="15.75" customHeight="1" x14ac:dyDescent="0.3">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N3837" s="14">
        <f>Data!$I3837+0.05</f>
        <v>0.54999999999999993</v>
      </c>
      <c r="O3837" s="12">
        <f>Data!$J3837-250</f>
        <v>1000</v>
      </c>
      <c r="P3837" s="13">
        <f>Data!$M3837-5%</f>
        <v>0.2</v>
      </c>
    </row>
    <row r="3838" spans="1:16" ht="15.75" customHeight="1" x14ac:dyDescent="0.3">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N3838" s="14">
        <f>Data!$I3838+0.05</f>
        <v>0.70000000000000018</v>
      </c>
      <c r="O3838" s="12">
        <f>Data!$J3838-250</f>
        <v>1500</v>
      </c>
      <c r="P3838" s="13">
        <f>Data!$M3838-5%</f>
        <v>0.2</v>
      </c>
    </row>
    <row r="3839" spans="1:16" ht="15.75" customHeight="1" x14ac:dyDescent="0.3">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N3839" s="14">
        <f>Data!$I3839+0.05</f>
        <v>0.60000000000000009</v>
      </c>
      <c r="O3839" s="12">
        <f>Data!$J3839-250</f>
        <v>2500</v>
      </c>
      <c r="P3839" s="13">
        <f>Data!$M3839-5%</f>
        <v>0.25</v>
      </c>
    </row>
    <row r="3840" spans="1:16" ht="15.75" customHeight="1" x14ac:dyDescent="0.3">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N3840" s="14">
        <f>Data!$I3840+0.05</f>
        <v>0.60000000000000009</v>
      </c>
      <c r="O3840" s="12">
        <f>Data!$J3840-250</f>
        <v>5000</v>
      </c>
      <c r="P3840" s="13">
        <f>Data!$M3840-5%</f>
        <v>0.30000000000000004</v>
      </c>
    </row>
    <row r="3841" spans="1:16" ht="15.75" customHeight="1" x14ac:dyDescent="0.3">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N3841" s="14">
        <f>Data!$I3841+0.05</f>
        <v>0.60000000000000009</v>
      </c>
      <c r="O3841" s="12">
        <f>Data!$J3841-250</f>
        <v>2000</v>
      </c>
      <c r="P3841" s="13">
        <f>Data!$M3841-5%</f>
        <v>0.30000000000000004</v>
      </c>
    </row>
    <row r="3842" spans="1:16" ht="15.75" customHeight="1" x14ac:dyDescent="0.3">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N3842" s="14">
        <f>Data!$I3842+0.05</f>
        <v>0.5</v>
      </c>
      <c r="O3842" s="12">
        <f>Data!$J3842-250</f>
        <v>2000</v>
      </c>
      <c r="P3842" s="13">
        <f>Data!$M3842-5%</f>
        <v>0.2</v>
      </c>
    </row>
    <row r="3843" spans="1:16" ht="15.75" customHeight="1" x14ac:dyDescent="0.3">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N3843" s="14">
        <f>Data!$I3843+0.05</f>
        <v>0.54999999999999993</v>
      </c>
      <c r="O3843" s="12">
        <f>Data!$J3843-250</f>
        <v>1250</v>
      </c>
      <c r="P3843" s="13">
        <f>Data!$M3843-5%</f>
        <v>0.2</v>
      </c>
    </row>
    <row r="3844" spans="1:16" ht="15.75" customHeight="1" x14ac:dyDescent="0.3">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N3844" s="14">
        <f>Data!$I3844+0</f>
        <v>0.60000000000000009</v>
      </c>
      <c r="O3844" s="12">
        <f>Data!$J3844-250</f>
        <v>1250</v>
      </c>
      <c r="P3844" s="13">
        <f>Data!$M3844-5%</f>
        <v>0.2</v>
      </c>
    </row>
    <row r="3845" spans="1:16" ht="15.75" customHeight="1" x14ac:dyDescent="0.3">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N3845" s="14">
        <f>Data!$I3845+0</f>
        <v>0.5</v>
      </c>
      <c r="O3845" s="12">
        <f>Data!$J3845-250</f>
        <v>2750</v>
      </c>
      <c r="P3845" s="13">
        <f>Data!$M3845-5%</f>
        <v>0.25</v>
      </c>
    </row>
    <row r="3846" spans="1:16" ht="15.75" customHeight="1" x14ac:dyDescent="0.3">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N3846" s="14">
        <f>Data!$I3846+0</f>
        <v>0.65</v>
      </c>
      <c r="O3846" s="12">
        <f>Data!$J3846-250</f>
        <v>5450</v>
      </c>
      <c r="P3846" s="13">
        <f>Data!$M3846-5%</f>
        <v>0.30000000000000004</v>
      </c>
    </row>
    <row r="3847" spans="1:16" ht="15.75" customHeight="1" x14ac:dyDescent="0.3">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N3847" s="14">
        <f>Data!$I3847+0</f>
        <v>0.60000000000000009</v>
      </c>
      <c r="O3847" s="12">
        <f>Data!$J3847-250</f>
        <v>2500</v>
      </c>
      <c r="P3847" s="13">
        <f>Data!$M3847-5%</f>
        <v>0.30000000000000004</v>
      </c>
    </row>
    <row r="3848" spans="1:16" ht="15.75" customHeight="1" x14ac:dyDescent="0.3">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N3848" s="14">
        <f>Data!$I3848+0</f>
        <v>0.55000000000000004</v>
      </c>
      <c r="O3848" s="12">
        <f>Data!$J3848-250</f>
        <v>2750</v>
      </c>
      <c r="P3848" s="13">
        <f>Data!$M3848-5%</f>
        <v>0.2</v>
      </c>
    </row>
    <row r="3849" spans="1:16" ht="15.75" customHeight="1" x14ac:dyDescent="0.3">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N3849" s="14">
        <f>Data!$I3849+0</f>
        <v>0.55000000000000004</v>
      </c>
      <c r="O3849" s="12">
        <f>Data!$J3849-250</f>
        <v>2250</v>
      </c>
      <c r="P3849" s="13">
        <f>Data!$M3849-5%</f>
        <v>0.2</v>
      </c>
    </row>
    <row r="3850" spans="1:16" ht="15.75" customHeight="1" x14ac:dyDescent="0.3">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N3850" s="14">
        <f>Data!$I3850+0</f>
        <v>0.65</v>
      </c>
      <c r="O3850" s="12">
        <f>Data!$J3850-250</f>
        <v>2500</v>
      </c>
      <c r="P3850" s="13">
        <f>Data!$M3850-5%</f>
        <v>0.2</v>
      </c>
    </row>
    <row r="3851" spans="1:16" ht="15.75" customHeight="1" x14ac:dyDescent="0.3">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N3851" s="14">
        <f>Data!$I3851+0</f>
        <v>0.70000000000000007</v>
      </c>
      <c r="O3851" s="12">
        <f>Data!$J3851-250</f>
        <v>3750</v>
      </c>
      <c r="P3851" s="13">
        <f>Data!$M3851-5%</f>
        <v>0.25</v>
      </c>
    </row>
    <row r="3852" spans="1:16" ht="15.75" customHeight="1" x14ac:dyDescent="0.3">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N3852" s="14">
        <f>Data!$I3852+0</f>
        <v>0.65</v>
      </c>
      <c r="O3852" s="12">
        <f>Data!$J3852-250</f>
        <v>6250</v>
      </c>
      <c r="P3852" s="13">
        <f>Data!$M3852-5%</f>
        <v>0.30000000000000004</v>
      </c>
    </row>
    <row r="3853" spans="1:16" ht="15.75" customHeight="1" x14ac:dyDescent="0.3">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N3853" s="14">
        <f>Data!$I3853+0</f>
        <v>0.60000000000000009</v>
      </c>
      <c r="O3853" s="12">
        <f>Data!$J3853-250</f>
        <v>3750</v>
      </c>
      <c r="P3853" s="13">
        <f>Data!$M3853-5%</f>
        <v>0.30000000000000004</v>
      </c>
    </row>
    <row r="3854" spans="1:16" ht="15.75" customHeight="1" x14ac:dyDescent="0.3">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N3854" s="14">
        <f>Data!$I3854+0</f>
        <v>0.55000000000000004</v>
      </c>
      <c r="O3854" s="12">
        <f>Data!$J3854-250</f>
        <v>3000</v>
      </c>
      <c r="P3854" s="13">
        <f>Data!$M3854-5%</f>
        <v>0.2</v>
      </c>
    </row>
    <row r="3855" spans="1:16" ht="15.75" customHeight="1" x14ac:dyDescent="0.3">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N3855" s="14">
        <f>Data!$I3855+0</f>
        <v>0.55000000000000004</v>
      </c>
      <c r="O3855" s="12">
        <f>Data!$J3855-250</f>
        <v>2750</v>
      </c>
      <c r="P3855" s="13">
        <f>Data!$M3855-5%</f>
        <v>0.2</v>
      </c>
    </row>
    <row r="3856" spans="1:16" ht="15.75" customHeight="1" x14ac:dyDescent="0.3">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N3856" s="14">
        <f>Data!$I3856+0</f>
        <v>0.65</v>
      </c>
      <c r="O3856" s="12">
        <f>Data!$J3856-250</f>
        <v>2750</v>
      </c>
      <c r="P3856" s="13">
        <f>Data!$M3856-5%</f>
        <v>0.2</v>
      </c>
    </row>
    <row r="3857" spans="1:16" ht="15.75" customHeight="1" x14ac:dyDescent="0.3">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N3857" s="14">
        <f>Data!$I3857+0</f>
        <v>0.70000000000000007</v>
      </c>
      <c r="O3857" s="12">
        <f>Data!$J3857-250</f>
        <v>4250</v>
      </c>
      <c r="P3857" s="13">
        <f>Data!$M3857-5%</f>
        <v>0.25</v>
      </c>
    </row>
    <row r="3858" spans="1:16" ht="15.75" customHeight="1" x14ac:dyDescent="0.3">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N3858" s="14">
        <f>Data!$I3858+0</f>
        <v>0.65</v>
      </c>
      <c r="O3858" s="12">
        <f>Data!$J3858-250</f>
        <v>6500</v>
      </c>
      <c r="P3858" s="13">
        <f>Data!$M3858-5%</f>
        <v>0.30000000000000004</v>
      </c>
    </row>
    <row r="3859" spans="1:16" ht="15.75" customHeight="1" x14ac:dyDescent="0.3">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N3859" s="14">
        <f>Data!$I3859+0</f>
        <v>0.60000000000000009</v>
      </c>
      <c r="O3859" s="12">
        <f>Data!$J3859-250</f>
        <v>4000</v>
      </c>
      <c r="P3859" s="13">
        <f>Data!$M3859-5%</f>
        <v>0.30000000000000004</v>
      </c>
    </row>
    <row r="3860" spans="1:16" ht="15.75" customHeight="1" x14ac:dyDescent="0.3">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N3860" s="14">
        <f>Data!$I3860+0</f>
        <v>0.55000000000000004</v>
      </c>
      <c r="O3860" s="12">
        <f>Data!$J3860-250</f>
        <v>3250</v>
      </c>
      <c r="P3860" s="13">
        <f>Data!$M3860-5%</f>
        <v>0.2</v>
      </c>
    </row>
    <row r="3861" spans="1:16" ht="15.75" customHeight="1" x14ac:dyDescent="0.3">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N3861" s="14">
        <f>Data!$I3861+0</f>
        <v>0.55000000000000004</v>
      </c>
      <c r="O3861" s="12">
        <f>Data!$J3861-250</f>
        <v>2750</v>
      </c>
      <c r="P3861" s="13">
        <f>Data!$M3861-5%</f>
        <v>0.2</v>
      </c>
    </row>
    <row r="3862" spans="1:16" ht="15.75" customHeight="1" x14ac:dyDescent="0.3">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N3862" s="14">
        <f>Data!$I3862+0</f>
        <v>0.65</v>
      </c>
      <c r="O3862" s="12">
        <f>Data!$J3862-250</f>
        <v>3000</v>
      </c>
      <c r="P3862" s="13">
        <f>Data!$M3862-5%</f>
        <v>0.2</v>
      </c>
    </row>
    <row r="3863" spans="1:16" ht="15.75" customHeight="1" x14ac:dyDescent="0.3">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N3863" s="14">
        <f>Data!$I3863+0</f>
        <v>0.70000000000000007</v>
      </c>
      <c r="O3863" s="12">
        <f>Data!$J3863-250</f>
        <v>4750</v>
      </c>
      <c r="P3863" s="13">
        <f>Data!$M3863-5%</f>
        <v>0.25</v>
      </c>
    </row>
    <row r="3864" spans="1:16" ht="15.75" customHeight="1" x14ac:dyDescent="0.3">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N3864" s="14">
        <f>Data!$I3864+0</f>
        <v>0.65</v>
      </c>
      <c r="O3864" s="12">
        <f>Data!$J3864-250</f>
        <v>6250</v>
      </c>
      <c r="P3864" s="13">
        <f>Data!$M3864-5%</f>
        <v>0.30000000000000004</v>
      </c>
    </row>
    <row r="3865" spans="1:16" ht="15.75" customHeight="1" x14ac:dyDescent="0.3">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N3865" s="14">
        <f>Data!$I3865+0</f>
        <v>0.60000000000000009</v>
      </c>
      <c r="O3865" s="12">
        <f>Data!$J3865-250</f>
        <v>4000</v>
      </c>
      <c r="P3865" s="13">
        <f>Data!$M3865-5%</f>
        <v>0.30000000000000004</v>
      </c>
    </row>
    <row r="3866" spans="1:16" ht="15.75" customHeight="1" x14ac:dyDescent="0.3">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N3866" s="14">
        <f>Data!$I3866+0</f>
        <v>0.55000000000000004</v>
      </c>
      <c r="O3866" s="12">
        <f>Data!$J3866-250</f>
        <v>3250</v>
      </c>
      <c r="P3866" s="13">
        <f>Data!$M3866-5%</f>
        <v>0.2</v>
      </c>
    </row>
    <row r="3867" spans="1:16" ht="15.75" customHeight="1" x14ac:dyDescent="0.3">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N3867" s="14">
        <f>Data!$I3867+0</f>
        <v>0.55000000000000004</v>
      </c>
      <c r="O3867" s="12">
        <f>Data!$J3867-250</f>
        <v>2250</v>
      </c>
      <c r="P3867" s="13">
        <f>Data!$M3867-5%</f>
        <v>0.2</v>
      </c>
    </row>
    <row r="3868" spans="1:16" ht="15.75" customHeight="1" x14ac:dyDescent="0.3">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N3868" s="14">
        <f>Data!$I3868+0</f>
        <v>0.65</v>
      </c>
      <c r="O3868" s="12">
        <f>Data!$J3868-250</f>
        <v>2000</v>
      </c>
      <c r="P3868" s="13">
        <f>Data!$M3868-5%</f>
        <v>0.2</v>
      </c>
    </row>
    <row r="3869" spans="1:16" ht="15.75" customHeight="1" x14ac:dyDescent="0.3">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N3869" s="14">
        <f>Data!$I3869+0</f>
        <v>0.70000000000000007</v>
      </c>
      <c r="O3869" s="12">
        <f>Data!$J3869-250</f>
        <v>3750</v>
      </c>
      <c r="P3869" s="13">
        <f>Data!$M3869-5%</f>
        <v>0.25</v>
      </c>
    </row>
    <row r="3870" spans="1:16" ht="15.75" customHeight="1" x14ac:dyDescent="0.3">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N3870" s="14">
        <f>Data!$I3870+0</f>
        <v>0.65</v>
      </c>
      <c r="O3870" s="12">
        <f>Data!$J3870-250</f>
        <v>5000</v>
      </c>
      <c r="P3870" s="13">
        <f>Data!$M3870-5%</f>
        <v>0.30000000000000004</v>
      </c>
    </row>
    <row r="3871" spans="1:16" ht="15.75" customHeight="1" x14ac:dyDescent="0.3">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N3871" s="14">
        <f>Data!$I3871+0</f>
        <v>0.60000000000000009</v>
      </c>
      <c r="O3871" s="12">
        <f>Data!$J3871-250</f>
        <v>3000</v>
      </c>
      <c r="P3871" s="13">
        <f>Data!$M3871-5%</f>
        <v>0.30000000000000004</v>
      </c>
    </row>
    <row r="3872" spans="1:16" ht="15.75" customHeight="1" x14ac:dyDescent="0.3">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N3872" s="14">
        <f>Data!$I3872+0</f>
        <v>0.55000000000000004</v>
      </c>
      <c r="O3872" s="12">
        <f>Data!$J3872-250</f>
        <v>2000</v>
      </c>
      <c r="P3872" s="13">
        <f>Data!$M3872-5%</f>
        <v>0.2</v>
      </c>
    </row>
    <row r="3873" spans="1:16" ht="15.75" customHeight="1" x14ac:dyDescent="0.3">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N3873" s="14">
        <f>Data!$I3873+0</f>
        <v>0.55000000000000004</v>
      </c>
      <c r="O3873" s="12">
        <f>Data!$J3873-250</f>
        <v>1750</v>
      </c>
      <c r="P3873" s="13">
        <f>Data!$M3873-5%</f>
        <v>0.2</v>
      </c>
    </row>
    <row r="3874" spans="1:16" ht="15.75" customHeight="1" x14ac:dyDescent="0.3">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N3874" s="14">
        <f>Data!$I3874+0</f>
        <v>0.65</v>
      </c>
      <c r="O3874" s="12">
        <f>Data!$J3874-250</f>
        <v>1750</v>
      </c>
      <c r="P3874" s="13">
        <f>Data!$M3874-5%</f>
        <v>0.2</v>
      </c>
    </row>
    <row r="3875" spans="1:16" ht="15.75" customHeight="1" x14ac:dyDescent="0.3">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N3875" s="14">
        <f>Data!$I3875+0</f>
        <v>0.70000000000000007</v>
      </c>
      <c r="O3875" s="12">
        <f>Data!$J3875-250</f>
        <v>2750</v>
      </c>
      <c r="P3875" s="13">
        <f>Data!$M3875-5%</f>
        <v>0.25</v>
      </c>
    </row>
    <row r="3876" spans="1:16" ht="15.75" customHeight="1" x14ac:dyDescent="0.3">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N3876" s="14">
        <f>Data!$I3876+0</f>
        <v>0.70000000000000007</v>
      </c>
      <c r="O3876" s="12">
        <f>Data!$J3876-250</f>
        <v>4250</v>
      </c>
      <c r="P3876" s="13">
        <f>Data!$M3876-5%</f>
        <v>0.30000000000000004</v>
      </c>
    </row>
    <row r="3877" spans="1:16" ht="15.75" customHeight="1" x14ac:dyDescent="0.3">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N3877" s="14">
        <f>Data!$I3877+0</f>
        <v>0.65000000000000013</v>
      </c>
      <c r="O3877" s="12">
        <f>Data!$J3877-250</f>
        <v>2500</v>
      </c>
      <c r="P3877" s="13">
        <f>Data!$M3877-5%</f>
        <v>0.30000000000000004</v>
      </c>
    </row>
    <row r="3878" spans="1:16" ht="15.75" customHeight="1" x14ac:dyDescent="0.3">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N3878" s="14">
        <f>Data!$I3878+0</f>
        <v>0.65000000000000013</v>
      </c>
      <c r="O3878" s="12">
        <f>Data!$J3878-250</f>
        <v>1500</v>
      </c>
      <c r="P3878" s="13">
        <f>Data!$M3878-5%</f>
        <v>0.2</v>
      </c>
    </row>
    <row r="3879" spans="1:16" ht="15.75" customHeight="1" x14ac:dyDescent="0.3">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N3879" s="14">
        <f>Data!$I3879+0</f>
        <v>0.65000000000000013</v>
      </c>
      <c r="O3879" s="12">
        <f>Data!$J3879-250</f>
        <v>1250</v>
      </c>
      <c r="P3879" s="13">
        <f>Data!$M3879-5%</f>
        <v>0.2</v>
      </c>
    </row>
    <row r="3880" spans="1:16" ht="15.75" customHeight="1" x14ac:dyDescent="0.3">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N3880" s="14">
        <f>Data!$I3880+0</f>
        <v>0.75000000000000011</v>
      </c>
      <c r="O3880" s="12">
        <f>Data!$J3880-250</f>
        <v>1250</v>
      </c>
      <c r="P3880" s="13">
        <f>Data!$M3880-5%</f>
        <v>0.2</v>
      </c>
    </row>
    <row r="3881" spans="1:16" ht="15.75" customHeight="1" x14ac:dyDescent="0.3">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N3881" s="14">
        <f>Data!$I3881+0</f>
        <v>0.8</v>
      </c>
      <c r="O3881" s="12">
        <f>Data!$J3881-250</f>
        <v>2500</v>
      </c>
      <c r="P3881" s="13">
        <f>Data!$M3881-5%</f>
        <v>0.25</v>
      </c>
    </row>
    <row r="3882" spans="1:16" ht="15.75" customHeight="1" x14ac:dyDescent="0.3">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N3882" s="14">
        <f>Data!$I3882+0</f>
        <v>0.75000000000000011</v>
      </c>
      <c r="O3882" s="12">
        <f>Data!$J3882-250</f>
        <v>4000</v>
      </c>
      <c r="P3882" s="13">
        <f>Data!$M3882-5%</f>
        <v>0.30000000000000004</v>
      </c>
    </row>
    <row r="3883" spans="1:16" ht="15.75" customHeight="1" x14ac:dyDescent="0.3">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N3883" s="14">
        <f>Data!$I3883+0</f>
        <v>0.65000000000000013</v>
      </c>
      <c r="O3883" s="12">
        <f>Data!$J3883-250</f>
        <v>2750</v>
      </c>
      <c r="P3883" s="13">
        <f>Data!$M3883-5%</f>
        <v>0.30000000000000004</v>
      </c>
    </row>
    <row r="3884" spans="1:16" ht="15.75" customHeight="1" x14ac:dyDescent="0.3">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N3884" s="14">
        <f>Data!$I3884+0</f>
        <v>0.65000000000000013</v>
      </c>
      <c r="O3884" s="12">
        <f>Data!$J3884-250</f>
        <v>2950</v>
      </c>
      <c r="P3884" s="13">
        <f>Data!$M3884-5%</f>
        <v>0.2</v>
      </c>
    </row>
    <row r="3885" spans="1:16" ht="15.75" customHeight="1" x14ac:dyDescent="0.3">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N3885" s="14">
        <f>Data!$I3885+0</f>
        <v>0.65000000000000013</v>
      </c>
      <c r="O3885" s="12">
        <f>Data!$J3885-250</f>
        <v>2750</v>
      </c>
      <c r="P3885" s="13">
        <f>Data!$M3885-5%</f>
        <v>0.2</v>
      </c>
    </row>
    <row r="3886" spans="1:16" ht="15.75" customHeight="1" x14ac:dyDescent="0.3">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N3886" s="14">
        <f>Data!$I3886+0</f>
        <v>0.75000000000000011</v>
      </c>
      <c r="O3886" s="12">
        <f>Data!$J3886-250</f>
        <v>2500</v>
      </c>
      <c r="P3886" s="13">
        <f>Data!$M3886-5%</f>
        <v>0.2</v>
      </c>
    </row>
    <row r="3887" spans="1:16" ht="15.75" customHeight="1" x14ac:dyDescent="0.3">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N3887" s="14">
        <f>Data!$I3887+0</f>
        <v>0.8</v>
      </c>
      <c r="O3887" s="12">
        <f>Data!$J3887-250</f>
        <v>3500</v>
      </c>
      <c r="P3887" s="13">
        <f>Data!$M3887-5%</f>
        <v>0.25</v>
      </c>
    </row>
    <row r="3888" spans="1:16" ht="15.75" customHeight="1" x14ac:dyDescent="0.3">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N3888" s="14">
        <f>Data!$I3888+0</f>
        <v>0.75000000000000011</v>
      </c>
      <c r="O3888" s="12">
        <f>Data!$J3888-250</f>
        <v>5750</v>
      </c>
      <c r="P3888" s="13">
        <f>Data!$M3888-5%</f>
        <v>0.30000000000000004</v>
      </c>
    </row>
    <row r="3889" spans="1:16" ht="15.75" customHeight="1" x14ac:dyDescent="0.3">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N3889" s="14">
        <f>Data!$I3889+0</f>
        <v>0.65000000000000013</v>
      </c>
      <c r="O3889" s="12">
        <f>Data!$J3889-250</f>
        <v>3750</v>
      </c>
      <c r="P3889" s="13">
        <f>Data!$M3889-5%</f>
        <v>0.30000000000000004</v>
      </c>
    </row>
    <row r="3890" spans="1:16" ht="15.75" customHeight="1" x14ac:dyDescent="0.3">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N3890" s="14">
        <f>Data!$I3890+0</f>
        <v>0.65000000000000013</v>
      </c>
      <c r="O3890" s="12">
        <f>Data!$J3890-250</f>
        <v>3500</v>
      </c>
      <c r="P3890" s="13">
        <f>Data!$M3890-5%</f>
        <v>0.2</v>
      </c>
    </row>
    <row r="3891" spans="1:16" ht="15.75" customHeight="1" x14ac:dyDescent="0.3">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N3891" s="14">
        <f>Data!$I3891+0</f>
        <v>0.65000000000000013</v>
      </c>
      <c r="O3891" s="12">
        <f>Data!$J3891-250</f>
        <v>3000</v>
      </c>
      <c r="P3891" s="13">
        <f>Data!$M3891-5%</f>
        <v>0.2</v>
      </c>
    </row>
    <row r="3892" spans="1:16" ht="15.75" customHeight="1" x14ac:dyDescent="0.3">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N3892" s="14">
        <f>Data!$I3892+0</f>
        <v>0.75000000000000011</v>
      </c>
      <c r="O3892" s="12">
        <f>Data!$J3892-250</f>
        <v>3000</v>
      </c>
      <c r="P3892" s="13">
        <f>Data!$M3892-5%</f>
        <v>0.2</v>
      </c>
    </row>
    <row r="3893" spans="1:16" ht="15.75" customHeight="1" x14ac:dyDescent="0.3">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N3893" s="14">
        <f>Data!$I3893+0</f>
        <v>0.8</v>
      </c>
      <c r="O3893" s="12">
        <f>Data!$J3893-250</f>
        <v>4000</v>
      </c>
      <c r="P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17851-4836-4AB9-B34C-195575E344A3}">
  <dimension ref="A3:B15"/>
  <sheetViews>
    <sheetView showGridLines="0" workbookViewId="0">
      <selection activeCell="B8" sqref="B8"/>
    </sheetView>
  </sheetViews>
  <sheetFormatPr defaultRowHeight="14.4" x14ac:dyDescent="0.3"/>
  <cols>
    <col min="1" max="1" width="12.5546875" bestFit="1" customWidth="1"/>
    <col min="2" max="2" width="16.44140625" bestFit="1" customWidth="1"/>
    <col min="3" max="3" width="15.88671875" bestFit="1" customWidth="1"/>
    <col min="4" max="4" width="16.5546875" bestFit="1" customWidth="1"/>
  </cols>
  <sheetData>
    <row r="3" spans="1:2" x14ac:dyDescent="0.3">
      <c r="A3" s="17" t="s">
        <v>131</v>
      </c>
      <c r="B3" t="s">
        <v>145</v>
      </c>
    </row>
    <row r="4" spans="1:2" x14ac:dyDescent="0.3">
      <c r="A4" s="18" t="s">
        <v>133</v>
      </c>
      <c r="B4" s="19">
        <v>510750</v>
      </c>
    </row>
    <row r="5" spans="1:2" x14ac:dyDescent="0.3">
      <c r="A5" s="18" t="s">
        <v>134</v>
      </c>
      <c r="B5" s="19">
        <v>484975</v>
      </c>
    </row>
    <row r="6" spans="1:2" x14ac:dyDescent="0.3">
      <c r="A6" s="18" t="s">
        <v>135</v>
      </c>
      <c r="B6" s="19">
        <v>483530</v>
      </c>
    </row>
    <row r="7" spans="1:2" x14ac:dyDescent="0.3">
      <c r="A7" s="18" t="s">
        <v>136</v>
      </c>
      <c r="B7" s="19">
        <v>494887.5</v>
      </c>
    </row>
    <row r="8" spans="1:2" x14ac:dyDescent="0.3">
      <c r="A8" s="18" t="s">
        <v>137</v>
      </c>
      <c r="B8" s="19">
        <v>673572.5</v>
      </c>
    </row>
    <row r="9" spans="1:2" x14ac:dyDescent="0.3">
      <c r="A9" s="18" t="s">
        <v>138</v>
      </c>
      <c r="B9" s="19">
        <v>903837.5</v>
      </c>
    </row>
    <row r="10" spans="1:2" x14ac:dyDescent="0.3">
      <c r="A10" s="18" t="s">
        <v>139</v>
      </c>
      <c r="B10" s="19">
        <v>1041437.5</v>
      </c>
    </row>
    <row r="11" spans="1:2" x14ac:dyDescent="0.3">
      <c r="A11" s="18" t="s">
        <v>140</v>
      </c>
      <c r="B11" s="19">
        <v>945275</v>
      </c>
    </row>
    <row r="12" spans="1:2" x14ac:dyDescent="0.3">
      <c r="A12" s="18" t="s">
        <v>141</v>
      </c>
      <c r="B12" s="19">
        <v>681000</v>
      </c>
    </row>
    <row r="13" spans="1:2" x14ac:dyDescent="0.3">
      <c r="A13" s="18" t="s">
        <v>142</v>
      </c>
      <c r="B13" s="19">
        <v>623375</v>
      </c>
    </row>
    <row r="14" spans="1:2" x14ac:dyDescent="0.3">
      <c r="A14" s="18" t="s">
        <v>143</v>
      </c>
      <c r="B14" s="19">
        <v>795612.5</v>
      </c>
    </row>
    <row r="15" spans="1:2" x14ac:dyDescent="0.3">
      <c r="A15" s="18" t="s">
        <v>144</v>
      </c>
      <c r="B15" s="19">
        <v>1045775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E5F3-3693-4FC6-B162-3B76F57E492F}">
  <dimension ref="A3:C20"/>
  <sheetViews>
    <sheetView showGridLines="0" workbookViewId="0">
      <selection activeCell="I22" sqref="I22"/>
    </sheetView>
  </sheetViews>
  <sheetFormatPr defaultRowHeight="14.4" x14ac:dyDescent="0.3"/>
  <cols>
    <col min="1" max="1" width="25.77734375" bestFit="1" customWidth="1"/>
    <col min="2" max="2" width="16.44140625" bestFit="1" customWidth="1"/>
    <col min="3" max="3" width="13.6640625" style="21" bestFit="1" customWidth="1"/>
  </cols>
  <sheetData>
    <row r="3" spans="1:3" x14ac:dyDescent="0.3">
      <c r="A3" t="s">
        <v>148</v>
      </c>
    </row>
    <row r="4" spans="1:3" x14ac:dyDescent="0.3">
      <c r="A4" s="19">
        <v>8684027.5</v>
      </c>
      <c r="C4" s="23">
        <f>GETPIVOTDATA("Total Sales",$A$3)</f>
        <v>8684027.5</v>
      </c>
    </row>
    <row r="9" spans="1:3" x14ac:dyDescent="0.3">
      <c r="A9" t="s">
        <v>147</v>
      </c>
    </row>
    <row r="10" spans="1:3" x14ac:dyDescent="0.3">
      <c r="A10" s="19">
        <v>17148250</v>
      </c>
      <c r="C10" s="21">
        <f>GETPIVOTDATA("Units Sold",$A$9)</f>
        <v>17148250</v>
      </c>
    </row>
    <row r="14" spans="1:3" x14ac:dyDescent="0.3">
      <c r="A14" t="s">
        <v>149</v>
      </c>
    </row>
    <row r="15" spans="1:3" x14ac:dyDescent="0.3">
      <c r="A15" s="19">
        <v>3173631.875</v>
      </c>
      <c r="C15" s="23">
        <f>GETPIVOTDATA("Operating Profit",$A$14)</f>
        <v>3173631.875</v>
      </c>
    </row>
    <row r="19" spans="1:3" x14ac:dyDescent="0.3">
      <c r="A19" t="s">
        <v>150</v>
      </c>
    </row>
    <row r="20" spans="1:3" x14ac:dyDescent="0.3">
      <c r="A20" s="20">
        <v>0.36310442386830921</v>
      </c>
      <c r="C20" s="22">
        <f>GETPIVOTDATA("Operating Margin",$A$19)</f>
        <v>0.36310442386830921</v>
      </c>
    </row>
  </sheetData>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E5A1-6591-49B4-A794-20D01CC94746}">
  <dimension ref="A3:B16"/>
  <sheetViews>
    <sheetView showGridLines="0" workbookViewId="0">
      <selection activeCell="A5" sqref="A5"/>
    </sheetView>
  </sheetViews>
  <sheetFormatPr defaultRowHeight="14.4" x14ac:dyDescent="0.3"/>
  <cols>
    <col min="1" max="1" width="12.5546875" bestFit="1" customWidth="1"/>
    <col min="2" max="2" width="16.44140625" bestFit="1" customWidth="1"/>
    <col min="8" max="8" width="10.44140625" bestFit="1" customWidth="1"/>
    <col min="13" max="13" width="10.44140625" bestFit="1" customWidth="1"/>
    <col min="14" max="14" width="10.77734375" bestFit="1" customWidth="1"/>
  </cols>
  <sheetData>
    <row r="3" spans="1:2" x14ac:dyDescent="0.3">
      <c r="A3" s="17" t="s">
        <v>131</v>
      </c>
      <c r="B3" t="s">
        <v>145</v>
      </c>
    </row>
    <row r="4" spans="1:2" x14ac:dyDescent="0.3">
      <c r="A4" s="18" t="s">
        <v>133</v>
      </c>
      <c r="B4" s="25"/>
    </row>
    <row r="5" spans="1:2" x14ac:dyDescent="0.3">
      <c r="A5" s="18" t="s">
        <v>134</v>
      </c>
      <c r="B5" s="25">
        <v>-5.0465002447381301E-2</v>
      </c>
    </row>
    <row r="6" spans="1:2" x14ac:dyDescent="0.3">
      <c r="A6" s="18" t="s">
        <v>135</v>
      </c>
      <c r="B6" s="25">
        <v>-2.9795350275787411E-3</v>
      </c>
    </row>
    <row r="7" spans="1:2" x14ac:dyDescent="0.3">
      <c r="A7" s="18" t="s">
        <v>136</v>
      </c>
      <c r="B7" s="25">
        <v>2.3488718383554277E-2</v>
      </c>
    </row>
    <row r="8" spans="1:2" x14ac:dyDescent="0.3">
      <c r="A8" s="18" t="s">
        <v>137</v>
      </c>
      <c r="B8" s="25">
        <v>0.36106185749286451</v>
      </c>
    </row>
    <row r="9" spans="1:2" x14ac:dyDescent="0.3">
      <c r="A9" s="18" t="s">
        <v>138</v>
      </c>
      <c r="B9" s="25">
        <v>0.34185629609284823</v>
      </c>
    </row>
    <row r="10" spans="1:2" x14ac:dyDescent="0.3">
      <c r="A10" s="18" t="s">
        <v>139</v>
      </c>
      <c r="B10" s="25">
        <v>0.15223975548702062</v>
      </c>
    </row>
    <row r="11" spans="1:2" x14ac:dyDescent="0.3">
      <c r="A11" s="18" t="s">
        <v>140</v>
      </c>
      <c r="B11" s="25">
        <v>-9.2336313989077601E-2</v>
      </c>
    </row>
    <row r="12" spans="1:2" x14ac:dyDescent="0.3">
      <c r="A12" s="18" t="s">
        <v>141</v>
      </c>
      <c r="B12" s="25">
        <v>-0.2795747269313163</v>
      </c>
    </row>
    <row r="13" spans="1:2" x14ac:dyDescent="0.3">
      <c r="A13" s="18" t="s">
        <v>142</v>
      </c>
      <c r="B13" s="25">
        <v>-8.4618208516886936E-2</v>
      </c>
    </row>
    <row r="14" spans="1:2" x14ac:dyDescent="0.3">
      <c r="A14" s="18" t="s">
        <v>143</v>
      </c>
      <c r="B14" s="25">
        <v>0.27629837577702027</v>
      </c>
    </row>
    <row r="15" spans="1:2" x14ac:dyDescent="0.3">
      <c r="A15" s="18" t="s">
        <v>144</v>
      </c>
      <c r="B15" s="25">
        <v>0.31442756366949992</v>
      </c>
    </row>
    <row r="16" spans="1:2" x14ac:dyDescent="0.3">
      <c r="A16" s="18" t="s">
        <v>132</v>
      </c>
      <c r="B16"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0BCB8-1334-4ECA-A765-4934759095FD}">
  <dimension ref="A3:E54"/>
  <sheetViews>
    <sheetView showGridLines="0" workbookViewId="0">
      <selection activeCell="J11" sqref="J11"/>
    </sheetView>
  </sheetViews>
  <sheetFormatPr defaultRowHeight="14.4" x14ac:dyDescent="0.3"/>
  <cols>
    <col min="1" max="1" width="12.5546875" bestFit="1" customWidth="1"/>
    <col min="2" max="2" width="16.44140625" bestFit="1" customWidth="1"/>
    <col min="4" max="4" width="11.88671875" customWidth="1"/>
    <col min="5" max="5" width="12.5546875" style="21" bestFit="1" customWidth="1"/>
    <col min="8" max="8" width="10.44140625" bestFit="1" customWidth="1"/>
    <col min="13" max="13" width="10.44140625" bestFit="1" customWidth="1"/>
    <col min="14" max="14" width="10.77734375" bestFit="1" customWidth="1"/>
  </cols>
  <sheetData>
    <row r="3" spans="1:5" x14ac:dyDescent="0.3">
      <c r="A3" s="17" t="s">
        <v>131</v>
      </c>
      <c r="B3" t="s">
        <v>146</v>
      </c>
      <c r="D3" s="24" t="s">
        <v>151</v>
      </c>
      <c r="E3" s="24" t="s">
        <v>10</v>
      </c>
    </row>
    <row r="4" spans="1:5" x14ac:dyDescent="0.3">
      <c r="A4" s="18" t="s">
        <v>57</v>
      </c>
      <c r="B4" s="19">
        <v>408500</v>
      </c>
      <c r="D4" t="str">
        <f>A4</f>
        <v>Alabama</v>
      </c>
      <c r="E4" s="21">
        <f>B4</f>
        <v>408500</v>
      </c>
    </row>
    <row r="5" spans="1:5" x14ac:dyDescent="0.3">
      <c r="A5" s="18" t="s">
        <v>61</v>
      </c>
      <c r="B5" s="19">
        <v>312250</v>
      </c>
      <c r="D5" t="str">
        <f t="shared" ref="D5:D53" si="0">A5</f>
        <v>Alaska</v>
      </c>
      <c r="E5" s="21">
        <f t="shared" ref="E5:E53" si="1">B5</f>
        <v>312250</v>
      </c>
    </row>
    <row r="6" spans="1:5" x14ac:dyDescent="0.3">
      <c r="A6" s="18" t="s">
        <v>82</v>
      </c>
      <c r="B6" s="19">
        <v>331500</v>
      </c>
      <c r="D6" t="str">
        <f t="shared" si="0"/>
        <v>Arizona</v>
      </c>
      <c r="E6" s="21">
        <f t="shared" si="1"/>
        <v>331500</v>
      </c>
    </row>
    <row r="7" spans="1:5" x14ac:dyDescent="0.3">
      <c r="A7" s="18" t="s">
        <v>98</v>
      </c>
      <c r="B7" s="19">
        <v>255350</v>
      </c>
      <c r="D7" t="str">
        <f t="shared" si="0"/>
        <v>Arkansas</v>
      </c>
      <c r="E7" s="21">
        <f t="shared" si="1"/>
        <v>255350</v>
      </c>
    </row>
    <row r="8" spans="1:5" x14ac:dyDescent="0.3">
      <c r="A8" s="18" t="s">
        <v>29</v>
      </c>
      <c r="B8" s="19">
        <v>1037250</v>
      </c>
      <c r="D8" t="str">
        <f t="shared" si="0"/>
        <v>California</v>
      </c>
      <c r="E8" s="21">
        <f t="shared" si="1"/>
        <v>1037250</v>
      </c>
    </row>
    <row r="9" spans="1:5" x14ac:dyDescent="0.3">
      <c r="A9" s="18" t="s">
        <v>42</v>
      </c>
      <c r="B9" s="19">
        <v>324250</v>
      </c>
      <c r="D9" t="str">
        <f t="shared" si="0"/>
        <v>Colorado</v>
      </c>
      <c r="E9" s="21">
        <f t="shared" si="1"/>
        <v>324250</v>
      </c>
    </row>
    <row r="10" spans="1:5" x14ac:dyDescent="0.3">
      <c r="A10" s="18" t="s">
        <v>121</v>
      </c>
      <c r="B10" s="19">
        <v>169600</v>
      </c>
      <c r="D10" t="str">
        <f t="shared" si="0"/>
        <v>Connecticut</v>
      </c>
      <c r="E10" s="21">
        <f t="shared" si="1"/>
        <v>169600</v>
      </c>
    </row>
    <row r="11" spans="1:5" x14ac:dyDescent="0.3">
      <c r="A11" s="18" t="s">
        <v>117</v>
      </c>
      <c r="B11" s="19">
        <v>205600</v>
      </c>
      <c r="D11" t="str">
        <f t="shared" si="0"/>
        <v>Delaware</v>
      </c>
      <c r="E11" s="21">
        <f t="shared" si="1"/>
        <v>205600</v>
      </c>
    </row>
    <row r="12" spans="1:5" x14ac:dyDescent="0.3">
      <c r="A12" s="18" t="s">
        <v>47</v>
      </c>
      <c r="B12" s="19">
        <v>1051700</v>
      </c>
      <c r="D12" t="str">
        <f t="shared" si="0"/>
        <v>Florida</v>
      </c>
      <c r="E12" s="21">
        <f t="shared" si="1"/>
        <v>1051700</v>
      </c>
    </row>
    <row r="13" spans="1:5" x14ac:dyDescent="0.3">
      <c r="A13" s="18" t="s">
        <v>86</v>
      </c>
      <c r="B13" s="19">
        <v>579350</v>
      </c>
      <c r="D13" t="str">
        <f t="shared" si="0"/>
        <v>Georgia</v>
      </c>
      <c r="E13" s="21">
        <f t="shared" si="1"/>
        <v>579350</v>
      </c>
    </row>
    <row r="14" spans="1:5" x14ac:dyDescent="0.3">
      <c r="A14" s="18" t="s">
        <v>63</v>
      </c>
      <c r="B14" s="19">
        <v>353500</v>
      </c>
      <c r="D14" t="str">
        <f t="shared" si="0"/>
        <v>Hawaii</v>
      </c>
      <c r="E14" s="21">
        <f t="shared" si="1"/>
        <v>353500</v>
      </c>
    </row>
    <row r="15" spans="1:5" x14ac:dyDescent="0.3">
      <c r="A15" s="18" t="s">
        <v>80</v>
      </c>
      <c r="B15" s="19">
        <v>288250</v>
      </c>
      <c r="D15" t="str">
        <f t="shared" si="0"/>
        <v>Idaho</v>
      </c>
      <c r="E15" s="21">
        <f t="shared" si="1"/>
        <v>288250</v>
      </c>
    </row>
    <row r="16" spans="1:5" x14ac:dyDescent="0.3">
      <c r="A16" s="18" t="s">
        <v>34</v>
      </c>
      <c r="B16" s="19">
        <v>185600</v>
      </c>
      <c r="D16" t="str">
        <f t="shared" si="0"/>
        <v>Illinois</v>
      </c>
      <c r="E16" s="21">
        <f t="shared" si="1"/>
        <v>185600</v>
      </c>
    </row>
    <row r="17" spans="1:5" x14ac:dyDescent="0.3">
      <c r="A17" s="18" t="s">
        <v>112</v>
      </c>
      <c r="B17" s="19">
        <v>241600</v>
      </c>
      <c r="D17" t="str">
        <f t="shared" si="0"/>
        <v>Indiana</v>
      </c>
      <c r="E17" s="21">
        <f t="shared" si="1"/>
        <v>241600</v>
      </c>
    </row>
    <row r="18" spans="1:5" x14ac:dyDescent="0.3">
      <c r="A18" s="18" t="s">
        <v>108</v>
      </c>
      <c r="B18" s="19">
        <v>183100</v>
      </c>
      <c r="D18" t="str">
        <f t="shared" si="0"/>
        <v>Iowa</v>
      </c>
      <c r="E18" s="21">
        <f t="shared" si="1"/>
        <v>183100</v>
      </c>
    </row>
    <row r="19" spans="1:5" x14ac:dyDescent="0.3">
      <c r="A19" s="18" t="s">
        <v>102</v>
      </c>
      <c r="B19" s="19">
        <v>180600</v>
      </c>
      <c r="D19" t="str">
        <f t="shared" si="0"/>
        <v>Kansas</v>
      </c>
      <c r="E19" s="21">
        <f t="shared" si="1"/>
        <v>180600</v>
      </c>
    </row>
    <row r="20" spans="1:5" x14ac:dyDescent="0.3">
      <c r="A20" s="18" t="s">
        <v>94</v>
      </c>
      <c r="B20" s="19">
        <v>363350</v>
      </c>
      <c r="D20" t="str">
        <f t="shared" si="0"/>
        <v>Kentucky</v>
      </c>
      <c r="E20" s="21">
        <f t="shared" si="1"/>
        <v>363350</v>
      </c>
    </row>
    <row r="21" spans="1:5" x14ac:dyDescent="0.3">
      <c r="A21" s="18" t="s">
        <v>78</v>
      </c>
      <c r="B21" s="19">
        <v>412250</v>
      </c>
      <c r="D21" t="str">
        <f t="shared" si="0"/>
        <v>Louisiana</v>
      </c>
      <c r="E21" s="21">
        <f t="shared" si="1"/>
        <v>412250</v>
      </c>
    </row>
    <row r="22" spans="1:5" x14ac:dyDescent="0.3">
      <c r="A22" s="18" t="s">
        <v>59</v>
      </c>
      <c r="B22" s="19">
        <v>172600</v>
      </c>
      <c r="D22" t="str">
        <f t="shared" si="0"/>
        <v>Maine</v>
      </c>
      <c r="E22" s="21">
        <f t="shared" si="1"/>
        <v>172600</v>
      </c>
    </row>
    <row r="23" spans="1:5" x14ac:dyDescent="0.3">
      <c r="A23" s="18" t="s">
        <v>115</v>
      </c>
      <c r="B23" s="19">
        <v>241600</v>
      </c>
      <c r="D23" t="str">
        <f t="shared" si="0"/>
        <v>Maryland</v>
      </c>
      <c r="E23" s="21">
        <f t="shared" si="1"/>
        <v>241600</v>
      </c>
    </row>
    <row r="24" spans="1:5" x14ac:dyDescent="0.3">
      <c r="A24" s="18" t="s">
        <v>125</v>
      </c>
      <c r="B24" s="19">
        <v>241600</v>
      </c>
      <c r="D24" t="str">
        <f t="shared" si="0"/>
        <v>Massachusetts</v>
      </c>
      <c r="E24" s="21">
        <f t="shared" si="1"/>
        <v>241600</v>
      </c>
    </row>
    <row r="25" spans="1:5" x14ac:dyDescent="0.3">
      <c r="A25" s="18" t="s">
        <v>71</v>
      </c>
      <c r="B25" s="19">
        <v>280350</v>
      </c>
      <c r="D25" t="str">
        <f t="shared" si="0"/>
        <v>Michigan</v>
      </c>
      <c r="E25" s="21">
        <f t="shared" si="1"/>
        <v>280350</v>
      </c>
    </row>
    <row r="26" spans="1:5" x14ac:dyDescent="0.3">
      <c r="A26" s="18" t="s">
        <v>49</v>
      </c>
      <c r="B26" s="19">
        <v>156850</v>
      </c>
      <c r="D26" t="str">
        <f t="shared" si="0"/>
        <v>Minnesota</v>
      </c>
      <c r="E26" s="21">
        <f t="shared" si="1"/>
        <v>156850</v>
      </c>
    </row>
    <row r="27" spans="1:5" x14ac:dyDescent="0.3">
      <c r="A27" s="18" t="s">
        <v>96</v>
      </c>
      <c r="B27" s="19">
        <v>309350</v>
      </c>
      <c r="D27" t="str">
        <f t="shared" si="0"/>
        <v>Mississippi</v>
      </c>
      <c r="E27" s="21">
        <f t="shared" si="1"/>
        <v>309350</v>
      </c>
    </row>
    <row r="28" spans="1:5" x14ac:dyDescent="0.3">
      <c r="A28" s="18" t="s">
        <v>73</v>
      </c>
      <c r="B28" s="19">
        <v>316350</v>
      </c>
      <c r="D28" t="str">
        <f t="shared" si="0"/>
        <v>Missouri</v>
      </c>
      <c r="E28" s="21">
        <f t="shared" si="1"/>
        <v>316350</v>
      </c>
    </row>
    <row r="29" spans="1:5" x14ac:dyDescent="0.3">
      <c r="A29" s="18" t="s">
        <v>51</v>
      </c>
      <c r="B29" s="19">
        <v>328000</v>
      </c>
      <c r="D29" t="str">
        <f t="shared" si="0"/>
        <v>Montana</v>
      </c>
      <c r="E29" s="21">
        <f t="shared" si="1"/>
        <v>328000</v>
      </c>
    </row>
    <row r="30" spans="1:5" x14ac:dyDescent="0.3">
      <c r="A30" s="18" t="s">
        <v>55</v>
      </c>
      <c r="B30" s="19">
        <v>136350</v>
      </c>
      <c r="D30" t="str">
        <f t="shared" si="0"/>
        <v>Nebraska</v>
      </c>
      <c r="E30" s="21">
        <f t="shared" si="1"/>
        <v>136350</v>
      </c>
    </row>
    <row r="31" spans="1:5" x14ac:dyDescent="0.3">
      <c r="A31" s="18" t="s">
        <v>40</v>
      </c>
      <c r="B31" s="19">
        <v>324000</v>
      </c>
      <c r="D31" t="str">
        <f t="shared" si="0"/>
        <v>Nevada</v>
      </c>
      <c r="E31" s="21">
        <f t="shared" si="1"/>
        <v>324000</v>
      </c>
    </row>
    <row r="32" spans="1:5" x14ac:dyDescent="0.3">
      <c r="A32" s="18" t="s">
        <v>129</v>
      </c>
      <c r="B32" s="19">
        <v>238850</v>
      </c>
      <c r="D32" t="str">
        <f t="shared" si="0"/>
        <v>New Hampshire</v>
      </c>
      <c r="E32" s="21">
        <f t="shared" si="1"/>
        <v>238850</v>
      </c>
    </row>
    <row r="33" spans="1:5" x14ac:dyDescent="0.3">
      <c r="A33" s="18" t="s">
        <v>119</v>
      </c>
      <c r="B33" s="19">
        <v>223600</v>
      </c>
      <c r="D33" t="str">
        <f t="shared" si="0"/>
        <v>New Jersey</v>
      </c>
      <c r="E33" s="21">
        <f t="shared" si="1"/>
        <v>223600</v>
      </c>
    </row>
    <row r="34" spans="1:5" x14ac:dyDescent="0.3">
      <c r="A34" s="18" t="s">
        <v>84</v>
      </c>
      <c r="B34" s="19">
        <v>313500</v>
      </c>
      <c r="D34" t="str">
        <f t="shared" si="0"/>
        <v>New Mexico</v>
      </c>
      <c r="E34" s="21">
        <f t="shared" si="1"/>
        <v>313500</v>
      </c>
    </row>
    <row r="35" spans="1:5" x14ac:dyDescent="0.3">
      <c r="A35" s="18" t="s">
        <v>16</v>
      </c>
      <c r="B35" s="19">
        <v>1125200</v>
      </c>
      <c r="D35" t="str">
        <f t="shared" si="0"/>
        <v>New York</v>
      </c>
      <c r="E35" s="21">
        <f t="shared" si="1"/>
        <v>1125200</v>
      </c>
    </row>
    <row r="36" spans="1:5" x14ac:dyDescent="0.3">
      <c r="A36" s="18" t="s">
        <v>90</v>
      </c>
      <c r="B36" s="19">
        <v>399350</v>
      </c>
      <c r="D36" t="str">
        <f t="shared" si="0"/>
        <v>North Carolina</v>
      </c>
      <c r="E36" s="21">
        <f t="shared" si="1"/>
        <v>399350</v>
      </c>
    </row>
    <row r="37" spans="1:5" x14ac:dyDescent="0.3">
      <c r="A37" s="18" t="s">
        <v>106</v>
      </c>
      <c r="B37" s="19">
        <v>184100</v>
      </c>
      <c r="D37" t="str">
        <f t="shared" si="0"/>
        <v>North Dakota</v>
      </c>
      <c r="E37" s="21">
        <f t="shared" si="1"/>
        <v>184100</v>
      </c>
    </row>
    <row r="38" spans="1:5" x14ac:dyDescent="0.3">
      <c r="A38" s="18" t="s">
        <v>92</v>
      </c>
      <c r="B38" s="19">
        <v>203600</v>
      </c>
      <c r="D38" t="str">
        <f t="shared" si="0"/>
        <v>Ohio</v>
      </c>
      <c r="E38" s="21">
        <f t="shared" si="1"/>
        <v>203600</v>
      </c>
    </row>
    <row r="39" spans="1:5" x14ac:dyDescent="0.3">
      <c r="A39" s="18" t="s">
        <v>100</v>
      </c>
      <c r="B39" s="19">
        <v>237350</v>
      </c>
      <c r="D39" t="str">
        <f t="shared" si="0"/>
        <v>Oklahoma</v>
      </c>
      <c r="E39" s="21">
        <f t="shared" si="1"/>
        <v>237350</v>
      </c>
    </row>
    <row r="40" spans="1:5" x14ac:dyDescent="0.3">
      <c r="A40" s="18" t="s">
        <v>77</v>
      </c>
      <c r="B40" s="19">
        <v>346750</v>
      </c>
      <c r="D40" t="str">
        <f t="shared" si="0"/>
        <v>Oregon</v>
      </c>
      <c r="E40" s="21">
        <f t="shared" si="1"/>
        <v>346750</v>
      </c>
    </row>
    <row r="41" spans="1:5" x14ac:dyDescent="0.3">
      <c r="A41" s="18" t="s">
        <v>37</v>
      </c>
      <c r="B41" s="19">
        <v>165600</v>
      </c>
      <c r="D41" t="str">
        <f t="shared" si="0"/>
        <v>Pennsylvania</v>
      </c>
      <c r="E41" s="21">
        <f t="shared" si="1"/>
        <v>165600</v>
      </c>
    </row>
    <row r="42" spans="1:5" x14ac:dyDescent="0.3">
      <c r="A42" s="18" t="s">
        <v>123</v>
      </c>
      <c r="B42" s="19">
        <v>198850</v>
      </c>
      <c r="D42" t="str">
        <f t="shared" si="0"/>
        <v>Rhode Island</v>
      </c>
      <c r="E42" s="21">
        <f t="shared" si="1"/>
        <v>198850</v>
      </c>
    </row>
    <row r="43" spans="1:5" x14ac:dyDescent="0.3">
      <c r="A43" s="18" t="s">
        <v>88</v>
      </c>
      <c r="B43" s="19">
        <v>507350</v>
      </c>
      <c r="D43" t="str">
        <f t="shared" si="0"/>
        <v>South Carolina</v>
      </c>
      <c r="E43" s="21">
        <f t="shared" si="1"/>
        <v>507350</v>
      </c>
    </row>
    <row r="44" spans="1:5" x14ac:dyDescent="0.3">
      <c r="A44" s="18" t="s">
        <v>104</v>
      </c>
      <c r="B44" s="19">
        <v>180600</v>
      </c>
      <c r="D44" t="str">
        <f t="shared" si="0"/>
        <v>South Dakota</v>
      </c>
      <c r="E44" s="21">
        <f t="shared" si="1"/>
        <v>180600</v>
      </c>
    </row>
    <row r="45" spans="1:5" x14ac:dyDescent="0.3">
      <c r="A45" s="18" t="s">
        <v>53</v>
      </c>
      <c r="B45" s="19">
        <v>427750</v>
      </c>
      <c r="D45" t="str">
        <f t="shared" si="0"/>
        <v>Tennessee</v>
      </c>
      <c r="E45" s="21">
        <f t="shared" si="1"/>
        <v>427750</v>
      </c>
    </row>
    <row r="46" spans="1:5" x14ac:dyDescent="0.3">
      <c r="A46" s="18" t="s">
        <v>25</v>
      </c>
      <c r="B46" s="19">
        <v>1014250</v>
      </c>
      <c r="D46" t="str">
        <f t="shared" si="0"/>
        <v>Texas</v>
      </c>
      <c r="E46" s="21">
        <f t="shared" si="1"/>
        <v>1014250</v>
      </c>
    </row>
    <row r="47" spans="1:5" x14ac:dyDescent="0.3">
      <c r="A47" s="18" t="s">
        <v>75</v>
      </c>
      <c r="B47" s="19">
        <v>310750</v>
      </c>
      <c r="D47" t="str">
        <f t="shared" si="0"/>
        <v>Utah</v>
      </c>
      <c r="E47" s="21">
        <f t="shared" si="1"/>
        <v>310750</v>
      </c>
    </row>
    <row r="48" spans="1:5" x14ac:dyDescent="0.3">
      <c r="A48" s="18" t="s">
        <v>127</v>
      </c>
      <c r="B48" s="19">
        <v>256850</v>
      </c>
      <c r="D48" t="str">
        <f t="shared" si="0"/>
        <v>Vermont</v>
      </c>
      <c r="E48" s="21">
        <f t="shared" si="1"/>
        <v>256850</v>
      </c>
    </row>
    <row r="49" spans="1:5" x14ac:dyDescent="0.3">
      <c r="A49" s="18" t="s">
        <v>69</v>
      </c>
      <c r="B49" s="19">
        <v>403350</v>
      </c>
      <c r="D49" t="str">
        <f t="shared" si="0"/>
        <v>Virginia</v>
      </c>
      <c r="E49" s="21">
        <f t="shared" si="1"/>
        <v>403350</v>
      </c>
    </row>
    <row r="50" spans="1:5" x14ac:dyDescent="0.3">
      <c r="A50" s="18" t="s">
        <v>44</v>
      </c>
      <c r="B50" s="19">
        <v>348750</v>
      </c>
      <c r="D50" t="str">
        <f t="shared" si="0"/>
        <v>Washington</v>
      </c>
      <c r="E50" s="21">
        <f t="shared" si="1"/>
        <v>348750</v>
      </c>
    </row>
    <row r="51" spans="1:5" x14ac:dyDescent="0.3">
      <c r="A51" s="18" t="s">
        <v>114</v>
      </c>
      <c r="B51" s="19">
        <v>154600</v>
      </c>
      <c r="D51" t="str">
        <f t="shared" si="0"/>
        <v>West Virginia</v>
      </c>
      <c r="E51" s="21">
        <f t="shared" si="1"/>
        <v>154600</v>
      </c>
    </row>
    <row r="52" spans="1:5" x14ac:dyDescent="0.3">
      <c r="A52" s="18" t="s">
        <v>110</v>
      </c>
      <c r="B52" s="19">
        <v>205850</v>
      </c>
      <c r="D52" t="str">
        <f t="shared" si="0"/>
        <v>Wisconsin</v>
      </c>
      <c r="E52" s="21">
        <f t="shared" si="1"/>
        <v>205850</v>
      </c>
    </row>
    <row r="53" spans="1:5" x14ac:dyDescent="0.3">
      <c r="A53" s="18" t="s">
        <v>67</v>
      </c>
      <c r="B53" s="19">
        <v>310750</v>
      </c>
      <c r="D53" t="str">
        <f t="shared" si="0"/>
        <v>Wyoming</v>
      </c>
      <c r="E53" s="21">
        <f t="shared" si="1"/>
        <v>310750</v>
      </c>
    </row>
    <row r="54" spans="1:5" x14ac:dyDescent="0.3">
      <c r="A54" s="18" t="s">
        <v>132</v>
      </c>
      <c r="B54" s="19">
        <v>17148250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MontlySales</vt:lpstr>
      <vt:lpstr>KPIS</vt:lpstr>
      <vt:lpstr>SalesGrowth</vt:lpstr>
      <vt:lpstr>MapUnitSold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chukw</dc:creator>
  <cp:lastModifiedBy>chukw</cp:lastModifiedBy>
  <dcterms:created xsi:type="dcterms:W3CDTF">2022-07-13T15:51:01Z</dcterms:created>
  <dcterms:modified xsi:type="dcterms:W3CDTF">2022-07-13T19:47:59Z</dcterms:modified>
</cp:coreProperties>
</file>