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<sst xmlns="http://schemas.openxmlformats.org/spreadsheetml/2006/main" count="23" uniqueCount="23">
  <si>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r>
      <rPr>
        <sz val="15"/>
        <rFont val="Arial"/>
        <family val="2"/>
        <charset val="1"/>
      </rPr>
      <t xml:space="preserve">SemmedDB Performance Results
</t>
    </r>
    <r>
      <rPr>
        <sz val="10"/>
        <rFont val="Arial"/>
        <family val="2"/>
        <charset val="1"/>
      </rPr>
      <t xml:space="preserve">UA – Uncompressed Array, BB – Byte aligned bitmap, BCA – Bit aligned Dictionary, Huffman, OPT – optimal compression using BB and Huffman</t>
    </r>
  </si>
  <si>
    <t xml:space="preserve">Avg. of 5 using spinlocks (ms)</t>
  </si>
  <si>
    <t xml:space="preserve">Avg. of 5 using atomic primitives</t>
  </si>
  <si>
    <t xml:space="preserve">UA – 0 threads</t>
  </si>
  <si>
    <t xml:space="preserve">UA – 1 thread</t>
  </si>
  <si>
    <t xml:space="preserve">UA – 2 threads</t>
  </si>
  <si>
    <t xml:space="preserve">UA – 4 threads</t>
  </si>
  <si>
    <t xml:space="preserve">BB – 0 threads</t>
  </si>
  <si>
    <t xml:space="preserve">BB – 1 thread</t>
  </si>
  <si>
    <t xml:space="preserve">BB – 2 threads</t>
  </si>
  <si>
    <t xml:space="preserve">BB – 4 threads</t>
  </si>
  <si>
    <t xml:space="preserve">BCA – 0 threads</t>
  </si>
  <si>
    <t xml:space="preserve">BCA – 1 thread</t>
  </si>
  <si>
    <t xml:space="preserve">BCA – 2 threads</t>
  </si>
  <si>
    <t xml:space="preserve">BCA – 4 threads</t>
  </si>
  <si>
    <t xml:space="preserve">Huffman – 0 threads</t>
  </si>
  <si>
    <t xml:space="preserve">Huffman – 1 thread</t>
  </si>
  <si>
    <t xml:space="preserve">Huffman – 2 threads</t>
  </si>
  <si>
    <t xml:space="preserve">Huffman – 4 threads</t>
  </si>
  <si>
    <t xml:space="preserve">OPT – 0 threads</t>
  </si>
  <si>
    <t xml:space="preserve">OPT – 1 thread</t>
  </si>
  <si>
    <t xml:space="preserve">OPT – 2 threads</t>
  </si>
  <si>
    <t xml:space="preserve">OPT – 4 threads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</si>
</sst>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5"/>
  <cols>
    <col collapsed="false" hidden="false" max="1" min="1" style="0" width="30.780612244898"/>
    <col collapsed="false" hidden="false" max="2" min="2" style="0" width="25.9897959183673"/>
    <col collapsed="false" hidden="false" max="3" min="3" style="0" width="30.4438775510204"/>
    <col collapsed="false" hidden="false" max="5" min="4" style="0" width="13.1377551020408"/>
    <col collapsed="false" hidden="false" max="6" min="6" style="0" width="14.219387755102"/>
    <col collapsed="false" hidden="false" max="1025" min="7" style="0" width="13.1377551020408"/>
  </cols>
  <sheetData>
    <row r="1" customFormat="false" ht="31.5" hidden="false" customHeight="true" outlineLevel="0" collapsed="false">
      <c r="A1" s="1" t="s">
        <v>0</v>
      </c>
      <c r="B1" s="1"/>
      <c r="C1" s="1" t="n">
        <v>2</v>
      </c>
      <c r="D1" s="1"/>
      <c r="E1" s="1"/>
      <c r="F1" s="1"/>
      <c r="G1" s="1"/>
      <c r="H1" s="1"/>
      <c r="I1" s="1"/>
    </row>
    <row r="2" customFormat="false" ht="12.85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B3" s="3" t="s">
        <v>1</v>
      </c>
      <c r="C3" s="3" t="s">
        <v>2</v>
      </c>
    </row>
    <row r="4" customFormat="false" ht="12.8" hidden="false" customHeight="false" outlineLevel="0" collapsed="false">
      <c r="A4" s="3" t="s">
        <v>3</v>
      </c>
      <c r="B4" s="4" t="n">
        <f aca="false">(185.35+187.683+186.198+188.561+187.315)/5</f>
        <v>187.0214</v>
      </c>
      <c r="C4" s="4" t="n">
        <f aca="false">(189.453+188.773+188.198+190.077+189.413)/5</f>
        <v>189.1828</v>
      </c>
    </row>
    <row r="5" customFormat="false" ht="12.8" hidden="false" customHeight="false" outlineLevel="0" collapsed="false">
      <c r="A5" s="3" t="s">
        <v>4</v>
      </c>
      <c r="B5" s="4" t="n">
        <f aca="false">(189.621+187.801+187.752+189.914+188.649)/5</f>
        <v>188.7474</v>
      </c>
      <c r="C5" s="4" t="n">
        <f aca="false">(190.388+190.995+189.599+191.063+190.853)/5</f>
        <v>190.5796</v>
      </c>
    </row>
    <row r="6" customFormat="false" ht="12.8" hidden="false" customHeight="false" outlineLevel="0" collapsed="false">
      <c r="A6" s="3" t="s">
        <v>5</v>
      </c>
      <c r="B6" s="4" t="n">
        <f aca="false">(1013.26+1013.91+1009.97+1016.28+1005.49)/5</f>
        <v>1011.782</v>
      </c>
      <c r="C6" s="4" t="n">
        <f aca="false">(185.301+186.958+184.296+187.101+187.014)/5</f>
        <v>186.134</v>
      </c>
    </row>
    <row r="7" customFormat="false" ht="12.8" hidden="false" customHeight="false" outlineLevel="0" collapsed="false">
      <c r="A7" s="3" t="s">
        <v>6</v>
      </c>
      <c r="B7" s="4" t="n">
        <f aca="false">(1016.78+1007.78+1017.44+1007.67+1017.27)/5</f>
        <v>1013.388</v>
      </c>
      <c r="C7" s="4" t="n">
        <f aca="false">(191.474+193.489+191.216+194.203+193.078)/5</f>
        <v>192.692</v>
      </c>
    </row>
    <row r="8" customFormat="false" ht="12.8" hidden="false" customHeight="false" outlineLevel="0" collapsed="false">
      <c r="A8" s="3"/>
      <c r="B8" s="4"/>
      <c r="C8" s="4"/>
    </row>
    <row r="9" customFormat="false" ht="12.8" hidden="false" customHeight="false" outlineLevel="0" collapsed="false">
      <c r="A9" s="3" t="s">
        <v>7</v>
      </c>
      <c r="B9" s="4" t="n">
        <f aca="false">(185.518+183.518+185.459+184.323+183.863)/5</f>
        <v>184.5362</v>
      </c>
      <c r="C9" s="4" t="n">
        <f aca="false">(182.477+180.712+180.574+180.931+181.119)/5</f>
        <v>181.1626</v>
      </c>
    </row>
    <row r="10" customFormat="false" ht="12.8" hidden="false" customHeight="false" outlineLevel="0" collapsed="false">
      <c r="A10" s="3" t="s">
        <v>8</v>
      </c>
      <c r="B10" s="4" t="n">
        <f aca="false">(195.359+184.64+186.611+185.015+184.257)/5</f>
        <v>187.1764</v>
      </c>
      <c r="C10" s="4" t="n">
        <f aca="false">(183.534+182.049+183.464+181.432+182.023)/5</f>
        <v>182.5004</v>
      </c>
    </row>
    <row r="11" customFormat="false" ht="12.8" hidden="false" customHeight="false" outlineLevel="0" collapsed="false">
      <c r="A11" s="3" t="s">
        <v>9</v>
      </c>
      <c r="B11" s="4" t="n">
        <f aca="false">(1007.12+997.948+1003.58+1001.52+998.619)/5</f>
        <v>1001.7574</v>
      </c>
      <c r="C11" s="4" t="n">
        <f aca="false">(177.953+177.892+178.09+177.511+177.321)/5</f>
        <v>177.7534</v>
      </c>
    </row>
    <row r="12" customFormat="false" ht="12.8" hidden="false" customHeight="false" outlineLevel="0" collapsed="false">
      <c r="A12" s="3" t="s">
        <v>10</v>
      </c>
      <c r="B12" s="4" t="n">
        <f aca="false">(1016.66+1005.5+1005.24+1014.82+1013.6)/5</f>
        <v>1011.164</v>
      </c>
      <c r="C12" s="4" t="n">
        <f aca="false">(183.663+182.027+182.551+180.906+183.123)/5</f>
        <v>182.454</v>
      </c>
    </row>
    <row r="13" customFormat="false" ht="12.8" hidden="false" customHeight="false" outlineLevel="0" collapsed="false">
      <c r="A13" s="3"/>
      <c r="B13" s="4"/>
      <c r="C13" s="4"/>
    </row>
    <row r="14" customFormat="false" ht="12.8" hidden="false" customHeight="false" outlineLevel="0" collapsed="false">
      <c r="A14" s="3" t="s">
        <v>11</v>
      </c>
      <c r="B14" s="4" t="n">
        <f aca="false">(208.497+208.188+185.553+204.142+205.6)/5</f>
        <v>202.396</v>
      </c>
      <c r="C14" s="4" t="n">
        <f aca="false">(177.231+177.247+175.318+178.135+174.781)/5</f>
        <v>176.5424</v>
      </c>
    </row>
    <row r="15" customFormat="false" ht="12.8" hidden="false" customHeight="false" outlineLevel="0" collapsed="false">
      <c r="A15" s="3" t="s">
        <v>12</v>
      </c>
      <c r="B15" s="4" t="n">
        <f aca="false">(207.911+208.201+199.663+172.336+202.524)/5</f>
        <v>198.127</v>
      </c>
      <c r="C15" s="4" t="n">
        <f aca="false">(177.007+177.841+175.202+175.777+177.044)/5</f>
        <v>176.5742</v>
      </c>
    </row>
    <row r="16" customFormat="false" ht="12.8" hidden="false" customHeight="false" outlineLevel="0" collapsed="false">
      <c r="A16" s="3" t="s">
        <v>13</v>
      </c>
      <c r="B16" s="4" t="n">
        <f aca="false">(1128.3+1145.94+990.908+982.939+1104.27)/5</f>
        <v>1070.4714</v>
      </c>
      <c r="C16" s="4" t="n">
        <f aca="false">(172.326+172.458+171.024+172.912+171.805)/5</f>
        <v>172.105</v>
      </c>
    </row>
    <row r="17" customFormat="false" ht="12.8" hidden="false" customHeight="false" outlineLevel="0" collapsed="false">
      <c r="A17" s="3" t="s">
        <v>14</v>
      </c>
      <c r="B17" s="4" t="n">
        <f aca="false">(1153.9+1142.52+1000.06+1155.45+1000.91)/5</f>
        <v>1090.568</v>
      </c>
      <c r="C17" s="4" t="n">
        <f aca="false">(177.247+175.476+176.973+176.201+177.321)/5</f>
        <v>176.6436</v>
      </c>
    </row>
    <row r="18" customFormat="false" ht="12.8" hidden="false" customHeight="false" outlineLevel="0" collapsed="false">
      <c r="A18" s="3"/>
      <c r="B18" s="4"/>
      <c r="C18" s="4"/>
    </row>
    <row r="19" customFormat="false" ht="12.8" hidden="false" customHeight="false" outlineLevel="0" collapsed="false">
      <c r="A19" s="3" t="s">
        <v>15</v>
      </c>
      <c r="B19" s="4" t="n">
        <f aca="false">(156.323+158.547+155.782+158.237)/4</f>
        <v>157.22225</v>
      </c>
      <c r="C19" s="4" t="n">
        <f aca="false">(261.252+254.635+260.409+259.8+253.674)/5</f>
        <v>257.954</v>
      </c>
    </row>
    <row r="20" customFormat="false" ht="12.8" hidden="false" customHeight="false" outlineLevel="0" collapsed="false">
      <c r="A20" s="3" t="s">
        <v>16</v>
      </c>
      <c r="B20" s="4" t="n">
        <f aca="false">(163.265+165.212+163.828+164.419)/4</f>
        <v>164.181</v>
      </c>
      <c r="C20" s="4" t="n">
        <f aca="false">(259.252+256.465+259.771+267.318+257.463)/5</f>
        <v>260.0538</v>
      </c>
    </row>
    <row r="21" customFormat="false" ht="12.8" hidden="false" customHeight="false" outlineLevel="0" collapsed="false">
      <c r="A21" s="3" t="s">
        <v>17</v>
      </c>
      <c r="B21" s="4" t="n">
        <f aca="false">(629.301+625.109+647.354+615.71)/4</f>
        <v>629.3685</v>
      </c>
      <c r="C21" s="4" t="n">
        <f aca="false">(236.18+240.176+234.402+240.49+232.584)/5</f>
        <v>236.7664</v>
      </c>
    </row>
    <row r="22" customFormat="false" ht="12.8" hidden="false" customHeight="false" outlineLevel="0" collapsed="false">
      <c r="A22" s="3" t="s">
        <v>18</v>
      </c>
      <c r="B22" s="4" t="n">
        <f aca="false">(653.624+642.715+647.354+646.146)/4</f>
        <v>647.45975</v>
      </c>
      <c r="C22" s="4" t="n">
        <f aca="false">(255.874+255.175+258.919+263.465+256.358)/5</f>
        <v>257.9582</v>
      </c>
    </row>
    <row r="23" customFormat="false" ht="12.8" hidden="false" customHeight="false" outlineLevel="0" collapsed="false">
      <c r="A23" s="3"/>
      <c r="B23" s="4"/>
      <c r="C23" s="4"/>
    </row>
    <row r="24" customFormat="false" ht="12.8" hidden="false" customHeight="false" outlineLevel="0" collapsed="false">
      <c r="A24" s="3" t="s">
        <v>19</v>
      </c>
      <c r="B24" s="4" t="n">
        <f aca="false">(196.883+205.375+204.862+195.828+199.713)/5</f>
        <v>200.5322</v>
      </c>
      <c r="C24" s="4" t="n">
        <f aca="false">(196.649+193.304+192.973+193.331+192.929)/5</f>
        <v>193.8372</v>
      </c>
    </row>
    <row r="25" customFormat="false" ht="12.8" hidden="false" customHeight="false" outlineLevel="0" collapsed="false">
      <c r="A25" s="3" t="s">
        <v>20</v>
      </c>
      <c r="B25" s="4" t="n">
        <f aca="false">(198.982+203.903+204.406+201.253+199.713)/5</f>
        <v>201.6514</v>
      </c>
      <c r="C25" s="4" t="n">
        <f aca="false">(196.216+195.116+193.5+195.368+193.955)/5</f>
        <v>194.831</v>
      </c>
    </row>
    <row r="26" customFormat="false" ht="12.8" hidden="false" customHeight="false" outlineLevel="0" collapsed="false">
      <c r="A26" s="3" t="s">
        <v>21</v>
      </c>
      <c r="B26" s="4" t="n">
        <f aca="false">(1034.25+1036.47+1037.85+1020.56+1025.23)/5</f>
        <v>1030.872</v>
      </c>
      <c r="C26" s="4" t="n">
        <f aca="false">(189.218+187.816+187.415+188.644+186.529)/5</f>
        <v>187.9244</v>
      </c>
    </row>
    <row r="27" customFormat="false" ht="12.8" hidden="false" customHeight="false" outlineLevel="0" collapsed="false">
      <c r="A27" s="3" t="s">
        <v>22</v>
      </c>
      <c r="B27" s="5" t="n">
        <f aca="false">(1041.53+1069.97+1034.96+1047.65+1042.28)/5</f>
        <v>1047.278</v>
      </c>
      <c r="C27" s="4" t="n">
        <f aca="false">(194.897+196.452+194.213+196.47+193.065)/5</f>
        <v>195.0194</v>
      </c>
    </row>
  </sheetData>
  <mergeCells count="2">
    <mergeCell ref="A1:I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2015-12-23T07:08:58Z</dcterms:created>
  <dc:creator/>
  <dc:description/>
  <dc:language>en-US</dc:language>
  <cp:lastModifiedBy/>
  <dcterms:modified xsi:type="dcterms:W3CDTF">2016-07-07T01:48:53Z</dcterms:modified>
  <cp:revision>18</cp:revision>
  <dc:subject/>
  <dc:title/>
</cp:coreProperties>
</file>