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<sst xmlns="http://schemas.openxmlformats.org/spreadsheetml/2006/main" count="37" uniqueCount="20">
  <si>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Build Time (secs)</t>
  </si>
  <si>
    <t xml:space="preserve">Pubmed – Mesh only</t>
  </si>
  <si>
    <t xml:space="preserve">UA</t>
  </si>
  <si>
    <t xml:space="preserve">BCA</t>
  </si>
  <si>
    <t xml:space="preserve">Huffman</t>
  </si>
  <si>
    <t xml:space="preserve">BB</t>
  </si>
  <si>
    <t xml:space="preserve">DA1</t>
  </si>
  <si>
    <t xml:space="preserve">DY</t>
  </si>
  <si>
    <t xml:space="preserve">DT1</t>
  </si>
  <si>
    <t xml:space="preserve">DT2</t>
  </si>
  <si>
    <t xml:space="preserve">DA2</t>
  </si>
  <si>
    <t xml:space="preserve">Total:</t>
  </si>
  <si>
    <t xml:space="preserve">Pubmed – Mesh + Supp.</t>
  </si>
  <si>
    <t xml:space="preserve">SemmedDB</t>
  </si>
  <si>
    <t xml:space="preserve">CS1</t>
  </si>
  <si>
    <t xml:space="preserve">PA1</t>
  </si>
  <si>
    <t xml:space="preserve">SP1</t>
  </si>
  <si>
    <t xml:space="preserve">SP2</t>
  </si>
  <si>
    <t xml:space="preserve">PA2</t>
  </si>
  <si>
    <t xml:space="preserve">CS2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</si>
</sst>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025" min="1" style="0" width="12.867346938775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2.8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</row>
    <row r="4" customFormat="false" ht="12.8" hidden="false" customHeight="false" outlineLevel="0" collapsed="false">
      <c r="A4" s="3" t="s">
        <v>6</v>
      </c>
      <c r="B4" s="4" t="n">
        <f aca="false">2.12862</f>
        <v>2.12862</v>
      </c>
      <c r="C4" s="5" t="n">
        <f aca="false">2.59652</f>
        <v>2.59652</v>
      </c>
      <c r="D4" s="4" t="n">
        <f aca="false">212.024</f>
        <v>212.024</v>
      </c>
      <c r="E4" s="4" t="n">
        <f aca="false">15.8504</f>
        <v>15.8504</v>
      </c>
    </row>
    <row r="5" customFormat="false" ht="12.8" hidden="false" customHeight="false" outlineLevel="0" collapsed="false">
      <c r="A5" s="3" t="s">
        <v>7</v>
      </c>
      <c r="B5" s="4" t="n">
        <f aca="false">1.78368</f>
        <v>1.78368</v>
      </c>
      <c r="C5" s="4" t="n">
        <f aca="false">2.24727</f>
        <v>2.24727</v>
      </c>
      <c r="D5" s="4" t="n">
        <f aca="false">6.34115</f>
        <v>6.34115</v>
      </c>
      <c r="E5" s="4" t="n">
        <f aca="false">8.65218</f>
        <v>8.65218</v>
      </c>
    </row>
    <row r="6" customFormat="false" ht="12.8" hidden="false" customHeight="false" outlineLevel="0" collapsed="false">
      <c r="A6" s="3" t="s">
        <v>8</v>
      </c>
      <c r="B6" s="4" t="n">
        <f aca="false">7.03131</f>
        <v>7.03131</v>
      </c>
      <c r="C6" s="4" t="n">
        <f aca="false">8.54817</f>
        <v>8.54817</v>
      </c>
      <c r="D6" s="4" t="n">
        <f aca="false">108.943</f>
        <v>108.943</v>
      </c>
      <c r="E6" s="4"/>
    </row>
    <row r="7" customFormat="false" ht="12.8" hidden="false" customHeight="false" outlineLevel="0" collapsed="false">
      <c r="A7" s="3" t="s">
        <v>9</v>
      </c>
      <c r="B7" s="4" t="n">
        <f aca="false">4.9671</f>
        <v>4.9671</v>
      </c>
      <c r="C7" s="4" t="n">
        <f aca="false">6.16536</f>
        <v>6.16536</v>
      </c>
      <c r="D7" s="4" t="n">
        <f aca="false">334.249</f>
        <v>334.249</v>
      </c>
      <c r="E7" s="4"/>
    </row>
    <row r="8" customFormat="false" ht="12.8" hidden="false" customHeight="false" outlineLevel="0" collapsed="false">
      <c r="A8" s="3" t="s">
        <v>10</v>
      </c>
      <c r="B8" s="4" t="n">
        <f aca="false">2.7315</f>
        <v>2.7315</v>
      </c>
      <c r="C8" s="4" t="n">
        <f aca="false">3.3032</f>
        <v>3.3032</v>
      </c>
      <c r="D8" s="6" t="n">
        <f aca="false">(163.689)</f>
        <v>163.689</v>
      </c>
      <c r="E8" s="4" t="n">
        <f aca="false">21.3492</f>
        <v>21.3492</v>
      </c>
    </row>
    <row r="9" customFormat="false" ht="12.8" hidden="false" customHeight="false" outlineLevel="0" collapsed="false">
      <c r="A9" s="2" t="s">
        <v>11</v>
      </c>
      <c r="B9" s="4" t="n">
        <f aca="false">SUM(B4:B8)</f>
        <v>18.64221</v>
      </c>
      <c r="C9" s="4" t="n">
        <f aca="false">SUM(C4:C8)</f>
        <v>22.86052</v>
      </c>
      <c r="D9" s="4" t="n">
        <f aca="false">SUM(D4:D8)</f>
        <v>825.24615</v>
      </c>
      <c r="E9" s="4"/>
    </row>
    <row r="11" customFormat="false" ht="12.8" hidden="false" customHeight="false" outlineLevel="0" collapsed="false">
      <c r="A11" s="7" t="s">
        <v>0</v>
      </c>
      <c r="B11" s="7"/>
      <c r="C11" s="7"/>
      <c r="D11" s="7"/>
      <c r="E11" s="7"/>
    </row>
    <row r="12" customFormat="false" ht="12.8" hidden="false" customHeight="false" outlineLevel="0" collapsed="false">
      <c r="A12" s="8" t="s">
        <v>12</v>
      </c>
      <c r="B12" s="8"/>
      <c r="C12" s="8"/>
      <c r="D12" s="8"/>
      <c r="E12" s="8"/>
    </row>
    <row r="13" customFormat="false" ht="12.8" hidden="false" customHeight="false" outlineLevel="0" collapsed="false">
      <c r="A13" s="9"/>
      <c r="B13" s="9" t="s">
        <v>2</v>
      </c>
      <c r="C13" s="9" t="s">
        <v>3</v>
      </c>
      <c r="D13" s="9" t="s">
        <v>4</v>
      </c>
      <c r="E13" s="9" t="s">
        <v>5</v>
      </c>
    </row>
    <row r="14" customFormat="false" ht="12.8" hidden="false" customHeight="false" outlineLevel="0" collapsed="false">
      <c r="A14" s="9" t="s">
        <v>6</v>
      </c>
      <c r="B14" s="10" t="n">
        <f aca="false">2.1216</f>
        <v>2.1216</v>
      </c>
      <c r="C14" s="10" t="n">
        <f aca="false">2.61609</f>
        <v>2.61609</v>
      </c>
      <c r="D14" s="10" t="n">
        <f aca="false">214.208</f>
        <v>214.208</v>
      </c>
      <c r="E14" s="10" t="n">
        <f aca="false">16.1387</f>
        <v>16.1387</v>
      </c>
    </row>
    <row r="15" customFormat="false" ht="12.8" hidden="false" customHeight="false" outlineLevel="0" collapsed="false">
      <c r="A15" s="9" t="s">
        <v>7</v>
      </c>
      <c r="B15" s="10" t="n">
        <f aca="false">1.78241</f>
        <v>1.78241</v>
      </c>
      <c r="C15" s="11" t="n">
        <f aca="false">2.24836</f>
        <v>2.24836</v>
      </c>
      <c r="D15" s="10" t="n">
        <f aca="false">6.34659</f>
        <v>6.34659</v>
      </c>
      <c r="E15" s="10" t="n">
        <f aca="false">8.66859</f>
        <v>8.66859</v>
      </c>
    </row>
    <row r="16" customFormat="false" ht="12.8" hidden="false" customHeight="false" outlineLevel="0" collapsed="false">
      <c r="A16" s="9" t="s">
        <v>8</v>
      </c>
      <c r="B16" s="10" t="n">
        <f aca="false">39.985</f>
        <v>39.985</v>
      </c>
      <c r="C16" s="10" t="n">
        <f aca="false">30.4438</f>
        <v>30.4438</v>
      </c>
      <c r="D16" s="10" t="n">
        <f aca="false">459.665</f>
        <v>459.665</v>
      </c>
      <c r="E16" s="10"/>
    </row>
    <row r="17" customFormat="false" ht="12.8" hidden="false" customHeight="false" outlineLevel="0" collapsed="false">
      <c r="A17" s="9" t="s">
        <v>9</v>
      </c>
      <c r="B17" s="10" t="n">
        <f aca="false">27.6268</f>
        <v>27.6268</v>
      </c>
      <c r="C17" s="10" t="n">
        <f aca="false">27.8309</f>
        <v>27.8309</v>
      </c>
      <c r="D17" s="10" t="n">
        <f aca="false">1152.95</f>
        <v>1152.95</v>
      </c>
      <c r="E17" s="10"/>
    </row>
    <row r="18" customFormat="false" ht="12.8" hidden="false" customHeight="false" outlineLevel="0" collapsed="false">
      <c r="A18" s="9" t="s">
        <v>10</v>
      </c>
      <c r="B18" s="10" t="n">
        <f aca="false">2.99336</f>
        <v>2.99336</v>
      </c>
      <c r="C18" s="10" t="n">
        <f aca="false">3.30424</f>
        <v>3.30424</v>
      </c>
      <c r="D18" s="10" t="n">
        <f aca="false">166.442</f>
        <v>166.442</v>
      </c>
      <c r="E18" s="10" t="n">
        <f aca="false">21.3304</f>
        <v>21.3304</v>
      </c>
    </row>
    <row r="19" customFormat="false" ht="12.8" hidden="false" customHeight="false" outlineLevel="0" collapsed="false">
      <c r="A19" s="8" t="s">
        <v>11</v>
      </c>
      <c r="B19" s="10" t="n">
        <f aca="false">SUM(B14:B18)</f>
        <v>74.50917</v>
      </c>
      <c r="C19" s="10" t="n">
        <f aca="false">SUM(C14:C18)</f>
        <v>66.44339</v>
      </c>
      <c r="D19" s="10" t="n">
        <f aca="false">SUM(D14:D18)</f>
        <v>1999.61159</v>
      </c>
      <c r="E19" s="10"/>
    </row>
    <row r="21" customFormat="false" ht="12.8" hidden="false" customHeight="false" outlineLevel="0" collapsed="false">
      <c r="A21" s="12" t="s">
        <v>0</v>
      </c>
      <c r="B21" s="12"/>
      <c r="C21" s="12"/>
      <c r="D21" s="12"/>
      <c r="E21" s="12"/>
      <c r="F21" s="12"/>
    </row>
    <row r="22" customFormat="false" ht="12.8" hidden="false" customHeight="false" outlineLevel="0" collapsed="false">
      <c r="A22" s="13" t="s">
        <v>13</v>
      </c>
      <c r="B22" s="13"/>
      <c r="C22" s="13"/>
      <c r="D22" s="13"/>
      <c r="E22" s="13"/>
      <c r="F22" s="13"/>
    </row>
    <row r="23" customFormat="false" ht="12.8" hidden="false" customHeight="false" outlineLevel="0" collapsed="false">
      <c r="A23" s="14"/>
      <c r="B23" s="14" t="s">
        <v>2</v>
      </c>
      <c r="C23" s="14" t="s">
        <v>3</v>
      </c>
      <c r="D23" s="14" t="s">
        <v>5</v>
      </c>
      <c r="E23" s="14" t="s">
        <v>4</v>
      </c>
      <c r="F23" s="12"/>
    </row>
    <row r="24" customFormat="false" ht="12.8" hidden="false" customHeight="false" outlineLevel="0" collapsed="false">
      <c r="A24" s="14" t="s">
        <v>14</v>
      </c>
      <c r="B24" s="15" t="n">
        <f aca="false">0.147853</f>
        <v>0.147853</v>
      </c>
      <c r="C24" s="15" t="n">
        <f aca="false">0.222369</f>
        <v>0.222369</v>
      </c>
      <c r="D24" s="15" t="n">
        <f aca="false">1.03084</f>
        <v>1.03084</v>
      </c>
      <c r="E24" s="15" t="n">
        <f aca="false">15.8893</f>
        <v>15.8893</v>
      </c>
      <c r="F24" s="15"/>
    </row>
    <row r="25" customFormat="false" ht="12.8" hidden="false" customHeight="false" outlineLevel="0" collapsed="false">
      <c r="A25" s="14" t="s">
        <v>15</v>
      </c>
      <c r="B25" s="15" t="n">
        <f aca="false">0.663488</f>
        <v>0.663488</v>
      </c>
      <c r="C25" s="15" t="n">
        <f aca="false">0.77159</f>
        <v>0.77159</v>
      </c>
      <c r="D25" s="15" t="n">
        <f aca="false">3.64441</f>
        <v>3.64441</v>
      </c>
      <c r="E25" s="15" t="n">
        <f aca="false">230.083</f>
        <v>230.083</v>
      </c>
      <c r="F25" s="15"/>
    </row>
    <row r="26" customFormat="false" ht="12.8" hidden="false" customHeight="false" outlineLevel="0" collapsed="false">
      <c r="A26" s="14" t="s">
        <v>16</v>
      </c>
      <c r="B26" s="15" t="n">
        <f aca="false">3.07812</f>
        <v>3.07812</v>
      </c>
      <c r="C26" s="15" t="n">
        <f aca="false">3.85295</f>
        <v>3.85295</v>
      </c>
      <c r="D26" s="15" t="n">
        <f aca="false">22.8923</f>
        <v>22.8923</v>
      </c>
      <c r="E26" s="15" t="n">
        <f aca="false">727.164</f>
        <v>727.164</v>
      </c>
      <c r="F26" s="15"/>
    </row>
    <row r="27" customFormat="false" ht="12.8" hidden="false" customHeight="false" outlineLevel="0" collapsed="false">
      <c r="A27" s="14" t="s">
        <v>17</v>
      </c>
      <c r="B27" s="15" t="n">
        <f aca="false">11.3287</f>
        <v>11.3287</v>
      </c>
      <c r="C27" s="15" t="n">
        <f aca="false">13.1777</f>
        <v>13.1777</v>
      </c>
      <c r="D27" s="15" t="n">
        <f aca="false">53.3426</f>
        <v>53.3426</v>
      </c>
      <c r="E27" s="15" t="n">
        <f aca="false">264.656</f>
        <v>264.656</v>
      </c>
      <c r="F27" s="15"/>
    </row>
    <row r="28" customFormat="false" ht="12.8" hidden="false" customHeight="false" outlineLevel="0" collapsed="false">
      <c r="A28" s="14" t="s">
        <v>18</v>
      </c>
      <c r="B28" s="15" t="n">
        <f aca="false">2.2516</f>
        <v>2.2516</v>
      </c>
      <c r="C28" s="15" t="n">
        <f aca="false">2.90198</f>
        <v>2.90198</v>
      </c>
      <c r="D28" s="15" t="n">
        <f aca="false">18.5201</f>
        <v>18.5201</v>
      </c>
      <c r="E28" s="15" t="n">
        <f aca="false">21.2266</f>
        <v>21.2266</v>
      </c>
      <c r="F28" s="15"/>
    </row>
    <row r="29" customFormat="false" ht="12.8" hidden="false" customHeight="false" outlineLevel="0" collapsed="false">
      <c r="A29" s="14" t="s">
        <v>19</v>
      </c>
      <c r="B29" s="15" t="n">
        <f aca="false">0.164851</f>
        <v>0.164851</v>
      </c>
      <c r="C29" s="15" t="n">
        <f aca="false">0.217844</f>
        <v>0.217844</v>
      </c>
      <c r="D29" s="15" t="n">
        <f aca="false">1.17173</f>
        <v>1.17173</v>
      </c>
      <c r="E29" s="15" t="n">
        <f aca="false">13.8824</f>
        <v>13.8824</v>
      </c>
      <c r="F29" s="15"/>
    </row>
    <row r="30" customFormat="false" ht="12.8" hidden="false" customHeight="false" outlineLevel="0" collapsed="false">
      <c r="A30" s="13" t="s">
        <v>11</v>
      </c>
      <c r="B30" s="15" t="n">
        <f aca="false">SUM(B24:B29)</f>
        <v>17.634612</v>
      </c>
      <c r="C30" s="15" t="n">
        <f aca="false">SUM(C24:C29)</f>
        <v>21.144433</v>
      </c>
      <c r="D30" s="15" t="n">
        <f aca="false">SUM(D24:D29)</f>
        <v>100.60198</v>
      </c>
      <c r="E30" s="15" t="n">
        <f aca="false">SUM(E24:E29)</f>
        <v>1272.9013</v>
      </c>
      <c r="F30" s="15"/>
    </row>
  </sheetData>
  <mergeCells count="6">
    <mergeCell ref="A1:E1"/>
    <mergeCell ref="A2:E2"/>
    <mergeCell ref="A11:E11"/>
    <mergeCell ref="A12:E12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2016-05-19T23:02:50Z</dcterms:created>
  <dc:creator/>
  <dc:description/>
  <dc:language>en-US</dc:language>
  <cp:lastModifiedBy/>
  <dcterms:modified xsi:type="dcterms:W3CDTF">2016-06-01T00:56:32Z</dcterms:modified>
  <cp:revision>20</cp:revision>
  <dc:subject/>
  <dc:title/>
</cp:coreProperties>
</file>