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W2PEPF00005ADB\EXCELCNV\4f39030b-cfc3-4c08-9d79-5ecd8d2a58f1\"/>
    </mc:Choice>
  </mc:AlternateContent>
  <xr:revisionPtr revIDLastSave="0" documentId="8_{32E8837B-7CCE-4CFA-AE11-1A23781E9E77}" xr6:coauthVersionLast="47" xr6:coauthVersionMax="47" xr10:uidLastSave="{00000000-0000-0000-0000-000000000000}"/>
  <bookViews>
    <workbookView xWindow="-60" yWindow="-60" windowWidth="15480" windowHeight="11640" xr2:uid="{21603D51-9A9B-4D11-82A8-41DABD3EC56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S245" i="1"/>
  <c r="S130" i="1"/>
  <c r="S38" i="1"/>
  <c r="S58" i="1"/>
  <c r="S68" i="1"/>
  <c r="S129" i="1"/>
  <c r="S135" i="1"/>
  <c r="S207" i="1"/>
  <c r="S72" i="1"/>
  <c r="S372" i="1"/>
  <c r="S253" i="1"/>
  <c r="S420" i="1"/>
  <c r="S325" i="1"/>
  <c r="S438" i="1"/>
  <c r="S334" i="1"/>
  <c r="S166" i="1"/>
  <c r="S67" i="1"/>
  <c r="S408" i="1"/>
  <c r="S140" i="1"/>
  <c r="S462" i="1"/>
  <c r="S423" i="1"/>
  <c r="S422" i="1"/>
  <c r="S470" i="1"/>
  <c r="S368" i="1"/>
  <c r="S421" i="1"/>
  <c r="S497" i="1"/>
  <c r="S191" i="1"/>
  <c r="S2" i="1"/>
  <c r="S119" i="1"/>
  <c r="S303" i="1"/>
  <c r="S300" i="1"/>
  <c r="S84" i="1"/>
  <c r="S117" i="1"/>
  <c r="S86" i="1"/>
  <c r="S274" i="1"/>
  <c r="S69" i="1"/>
  <c r="S99" i="1"/>
  <c r="S452" i="1"/>
  <c r="S144" i="1"/>
  <c r="S458" i="1"/>
  <c r="S304" i="1"/>
  <c r="S428" i="1"/>
  <c r="S160" i="1"/>
  <c r="S198" i="1"/>
  <c r="S292" i="1"/>
  <c r="S74" i="1"/>
  <c r="S364" i="1"/>
  <c r="S401" i="1"/>
  <c r="S218" i="1"/>
  <c r="S447" i="1"/>
  <c r="S216" i="1"/>
  <c r="S463" i="1"/>
  <c r="S134" i="1"/>
  <c r="S390" i="1"/>
  <c r="S285" i="1"/>
  <c r="S269" i="1"/>
  <c r="S258" i="1"/>
  <c r="S195" i="1"/>
  <c r="S138" i="1"/>
  <c r="S338" i="1"/>
  <c r="S40" i="1"/>
  <c r="S350" i="1"/>
  <c r="S349" i="1"/>
  <c r="S441" i="1"/>
  <c r="S318" i="1"/>
  <c r="S445" i="1"/>
  <c r="S112" i="1"/>
  <c r="S301" i="1"/>
  <c r="S159" i="1"/>
  <c r="S374" i="1"/>
  <c r="S286" i="1"/>
  <c r="S333" i="1"/>
  <c r="S386" i="1"/>
  <c r="S54" i="1"/>
  <c r="S293" i="1"/>
  <c r="S107" i="1"/>
  <c r="S341" i="1"/>
  <c r="S362" i="1"/>
  <c r="S181" i="1"/>
  <c r="S295" i="1"/>
  <c r="S264" i="1"/>
  <c r="S7" i="1"/>
  <c r="S200" i="1"/>
  <c r="S317" i="1"/>
  <c r="S244" i="1"/>
  <c r="S436" i="1"/>
  <c r="S57" i="1"/>
  <c r="S351" i="1"/>
  <c r="S377" i="1"/>
  <c r="S315" i="1"/>
  <c r="S175" i="1"/>
  <c r="S473" i="1"/>
  <c r="S123" i="1"/>
  <c r="S124" i="1"/>
  <c r="S56" i="1"/>
  <c r="S259" i="1"/>
  <c r="S499" i="1"/>
  <c r="S430" i="1"/>
  <c r="S411" i="1"/>
  <c r="S133" i="1"/>
  <c r="S232" i="1"/>
  <c r="S31" i="1"/>
  <c r="S139" i="1"/>
  <c r="S215" i="1"/>
  <c r="S276" i="1"/>
  <c r="S165" i="1"/>
  <c r="S227" i="1"/>
  <c r="S22" i="1"/>
  <c r="S296" i="1"/>
  <c r="S121" i="1"/>
  <c r="S12" i="1"/>
  <c r="S320" i="1"/>
  <c r="S150" i="1"/>
  <c r="S226" i="1"/>
  <c r="S366" i="1"/>
  <c r="S282" i="1"/>
  <c r="S461" i="1"/>
  <c r="S380" i="1"/>
  <c r="S337" i="1"/>
  <c r="S454" i="1"/>
  <c r="S250" i="1"/>
  <c r="S163" i="1"/>
  <c r="S183" i="1"/>
  <c r="S405" i="1"/>
  <c r="S13" i="1"/>
  <c r="S288" i="1"/>
  <c r="S167" i="1"/>
  <c r="S201" i="1"/>
  <c r="S297" i="1"/>
  <c r="S213" i="1"/>
  <c r="S289" i="1"/>
  <c r="S239" i="1"/>
  <c r="S23" i="1"/>
  <c r="S188" i="1"/>
  <c r="S24" i="1"/>
  <c r="S479" i="1"/>
  <c r="S49" i="1"/>
  <c r="S357" i="1"/>
  <c r="S214" i="1"/>
  <c r="S20" i="1"/>
  <c r="S70" i="1"/>
  <c r="S169" i="1"/>
  <c r="S126" i="1"/>
  <c r="S451" i="1"/>
  <c r="S48" i="1"/>
  <c r="S375" i="1"/>
  <c r="S348" i="1"/>
  <c r="S53" i="1"/>
  <c r="S153" i="1"/>
  <c r="S365" i="1"/>
  <c r="S190" i="1"/>
  <c r="S319" i="1"/>
  <c r="S105" i="1"/>
  <c r="S439" i="1"/>
  <c r="S352" i="1"/>
  <c r="S73" i="1"/>
  <c r="S82" i="1"/>
  <c r="S291" i="1"/>
  <c r="S47" i="1"/>
  <c r="S340" i="1"/>
  <c r="S496" i="1"/>
  <c r="S230" i="1"/>
  <c r="S120" i="1"/>
  <c r="S18" i="1"/>
  <c r="S347" i="1"/>
  <c r="S77" i="1"/>
  <c r="S5" i="1"/>
  <c r="S180" i="1"/>
  <c r="S100" i="1"/>
  <c r="S101" i="1"/>
  <c r="S432" i="1"/>
  <c r="S252" i="1"/>
  <c r="S212" i="1"/>
  <c r="S219" i="1"/>
  <c r="S231" i="1"/>
  <c r="S125" i="1"/>
  <c r="S172" i="1"/>
  <c r="S182" i="1"/>
  <c r="S392" i="1"/>
  <c r="S379" i="1"/>
  <c r="S475" i="1"/>
  <c r="S141" i="1"/>
  <c r="S109" i="1"/>
  <c r="S326" i="1"/>
  <c r="S64" i="1"/>
  <c r="S179" i="1"/>
  <c r="S142" i="1"/>
  <c r="S468" i="1"/>
  <c r="S313" i="1"/>
  <c r="S332" i="1"/>
  <c r="S221" i="1"/>
  <c r="S355" i="1"/>
  <c r="S396" i="1"/>
  <c r="S251" i="1"/>
  <c r="S501" i="1"/>
  <c r="S243" i="1"/>
  <c r="S55" i="1"/>
  <c r="S483" i="1"/>
  <c r="S491" i="1"/>
  <c r="S217" i="1"/>
  <c r="S460" i="1"/>
  <c r="S328" i="1"/>
  <c r="S193" i="1"/>
  <c r="S161" i="1"/>
  <c r="S493" i="1"/>
  <c r="S178" i="1"/>
  <c r="S419" i="1"/>
  <c r="S249" i="1"/>
  <c r="S457" i="1"/>
  <c r="S177" i="1"/>
  <c r="S346" i="1"/>
  <c r="S342" i="1"/>
  <c r="S327" i="1"/>
  <c r="S248" i="1"/>
  <c r="S394" i="1"/>
  <c r="S8" i="1"/>
  <c r="S147" i="1"/>
  <c r="S260" i="1"/>
  <c r="S254" i="1"/>
  <c r="S373" i="1"/>
  <c r="S199" i="1"/>
  <c r="S484" i="1"/>
  <c r="S51" i="1"/>
  <c r="S323" i="1"/>
  <c r="S356" i="1"/>
  <c r="S205" i="1"/>
  <c r="S106" i="1"/>
  <c r="S399" i="1"/>
  <c r="S268" i="1"/>
  <c r="S60" i="1"/>
  <c r="S131" i="1"/>
  <c r="S425" i="1"/>
  <c r="S290" i="1"/>
  <c r="S477" i="1"/>
  <c r="S115" i="1"/>
  <c r="S305" i="1"/>
  <c r="S471" i="1"/>
  <c r="S381" i="1"/>
  <c r="S26" i="1"/>
  <c r="S427" i="1"/>
  <c r="S371" i="1"/>
  <c r="S262" i="1"/>
  <c r="S19" i="1"/>
  <c r="S50" i="1"/>
  <c r="S30" i="1"/>
  <c r="S387" i="1"/>
  <c r="S36" i="1"/>
  <c r="S433" i="1"/>
  <c r="S83" i="1"/>
  <c r="S10" i="1"/>
  <c r="S65" i="1"/>
  <c r="S43" i="1"/>
  <c r="S255" i="1"/>
  <c r="S210" i="1"/>
  <c r="S96" i="1"/>
  <c r="S15" i="1"/>
  <c r="S407" i="1"/>
  <c r="S196" i="1"/>
  <c r="S383" i="1"/>
  <c r="S211" i="1"/>
  <c r="S146" i="1"/>
  <c r="S94" i="1"/>
  <c r="S414" i="1"/>
  <c r="S110" i="1"/>
  <c r="S208" i="1"/>
  <c r="S11" i="1"/>
  <c r="S424" i="1"/>
  <c r="S223" i="1"/>
  <c r="S267" i="1"/>
  <c r="S330" i="1"/>
  <c r="S344" i="1"/>
  <c r="S114" i="1"/>
  <c r="S71" i="1"/>
  <c r="S225" i="1"/>
  <c r="S80" i="1"/>
  <c r="S490" i="1"/>
  <c r="S363" i="1"/>
  <c r="S448" i="1"/>
  <c r="S229" i="1"/>
  <c r="S44" i="1"/>
  <c r="S397" i="1"/>
  <c r="S417" i="1"/>
  <c r="S88" i="1"/>
  <c r="S266" i="1"/>
  <c r="S189" i="1"/>
  <c r="S361" i="1"/>
  <c r="S168" i="1"/>
  <c r="S488" i="1"/>
  <c r="S261" i="1"/>
  <c r="S154" i="1"/>
  <c r="S287" i="1"/>
  <c r="S92" i="1"/>
  <c r="S391" i="1"/>
  <c r="S409" i="1"/>
  <c r="S220" i="1"/>
  <c r="S307" i="1"/>
  <c r="S9" i="1"/>
  <c r="S316" i="1"/>
  <c r="S464" i="1"/>
  <c r="S322" i="1"/>
  <c r="S127" i="1"/>
  <c r="S476" i="1"/>
  <c r="S247" i="1"/>
  <c r="S431" i="1"/>
  <c r="S35" i="1"/>
  <c r="S393" i="1"/>
  <c r="S263" i="1"/>
  <c r="S378" i="1"/>
  <c r="S486" i="1"/>
  <c r="S46" i="1"/>
  <c r="S435" i="1"/>
  <c r="S270" i="1"/>
  <c r="S236" i="1"/>
  <c r="S204" i="1"/>
  <c r="S360" i="1"/>
  <c r="S402" i="1"/>
  <c r="S358" i="1"/>
  <c r="S398" i="1"/>
  <c r="S413" i="1"/>
  <c r="S66" i="1"/>
  <c r="S34" i="1"/>
  <c r="S21" i="1"/>
  <c r="S206" i="1"/>
  <c r="S87" i="1"/>
  <c r="S382" i="1"/>
  <c r="S369" i="1"/>
  <c r="S209" i="1"/>
  <c r="S162" i="1"/>
  <c r="S240" i="1"/>
  <c r="S61" i="1"/>
  <c r="S343" i="1"/>
  <c r="S95" i="1"/>
  <c r="S136" i="1"/>
  <c r="S89" i="1"/>
  <c r="S489" i="1"/>
  <c r="S453" i="1"/>
  <c r="S449" i="1"/>
  <c r="S376" i="1"/>
  <c r="S389" i="1"/>
  <c r="S444" i="1"/>
  <c r="S108" i="1"/>
  <c r="S132" i="1"/>
  <c r="S228" i="1"/>
  <c r="S480" i="1"/>
  <c r="S280" i="1"/>
  <c r="S174" i="1"/>
  <c r="S395" i="1"/>
  <c r="S16" i="1"/>
  <c r="S474" i="1"/>
  <c r="S294" i="1"/>
  <c r="S37" i="1"/>
  <c r="S406" i="1"/>
  <c r="S197" i="1"/>
  <c r="S27" i="1"/>
  <c r="S14" i="1"/>
  <c r="S281" i="1"/>
  <c r="S306" i="1"/>
  <c r="S469" i="1"/>
  <c r="S410" i="1"/>
  <c r="S93" i="1"/>
  <c r="S443" i="1"/>
  <c r="S164" i="1"/>
  <c r="S238" i="1"/>
  <c r="S385" i="1"/>
  <c r="S242" i="1"/>
  <c r="S241" i="1"/>
  <c r="S75" i="1"/>
  <c r="S152" i="1"/>
  <c r="S415" i="1"/>
  <c r="S118" i="1"/>
  <c r="S265" i="1"/>
  <c r="S173" i="1"/>
  <c r="S456" i="1"/>
  <c r="S184" i="1"/>
  <c r="S403" i="1"/>
  <c r="S478" i="1"/>
  <c r="S481" i="1"/>
  <c r="S495" i="1"/>
  <c r="S59" i="1"/>
  <c r="S104" i="1"/>
  <c r="S384" i="1"/>
  <c r="S459" i="1"/>
  <c r="S467" i="1"/>
  <c r="S302" i="1"/>
  <c r="S279" i="1"/>
  <c r="S500" i="1"/>
  <c r="S271" i="1"/>
  <c r="S28" i="1"/>
  <c r="S482" i="1"/>
  <c r="S151" i="1"/>
  <c r="S235" i="1"/>
  <c r="S277" i="1"/>
  <c r="S157" i="1"/>
  <c r="S158" i="1"/>
  <c r="S434" i="1"/>
  <c r="S339" i="1"/>
  <c r="S283" i="1"/>
  <c r="S3" i="1"/>
  <c r="S128" i="1"/>
  <c r="S116" i="1"/>
  <c r="S310" i="1"/>
  <c r="S233" i="1"/>
  <c r="S76" i="1"/>
  <c r="S273" i="1"/>
  <c r="S45" i="1"/>
  <c r="S367" i="1"/>
  <c r="S29" i="1"/>
  <c r="S298" i="1"/>
  <c r="S202" i="1"/>
  <c r="S187" i="1"/>
  <c r="S122" i="1"/>
  <c r="S111" i="1"/>
  <c r="S176" i="1"/>
  <c r="S25" i="1"/>
  <c r="S299" i="1"/>
  <c r="S186" i="1"/>
  <c r="S32" i="1"/>
  <c r="S336" i="1"/>
  <c r="S149" i="1"/>
  <c r="S331" i="1"/>
  <c r="S278" i="1"/>
  <c r="S42" i="1"/>
  <c r="S155" i="1"/>
  <c r="S79" i="1"/>
  <c r="S137" i="1"/>
  <c r="S308" i="1"/>
  <c r="S171" i="1"/>
  <c r="S91" i="1"/>
  <c r="S185" i="1"/>
  <c r="S426" i="1"/>
  <c r="S400" i="1"/>
  <c r="S272" i="1"/>
  <c r="S466" i="1"/>
  <c r="S498" i="1"/>
  <c r="S90" i="1"/>
  <c r="S17" i="1"/>
  <c r="S388" i="1"/>
  <c r="S103" i="1"/>
  <c r="S437" i="1"/>
  <c r="S246" i="1"/>
  <c r="S442" i="1"/>
  <c r="S284" i="1"/>
  <c r="S418" i="1"/>
  <c r="S329" i="1"/>
  <c r="S472" i="1"/>
  <c r="S6" i="1"/>
  <c r="S192" i="1"/>
  <c r="S4" i="1"/>
  <c r="S494" i="1"/>
  <c r="S33" i="1"/>
  <c r="S203" i="1"/>
  <c r="S98" i="1"/>
  <c r="S62" i="1"/>
  <c r="S81" i="1"/>
  <c r="S450" i="1"/>
  <c r="S52" i="1"/>
  <c r="S412" i="1"/>
  <c r="S487" i="1"/>
  <c r="S335" i="1"/>
  <c r="S309" i="1"/>
  <c r="S85" i="1"/>
  <c r="S359" i="1"/>
  <c r="S63" i="1"/>
  <c r="S41" i="1"/>
  <c r="S312" i="1"/>
  <c r="S256" i="1"/>
  <c r="S370" i="1"/>
  <c r="S143" i="1"/>
  <c r="S311" i="1"/>
  <c r="S275" i="1"/>
  <c r="S113" i="1"/>
  <c r="S485" i="1"/>
  <c r="S39" i="1"/>
  <c r="S156" i="1"/>
  <c r="S102" i="1"/>
  <c r="S353" i="1"/>
  <c r="S78" i="1"/>
  <c r="S97" i="1"/>
  <c r="S257" i="1"/>
  <c r="S465" i="1"/>
  <c r="S170" i="1"/>
  <c r="S416" i="1"/>
  <c r="S194" i="1"/>
  <c r="S324" i="1"/>
  <c r="S237" i="1"/>
  <c r="S224" i="1"/>
  <c r="S446" i="1"/>
  <c r="S145" i="1"/>
  <c r="S455" i="1"/>
  <c r="S492" i="1"/>
  <c r="S404" i="1"/>
  <c r="S345" i="1"/>
  <c r="S148" i="1"/>
  <c r="S440" i="1"/>
  <c r="S222" i="1"/>
  <c r="S354" i="1"/>
  <c r="S314" i="1"/>
  <c r="S321" i="1"/>
  <c r="S429" i="1"/>
  <c r="S234" i="1"/>
  <c r="P245" i="1"/>
  <c r="P130" i="1"/>
  <c r="P38" i="1"/>
  <c r="P58" i="1"/>
  <c r="P68" i="1"/>
  <c r="P129" i="1"/>
  <c r="P135" i="1"/>
  <c r="P207" i="1"/>
  <c r="P72" i="1"/>
  <c r="P372" i="1"/>
  <c r="P253" i="1"/>
  <c r="P420" i="1"/>
  <c r="P325" i="1"/>
  <c r="P438" i="1"/>
  <c r="P334" i="1"/>
  <c r="P166" i="1"/>
  <c r="U166" i="1" s="1"/>
  <c r="P67" i="1"/>
  <c r="U67" i="1" s="1"/>
  <c r="P408" i="1"/>
  <c r="U408" i="1" s="1"/>
  <c r="P140" i="1"/>
  <c r="P462" i="1"/>
  <c r="P423" i="1"/>
  <c r="U423" i="1" s="1"/>
  <c r="P422" i="1"/>
  <c r="P470" i="1"/>
  <c r="P368" i="1"/>
  <c r="P421" i="1"/>
  <c r="P497" i="1"/>
  <c r="P191" i="1"/>
  <c r="P2" i="1"/>
  <c r="P119" i="1"/>
  <c r="U119" i="1" s="1"/>
  <c r="P303" i="1"/>
  <c r="P300" i="1"/>
  <c r="U300" i="1" s="1"/>
  <c r="P84" i="1"/>
  <c r="U84" i="1" s="1"/>
  <c r="P117" i="1"/>
  <c r="P86" i="1"/>
  <c r="P274" i="1"/>
  <c r="P69" i="1"/>
  <c r="P99" i="1"/>
  <c r="P452" i="1"/>
  <c r="P144" i="1"/>
  <c r="U144" i="1" s="1"/>
  <c r="P458" i="1"/>
  <c r="P304" i="1"/>
  <c r="P428" i="1"/>
  <c r="U428" i="1" s="1"/>
  <c r="P160" i="1"/>
  <c r="P198" i="1"/>
  <c r="P292" i="1"/>
  <c r="P74" i="1"/>
  <c r="P364" i="1"/>
  <c r="P401" i="1"/>
  <c r="U401" i="1" s="1"/>
  <c r="P218" i="1"/>
  <c r="U218" i="1" s="1"/>
  <c r="P447" i="1"/>
  <c r="U447" i="1" s="1"/>
  <c r="P216" i="1"/>
  <c r="P463" i="1"/>
  <c r="P134" i="1"/>
  <c r="U134" i="1" s="1"/>
  <c r="P390" i="1"/>
  <c r="P285" i="1"/>
  <c r="P269" i="1"/>
  <c r="P258" i="1"/>
  <c r="P195" i="1"/>
  <c r="U195" i="1" s="1"/>
  <c r="P138" i="1"/>
  <c r="U138" i="1" s="1"/>
  <c r="P338" i="1"/>
  <c r="P40" i="1"/>
  <c r="P350" i="1"/>
  <c r="P349" i="1"/>
  <c r="P441" i="1"/>
  <c r="P318" i="1"/>
  <c r="P445" i="1"/>
  <c r="U445" i="1" s="1"/>
  <c r="P112" i="1"/>
  <c r="P301" i="1"/>
  <c r="P159" i="1"/>
  <c r="U159" i="1" s="1"/>
  <c r="P374" i="1"/>
  <c r="P286" i="1"/>
  <c r="P333" i="1"/>
  <c r="P386" i="1"/>
  <c r="U386" i="1" s="1"/>
  <c r="P54" i="1"/>
  <c r="P293" i="1"/>
  <c r="P107" i="1"/>
  <c r="P341" i="1"/>
  <c r="P362" i="1"/>
  <c r="P181" i="1"/>
  <c r="U181" i="1" s="1"/>
  <c r="P295" i="1"/>
  <c r="U295" i="1" s="1"/>
  <c r="P264" i="1"/>
  <c r="P7" i="1"/>
  <c r="P200" i="1"/>
  <c r="P317" i="1"/>
  <c r="U317" i="1" s="1"/>
  <c r="P244" i="1"/>
  <c r="P436" i="1"/>
  <c r="U436" i="1" s="1"/>
  <c r="P57" i="1"/>
  <c r="P351" i="1"/>
  <c r="P377" i="1"/>
  <c r="P315" i="1"/>
  <c r="P175" i="1"/>
  <c r="P473" i="1"/>
  <c r="P123" i="1"/>
  <c r="P124" i="1"/>
  <c r="P56" i="1"/>
  <c r="P259" i="1"/>
  <c r="P499" i="1"/>
  <c r="P430" i="1"/>
  <c r="P411" i="1"/>
  <c r="U411" i="1" s="1"/>
  <c r="P133" i="1"/>
  <c r="U133" i="1" s="1"/>
  <c r="P232" i="1"/>
  <c r="P31" i="1"/>
  <c r="U31" i="1" s="1"/>
  <c r="P139" i="1"/>
  <c r="P215" i="1"/>
  <c r="P276" i="1"/>
  <c r="P165" i="1"/>
  <c r="P227" i="1"/>
  <c r="P22" i="1"/>
  <c r="U22" i="1" s="1"/>
  <c r="P296" i="1"/>
  <c r="P121" i="1"/>
  <c r="P12" i="1"/>
  <c r="P320" i="1"/>
  <c r="P150" i="1"/>
  <c r="P226" i="1"/>
  <c r="U226" i="1" s="1"/>
  <c r="P366" i="1"/>
  <c r="U366" i="1" s="1"/>
  <c r="P282" i="1"/>
  <c r="P461" i="1"/>
  <c r="U461" i="1" s="1"/>
  <c r="P380" i="1"/>
  <c r="P337" i="1"/>
  <c r="P454" i="1"/>
  <c r="P250" i="1"/>
  <c r="U250" i="1" s="1"/>
  <c r="P163" i="1"/>
  <c r="P183" i="1"/>
  <c r="P405" i="1"/>
  <c r="U405" i="1" s="1"/>
  <c r="P13" i="1"/>
  <c r="P288" i="1"/>
  <c r="U288" i="1" s="1"/>
  <c r="P167" i="1"/>
  <c r="P201" i="1"/>
  <c r="P297" i="1"/>
  <c r="P213" i="1"/>
  <c r="P289" i="1"/>
  <c r="P239" i="1"/>
  <c r="P23" i="1"/>
  <c r="P188" i="1"/>
  <c r="P24" i="1"/>
  <c r="P479" i="1"/>
  <c r="P49" i="1"/>
  <c r="P357" i="1"/>
  <c r="U357" i="1" s="1"/>
  <c r="P214" i="1"/>
  <c r="P20" i="1"/>
  <c r="P70" i="1"/>
  <c r="U70" i="1" s="1"/>
  <c r="P169" i="1"/>
  <c r="U169" i="1" s="1"/>
  <c r="P126" i="1"/>
  <c r="P451" i="1"/>
  <c r="P48" i="1"/>
  <c r="P375" i="1"/>
  <c r="P348" i="1"/>
  <c r="U348" i="1" s="1"/>
  <c r="P53" i="1"/>
  <c r="P153" i="1"/>
  <c r="P365" i="1"/>
  <c r="P190" i="1"/>
  <c r="P319" i="1"/>
  <c r="P105" i="1"/>
  <c r="U105" i="1" s="1"/>
  <c r="P439" i="1"/>
  <c r="P352" i="1"/>
  <c r="P73" i="1"/>
  <c r="P82" i="1"/>
  <c r="P291" i="1"/>
  <c r="P47" i="1"/>
  <c r="P340" i="1"/>
  <c r="P496" i="1"/>
  <c r="U496" i="1" s="1"/>
  <c r="P230" i="1"/>
  <c r="U230" i="1" s="1"/>
  <c r="P120" i="1"/>
  <c r="P18" i="1"/>
  <c r="U18" i="1" s="1"/>
  <c r="P347" i="1"/>
  <c r="U347" i="1" s="1"/>
  <c r="P77" i="1"/>
  <c r="U77" i="1" s="1"/>
  <c r="P5" i="1"/>
  <c r="P180" i="1"/>
  <c r="P100" i="1"/>
  <c r="P101" i="1"/>
  <c r="P432" i="1"/>
  <c r="U432" i="1" s="1"/>
  <c r="P252" i="1"/>
  <c r="P212" i="1"/>
  <c r="P219" i="1"/>
  <c r="P231" i="1"/>
  <c r="P125" i="1"/>
  <c r="P172" i="1"/>
  <c r="P182" i="1"/>
  <c r="P392" i="1"/>
  <c r="P379" i="1"/>
  <c r="P475" i="1"/>
  <c r="P141" i="1"/>
  <c r="P109" i="1"/>
  <c r="P326" i="1"/>
  <c r="P64" i="1"/>
  <c r="P179" i="1"/>
  <c r="P142" i="1"/>
  <c r="P468" i="1"/>
  <c r="P313" i="1"/>
  <c r="P332" i="1"/>
  <c r="P221" i="1"/>
  <c r="U221" i="1" s="1"/>
  <c r="P355" i="1"/>
  <c r="P396" i="1"/>
  <c r="P251" i="1"/>
  <c r="P501" i="1"/>
  <c r="U501" i="1" s="1"/>
  <c r="P243" i="1"/>
  <c r="U243" i="1" s="1"/>
  <c r="P55" i="1"/>
  <c r="P483" i="1"/>
  <c r="P491" i="1"/>
  <c r="P217" i="1"/>
  <c r="P460" i="1"/>
  <c r="P328" i="1"/>
  <c r="U328" i="1" s="1"/>
  <c r="P193" i="1"/>
  <c r="U193" i="1" s="1"/>
  <c r="P161" i="1"/>
  <c r="P493" i="1"/>
  <c r="U493" i="1" s="1"/>
  <c r="P178" i="1"/>
  <c r="U178" i="1" s="1"/>
  <c r="P419" i="1"/>
  <c r="P249" i="1"/>
  <c r="U249" i="1" s="1"/>
  <c r="P457" i="1"/>
  <c r="U457" i="1" s="1"/>
  <c r="P177" i="1"/>
  <c r="P346" i="1"/>
  <c r="P342" i="1"/>
  <c r="P327" i="1"/>
  <c r="U327" i="1" s="1"/>
  <c r="P248" i="1"/>
  <c r="P394" i="1"/>
  <c r="P8" i="1"/>
  <c r="U8" i="1" s="1"/>
  <c r="P147" i="1"/>
  <c r="P260" i="1"/>
  <c r="U260" i="1" s="1"/>
  <c r="P254" i="1"/>
  <c r="P373" i="1"/>
  <c r="P199" i="1"/>
  <c r="P484" i="1"/>
  <c r="P51" i="1"/>
  <c r="P323" i="1"/>
  <c r="P356" i="1"/>
  <c r="P205" i="1"/>
  <c r="P106" i="1"/>
  <c r="U106" i="1" s="1"/>
  <c r="P399" i="1"/>
  <c r="U399" i="1" s="1"/>
  <c r="P268" i="1"/>
  <c r="P60" i="1"/>
  <c r="P131" i="1"/>
  <c r="P425" i="1"/>
  <c r="P290" i="1"/>
  <c r="P477" i="1"/>
  <c r="P115" i="1"/>
  <c r="P305" i="1"/>
  <c r="P471" i="1"/>
  <c r="P381" i="1"/>
  <c r="P26" i="1"/>
  <c r="P427" i="1"/>
  <c r="U427" i="1" s="1"/>
  <c r="P371" i="1"/>
  <c r="P262" i="1"/>
  <c r="P19" i="1"/>
  <c r="P50" i="1"/>
  <c r="U50" i="1" s="1"/>
  <c r="P30" i="1"/>
  <c r="P387" i="1"/>
  <c r="P36" i="1"/>
  <c r="U36" i="1" s="1"/>
  <c r="P433" i="1"/>
  <c r="P83" i="1"/>
  <c r="U83" i="1" s="1"/>
  <c r="P10" i="1"/>
  <c r="P65" i="1"/>
  <c r="P43" i="1"/>
  <c r="P255" i="1"/>
  <c r="P210" i="1"/>
  <c r="U210" i="1" s="1"/>
  <c r="P96" i="1"/>
  <c r="P15" i="1"/>
  <c r="P407" i="1"/>
  <c r="U407" i="1" s="1"/>
  <c r="P196" i="1"/>
  <c r="P383" i="1"/>
  <c r="U383" i="1" s="1"/>
  <c r="P211" i="1"/>
  <c r="U211" i="1" s="1"/>
  <c r="P146" i="1"/>
  <c r="P94" i="1"/>
  <c r="P414" i="1"/>
  <c r="P110" i="1"/>
  <c r="P208" i="1"/>
  <c r="P11" i="1"/>
  <c r="P424" i="1"/>
  <c r="U424" i="1" s="1"/>
  <c r="P223" i="1"/>
  <c r="P267" i="1"/>
  <c r="P330" i="1"/>
  <c r="P344" i="1"/>
  <c r="P114" i="1"/>
  <c r="P71" i="1"/>
  <c r="P225" i="1"/>
  <c r="P80" i="1"/>
  <c r="P490" i="1"/>
  <c r="P363" i="1"/>
  <c r="P448" i="1"/>
  <c r="P229" i="1"/>
  <c r="P44" i="1"/>
  <c r="U44" i="1" s="1"/>
  <c r="P397" i="1"/>
  <c r="P417" i="1"/>
  <c r="U417" i="1" s="1"/>
  <c r="P88" i="1"/>
  <c r="P266" i="1"/>
  <c r="P189" i="1"/>
  <c r="P361" i="1"/>
  <c r="P168" i="1"/>
  <c r="P488" i="1"/>
  <c r="P261" i="1"/>
  <c r="P154" i="1"/>
  <c r="P287" i="1"/>
  <c r="P92" i="1"/>
  <c r="P391" i="1"/>
  <c r="U391" i="1" s="1"/>
  <c r="P409" i="1"/>
  <c r="P220" i="1"/>
  <c r="P307" i="1"/>
  <c r="U307" i="1" s="1"/>
  <c r="P9" i="1"/>
  <c r="U9" i="1" s="1"/>
  <c r="P316" i="1"/>
  <c r="P464" i="1"/>
  <c r="P322" i="1"/>
  <c r="P127" i="1"/>
  <c r="U127" i="1" s="1"/>
  <c r="P476" i="1"/>
  <c r="U476" i="1" s="1"/>
  <c r="P247" i="1"/>
  <c r="U247" i="1" s="1"/>
  <c r="P431" i="1"/>
  <c r="P35" i="1"/>
  <c r="P393" i="1"/>
  <c r="U393" i="1" s="1"/>
  <c r="P263" i="1"/>
  <c r="P378" i="1"/>
  <c r="P486" i="1"/>
  <c r="P46" i="1"/>
  <c r="P435" i="1"/>
  <c r="P270" i="1"/>
  <c r="P236" i="1"/>
  <c r="U236" i="1" s="1"/>
  <c r="P204" i="1"/>
  <c r="U204" i="1" s="1"/>
  <c r="P360" i="1"/>
  <c r="P402" i="1"/>
  <c r="U402" i="1" s="1"/>
  <c r="P358" i="1"/>
  <c r="U358" i="1" s="1"/>
  <c r="P398" i="1"/>
  <c r="P413" i="1"/>
  <c r="P66" i="1"/>
  <c r="P34" i="1"/>
  <c r="U34" i="1" s="1"/>
  <c r="P21" i="1"/>
  <c r="P206" i="1"/>
  <c r="P87" i="1"/>
  <c r="P382" i="1"/>
  <c r="P369" i="1"/>
  <c r="P209" i="1"/>
  <c r="P162" i="1"/>
  <c r="P240" i="1"/>
  <c r="P61" i="1"/>
  <c r="P343" i="1"/>
  <c r="P95" i="1"/>
  <c r="P136" i="1"/>
  <c r="P89" i="1"/>
  <c r="U89" i="1" s="1"/>
  <c r="P489" i="1"/>
  <c r="P453" i="1"/>
  <c r="P449" i="1"/>
  <c r="P376" i="1"/>
  <c r="U376" i="1" s="1"/>
  <c r="P389" i="1"/>
  <c r="P444" i="1"/>
  <c r="U444" i="1" s="1"/>
  <c r="P108" i="1"/>
  <c r="P132" i="1"/>
  <c r="P228" i="1"/>
  <c r="P480" i="1"/>
  <c r="U480" i="1" s="1"/>
  <c r="P280" i="1"/>
  <c r="U280" i="1" s="1"/>
  <c r="P174" i="1"/>
  <c r="P395" i="1"/>
  <c r="P16" i="1"/>
  <c r="P474" i="1"/>
  <c r="P294" i="1"/>
  <c r="P37" i="1"/>
  <c r="P406" i="1"/>
  <c r="P197" i="1"/>
  <c r="U197" i="1" s="1"/>
  <c r="P27" i="1"/>
  <c r="P14" i="1"/>
  <c r="P281" i="1"/>
  <c r="P306" i="1"/>
  <c r="P469" i="1"/>
  <c r="P410" i="1"/>
  <c r="P93" i="1"/>
  <c r="P443" i="1"/>
  <c r="U443" i="1" s="1"/>
  <c r="P164" i="1"/>
  <c r="P238" i="1"/>
  <c r="P385" i="1"/>
  <c r="P242" i="1"/>
  <c r="P241" i="1"/>
  <c r="P75" i="1"/>
  <c r="P152" i="1"/>
  <c r="P415" i="1"/>
  <c r="U415" i="1" s="1"/>
  <c r="P118" i="1"/>
  <c r="U118" i="1" s="1"/>
  <c r="P265" i="1"/>
  <c r="P173" i="1"/>
  <c r="P456" i="1"/>
  <c r="U456" i="1" s="1"/>
  <c r="P184" i="1"/>
  <c r="U184" i="1" s="1"/>
  <c r="P403" i="1"/>
  <c r="P478" i="1"/>
  <c r="U478" i="1" s="1"/>
  <c r="P481" i="1"/>
  <c r="P495" i="1"/>
  <c r="U495" i="1" s="1"/>
  <c r="P59" i="1"/>
  <c r="P104" i="1"/>
  <c r="P384" i="1"/>
  <c r="U384" i="1" s="1"/>
  <c r="P459" i="1"/>
  <c r="P467" i="1"/>
  <c r="U467" i="1" s="1"/>
  <c r="P302" i="1"/>
  <c r="P279" i="1"/>
  <c r="U279" i="1" s="1"/>
  <c r="P500" i="1"/>
  <c r="P271" i="1"/>
  <c r="P28" i="1"/>
  <c r="U28" i="1" s="1"/>
  <c r="P482" i="1"/>
  <c r="U482" i="1" s="1"/>
  <c r="P151" i="1"/>
  <c r="U151" i="1" s="1"/>
  <c r="P235" i="1"/>
  <c r="P277" i="1"/>
  <c r="P157" i="1"/>
  <c r="P158" i="1"/>
  <c r="P434" i="1"/>
  <c r="P339" i="1"/>
  <c r="P283" i="1"/>
  <c r="P3" i="1"/>
  <c r="P128" i="1"/>
  <c r="P116" i="1"/>
  <c r="P310" i="1"/>
  <c r="P233" i="1"/>
  <c r="P76" i="1"/>
  <c r="P273" i="1"/>
  <c r="P45" i="1"/>
  <c r="U45" i="1" s="1"/>
  <c r="P367" i="1"/>
  <c r="P29" i="1"/>
  <c r="U29" i="1" s="1"/>
  <c r="P298" i="1"/>
  <c r="U298" i="1" s="1"/>
  <c r="P202" i="1"/>
  <c r="P187" i="1"/>
  <c r="U187" i="1" s="1"/>
  <c r="P122" i="1"/>
  <c r="P111" i="1"/>
  <c r="U111" i="1" s="1"/>
  <c r="P176" i="1"/>
  <c r="P25" i="1"/>
  <c r="P299" i="1"/>
  <c r="P186" i="1"/>
  <c r="P32" i="1"/>
  <c r="P336" i="1"/>
  <c r="P149" i="1"/>
  <c r="U149" i="1" s="1"/>
  <c r="P331" i="1"/>
  <c r="P278" i="1"/>
  <c r="P42" i="1"/>
  <c r="U42" i="1" s="1"/>
  <c r="P155" i="1"/>
  <c r="P79" i="1"/>
  <c r="P137" i="1"/>
  <c r="P308" i="1"/>
  <c r="U308" i="1" s="1"/>
  <c r="P171" i="1"/>
  <c r="P91" i="1"/>
  <c r="U91" i="1" s="1"/>
  <c r="P185" i="1"/>
  <c r="P426" i="1"/>
  <c r="P400" i="1"/>
  <c r="P272" i="1"/>
  <c r="P466" i="1"/>
  <c r="P498" i="1"/>
  <c r="P90" i="1"/>
  <c r="P17" i="1"/>
  <c r="P388" i="1"/>
  <c r="P103" i="1"/>
  <c r="P437" i="1"/>
  <c r="P246" i="1"/>
  <c r="P442" i="1"/>
  <c r="U442" i="1" s="1"/>
  <c r="P284" i="1"/>
  <c r="P418" i="1"/>
  <c r="P329" i="1"/>
  <c r="P472" i="1"/>
  <c r="P6" i="1"/>
  <c r="U6" i="1" s="1"/>
  <c r="P192" i="1"/>
  <c r="P4" i="1"/>
  <c r="U4" i="1" s="1"/>
  <c r="P494" i="1"/>
  <c r="P33" i="1"/>
  <c r="P203" i="1"/>
  <c r="U203" i="1" s="1"/>
  <c r="P98" i="1"/>
  <c r="U98" i="1" s="1"/>
  <c r="P62" i="1"/>
  <c r="U62" i="1" s="1"/>
  <c r="P81" i="1"/>
  <c r="U81" i="1" s="1"/>
  <c r="P450" i="1"/>
  <c r="U450" i="1" s="1"/>
  <c r="P52" i="1"/>
  <c r="P412" i="1"/>
  <c r="P487" i="1"/>
  <c r="P335" i="1"/>
  <c r="P309" i="1"/>
  <c r="P85" i="1"/>
  <c r="P359" i="1"/>
  <c r="U359" i="1" s="1"/>
  <c r="P63" i="1"/>
  <c r="P41" i="1"/>
  <c r="P312" i="1"/>
  <c r="P256" i="1"/>
  <c r="P370" i="1"/>
  <c r="P143" i="1"/>
  <c r="P311" i="1"/>
  <c r="P275" i="1"/>
  <c r="P113" i="1"/>
  <c r="U113" i="1" s="1"/>
  <c r="P485" i="1"/>
  <c r="U485" i="1" s="1"/>
  <c r="P39" i="1"/>
  <c r="P156" i="1"/>
  <c r="P102" i="1"/>
  <c r="U102" i="1" s="1"/>
  <c r="P353" i="1"/>
  <c r="P78" i="1"/>
  <c r="U78" i="1" s="1"/>
  <c r="P97" i="1"/>
  <c r="P257" i="1"/>
  <c r="P465" i="1"/>
  <c r="P170" i="1"/>
  <c r="P416" i="1"/>
  <c r="P194" i="1"/>
  <c r="P324" i="1"/>
  <c r="U324" i="1" s="1"/>
  <c r="P237" i="1"/>
  <c r="U237" i="1" s="1"/>
  <c r="P224" i="1"/>
  <c r="P446" i="1"/>
  <c r="P145" i="1"/>
  <c r="P455" i="1"/>
  <c r="P492" i="1"/>
  <c r="P404" i="1"/>
  <c r="U404" i="1" s="1"/>
  <c r="P345" i="1"/>
  <c r="P148" i="1"/>
  <c r="U148" i="1" s="1"/>
  <c r="P440" i="1"/>
  <c r="P222" i="1"/>
  <c r="U222" i="1" s="1"/>
  <c r="P354" i="1"/>
  <c r="U354" i="1" s="1"/>
  <c r="P314" i="1"/>
  <c r="P321" i="1"/>
  <c r="P429" i="1"/>
  <c r="P234" i="1"/>
  <c r="Q234" i="1" l="1"/>
  <c r="T234" i="1"/>
  <c r="U234" i="1" s="1"/>
  <c r="Q429" i="1"/>
  <c r="T429" i="1"/>
  <c r="U429" i="1" s="1"/>
  <c r="Q321" i="1"/>
  <c r="T321" i="1"/>
  <c r="U321" i="1" s="1"/>
  <c r="Q314" i="1"/>
  <c r="T314" i="1"/>
  <c r="U314" i="1" s="1"/>
  <c r="Q354" i="1"/>
  <c r="T354" i="1"/>
  <c r="Q222" i="1"/>
  <c r="T222" i="1"/>
  <c r="Q440" i="1"/>
  <c r="T440" i="1"/>
  <c r="U440" i="1" s="1"/>
  <c r="Q148" i="1"/>
  <c r="T148" i="1"/>
  <c r="Q345" i="1"/>
  <c r="T345" i="1"/>
  <c r="U345" i="1" s="1"/>
  <c r="Q404" i="1"/>
  <c r="T404" i="1"/>
  <c r="Q492" i="1"/>
  <c r="T492" i="1"/>
  <c r="U492" i="1" s="1"/>
  <c r="Q455" i="1"/>
  <c r="T455" i="1"/>
  <c r="U455" i="1" s="1"/>
  <c r="Q145" i="1"/>
  <c r="T145" i="1"/>
  <c r="U145" i="1" s="1"/>
  <c r="Q446" i="1"/>
  <c r="T446" i="1"/>
  <c r="U446" i="1" s="1"/>
  <c r="Q224" i="1"/>
  <c r="T224" i="1"/>
  <c r="U224" i="1" s="1"/>
  <c r="Q237" i="1"/>
  <c r="T237" i="1"/>
  <c r="Q324" i="1"/>
  <c r="T324" i="1"/>
  <c r="Q194" i="1"/>
  <c r="T194" i="1"/>
  <c r="U194" i="1" s="1"/>
  <c r="Q416" i="1"/>
  <c r="T416" i="1"/>
  <c r="U416" i="1" s="1"/>
  <c r="Q170" i="1"/>
  <c r="T170" i="1"/>
  <c r="U170" i="1" s="1"/>
  <c r="Q465" i="1"/>
  <c r="T465" i="1"/>
  <c r="U465" i="1" s="1"/>
  <c r="Q257" i="1"/>
  <c r="T257" i="1"/>
  <c r="U257" i="1" s="1"/>
  <c r="Q97" i="1"/>
  <c r="T97" i="1"/>
  <c r="U97" i="1" s="1"/>
  <c r="Q78" i="1"/>
  <c r="T78" i="1"/>
  <c r="Q353" i="1"/>
  <c r="T353" i="1"/>
  <c r="U353" i="1" s="1"/>
  <c r="Q102" i="1"/>
  <c r="T102" i="1"/>
  <c r="Q156" i="1"/>
  <c r="T156" i="1"/>
  <c r="U156" i="1" s="1"/>
  <c r="Q39" i="1"/>
  <c r="T39" i="1"/>
  <c r="U39" i="1" s="1"/>
  <c r="Q485" i="1"/>
  <c r="T485" i="1"/>
  <c r="Q113" i="1"/>
  <c r="T113" i="1"/>
  <c r="Q275" i="1"/>
  <c r="T275" i="1"/>
  <c r="U275" i="1" s="1"/>
  <c r="Q311" i="1"/>
  <c r="T311" i="1"/>
  <c r="U311" i="1" s="1"/>
  <c r="Q143" i="1"/>
  <c r="T143" i="1"/>
  <c r="U143" i="1" s="1"/>
  <c r="Q370" i="1"/>
  <c r="T370" i="1"/>
  <c r="U370" i="1" s="1"/>
  <c r="Q256" i="1"/>
  <c r="T256" i="1"/>
  <c r="U256" i="1" s="1"/>
  <c r="Q312" i="1"/>
  <c r="T312" i="1"/>
  <c r="U312" i="1" s="1"/>
  <c r="Q41" i="1"/>
  <c r="T41" i="1"/>
  <c r="U41" i="1" s="1"/>
  <c r="Q63" i="1"/>
  <c r="T63" i="1"/>
  <c r="U63" i="1" s="1"/>
  <c r="Q359" i="1"/>
  <c r="T359" i="1"/>
  <c r="Q85" i="1"/>
  <c r="T85" i="1"/>
  <c r="U85" i="1" s="1"/>
  <c r="Q309" i="1"/>
  <c r="T309" i="1"/>
  <c r="U309" i="1" s="1"/>
  <c r="Q335" i="1"/>
  <c r="T335" i="1"/>
  <c r="U335" i="1" s="1"/>
  <c r="Q487" i="1"/>
  <c r="T487" i="1"/>
  <c r="U487" i="1" s="1"/>
  <c r="Q412" i="1"/>
  <c r="T412" i="1"/>
  <c r="U412" i="1" s="1"/>
  <c r="Q52" i="1"/>
  <c r="T52" i="1"/>
  <c r="U52" i="1" s="1"/>
  <c r="Q450" i="1"/>
  <c r="T450" i="1"/>
  <c r="Q81" i="1"/>
  <c r="T81" i="1"/>
  <c r="Q62" i="1"/>
  <c r="T62" i="1"/>
  <c r="Q98" i="1"/>
  <c r="T98" i="1"/>
  <c r="Q203" i="1"/>
  <c r="T203" i="1"/>
  <c r="Q33" i="1"/>
  <c r="T33" i="1"/>
  <c r="U33" i="1" s="1"/>
  <c r="Q494" i="1"/>
  <c r="T494" i="1"/>
  <c r="U494" i="1" s="1"/>
  <c r="Q4" i="1"/>
  <c r="T4" i="1"/>
  <c r="Q192" i="1"/>
  <c r="T192" i="1"/>
  <c r="U192" i="1" s="1"/>
  <c r="Q6" i="1"/>
  <c r="T6" i="1"/>
  <c r="Q472" i="1"/>
  <c r="T472" i="1"/>
  <c r="U472" i="1" s="1"/>
  <c r="Q329" i="1"/>
  <c r="T329" i="1"/>
  <c r="U329" i="1" s="1"/>
  <c r="Q418" i="1"/>
  <c r="T418" i="1"/>
  <c r="U418" i="1" s="1"/>
  <c r="Q284" i="1"/>
  <c r="T284" i="1"/>
  <c r="U284" i="1" s="1"/>
  <c r="Q442" i="1"/>
  <c r="T442" i="1"/>
  <c r="Q246" i="1"/>
  <c r="T246" i="1"/>
  <c r="U246" i="1" s="1"/>
  <c r="Q437" i="1"/>
  <c r="T437" i="1"/>
  <c r="U437" i="1" s="1"/>
  <c r="Q103" i="1"/>
  <c r="T103" i="1"/>
  <c r="U103" i="1" s="1"/>
  <c r="Q388" i="1"/>
  <c r="T388" i="1"/>
  <c r="U388" i="1" s="1"/>
  <c r="Q17" i="1"/>
  <c r="T17" i="1"/>
  <c r="U17" i="1" s="1"/>
  <c r="Q90" i="1"/>
  <c r="T90" i="1"/>
  <c r="U90" i="1" s="1"/>
  <c r="Q498" i="1"/>
  <c r="T498" i="1"/>
  <c r="U498" i="1" s="1"/>
  <c r="Q466" i="1"/>
  <c r="T466" i="1"/>
  <c r="U466" i="1" s="1"/>
  <c r="Q272" i="1"/>
  <c r="T272" i="1"/>
  <c r="U272" i="1" s="1"/>
  <c r="Q400" i="1"/>
  <c r="T400" i="1"/>
  <c r="U400" i="1" s="1"/>
  <c r="Q426" i="1"/>
  <c r="T426" i="1"/>
  <c r="U426" i="1" s="1"/>
  <c r="Q185" i="1"/>
  <c r="T185" i="1"/>
  <c r="U185" i="1" s="1"/>
  <c r="Q91" i="1"/>
  <c r="T91" i="1"/>
  <c r="Q171" i="1"/>
  <c r="T171" i="1"/>
  <c r="U171" i="1" s="1"/>
  <c r="Q308" i="1"/>
  <c r="T308" i="1"/>
  <c r="Q137" i="1"/>
  <c r="T137" i="1"/>
  <c r="U137" i="1" s="1"/>
  <c r="Q79" i="1"/>
  <c r="T79" i="1"/>
  <c r="U79" i="1" s="1"/>
  <c r="Q155" i="1"/>
  <c r="T155" i="1"/>
  <c r="U155" i="1" s="1"/>
  <c r="Q42" i="1"/>
  <c r="T42" i="1"/>
  <c r="Q278" i="1"/>
  <c r="T278" i="1"/>
  <c r="U278" i="1" s="1"/>
  <c r="Q331" i="1"/>
  <c r="T331" i="1"/>
  <c r="U331" i="1" s="1"/>
  <c r="Q149" i="1"/>
  <c r="T149" i="1"/>
  <c r="Q336" i="1"/>
  <c r="T336" i="1"/>
  <c r="U336" i="1" s="1"/>
  <c r="Q32" i="1"/>
  <c r="T32" i="1"/>
  <c r="U32" i="1" s="1"/>
  <c r="Q186" i="1"/>
  <c r="T186" i="1"/>
  <c r="U186" i="1" s="1"/>
  <c r="Q299" i="1"/>
  <c r="T299" i="1"/>
  <c r="U299" i="1" s="1"/>
  <c r="Q25" i="1"/>
  <c r="T25" i="1"/>
  <c r="U25" i="1" s="1"/>
  <c r="Q176" i="1"/>
  <c r="T176" i="1"/>
  <c r="U176" i="1" s="1"/>
  <c r="Q111" i="1"/>
  <c r="T111" i="1"/>
  <c r="Q122" i="1"/>
  <c r="T122" i="1"/>
  <c r="U122" i="1" s="1"/>
  <c r="Q187" i="1"/>
  <c r="T187" i="1"/>
  <c r="Q202" i="1"/>
  <c r="T202" i="1"/>
  <c r="U202" i="1" s="1"/>
  <c r="Q298" i="1"/>
  <c r="T298" i="1"/>
  <c r="Q29" i="1"/>
  <c r="T29" i="1"/>
  <c r="Q367" i="1"/>
  <c r="T367" i="1"/>
  <c r="U367" i="1" s="1"/>
  <c r="Q45" i="1"/>
  <c r="T45" i="1"/>
  <c r="Q273" i="1"/>
  <c r="T273" i="1"/>
  <c r="U273" i="1" s="1"/>
  <c r="Q76" i="1"/>
  <c r="T76" i="1"/>
  <c r="U76" i="1" s="1"/>
  <c r="Q233" i="1"/>
  <c r="T233" i="1"/>
  <c r="U233" i="1" s="1"/>
  <c r="Q310" i="1"/>
  <c r="T310" i="1"/>
  <c r="U310" i="1" s="1"/>
  <c r="Q116" i="1"/>
  <c r="T116" i="1"/>
  <c r="U116" i="1" s="1"/>
  <c r="Q128" i="1"/>
  <c r="T128" i="1"/>
  <c r="U128" i="1" s="1"/>
  <c r="Q3" i="1"/>
  <c r="T3" i="1"/>
  <c r="U3" i="1" s="1"/>
  <c r="Q283" i="1"/>
  <c r="T283" i="1"/>
  <c r="U283" i="1" s="1"/>
  <c r="Q339" i="1"/>
  <c r="T339" i="1"/>
  <c r="U339" i="1" s="1"/>
  <c r="Q434" i="1"/>
  <c r="T434" i="1"/>
  <c r="U434" i="1" s="1"/>
  <c r="Q158" i="1"/>
  <c r="T158" i="1"/>
  <c r="U158" i="1" s="1"/>
  <c r="Q157" i="1"/>
  <c r="T157" i="1"/>
  <c r="U157" i="1" s="1"/>
  <c r="Q277" i="1"/>
  <c r="T277" i="1"/>
  <c r="U277" i="1" s="1"/>
  <c r="Q235" i="1"/>
  <c r="T235" i="1"/>
  <c r="U235" i="1" s="1"/>
  <c r="Q151" i="1"/>
  <c r="T151" i="1"/>
  <c r="Q482" i="1"/>
  <c r="T482" i="1"/>
  <c r="Q28" i="1"/>
  <c r="T28" i="1"/>
  <c r="Q271" i="1"/>
  <c r="T271" i="1"/>
  <c r="U271" i="1" s="1"/>
  <c r="Q500" i="1"/>
  <c r="T500" i="1"/>
  <c r="U500" i="1" s="1"/>
  <c r="Q279" i="1"/>
  <c r="T279" i="1"/>
  <c r="Q302" i="1"/>
  <c r="T302" i="1"/>
  <c r="U302" i="1" s="1"/>
  <c r="Q467" i="1"/>
  <c r="T467" i="1"/>
  <c r="Q459" i="1"/>
  <c r="T459" i="1"/>
  <c r="U459" i="1" s="1"/>
  <c r="Q384" i="1"/>
  <c r="T384" i="1"/>
  <c r="Q104" i="1"/>
  <c r="T104" i="1"/>
  <c r="U104" i="1" s="1"/>
  <c r="Q59" i="1"/>
  <c r="T59" i="1"/>
  <c r="U59" i="1" s="1"/>
  <c r="Q495" i="1"/>
  <c r="T495" i="1"/>
  <c r="Q481" i="1"/>
  <c r="T481" i="1"/>
  <c r="U481" i="1" s="1"/>
  <c r="Q478" i="1"/>
  <c r="T478" i="1"/>
  <c r="Q403" i="1"/>
  <c r="T403" i="1"/>
  <c r="U403" i="1" s="1"/>
  <c r="Q184" i="1"/>
  <c r="T184" i="1"/>
  <c r="Q456" i="1"/>
  <c r="T456" i="1"/>
  <c r="Q173" i="1"/>
  <c r="T173" i="1"/>
  <c r="U173" i="1" s="1"/>
  <c r="Q265" i="1"/>
  <c r="T265" i="1"/>
  <c r="U265" i="1" s="1"/>
  <c r="Q118" i="1"/>
  <c r="T118" i="1"/>
  <c r="Q415" i="1"/>
  <c r="T415" i="1"/>
  <c r="Q152" i="1"/>
  <c r="T152" i="1"/>
  <c r="U152" i="1" s="1"/>
  <c r="Q75" i="1"/>
  <c r="T75" i="1"/>
  <c r="U75" i="1" s="1"/>
  <c r="Q241" i="1"/>
  <c r="T241" i="1"/>
  <c r="U241" i="1" s="1"/>
  <c r="Q242" i="1"/>
  <c r="T242" i="1"/>
  <c r="U242" i="1" s="1"/>
  <c r="Q385" i="1"/>
  <c r="T385" i="1"/>
  <c r="U385" i="1" s="1"/>
  <c r="Q238" i="1"/>
  <c r="T238" i="1"/>
  <c r="U238" i="1" s="1"/>
  <c r="Q164" i="1"/>
  <c r="T164" i="1"/>
  <c r="U164" i="1" s="1"/>
  <c r="Q443" i="1"/>
  <c r="T443" i="1"/>
  <c r="Q93" i="1"/>
  <c r="T93" i="1"/>
  <c r="U93" i="1" s="1"/>
  <c r="Q410" i="1"/>
  <c r="T410" i="1"/>
  <c r="U410" i="1" s="1"/>
  <c r="Q469" i="1"/>
  <c r="T469" i="1"/>
  <c r="U469" i="1" s="1"/>
  <c r="Q306" i="1"/>
  <c r="T306" i="1"/>
  <c r="U306" i="1" s="1"/>
  <c r="Q281" i="1"/>
  <c r="T281" i="1"/>
  <c r="U281" i="1" s="1"/>
  <c r="Q14" i="1"/>
  <c r="T14" i="1"/>
  <c r="U14" i="1" s="1"/>
  <c r="Q27" i="1"/>
  <c r="T27" i="1"/>
  <c r="U27" i="1" s="1"/>
  <c r="Q197" i="1"/>
  <c r="T197" i="1"/>
  <c r="Q406" i="1"/>
  <c r="T406" i="1"/>
  <c r="U406" i="1" s="1"/>
  <c r="Q37" i="1"/>
  <c r="T37" i="1"/>
  <c r="U37" i="1" s="1"/>
  <c r="Q294" i="1"/>
  <c r="T294" i="1"/>
  <c r="U294" i="1" s="1"/>
  <c r="Q474" i="1"/>
  <c r="T474" i="1"/>
  <c r="U474" i="1" s="1"/>
  <c r="Q16" i="1"/>
  <c r="T16" i="1"/>
  <c r="U16" i="1" s="1"/>
  <c r="Q395" i="1"/>
  <c r="T395" i="1"/>
  <c r="U395" i="1" s="1"/>
  <c r="Q174" i="1"/>
  <c r="T174" i="1"/>
  <c r="U174" i="1" s="1"/>
  <c r="Q280" i="1"/>
  <c r="T280" i="1"/>
  <c r="Q480" i="1"/>
  <c r="T480" i="1"/>
  <c r="Q228" i="1"/>
  <c r="T228" i="1"/>
  <c r="U228" i="1" s="1"/>
  <c r="Q132" i="1"/>
  <c r="T132" i="1"/>
  <c r="U132" i="1" s="1"/>
  <c r="Q108" i="1"/>
  <c r="T108" i="1"/>
  <c r="U108" i="1" s="1"/>
  <c r="Q444" i="1"/>
  <c r="T444" i="1"/>
  <c r="Q389" i="1"/>
  <c r="T389" i="1"/>
  <c r="U389" i="1" s="1"/>
  <c r="Q376" i="1"/>
  <c r="T376" i="1"/>
  <c r="Q449" i="1"/>
  <c r="T449" i="1"/>
  <c r="U449" i="1" s="1"/>
  <c r="Q453" i="1"/>
  <c r="T453" i="1"/>
  <c r="U453" i="1" s="1"/>
  <c r="Q489" i="1"/>
  <c r="T489" i="1"/>
  <c r="U489" i="1" s="1"/>
  <c r="Q89" i="1"/>
  <c r="T89" i="1"/>
  <c r="Q136" i="1"/>
  <c r="T136" i="1"/>
  <c r="U136" i="1" s="1"/>
  <c r="Q95" i="1"/>
  <c r="T95" i="1"/>
  <c r="U95" i="1" s="1"/>
  <c r="Q343" i="1"/>
  <c r="T343" i="1"/>
  <c r="U343" i="1" s="1"/>
  <c r="Q61" i="1"/>
  <c r="T61" i="1"/>
  <c r="U61" i="1" s="1"/>
  <c r="Q240" i="1"/>
  <c r="T240" i="1"/>
  <c r="U240" i="1" s="1"/>
  <c r="Q162" i="1"/>
  <c r="T162" i="1"/>
  <c r="U162" i="1" s="1"/>
  <c r="Q209" i="1"/>
  <c r="T209" i="1"/>
  <c r="U209" i="1" s="1"/>
  <c r="Q369" i="1"/>
  <c r="T369" i="1"/>
  <c r="U369" i="1" s="1"/>
  <c r="Q382" i="1"/>
  <c r="T382" i="1"/>
  <c r="U382" i="1" s="1"/>
  <c r="Q87" i="1"/>
  <c r="T87" i="1"/>
  <c r="U87" i="1" s="1"/>
  <c r="Q206" i="1"/>
  <c r="T206" i="1"/>
  <c r="U206" i="1" s="1"/>
  <c r="Q21" i="1"/>
  <c r="T21" i="1"/>
  <c r="U21" i="1" s="1"/>
  <c r="Q34" i="1"/>
  <c r="T34" i="1"/>
  <c r="Q66" i="1"/>
  <c r="T66" i="1"/>
  <c r="U66" i="1" s="1"/>
  <c r="Q413" i="1"/>
  <c r="T413" i="1"/>
  <c r="U413" i="1" s="1"/>
  <c r="Q398" i="1"/>
  <c r="T398" i="1"/>
  <c r="U398" i="1" s="1"/>
  <c r="Q358" i="1"/>
  <c r="T358" i="1"/>
  <c r="Q402" i="1"/>
  <c r="T402" i="1"/>
  <c r="Q360" i="1"/>
  <c r="T360" i="1"/>
  <c r="U360" i="1" s="1"/>
  <c r="Q204" i="1"/>
  <c r="T204" i="1"/>
  <c r="Q236" i="1"/>
  <c r="T236" i="1"/>
  <c r="Q270" i="1"/>
  <c r="T270" i="1"/>
  <c r="U270" i="1" s="1"/>
  <c r="Q435" i="1"/>
  <c r="T435" i="1"/>
  <c r="U435" i="1" s="1"/>
  <c r="Q46" i="1"/>
  <c r="T46" i="1"/>
  <c r="U46" i="1" s="1"/>
  <c r="Q486" i="1"/>
  <c r="T486" i="1"/>
  <c r="U486" i="1" s="1"/>
  <c r="Q378" i="1"/>
  <c r="T378" i="1"/>
  <c r="U378" i="1" s="1"/>
  <c r="Q263" i="1"/>
  <c r="T263" i="1"/>
  <c r="U263" i="1" s="1"/>
  <c r="Q393" i="1"/>
  <c r="T393" i="1"/>
  <c r="Q35" i="1"/>
  <c r="T35" i="1"/>
  <c r="U35" i="1" s="1"/>
  <c r="Q431" i="1"/>
  <c r="T431" i="1"/>
  <c r="U431" i="1" s="1"/>
  <c r="Q247" i="1"/>
  <c r="T247" i="1"/>
  <c r="Q476" i="1"/>
  <c r="T476" i="1"/>
  <c r="Q127" i="1"/>
  <c r="T127" i="1"/>
  <c r="Q322" i="1"/>
  <c r="T322" i="1"/>
  <c r="U322" i="1" s="1"/>
  <c r="Q464" i="1"/>
  <c r="T464" i="1"/>
  <c r="U464" i="1" s="1"/>
  <c r="Q316" i="1"/>
  <c r="T316" i="1"/>
  <c r="U316" i="1" s="1"/>
  <c r="Q9" i="1"/>
  <c r="T9" i="1"/>
  <c r="Q307" i="1"/>
  <c r="T307" i="1"/>
  <c r="Q220" i="1"/>
  <c r="T220" i="1"/>
  <c r="U220" i="1" s="1"/>
  <c r="Q409" i="1"/>
  <c r="T409" i="1"/>
  <c r="U409" i="1" s="1"/>
  <c r="Q391" i="1"/>
  <c r="T391" i="1"/>
  <c r="Q92" i="1"/>
  <c r="T92" i="1"/>
  <c r="U92" i="1" s="1"/>
  <c r="Q287" i="1"/>
  <c r="T287" i="1"/>
  <c r="U287" i="1" s="1"/>
  <c r="Q154" i="1"/>
  <c r="T154" i="1"/>
  <c r="U154" i="1" s="1"/>
  <c r="Q261" i="1"/>
  <c r="T261" i="1"/>
  <c r="U261" i="1" s="1"/>
  <c r="Q488" i="1"/>
  <c r="T488" i="1"/>
  <c r="U488" i="1" s="1"/>
  <c r="Q168" i="1"/>
  <c r="T168" i="1"/>
  <c r="U168" i="1" s="1"/>
  <c r="Q361" i="1"/>
  <c r="T361" i="1"/>
  <c r="U361" i="1" s="1"/>
  <c r="Q189" i="1"/>
  <c r="T189" i="1"/>
  <c r="U189" i="1" s="1"/>
  <c r="Q266" i="1"/>
  <c r="T266" i="1"/>
  <c r="U266" i="1" s="1"/>
  <c r="Q88" i="1"/>
  <c r="T88" i="1"/>
  <c r="U88" i="1" s="1"/>
  <c r="Q417" i="1"/>
  <c r="T417" i="1"/>
  <c r="Q397" i="1"/>
  <c r="T397" i="1"/>
  <c r="U397" i="1" s="1"/>
  <c r="Q44" i="1"/>
  <c r="T44" i="1"/>
  <c r="Q229" i="1"/>
  <c r="T229" i="1"/>
  <c r="U229" i="1" s="1"/>
  <c r="Q448" i="1"/>
  <c r="T448" i="1"/>
  <c r="U448" i="1" s="1"/>
  <c r="Q363" i="1"/>
  <c r="T363" i="1"/>
  <c r="U363" i="1" s="1"/>
  <c r="Q490" i="1"/>
  <c r="T490" i="1"/>
  <c r="U490" i="1" s="1"/>
  <c r="Q80" i="1"/>
  <c r="T80" i="1"/>
  <c r="U80" i="1" s="1"/>
  <c r="Q225" i="1"/>
  <c r="T225" i="1"/>
  <c r="U225" i="1" s="1"/>
  <c r="Q71" i="1"/>
  <c r="T71" i="1"/>
  <c r="U71" i="1" s="1"/>
  <c r="Q114" i="1"/>
  <c r="T114" i="1"/>
  <c r="U114" i="1" s="1"/>
  <c r="Q344" i="1"/>
  <c r="T344" i="1"/>
  <c r="U344" i="1" s="1"/>
  <c r="Q330" i="1"/>
  <c r="T330" i="1"/>
  <c r="U330" i="1" s="1"/>
  <c r="Q267" i="1"/>
  <c r="T267" i="1"/>
  <c r="U267" i="1" s="1"/>
  <c r="Q223" i="1"/>
  <c r="T223" i="1"/>
  <c r="U223" i="1" s="1"/>
  <c r="Q424" i="1"/>
  <c r="T424" i="1"/>
  <c r="Q11" i="1"/>
  <c r="T11" i="1"/>
  <c r="U11" i="1" s="1"/>
  <c r="Q208" i="1"/>
  <c r="T208" i="1"/>
  <c r="U208" i="1" s="1"/>
  <c r="Q110" i="1"/>
  <c r="T110" i="1"/>
  <c r="U110" i="1" s="1"/>
  <c r="Q414" i="1"/>
  <c r="T414" i="1"/>
  <c r="U414" i="1" s="1"/>
  <c r="Q94" i="1"/>
  <c r="T94" i="1"/>
  <c r="U94" i="1" s="1"/>
  <c r="Q146" i="1"/>
  <c r="T146" i="1"/>
  <c r="U146" i="1" s="1"/>
  <c r="Q211" i="1"/>
  <c r="T211" i="1"/>
  <c r="Q383" i="1"/>
  <c r="T383" i="1"/>
  <c r="Q196" i="1"/>
  <c r="T196" i="1"/>
  <c r="U196" i="1" s="1"/>
  <c r="Q407" i="1"/>
  <c r="T407" i="1"/>
  <c r="Q15" i="1"/>
  <c r="T15" i="1"/>
  <c r="U15" i="1" s="1"/>
  <c r="Q96" i="1"/>
  <c r="T96" i="1"/>
  <c r="U96" i="1" s="1"/>
  <c r="Q210" i="1"/>
  <c r="T210" i="1"/>
  <c r="Q255" i="1"/>
  <c r="T255" i="1"/>
  <c r="U255" i="1" s="1"/>
  <c r="Q43" i="1"/>
  <c r="T43" i="1"/>
  <c r="U43" i="1" s="1"/>
  <c r="Q65" i="1"/>
  <c r="T65" i="1"/>
  <c r="U65" i="1" s="1"/>
  <c r="Q10" i="1"/>
  <c r="T10" i="1"/>
  <c r="U10" i="1" s="1"/>
  <c r="Q83" i="1"/>
  <c r="T83" i="1"/>
  <c r="Q433" i="1"/>
  <c r="T433" i="1"/>
  <c r="U433" i="1" s="1"/>
  <c r="Q36" i="1"/>
  <c r="T36" i="1"/>
  <c r="Q387" i="1"/>
  <c r="T387" i="1"/>
  <c r="U387" i="1" s="1"/>
  <c r="Q30" i="1"/>
  <c r="T30" i="1"/>
  <c r="U30" i="1" s="1"/>
  <c r="Q50" i="1"/>
  <c r="T50" i="1"/>
  <c r="Q19" i="1"/>
  <c r="T19" i="1"/>
  <c r="U19" i="1" s="1"/>
  <c r="Q262" i="1"/>
  <c r="T262" i="1"/>
  <c r="U262" i="1" s="1"/>
  <c r="Q371" i="1"/>
  <c r="T371" i="1"/>
  <c r="U371" i="1" s="1"/>
  <c r="Q427" i="1"/>
  <c r="T427" i="1"/>
  <c r="Q26" i="1"/>
  <c r="T26" i="1"/>
  <c r="U26" i="1" s="1"/>
  <c r="Q381" i="1"/>
  <c r="T381" i="1"/>
  <c r="U381" i="1" s="1"/>
  <c r="Q471" i="1"/>
  <c r="T471" i="1"/>
  <c r="U471" i="1" s="1"/>
  <c r="Q305" i="1"/>
  <c r="T305" i="1"/>
  <c r="U305" i="1" s="1"/>
  <c r="Q115" i="1"/>
  <c r="T115" i="1"/>
  <c r="U115" i="1" s="1"/>
  <c r="Q477" i="1"/>
  <c r="T477" i="1"/>
  <c r="U477" i="1" s="1"/>
  <c r="Q290" i="1"/>
  <c r="T290" i="1"/>
  <c r="U290" i="1" s="1"/>
  <c r="Q425" i="1"/>
  <c r="T425" i="1"/>
  <c r="U425" i="1" s="1"/>
  <c r="Q131" i="1"/>
  <c r="T131" i="1"/>
  <c r="U131" i="1" s="1"/>
  <c r="Q60" i="1"/>
  <c r="T60" i="1"/>
  <c r="U60" i="1" s="1"/>
  <c r="Q268" i="1"/>
  <c r="T268" i="1"/>
  <c r="U268" i="1" s="1"/>
  <c r="Q399" i="1"/>
  <c r="T399" i="1"/>
  <c r="Q106" i="1"/>
  <c r="T106" i="1"/>
  <c r="Q205" i="1"/>
  <c r="T205" i="1"/>
  <c r="U205" i="1" s="1"/>
  <c r="Q356" i="1"/>
  <c r="T356" i="1"/>
  <c r="U356" i="1" s="1"/>
  <c r="Q323" i="1"/>
  <c r="T323" i="1"/>
  <c r="U323" i="1" s="1"/>
  <c r="Q51" i="1"/>
  <c r="T51" i="1"/>
  <c r="U51" i="1" s="1"/>
  <c r="Q484" i="1"/>
  <c r="T484" i="1"/>
  <c r="U484" i="1" s="1"/>
  <c r="Q199" i="1"/>
  <c r="T199" i="1"/>
  <c r="U199" i="1" s="1"/>
  <c r="Q373" i="1"/>
  <c r="T373" i="1"/>
  <c r="U373" i="1" s="1"/>
  <c r="Q254" i="1"/>
  <c r="T254" i="1"/>
  <c r="U254" i="1" s="1"/>
  <c r="Q260" i="1"/>
  <c r="T260" i="1"/>
  <c r="Q147" i="1"/>
  <c r="T147" i="1"/>
  <c r="U147" i="1" s="1"/>
  <c r="Q8" i="1"/>
  <c r="T8" i="1"/>
  <c r="Q394" i="1"/>
  <c r="T394" i="1"/>
  <c r="U394" i="1" s="1"/>
  <c r="Q248" i="1"/>
  <c r="T248" i="1"/>
  <c r="U248" i="1" s="1"/>
  <c r="Q327" i="1"/>
  <c r="T327" i="1"/>
  <c r="Q342" i="1"/>
  <c r="T342" i="1"/>
  <c r="U342" i="1" s="1"/>
  <c r="Q346" i="1"/>
  <c r="T346" i="1"/>
  <c r="U346" i="1" s="1"/>
  <c r="Q177" i="1"/>
  <c r="T177" i="1"/>
  <c r="U177" i="1" s="1"/>
  <c r="Q457" i="1"/>
  <c r="T457" i="1"/>
  <c r="Q249" i="1"/>
  <c r="T249" i="1"/>
  <c r="Q419" i="1"/>
  <c r="T419" i="1"/>
  <c r="U419" i="1" s="1"/>
  <c r="Q178" i="1"/>
  <c r="T178" i="1"/>
  <c r="Q493" i="1"/>
  <c r="T493" i="1"/>
  <c r="Q161" i="1"/>
  <c r="T161" i="1"/>
  <c r="U161" i="1" s="1"/>
  <c r="Q193" i="1"/>
  <c r="T193" i="1"/>
  <c r="Q328" i="1"/>
  <c r="T328" i="1"/>
  <c r="Q460" i="1"/>
  <c r="T460" i="1"/>
  <c r="U460" i="1" s="1"/>
  <c r="Q217" i="1"/>
  <c r="T217" i="1"/>
  <c r="U217" i="1" s="1"/>
  <c r="Q491" i="1"/>
  <c r="T491" i="1"/>
  <c r="U491" i="1" s="1"/>
  <c r="Q483" i="1"/>
  <c r="T483" i="1"/>
  <c r="U483" i="1" s="1"/>
  <c r="Q55" i="1"/>
  <c r="T55" i="1"/>
  <c r="U55" i="1" s="1"/>
  <c r="Q243" i="1"/>
  <c r="T243" i="1"/>
  <c r="Q501" i="1"/>
  <c r="T501" i="1"/>
  <c r="Q251" i="1"/>
  <c r="T251" i="1"/>
  <c r="U251" i="1" s="1"/>
  <c r="Q396" i="1"/>
  <c r="T396" i="1"/>
  <c r="U396" i="1" s="1"/>
  <c r="Q355" i="1"/>
  <c r="T355" i="1"/>
  <c r="U355" i="1" s="1"/>
  <c r="Q221" i="1"/>
  <c r="T221" i="1"/>
  <c r="Q332" i="1"/>
  <c r="T332" i="1"/>
  <c r="U332" i="1" s="1"/>
  <c r="Q313" i="1"/>
  <c r="T313" i="1"/>
  <c r="U313" i="1" s="1"/>
  <c r="Q468" i="1"/>
  <c r="T468" i="1"/>
  <c r="U468" i="1" s="1"/>
  <c r="Q142" i="1"/>
  <c r="T142" i="1"/>
  <c r="U142" i="1" s="1"/>
  <c r="Q179" i="1"/>
  <c r="T179" i="1"/>
  <c r="U179" i="1" s="1"/>
  <c r="Q64" i="1"/>
  <c r="T64" i="1"/>
  <c r="U64" i="1" s="1"/>
  <c r="Q326" i="1"/>
  <c r="T326" i="1"/>
  <c r="U326" i="1" s="1"/>
  <c r="Q109" i="1"/>
  <c r="T109" i="1"/>
  <c r="U109" i="1" s="1"/>
  <c r="Q141" i="1"/>
  <c r="T141" i="1"/>
  <c r="U141" i="1" s="1"/>
  <c r="Q475" i="1"/>
  <c r="T475" i="1"/>
  <c r="U475" i="1" s="1"/>
  <c r="Q379" i="1"/>
  <c r="T379" i="1"/>
  <c r="U379" i="1" s="1"/>
  <c r="Q392" i="1"/>
  <c r="T392" i="1"/>
  <c r="U392" i="1" s="1"/>
  <c r="Q182" i="1"/>
  <c r="T182" i="1"/>
  <c r="U182" i="1" s="1"/>
  <c r="Q172" i="1"/>
  <c r="T172" i="1"/>
  <c r="U172" i="1" s="1"/>
  <c r="Q125" i="1"/>
  <c r="T125" i="1"/>
  <c r="U125" i="1" s="1"/>
  <c r="Q231" i="1"/>
  <c r="T231" i="1"/>
  <c r="U231" i="1" s="1"/>
  <c r="Q219" i="1"/>
  <c r="T219" i="1"/>
  <c r="U219" i="1" s="1"/>
  <c r="Q212" i="1"/>
  <c r="T212" i="1"/>
  <c r="U212" i="1" s="1"/>
  <c r="Q252" i="1"/>
  <c r="T252" i="1"/>
  <c r="U252" i="1" s="1"/>
  <c r="Q432" i="1"/>
  <c r="T432" i="1"/>
  <c r="Q101" i="1"/>
  <c r="T101" i="1"/>
  <c r="U101" i="1" s="1"/>
  <c r="Q100" i="1"/>
  <c r="T100" i="1"/>
  <c r="U100" i="1" s="1"/>
  <c r="Q180" i="1"/>
  <c r="T180" i="1"/>
  <c r="U180" i="1" s="1"/>
  <c r="Q5" i="1"/>
  <c r="T5" i="1"/>
  <c r="U5" i="1" s="1"/>
  <c r="Q77" i="1"/>
  <c r="T77" i="1"/>
  <c r="Q347" i="1"/>
  <c r="T347" i="1"/>
  <c r="Q18" i="1"/>
  <c r="T18" i="1"/>
  <c r="Q120" i="1"/>
  <c r="T120" i="1"/>
  <c r="U120" i="1" s="1"/>
  <c r="Q230" i="1"/>
  <c r="T230" i="1"/>
  <c r="Q496" i="1"/>
  <c r="T496" i="1"/>
  <c r="Q340" i="1"/>
  <c r="T340" i="1"/>
  <c r="U340" i="1" s="1"/>
  <c r="Q47" i="1"/>
  <c r="T47" i="1"/>
  <c r="U47" i="1" s="1"/>
  <c r="Q291" i="1"/>
  <c r="T291" i="1"/>
  <c r="U291" i="1" s="1"/>
  <c r="Q82" i="1"/>
  <c r="T82" i="1"/>
  <c r="U82" i="1" s="1"/>
  <c r="Q73" i="1"/>
  <c r="T73" i="1"/>
  <c r="U73" i="1" s="1"/>
  <c r="Q352" i="1"/>
  <c r="T352" i="1"/>
  <c r="U352" i="1" s="1"/>
  <c r="Q439" i="1"/>
  <c r="T439" i="1"/>
  <c r="U439" i="1" s="1"/>
  <c r="Q105" i="1"/>
  <c r="T105" i="1"/>
  <c r="Q319" i="1"/>
  <c r="T319" i="1"/>
  <c r="U319" i="1" s="1"/>
  <c r="Q190" i="1"/>
  <c r="T190" i="1"/>
  <c r="U190" i="1" s="1"/>
  <c r="Q365" i="1"/>
  <c r="T365" i="1"/>
  <c r="U365" i="1" s="1"/>
  <c r="Q153" i="1"/>
  <c r="T153" i="1"/>
  <c r="U153" i="1" s="1"/>
  <c r="Q53" i="1"/>
  <c r="T53" i="1"/>
  <c r="U53" i="1" s="1"/>
  <c r="Q348" i="1"/>
  <c r="T348" i="1"/>
  <c r="Q375" i="1"/>
  <c r="T375" i="1"/>
  <c r="U375" i="1" s="1"/>
  <c r="Q48" i="1"/>
  <c r="T48" i="1"/>
  <c r="U48" i="1" s="1"/>
  <c r="Q451" i="1"/>
  <c r="T451" i="1"/>
  <c r="U451" i="1" s="1"/>
  <c r="Q126" i="1"/>
  <c r="T126" i="1"/>
  <c r="U126" i="1" s="1"/>
  <c r="Q169" i="1"/>
  <c r="T169" i="1"/>
  <c r="Q70" i="1"/>
  <c r="T70" i="1"/>
  <c r="Q20" i="1"/>
  <c r="T20" i="1"/>
  <c r="U20" i="1" s="1"/>
  <c r="Q214" i="1"/>
  <c r="T214" i="1"/>
  <c r="U214" i="1" s="1"/>
  <c r="Q357" i="1"/>
  <c r="T357" i="1"/>
  <c r="Q49" i="1"/>
  <c r="T49" i="1"/>
  <c r="U49" i="1" s="1"/>
  <c r="Q479" i="1"/>
  <c r="T479" i="1"/>
  <c r="U479" i="1" s="1"/>
  <c r="Q24" i="1"/>
  <c r="T24" i="1"/>
  <c r="U24" i="1" s="1"/>
  <c r="Q188" i="1"/>
  <c r="T188" i="1"/>
  <c r="U188" i="1" s="1"/>
  <c r="Q23" i="1"/>
  <c r="T23" i="1"/>
  <c r="U23" i="1" s="1"/>
  <c r="Q239" i="1"/>
  <c r="T239" i="1"/>
  <c r="U239" i="1" s="1"/>
  <c r="Q289" i="1"/>
  <c r="T289" i="1"/>
  <c r="U289" i="1" s="1"/>
  <c r="Q213" i="1"/>
  <c r="T213" i="1"/>
  <c r="U213" i="1" s="1"/>
  <c r="Q297" i="1"/>
  <c r="T297" i="1"/>
  <c r="U297" i="1" s="1"/>
  <c r="Q201" i="1"/>
  <c r="T201" i="1"/>
  <c r="U201" i="1" s="1"/>
  <c r="Q167" i="1"/>
  <c r="T167" i="1"/>
  <c r="U167" i="1" s="1"/>
  <c r="Q288" i="1"/>
  <c r="T288" i="1"/>
  <c r="Q13" i="1"/>
  <c r="T13" i="1"/>
  <c r="U13" i="1" s="1"/>
  <c r="Q405" i="1"/>
  <c r="T405" i="1"/>
  <c r="Q183" i="1"/>
  <c r="T183" i="1"/>
  <c r="U183" i="1" s="1"/>
  <c r="Q163" i="1"/>
  <c r="T163" i="1"/>
  <c r="U163" i="1" s="1"/>
  <c r="Q250" i="1"/>
  <c r="T250" i="1"/>
  <c r="Q454" i="1"/>
  <c r="T454" i="1"/>
  <c r="U454" i="1" s="1"/>
  <c r="Q337" i="1"/>
  <c r="T337" i="1"/>
  <c r="U337" i="1" s="1"/>
  <c r="Q380" i="1"/>
  <c r="T380" i="1"/>
  <c r="U380" i="1" s="1"/>
  <c r="Q461" i="1"/>
  <c r="T461" i="1"/>
  <c r="Q282" i="1"/>
  <c r="T282" i="1"/>
  <c r="U282" i="1" s="1"/>
  <c r="Q366" i="1"/>
  <c r="T366" i="1"/>
  <c r="Q226" i="1"/>
  <c r="T226" i="1"/>
  <c r="Q150" i="1"/>
  <c r="T150" i="1"/>
  <c r="U150" i="1" s="1"/>
  <c r="Q320" i="1"/>
  <c r="T320" i="1"/>
  <c r="U320" i="1" s="1"/>
  <c r="Q12" i="1"/>
  <c r="T12" i="1"/>
  <c r="U12" i="1" s="1"/>
  <c r="Q121" i="1"/>
  <c r="T121" i="1"/>
  <c r="U121" i="1" s="1"/>
  <c r="Q296" i="1"/>
  <c r="T296" i="1"/>
  <c r="U296" i="1" s="1"/>
  <c r="Q22" i="1"/>
  <c r="T22" i="1"/>
  <c r="Q227" i="1"/>
  <c r="T227" i="1"/>
  <c r="U227" i="1" s="1"/>
  <c r="Q165" i="1"/>
  <c r="T165" i="1"/>
  <c r="U165" i="1" s="1"/>
  <c r="Q276" i="1"/>
  <c r="T276" i="1"/>
  <c r="U276" i="1" s="1"/>
  <c r="Q215" i="1"/>
  <c r="T215" i="1"/>
  <c r="U215" i="1" s="1"/>
  <c r="Q139" i="1"/>
  <c r="T139" i="1"/>
  <c r="U139" i="1" s="1"/>
  <c r="Q31" i="1"/>
  <c r="T31" i="1"/>
  <c r="Q232" i="1"/>
  <c r="T232" i="1"/>
  <c r="U232" i="1" s="1"/>
  <c r="Q133" i="1"/>
  <c r="T133" i="1"/>
  <c r="Q411" i="1"/>
  <c r="T411" i="1"/>
  <c r="Q430" i="1"/>
  <c r="T430" i="1"/>
  <c r="U430" i="1" s="1"/>
  <c r="Q499" i="1"/>
  <c r="T499" i="1"/>
  <c r="U499" i="1" s="1"/>
  <c r="Q259" i="1"/>
  <c r="T259" i="1"/>
  <c r="U259" i="1" s="1"/>
  <c r="Q56" i="1"/>
  <c r="T56" i="1"/>
  <c r="U56" i="1" s="1"/>
  <c r="Q124" i="1"/>
  <c r="T124" i="1"/>
  <c r="U124" i="1" s="1"/>
  <c r="Q123" i="1"/>
  <c r="T123" i="1"/>
  <c r="U123" i="1" s="1"/>
  <c r="Q473" i="1"/>
  <c r="T473" i="1"/>
  <c r="U473" i="1" s="1"/>
  <c r="Q175" i="1"/>
  <c r="T175" i="1"/>
  <c r="U175" i="1" s="1"/>
  <c r="Q315" i="1"/>
  <c r="T315" i="1"/>
  <c r="U315" i="1" s="1"/>
  <c r="Q377" i="1"/>
  <c r="T377" i="1"/>
  <c r="U377" i="1" s="1"/>
  <c r="Q351" i="1"/>
  <c r="T351" i="1"/>
  <c r="U351" i="1" s="1"/>
  <c r="Q57" i="1"/>
  <c r="T57" i="1"/>
  <c r="U57" i="1" s="1"/>
  <c r="Q436" i="1"/>
  <c r="T436" i="1"/>
  <c r="Q244" i="1"/>
  <c r="T244" i="1"/>
  <c r="U244" i="1" s="1"/>
  <c r="Q317" i="1"/>
  <c r="T317" i="1"/>
  <c r="Q200" i="1"/>
  <c r="T200" i="1"/>
  <c r="U200" i="1" s="1"/>
  <c r="Q7" i="1"/>
  <c r="T7" i="1"/>
  <c r="U7" i="1" s="1"/>
  <c r="Q264" i="1"/>
  <c r="T264" i="1"/>
  <c r="U264" i="1" s="1"/>
  <c r="Q295" i="1"/>
  <c r="T295" i="1"/>
  <c r="Q181" i="1"/>
  <c r="T181" i="1"/>
  <c r="Q362" i="1"/>
  <c r="T362" i="1"/>
  <c r="U362" i="1" s="1"/>
  <c r="Q341" i="1"/>
  <c r="T341" i="1"/>
  <c r="U341" i="1" s="1"/>
  <c r="Q107" i="1"/>
  <c r="T107" i="1"/>
  <c r="U107" i="1" s="1"/>
  <c r="Q293" i="1"/>
  <c r="T293" i="1"/>
  <c r="U293" i="1" s="1"/>
  <c r="Q54" i="1"/>
  <c r="T54" i="1"/>
  <c r="U54" i="1" s="1"/>
  <c r="Q386" i="1"/>
  <c r="T386" i="1"/>
  <c r="Q333" i="1"/>
  <c r="T333" i="1"/>
  <c r="U333" i="1" s="1"/>
  <c r="Q286" i="1"/>
  <c r="T286" i="1"/>
  <c r="U286" i="1" s="1"/>
  <c r="Q374" i="1"/>
  <c r="T374" i="1"/>
  <c r="U374" i="1" s="1"/>
  <c r="Q159" i="1"/>
  <c r="T159" i="1"/>
  <c r="Q301" i="1"/>
  <c r="T301" i="1"/>
  <c r="U301" i="1" s="1"/>
  <c r="Q112" i="1"/>
  <c r="T112" i="1"/>
  <c r="U112" i="1" s="1"/>
  <c r="Q445" i="1"/>
  <c r="T445" i="1"/>
  <c r="Q318" i="1"/>
  <c r="T318" i="1"/>
  <c r="U318" i="1" s="1"/>
  <c r="Q441" i="1"/>
  <c r="T441" i="1"/>
  <c r="U441" i="1" s="1"/>
  <c r="Q349" i="1"/>
  <c r="T349" i="1"/>
  <c r="U349" i="1" s="1"/>
  <c r="Q350" i="1"/>
  <c r="T350" i="1"/>
  <c r="U350" i="1" s="1"/>
  <c r="Q40" i="1"/>
  <c r="T40" i="1"/>
  <c r="U40" i="1" s="1"/>
  <c r="Q338" i="1"/>
  <c r="T338" i="1"/>
  <c r="U338" i="1" s="1"/>
  <c r="Q138" i="1"/>
  <c r="T138" i="1"/>
  <c r="Q195" i="1"/>
  <c r="T195" i="1"/>
  <c r="Q258" i="1"/>
  <c r="T258" i="1"/>
  <c r="U258" i="1" s="1"/>
  <c r="Q269" i="1"/>
  <c r="T269" i="1"/>
  <c r="U269" i="1" s="1"/>
  <c r="Q285" i="1"/>
  <c r="T285" i="1"/>
  <c r="U285" i="1" s="1"/>
  <c r="Q390" i="1"/>
  <c r="T390" i="1"/>
  <c r="U390" i="1" s="1"/>
  <c r="Q134" i="1"/>
  <c r="T134" i="1"/>
  <c r="Q463" i="1"/>
  <c r="T463" i="1"/>
  <c r="U463" i="1" s="1"/>
  <c r="Q216" i="1"/>
  <c r="T216" i="1"/>
  <c r="U216" i="1" s="1"/>
  <c r="Q447" i="1"/>
  <c r="T447" i="1"/>
  <c r="Q218" i="1"/>
  <c r="T218" i="1"/>
  <c r="Q401" i="1"/>
  <c r="T401" i="1"/>
  <c r="Q364" i="1"/>
  <c r="T364" i="1"/>
  <c r="U364" i="1" s="1"/>
  <c r="Q74" i="1"/>
  <c r="T74" i="1"/>
  <c r="U74" i="1" s="1"/>
  <c r="Q292" i="1"/>
  <c r="T292" i="1"/>
  <c r="U292" i="1" s="1"/>
  <c r="Q198" i="1"/>
  <c r="T198" i="1"/>
  <c r="U198" i="1" s="1"/>
  <c r="Q160" i="1"/>
  <c r="T160" i="1"/>
  <c r="U160" i="1" s="1"/>
  <c r="Q428" i="1"/>
  <c r="T428" i="1"/>
  <c r="Q304" i="1"/>
  <c r="T304" i="1"/>
  <c r="U304" i="1" s="1"/>
  <c r="Q458" i="1"/>
  <c r="T458" i="1"/>
  <c r="U458" i="1" s="1"/>
  <c r="Q144" i="1"/>
  <c r="T144" i="1"/>
  <c r="Q452" i="1"/>
  <c r="T452" i="1"/>
  <c r="U452" i="1" s="1"/>
  <c r="Q99" i="1"/>
  <c r="T99" i="1"/>
  <c r="U99" i="1" s="1"/>
  <c r="Q69" i="1"/>
  <c r="T69" i="1"/>
  <c r="U69" i="1" s="1"/>
  <c r="Q274" i="1"/>
  <c r="T274" i="1"/>
  <c r="U274" i="1" s="1"/>
  <c r="Q86" i="1"/>
  <c r="T86" i="1"/>
  <c r="U86" i="1" s="1"/>
  <c r="Q117" i="1"/>
  <c r="T117" i="1"/>
  <c r="U117" i="1" s="1"/>
  <c r="Q84" i="1"/>
  <c r="T84" i="1"/>
  <c r="Q300" i="1"/>
  <c r="T300" i="1"/>
  <c r="Q303" i="1"/>
  <c r="T303" i="1"/>
  <c r="U303" i="1" s="1"/>
  <c r="Q119" i="1"/>
  <c r="T119" i="1"/>
  <c r="Q2" i="1"/>
  <c r="T2" i="1"/>
  <c r="U2" i="1" s="1"/>
  <c r="Q191" i="1"/>
  <c r="T191" i="1"/>
  <c r="U191" i="1" s="1"/>
  <c r="Q497" i="1"/>
  <c r="T497" i="1"/>
  <c r="U497" i="1" s="1"/>
  <c r="Q421" i="1"/>
  <c r="T421" i="1"/>
  <c r="U421" i="1" s="1"/>
  <c r="Q368" i="1"/>
  <c r="T368" i="1"/>
  <c r="U368" i="1" s="1"/>
  <c r="Q470" i="1"/>
  <c r="T470" i="1"/>
  <c r="U470" i="1" s="1"/>
  <c r="Q422" i="1"/>
  <c r="T422" i="1"/>
  <c r="U422" i="1" s="1"/>
  <c r="Q423" i="1"/>
  <c r="T423" i="1"/>
  <c r="Q462" i="1"/>
  <c r="T462" i="1"/>
  <c r="U462" i="1" s="1"/>
  <c r="Q140" i="1"/>
  <c r="T140" i="1"/>
  <c r="U140" i="1" s="1"/>
  <c r="Q408" i="1"/>
  <c r="T408" i="1"/>
  <c r="Q67" i="1"/>
  <c r="T67" i="1"/>
  <c r="Q166" i="1"/>
  <c r="T166" i="1"/>
  <c r="Q334" i="1"/>
  <c r="T334" i="1"/>
  <c r="U334" i="1" s="1"/>
  <c r="Q438" i="1"/>
  <c r="T438" i="1"/>
  <c r="U438" i="1" s="1"/>
  <c r="Q325" i="1"/>
  <c r="T325" i="1"/>
  <c r="U325" i="1" s="1"/>
  <c r="Q420" i="1"/>
  <c r="T420" i="1"/>
  <c r="U420" i="1" s="1"/>
  <c r="Q253" i="1"/>
  <c r="T253" i="1"/>
  <c r="U253" i="1" s="1"/>
  <c r="Q372" i="1"/>
  <c r="T372" i="1"/>
  <c r="U372" i="1" s="1"/>
  <c r="Q72" i="1"/>
  <c r="T72" i="1"/>
  <c r="U72" i="1" s="1"/>
  <c r="Q207" i="1"/>
  <c r="T207" i="1"/>
  <c r="U207" i="1" s="1"/>
  <c r="Q135" i="1"/>
  <c r="T135" i="1"/>
  <c r="U135" i="1" s="1"/>
  <c r="Q129" i="1"/>
  <c r="T129" i="1"/>
  <c r="U129" i="1" s="1"/>
  <c r="Q68" i="1"/>
  <c r="T68" i="1"/>
  <c r="U68" i="1" s="1"/>
  <c r="Q58" i="1"/>
  <c r="T58" i="1"/>
  <c r="U58" i="1" s="1"/>
  <c r="Q38" i="1"/>
  <c r="T38" i="1"/>
  <c r="U38" i="1" s="1"/>
  <c r="Q130" i="1"/>
  <c r="T130" i="1"/>
  <c r="U130" i="1" s="1"/>
  <c r="Q245" i="1"/>
  <c r="T245" i="1"/>
  <c r="U245" i="1" s="1"/>
</calcChain>
</file>

<file path=xl/sharedStrings.xml><?xml version="1.0" encoding="utf-8"?>
<sst xmlns="http://schemas.openxmlformats.org/spreadsheetml/2006/main" count="1021" uniqueCount="26">
  <si>
    <t>Date</t>
  </si>
  <si>
    <t>Customer_ID</t>
  </si>
  <si>
    <t>Age</t>
  </si>
  <si>
    <t>Gender</t>
  </si>
  <si>
    <t>Income</t>
  </si>
  <si>
    <t>Spending_Score</t>
  </si>
  <si>
    <t>Credit_Score</t>
  </si>
  <si>
    <t>Loan_Amount</t>
  </si>
  <si>
    <t>Previous_Defaults</t>
  </si>
  <si>
    <t>Marketing_Spend</t>
  </si>
  <si>
    <t>Purchase_Frequency</t>
  </si>
  <si>
    <t>Seasonality</t>
  </si>
  <si>
    <t>Sales</t>
  </si>
  <si>
    <t>Customer_Churn</t>
  </si>
  <si>
    <t>Defaulted</t>
  </si>
  <si>
    <t>Profit</t>
  </si>
  <si>
    <t>Loss</t>
  </si>
  <si>
    <t>Spend_Factor</t>
  </si>
  <si>
    <t>Seasonality_Factor</t>
  </si>
  <si>
    <t>Avg_Sales</t>
  </si>
  <si>
    <t>CLV</t>
  </si>
  <si>
    <t>Female</t>
  </si>
  <si>
    <t>Low</t>
  </si>
  <si>
    <t>Male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</si>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</sst>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4" formatCode="&quot;£&quot;#,##0.00"/>
    </dxf>
    <dxf>
      <numFmt numFmtId="164" formatCode="&quot;£&quot;#,##0.00"/>
    </dxf>
    <dxf>
      <numFmt numFmtId="165" formatCode="0.0"/>
    </dxf>
    <dxf>
      <numFmt numFmtId="165" formatCode="0.0"/>
    </dxf>
    <dxf>
      <numFmt numFmtId="1" formatCode="0"/>
    </dxf>
    <dxf>
      <numFmt numFmtId="164" formatCode="&quot;£&quot;#,##0.00"/>
    </dxf>
    <dxf>
      <numFmt numFmtId="1" formatCode="0"/>
    </dxf>
    <dxf>
      <numFmt numFmtId="1" formatCode="0"/>
    </dxf>
    <dxf>
      <numFmt numFmtId="164" formatCode="&quot;£&quot;#,##0.00"/>
    </dxf>
    <dxf>
      <numFmt numFmtId="1" formatCode="0"/>
    </dxf>
    <dxf>
      <numFmt numFmtId="164" formatCode="&quot;£&quot;#,##0.00"/>
    </dxf>
    <dxf>
      <numFmt numFmtId="1" formatCode="0"/>
    </dxf>
    <dxf>
      <numFmt numFmtId="164" formatCode="&quot;£&quot;#,##0.00"/>
    </dxf>
    <dxf>
      <numFmt numFmtId="1" formatCode="0"/>
    </dxf>
    <dxf>
      <numFmt numFmtId="1" formatCode="0"/>
    </dxf>
    <dxf>
      <numFmt numFmtId="164" formatCode="&quot;£&quot;#,##0.0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E82B1-AA95-48D4-93A4-A5D349CBC5F8}" name="Table1" displayName="Table1" ref="A1:U501" totalsRowShown="0">
  <autoFilter ref="A1:U501" xr:uid="{475E82B1-AA95-48D4-93A4-A5D349CBC5F8}"/>
  <sortState xmlns:xlrd2="http://schemas.microsoft.com/office/spreadsheetml/2017/richdata2" ref="A2:U501">
    <sortCondition ref="B1:B501"/>
  </sortState>
  <tableColumns count="21">
    <tableColumn id="17" xr3:uid="{6B7FE2C6-2153-48BA-B1A5-D79E52E8D6FA}" name="Date" dataDxfId="17"/>
    <tableColumn id="2" xr3:uid="{97B38E8A-7C5D-4C42-A19A-7538DB15DB8F}" name="Customer_ID"/>
    <tableColumn id="3" xr3:uid="{F47DB3AA-83EA-472A-ADD4-8A35B4325DE6}" name="Age" dataDxfId="16"/>
    <tableColumn id="4" xr3:uid="{15164B1E-D983-4E75-900B-3134F5FF73C3}" name="Gender"/>
    <tableColumn id="16" xr3:uid="{6E380330-F31F-4E2B-B59F-858D43B230D0}" name="Income" dataDxfId="15"/>
    <tableColumn id="6" xr3:uid="{D8EA6764-AD77-4C66-A212-4C3ABFAC47C0}" name="Spending_Score" dataDxfId="14"/>
    <tableColumn id="18" xr3:uid="{94387958-15E6-46B9-AB58-907ECF8BFE26}" name="Credit_Score" dataDxfId="13"/>
    <tableColumn id="19" xr3:uid="{348033FD-5691-425A-855E-78400B2B3563}" name="Loan_Amount" dataDxfId="12"/>
    <tableColumn id="9" xr3:uid="{BEC084BF-CBDF-4D1F-B02C-467A12595528}" name="Previous_Defaults" dataDxfId="11"/>
    <tableColumn id="10" xr3:uid="{D6EF8D80-7E92-41DE-83F4-11C04AAC634D}" name="Marketing_Spend" dataDxfId="10"/>
    <tableColumn id="11" xr3:uid="{A08AD5D4-3452-4C9F-BC73-A9C9BA103277}" name="Purchase_Frequency" dataDxfId="9"/>
    <tableColumn id="12" xr3:uid="{1D9261AE-A06A-4CD6-B64F-1D7425126D2D}" name="Seasonality"/>
    <tableColumn id="13" xr3:uid="{CAF98842-6FC5-4BE0-9EC6-C6D930ADE53A}" name="Sales" dataDxfId="8"/>
    <tableColumn id="14" xr3:uid="{98F30066-0A1E-45F1-9D02-98DD42092425}" name="Customer_Churn" dataDxfId="7"/>
    <tableColumn id="15" xr3:uid="{4123B0A9-EEE6-47E8-A16E-CAC4AF88E7DC}" name="Defaulted" dataDxfId="6"/>
    <tableColumn id="20" xr3:uid="{9345744B-0B88-4392-8533-98D47725BC47}" name="Profit" dataDxfId="5">
      <calculatedColumnFormula>Table1[[#This Row],[Sales]]-Table1[[#This Row],[Marketing_Spend]]</calculatedColumnFormula>
    </tableColumn>
    <tableColumn id="21" xr3:uid="{FA8BC90D-4D53-45B1-988E-B1F3CD195E7A}" name="Loss" dataDxfId="4">
      <calculatedColumnFormula>IF(Table1[[#This Row],[Profit]]&lt;0, 1, 0)</calculatedColumnFormula>
    </tableColumn>
    <tableColumn id="25" xr3:uid="{AB6EC913-0295-423C-A0AA-548867CCEA9D}" name="Spend_Factor" dataDxfId="3">
      <calculatedColumnFormula>IF(Table1[[#This Row],[Spending_Score]]&lt;= 33, 1.1, IF(Table1[[#This Row],[Spending_Score]]&lt;=66, 1.4, 1.7))</calculatedColumnFormula>
    </tableColumn>
    <tableColumn id="24" xr3:uid="{14823A55-7A76-4BB3-B876-3E8CAF8E5541}" name="Seasonality_Factor" dataDxfId="2">
      <calculatedColumnFormula>IF(Table1[[#This Row],[Seasonality]]="Low", 0.8, IF(Table1[[#This Row],[Seasonality]]="High", 1.2, 1))</calculatedColumnFormula>
    </tableColumn>
    <tableColumn id="23" xr3:uid="{EE085BB0-1E7D-4B5D-B093-091B3CA0178A}" name="Avg_Sales" dataDxfId="1">
      <calculatedColumnFormula>Table1[[#This Row],[Profit]]/Table1[[#This Row],[Purchase_Frequency]]</calculatedColumnFormula>
    </tableColumn>
    <tableColumn id="22" xr3:uid="{3B76F125-91B8-42B2-9B2F-5BCEE2E9C136}" name="CLV" dataDxfId="0">
      <calculatedColumnFormula>IF(Table1[[#This Row],[Customer_Churn]] = 1, Table1[[#This Row],[Profit]], (Table1[[#This Row],[Avg_Sales]] * (Table1[[#This Row],[Purchase_Frequency]] * Table1[[#This Row],[Spend_Factor]]) * Table1[[#This Row],[Seasonality_Factor]]))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7A5E-5A80-4364-9DD6-A081A270155C}">
  <dimension ref="A1:U501"/>
  <sheetViews>
    <sheetView tabSelected="1" workbookViewId="0">
      <selection activeCell="W2" sqref="W2"/>
    </sheetView>
  </sheetViews>
  <sheetFormatPr defaultRowHeight="15"/>
  <cols>
    <col min="1" max="1" width="11.140625" style="1" customWidth="1"/>
    <col min="2" max="2" width="14.7109375" bestFit="1" customWidth="1"/>
    <col min="3" max="3" width="9.140625" style="3"/>
    <col min="4" max="4" width="9.7109375" bestFit="1" customWidth="1"/>
    <col min="5" max="5" width="11.7109375" style="2" customWidth="1"/>
    <col min="6" max="6" width="17.28515625" style="3" bestFit="1" customWidth="1"/>
    <col min="7" max="7" width="14.5703125" style="3" customWidth="1"/>
    <col min="8" max="8" width="15.7109375" style="2" customWidth="1"/>
    <col min="9" max="9" width="19.28515625" style="3" bestFit="1" customWidth="1"/>
    <col min="10" max="10" width="19" style="2" bestFit="1" customWidth="1"/>
    <col min="11" max="11" width="21.5703125" style="3" bestFit="1" customWidth="1"/>
    <col min="12" max="12" width="13.28515625" bestFit="1" customWidth="1"/>
    <col min="13" max="13" width="10.5703125" style="2" bestFit="1" customWidth="1"/>
    <col min="14" max="14" width="18.140625" style="3" bestFit="1" customWidth="1"/>
    <col min="15" max="15" width="12" style="3" bestFit="1" customWidth="1"/>
    <col min="16" max="16" width="12" style="2" customWidth="1"/>
    <col min="17" max="17" width="12" style="3" customWidth="1"/>
    <col min="18" max="18" width="14.28515625" style="6" bestFit="1" customWidth="1"/>
    <col min="19" max="19" width="20" style="6" bestFit="1" customWidth="1"/>
    <col min="20" max="20" width="12" style="2" customWidth="1"/>
    <col min="21" max="21" width="11.7109375" style="2" bestFit="1" customWidth="1"/>
  </cols>
  <sheetData>
    <row r="1" spans="1:21">
      <c r="A1" s="1" t="s">
        <v>0</v>
      </c>
      <c r="B1" t="s">
        <v>1</v>
      </c>
      <c r="C1" s="3" t="s">
        <v>2</v>
      </c>
      <c r="D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5" t="s">
        <v>17</v>
      </c>
      <c r="S1" s="5" t="s">
        <v>18</v>
      </c>
      <c r="T1" s="2" t="s">
        <v>19</v>
      </c>
      <c r="U1" s="2" t="s">
        <v>20</v>
      </c>
    </row>
    <row r="2" spans="1:21">
      <c r="A2" s="1">
        <v>45394</v>
      </c>
      <c r="B2">
        <v>1</v>
      </c>
      <c r="C2" s="3">
        <v>56</v>
      </c>
      <c r="D2" t="s">
        <v>21</v>
      </c>
      <c r="E2" s="2">
        <v>142418</v>
      </c>
      <c r="F2" s="3">
        <v>7</v>
      </c>
      <c r="G2" s="3">
        <v>391</v>
      </c>
      <c r="H2" s="2">
        <v>8083</v>
      </c>
      <c r="I2" s="3">
        <v>1</v>
      </c>
      <c r="J2" s="2">
        <v>15376</v>
      </c>
      <c r="K2" s="3">
        <v>3</v>
      </c>
      <c r="L2" t="s">
        <v>22</v>
      </c>
      <c r="M2" s="2">
        <v>32526</v>
      </c>
      <c r="N2" s="3">
        <v>0</v>
      </c>
      <c r="O2" s="3">
        <v>0</v>
      </c>
      <c r="P2" s="2">
        <f>Table1[[#This Row],[Sales]]-Table1[[#This Row],[Marketing_Spend]]</f>
        <v>17150</v>
      </c>
      <c r="Q2" s="3">
        <f>IF(Table1[[#This Row],[Profit]]&lt;0, 1, 0)</f>
        <v>0</v>
      </c>
      <c r="R2" s="6">
        <f>IF(Table1[[#This Row],[Spending_Score]]&lt;= 33, 1.1, IF(Table1[[#This Row],[Spending_Score]]&lt;=66, 1.4, 1.7))</f>
        <v>1.1000000000000001</v>
      </c>
      <c r="S2" s="6">
        <f>IF(Table1[[#This Row],[Seasonality]]="Low", 0.8, IF(Table1[[#This Row],[Seasonality]]="High", 1.2, 1))</f>
        <v>0.8</v>
      </c>
      <c r="T2" s="2">
        <f>Table1[[#This Row],[Profit]]/Table1[[#This Row],[Purchase_Frequency]]</f>
        <v>5716.666666666667</v>
      </c>
      <c r="U2" s="2">
        <f>IF(Table1[[#This Row],[Customer_Churn]] = 1, Table1[[#This Row],[Profit]], (Table1[[#This Row],[Avg_Sales]] * (Table1[[#This Row],[Purchase_Frequency]] * Table1[[#This Row],[Spend_Factor]]) * Table1[[#This Row],[Seasonality_Factor]]))</f>
        <v>15092.000000000004</v>
      </c>
    </row>
    <row r="3" spans="1:21">
      <c r="A3" s="1">
        <v>45343</v>
      </c>
      <c r="B3">
        <v>2</v>
      </c>
      <c r="C3" s="3">
        <v>69</v>
      </c>
      <c r="D3" t="s">
        <v>23</v>
      </c>
      <c r="E3" s="2">
        <v>63088</v>
      </c>
      <c r="F3" s="3">
        <v>82</v>
      </c>
      <c r="G3" s="3">
        <v>652</v>
      </c>
      <c r="H3" s="2">
        <v>34328</v>
      </c>
      <c r="I3" s="3">
        <v>2</v>
      </c>
      <c r="J3" s="2">
        <v>6889</v>
      </c>
      <c r="K3" s="3">
        <v>6</v>
      </c>
      <c r="L3" t="s">
        <v>22</v>
      </c>
      <c r="M3" s="2">
        <v>78493</v>
      </c>
      <c r="N3" s="3">
        <v>0</v>
      </c>
      <c r="O3" s="3">
        <v>0</v>
      </c>
      <c r="P3" s="2">
        <f>Table1[[#This Row],[Sales]]-Table1[[#This Row],[Marketing_Spend]]</f>
        <v>71604</v>
      </c>
      <c r="Q3" s="3">
        <f>IF(Table1[[#This Row],[Profit]]&lt;0, 1, 0)</f>
        <v>0</v>
      </c>
      <c r="R3" s="6">
        <f>IF(Table1[[#This Row],[Spending_Score]]&lt;= 33, 1.1, IF(Table1[[#This Row],[Spending_Score]]&lt;=66, 1.4, 1.7))</f>
        <v>1.7</v>
      </c>
      <c r="S3" s="6">
        <f>IF(Table1[[#This Row],[Seasonality]]="Low", 0.8, IF(Table1[[#This Row],[Seasonality]]="High", 1.2, 1))</f>
        <v>0.8</v>
      </c>
      <c r="T3" s="2">
        <f>Table1[[#This Row],[Profit]]/Table1[[#This Row],[Purchase_Frequency]]</f>
        <v>11934</v>
      </c>
      <c r="U3" s="2">
        <f>IF(Table1[[#This Row],[Customer_Churn]] = 1, Table1[[#This Row],[Profit]], (Table1[[#This Row],[Avg_Sales]] * (Table1[[#This Row],[Purchase_Frequency]] * Table1[[#This Row],[Spend_Factor]]) * Table1[[#This Row],[Seasonality_Factor]]))</f>
        <v>97381.440000000002</v>
      </c>
    </row>
    <row r="4" spans="1:21">
      <c r="A4" s="1">
        <v>45384</v>
      </c>
      <c r="B4">
        <v>3</v>
      </c>
      <c r="C4" s="3">
        <v>46</v>
      </c>
      <c r="D4" t="s">
        <v>23</v>
      </c>
      <c r="E4" s="2">
        <v>136868</v>
      </c>
      <c r="F4" s="3">
        <v>91</v>
      </c>
      <c r="G4" s="3">
        <v>662</v>
      </c>
      <c r="H4" s="2">
        <v>47891</v>
      </c>
      <c r="I4" s="3">
        <v>2</v>
      </c>
      <c r="J4" s="2">
        <v>6054</v>
      </c>
      <c r="K4" s="3">
        <v>29</v>
      </c>
      <c r="L4" t="s">
        <v>24</v>
      </c>
      <c r="M4" s="2">
        <v>57198</v>
      </c>
      <c r="N4" s="3">
        <v>1</v>
      </c>
      <c r="O4" s="3">
        <v>0</v>
      </c>
      <c r="P4" s="2">
        <f>Table1[[#This Row],[Sales]]-Table1[[#This Row],[Marketing_Spend]]</f>
        <v>51144</v>
      </c>
      <c r="Q4" s="3">
        <f>IF(Table1[[#This Row],[Profit]]&lt;0, 1, 0)</f>
        <v>0</v>
      </c>
      <c r="R4" s="6">
        <f>IF(Table1[[#This Row],[Spending_Score]]&lt;= 33, 1.1, IF(Table1[[#This Row],[Spending_Score]]&lt;=66, 1.4, 1.7))</f>
        <v>1.7</v>
      </c>
      <c r="S4" s="6">
        <f>IF(Table1[[#This Row],[Seasonality]]="Low", 0.8, IF(Table1[[#This Row],[Seasonality]]="High", 1.2, 1))</f>
        <v>1</v>
      </c>
      <c r="T4" s="2">
        <f>Table1[[#This Row],[Profit]]/Table1[[#This Row],[Purchase_Frequency]]</f>
        <v>1763.5862068965516</v>
      </c>
      <c r="U4" s="2">
        <f>IF(Table1[[#This Row],[Customer_Churn]] = 1, Table1[[#This Row],[Profit]], (Table1[[#This Row],[Avg_Sales]] * (Table1[[#This Row],[Purchase_Frequency]] * Table1[[#This Row],[Spend_Factor]]) * Table1[[#This Row],[Seasonality_Factor]]))</f>
        <v>51144</v>
      </c>
    </row>
    <row r="5" spans="1:21">
      <c r="A5" s="1">
        <v>45306</v>
      </c>
      <c r="B5">
        <v>4</v>
      </c>
      <c r="C5" s="3">
        <v>32</v>
      </c>
      <c r="D5" t="s">
        <v>21</v>
      </c>
      <c r="E5" s="2">
        <v>85375</v>
      </c>
      <c r="F5" s="3">
        <v>34</v>
      </c>
      <c r="G5" s="3">
        <v>644</v>
      </c>
      <c r="H5" s="2">
        <v>25103</v>
      </c>
      <c r="I5" s="3">
        <v>2</v>
      </c>
      <c r="J5" s="2">
        <v>4868</v>
      </c>
      <c r="K5" s="3">
        <v>8</v>
      </c>
      <c r="L5" t="s">
        <v>24</v>
      </c>
      <c r="M5" s="2">
        <v>48395</v>
      </c>
      <c r="N5" s="3">
        <v>0</v>
      </c>
      <c r="O5" s="3">
        <v>0</v>
      </c>
      <c r="P5" s="2">
        <f>Table1[[#This Row],[Sales]]-Table1[[#This Row],[Marketing_Spend]]</f>
        <v>43527</v>
      </c>
      <c r="Q5" s="3">
        <f>IF(Table1[[#This Row],[Profit]]&lt;0, 1, 0)</f>
        <v>0</v>
      </c>
      <c r="R5" s="6">
        <f>IF(Table1[[#This Row],[Spending_Score]]&lt;= 33, 1.1, IF(Table1[[#This Row],[Spending_Score]]&lt;=66, 1.4, 1.7))</f>
        <v>1.4</v>
      </c>
      <c r="S5" s="6">
        <f>IF(Table1[[#This Row],[Seasonality]]="Low", 0.8, IF(Table1[[#This Row],[Seasonality]]="High", 1.2, 1))</f>
        <v>1</v>
      </c>
      <c r="T5" s="2">
        <f>Table1[[#This Row],[Profit]]/Table1[[#This Row],[Purchase_Frequency]]</f>
        <v>5440.875</v>
      </c>
      <c r="U5" s="2">
        <f>IF(Table1[[#This Row],[Customer_Churn]] = 1, Table1[[#This Row],[Profit]], (Table1[[#This Row],[Avg_Sales]] * (Table1[[#This Row],[Purchase_Frequency]] * Table1[[#This Row],[Spend_Factor]]) * Table1[[#This Row],[Seasonality_Factor]]))</f>
        <v>60937.799999999996</v>
      </c>
    </row>
    <row r="6" spans="1:21">
      <c r="A6" s="1">
        <v>45398</v>
      </c>
      <c r="B6">
        <v>5</v>
      </c>
      <c r="C6" s="3">
        <v>60</v>
      </c>
      <c r="D6" t="s">
        <v>23</v>
      </c>
      <c r="E6" s="2">
        <v>59811</v>
      </c>
      <c r="F6" s="3">
        <v>91</v>
      </c>
      <c r="G6" s="3">
        <v>469</v>
      </c>
      <c r="H6" s="2">
        <v>44891</v>
      </c>
      <c r="I6" s="3">
        <v>1</v>
      </c>
      <c r="J6" s="2">
        <v>17585</v>
      </c>
      <c r="K6" s="3">
        <v>12</v>
      </c>
      <c r="L6" t="s">
        <v>25</v>
      </c>
      <c r="M6" s="2">
        <v>29031</v>
      </c>
      <c r="N6" s="3">
        <v>1</v>
      </c>
      <c r="O6" s="3">
        <v>0</v>
      </c>
      <c r="P6" s="2">
        <f>Table1[[#This Row],[Sales]]-Table1[[#This Row],[Marketing_Spend]]</f>
        <v>11446</v>
      </c>
      <c r="Q6" s="3">
        <f>IF(Table1[[#This Row],[Profit]]&lt;0, 1, 0)</f>
        <v>0</v>
      </c>
      <c r="R6" s="6">
        <f>IF(Table1[[#This Row],[Spending_Score]]&lt;= 33, 1.1, IF(Table1[[#This Row],[Spending_Score]]&lt;=66, 1.4, 1.7))</f>
        <v>1.7</v>
      </c>
      <c r="S6" s="6">
        <f>IF(Table1[[#This Row],[Seasonality]]="Low", 0.8, IF(Table1[[#This Row],[Seasonality]]="High", 1.2, 1))</f>
        <v>1.2</v>
      </c>
      <c r="T6" s="2">
        <f>Table1[[#This Row],[Profit]]/Table1[[#This Row],[Purchase_Frequency]]</f>
        <v>953.83333333333337</v>
      </c>
      <c r="U6" s="2">
        <f>IF(Table1[[#This Row],[Customer_Churn]] = 1, Table1[[#This Row],[Profit]], (Table1[[#This Row],[Avg_Sales]] * (Table1[[#This Row],[Purchase_Frequency]] * Table1[[#This Row],[Spend_Factor]]) * Table1[[#This Row],[Seasonality_Factor]]))</f>
        <v>11446</v>
      </c>
    </row>
    <row r="7" spans="1:21">
      <c r="A7" s="1">
        <v>45363</v>
      </c>
      <c r="B7">
        <v>6</v>
      </c>
      <c r="C7" s="3">
        <v>25</v>
      </c>
      <c r="D7" t="s">
        <v>23</v>
      </c>
      <c r="E7" s="2">
        <v>134825</v>
      </c>
      <c r="F7" s="3">
        <v>17</v>
      </c>
      <c r="G7" s="3">
        <v>655</v>
      </c>
      <c r="H7" s="2">
        <v>15754</v>
      </c>
      <c r="I7" s="3">
        <v>1</v>
      </c>
      <c r="J7" s="2">
        <v>19881</v>
      </c>
      <c r="K7" s="3">
        <v>13</v>
      </c>
      <c r="L7" t="s">
        <v>22</v>
      </c>
      <c r="M7" s="2">
        <v>80542</v>
      </c>
      <c r="N7" s="3">
        <v>0</v>
      </c>
      <c r="O7" s="3">
        <v>0</v>
      </c>
      <c r="P7" s="2">
        <f>Table1[[#This Row],[Sales]]-Table1[[#This Row],[Marketing_Spend]]</f>
        <v>60661</v>
      </c>
      <c r="Q7" s="3">
        <f>IF(Table1[[#This Row],[Profit]]&lt;0, 1, 0)</f>
        <v>0</v>
      </c>
      <c r="R7" s="6">
        <f>IF(Table1[[#This Row],[Spending_Score]]&lt;= 33, 1.1, IF(Table1[[#This Row],[Spending_Score]]&lt;=66, 1.4, 1.7))</f>
        <v>1.1000000000000001</v>
      </c>
      <c r="S7" s="6">
        <f>IF(Table1[[#This Row],[Seasonality]]="Low", 0.8, IF(Table1[[#This Row],[Seasonality]]="High", 1.2, 1))</f>
        <v>0.8</v>
      </c>
      <c r="T7" s="2">
        <f>Table1[[#This Row],[Profit]]/Table1[[#This Row],[Purchase_Frequency]]</f>
        <v>4666.2307692307695</v>
      </c>
      <c r="U7" s="2">
        <f>IF(Table1[[#This Row],[Customer_Churn]] = 1, Table1[[#This Row],[Profit]], (Table1[[#This Row],[Avg_Sales]] * (Table1[[#This Row],[Purchase_Frequency]] * Table1[[#This Row],[Spend_Factor]]) * Table1[[#This Row],[Seasonality_Factor]]))</f>
        <v>53381.680000000008</v>
      </c>
    </row>
    <row r="8" spans="1:21">
      <c r="A8" s="1">
        <v>45352</v>
      </c>
      <c r="B8">
        <v>7</v>
      </c>
      <c r="C8" s="3">
        <v>38</v>
      </c>
      <c r="D8" t="s">
        <v>21</v>
      </c>
      <c r="E8" s="2">
        <v>75479</v>
      </c>
      <c r="F8" s="3">
        <v>43</v>
      </c>
      <c r="G8" s="3">
        <v>490</v>
      </c>
      <c r="H8" s="2">
        <v>39447</v>
      </c>
      <c r="I8" s="3">
        <v>1</v>
      </c>
      <c r="J8" s="2">
        <v>2842</v>
      </c>
      <c r="K8" s="3">
        <v>11</v>
      </c>
      <c r="L8" t="s">
        <v>24</v>
      </c>
      <c r="M8" s="2">
        <v>42701</v>
      </c>
      <c r="N8" s="3">
        <v>1</v>
      </c>
      <c r="O8" s="3">
        <v>1</v>
      </c>
      <c r="P8" s="2">
        <f>Table1[[#This Row],[Sales]]-Table1[[#This Row],[Marketing_Spend]]</f>
        <v>39859</v>
      </c>
      <c r="Q8" s="3">
        <f>IF(Table1[[#This Row],[Profit]]&lt;0, 1, 0)</f>
        <v>0</v>
      </c>
      <c r="R8" s="6">
        <f>IF(Table1[[#This Row],[Spending_Score]]&lt;= 33, 1.1, IF(Table1[[#This Row],[Spending_Score]]&lt;=66, 1.4, 1.7))</f>
        <v>1.4</v>
      </c>
      <c r="S8" s="6">
        <f>IF(Table1[[#This Row],[Seasonality]]="Low", 0.8, IF(Table1[[#This Row],[Seasonality]]="High", 1.2, 1))</f>
        <v>1</v>
      </c>
      <c r="T8" s="2">
        <f>Table1[[#This Row],[Profit]]/Table1[[#This Row],[Purchase_Frequency]]</f>
        <v>3623.5454545454545</v>
      </c>
      <c r="U8" s="2">
        <f>IF(Table1[[#This Row],[Customer_Churn]] = 1, Table1[[#This Row],[Profit]], (Table1[[#This Row],[Avg_Sales]] * (Table1[[#This Row],[Purchase_Frequency]] * Table1[[#This Row],[Spend_Factor]]) * Table1[[#This Row],[Seasonality_Factor]]))</f>
        <v>39859</v>
      </c>
    </row>
    <row r="9" spans="1:21">
      <c r="A9" s="1">
        <v>45312</v>
      </c>
      <c r="B9">
        <v>8</v>
      </c>
      <c r="C9" s="3">
        <v>56</v>
      </c>
      <c r="D9" t="s">
        <v>23</v>
      </c>
      <c r="E9" s="2">
        <v>85375</v>
      </c>
      <c r="F9" s="3">
        <v>59</v>
      </c>
      <c r="G9" s="3">
        <v>721</v>
      </c>
      <c r="H9" s="2">
        <v>20901</v>
      </c>
      <c r="I9" s="3">
        <v>2</v>
      </c>
      <c r="J9" s="2">
        <v>11058</v>
      </c>
      <c r="K9" s="3">
        <v>12</v>
      </c>
      <c r="L9" t="s">
        <v>24</v>
      </c>
      <c r="M9" s="2">
        <v>30939</v>
      </c>
      <c r="N9" s="3">
        <v>1</v>
      </c>
      <c r="O9" s="3">
        <v>0</v>
      </c>
      <c r="P9" s="2">
        <f>Table1[[#This Row],[Sales]]-Table1[[#This Row],[Marketing_Spend]]</f>
        <v>19881</v>
      </c>
      <c r="Q9" s="3">
        <f>IF(Table1[[#This Row],[Profit]]&lt;0, 1, 0)</f>
        <v>0</v>
      </c>
      <c r="R9" s="6">
        <f>IF(Table1[[#This Row],[Spending_Score]]&lt;= 33, 1.1, IF(Table1[[#This Row],[Spending_Score]]&lt;=66, 1.4, 1.7))</f>
        <v>1.4</v>
      </c>
      <c r="S9" s="6">
        <f>IF(Table1[[#This Row],[Seasonality]]="Low", 0.8, IF(Table1[[#This Row],[Seasonality]]="High", 1.2, 1))</f>
        <v>1</v>
      </c>
      <c r="T9" s="2">
        <f>Table1[[#This Row],[Profit]]/Table1[[#This Row],[Purchase_Frequency]]</f>
        <v>1656.75</v>
      </c>
      <c r="U9" s="2">
        <f>IF(Table1[[#This Row],[Customer_Churn]] = 1, Table1[[#This Row],[Profit]], (Table1[[#This Row],[Avg_Sales]] * (Table1[[#This Row],[Purchase_Frequency]] * Table1[[#This Row],[Spend_Factor]]) * Table1[[#This Row],[Seasonality_Factor]]))</f>
        <v>19881</v>
      </c>
    </row>
    <row r="10" spans="1:21">
      <c r="A10" s="1">
        <v>45394</v>
      </c>
      <c r="B10">
        <v>9</v>
      </c>
      <c r="C10" s="3">
        <v>36</v>
      </c>
      <c r="D10" t="s">
        <v>23</v>
      </c>
      <c r="E10" s="2">
        <v>107369</v>
      </c>
      <c r="F10" s="3">
        <v>51</v>
      </c>
      <c r="G10" s="3">
        <v>306</v>
      </c>
      <c r="H10" s="2">
        <v>38004</v>
      </c>
      <c r="I10" s="3">
        <v>1</v>
      </c>
      <c r="J10" s="2">
        <v>10101</v>
      </c>
      <c r="K10" s="3">
        <v>1</v>
      </c>
      <c r="L10" t="s">
        <v>24</v>
      </c>
      <c r="M10" s="2">
        <v>54145</v>
      </c>
      <c r="N10" s="3">
        <v>0</v>
      </c>
      <c r="O10" s="3">
        <v>0</v>
      </c>
      <c r="P10" s="2">
        <f>Table1[[#This Row],[Sales]]-Table1[[#This Row],[Marketing_Spend]]</f>
        <v>44044</v>
      </c>
      <c r="Q10" s="3">
        <f>IF(Table1[[#This Row],[Profit]]&lt;0, 1, 0)</f>
        <v>0</v>
      </c>
      <c r="R10" s="6">
        <f>IF(Table1[[#This Row],[Spending_Score]]&lt;= 33, 1.1, IF(Table1[[#This Row],[Spending_Score]]&lt;=66, 1.4, 1.7))</f>
        <v>1.4</v>
      </c>
      <c r="S10" s="6">
        <f>IF(Table1[[#This Row],[Seasonality]]="Low", 0.8, IF(Table1[[#This Row],[Seasonality]]="High", 1.2, 1))</f>
        <v>1</v>
      </c>
      <c r="T10" s="2">
        <f>Table1[[#This Row],[Profit]]/Table1[[#This Row],[Purchase_Frequency]]</f>
        <v>44044</v>
      </c>
      <c r="U10" s="2">
        <f>IF(Table1[[#This Row],[Customer_Churn]] = 1, Table1[[#This Row],[Profit]], (Table1[[#This Row],[Avg_Sales]] * (Table1[[#This Row],[Purchase_Frequency]] * Table1[[#This Row],[Spend_Factor]]) * Table1[[#This Row],[Seasonality_Factor]]))</f>
        <v>61661.599999999999</v>
      </c>
    </row>
    <row r="11" spans="1:21">
      <c r="A11" s="1">
        <v>45374</v>
      </c>
      <c r="B11">
        <v>10</v>
      </c>
      <c r="C11" s="3">
        <v>40</v>
      </c>
      <c r="D11" t="s">
        <v>23</v>
      </c>
      <c r="E11" s="2">
        <v>137520</v>
      </c>
      <c r="F11" s="3">
        <v>54</v>
      </c>
      <c r="G11" s="3">
        <v>432</v>
      </c>
      <c r="H11" s="2">
        <v>12446</v>
      </c>
      <c r="I11" s="3">
        <v>0</v>
      </c>
      <c r="J11" s="2">
        <v>13497</v>
      </c>
      <c r="K11" s="3">
        <v>17</v>
      </c>
      <c r="L11" t="s">
        <v>24</v>
      </c>
      <c r="M11" s="2">
        <v>25324</v>
      </c>
      <c r="N11" s="3">
        <v>0</v>
      </c>
      <c r="O11" s="3">
        <v>1</v>
      </c>
      <c r="P11" s="2">
        <f>Table1[[#This Row],[Sales]]-Table1[[#This Row],[Marketing_Spend]]</f>
        <v>11827</v>
      </c>
      <c r="Q11" s="3">
        <f>IF(Table1[[#This Row],[Profit]]&lt;0, 1, 0)</f>
        <v>0</v>
      </c>
      <c r="R11" s="6">
        <f>IF(Table1[[#This Row],[Spending_Score]]&lt;= 33, 1.1, IF(Table1[[#This Row],[Spending_Score]]&lt;=66, 1.4, 1.7))</f>
        <v>1.4</v>
      </c>
      <c r="S11" s="6">
        <f>IF(Table1[[#This Row],[Seasonality]]="Low", 0.8, IF(Table1[[#This Row],[Seasonality]]="High", 1.2, 1))</f>
        <v>1</v>
      </c>
      <c r="T11" s="2">
        <f>Table1[[#This Row],[Profit]]/Table1[[#This Row],[Purchase_Frequency]]</f>
        <v>695.70588235294122</v>
      </c>
      <c r="U11" s="2">
        <f>IF(Table1[[#This Row],[Customer_Churn]] = 1, Table1[[#This Row],[Profit]], (Table1[[#This Row],[Avg_Sales]] * (Table1[[#This Row],[Purchase_Frequency]] * Table1[[#This Row],[Spend_Factor]]) * Table1[[#This Row],[Seasonality_Factor]]))</f>
        <v>16557.8</v>
      </c>
    </row>
    <row r="12" spans="1:21">
      <c r="A12" s="1">
        <v>45378</v>
      </c>
      <c r="B12">
        <v>11</v>
      </c>
      <c r="C12" s="3">
        <v>28</v>
      </c>
      <c r="D12" t="s">
        <v>21</v>
      </c>
      <c r="E12" s="2">
        <v>39963</v>
      </c>
      <c r="F12" s="3">
        <v>24</v>
      </c>
      <c r="G12" s="3">
        <v>330</v>
      </c>
      <c r="H12" s="2">
        <v>42211</v>
      </c>
      <c r="I12" s="3">
        <v>0</v>
      </c>
      <c r="J12" s="2">
        <v>5658</v>
      </c>
      <c r="K12" s="3">
        <v>16</v>
      </c>
      <c r="L12" t="s">
        <v>24</v>
      </c>
      <c r="M12" s="2">
        <v>27867</v>
      </c>
      <c r="N12" s="3">
        <v>0</v>
      </c>
      <c r="O12" s="3">
        <v>0</v>
      </c>
      <c r="P12" s="2">
        <f>Table1[[#This Row],[Sales]]-Table1[[#This Row],[Marketing_Spend]]</f>
        <v>22209</v>
      </c>
      <c r="Q12" s="3">
        <f>IF(Table1[[#This Row],[Profit]]&lt;0, 1, 0)</f>
        <v>0</v>
      </c>
      <c r="R12" s="6">
        <f>IF(Table1[[#This Row],[Spending_Score]]&lt;= 33, 1.1, IF(Table1[[#This Row],[Spending_Score]]&lt;=66, 1.4, 1.7))</f>
        <v>1.1000000000000001</v>
      </c>
      <c r="S12" s="6">
        <f>IF(Table1[[#This Row],[Seasonality]]="Low", 0.8, IF(Table1[[#This Row],[Seasonality]]="High", 1.2, 1))</f>
        <v>1</v>
      </c>
      <c r="T12" s="2">
        <f>Table1[[#This Row],[Profit]]/Table1[[#This Row],[Purchase_Frequency]]</f>
        <v>1388.0625</v>
      </c>
      <c r="U12" s="2">
        <f>IF(Table1[[#This Row],[Customer_Churn]] = 1, Table1[[#This Row],[Profit]], (Table1[[#This Row],[Avg_Sales]] * (Table1[[#This Row],[Purchase_Frequency]] * Table1[[#This Row],[Spend_Factor]]) * Table1[[#This Row],[Seasonality_Factor]]))</f>
        <v>24429.9</v>
      </c>
    </row>
    <row r="13" spans="1:21">
      <c r="A13" s="1">
        <v>45366</v>
      </c>
      <c r="B13">
        <v>12</v>
      </c>
      <c r="C13" s="3">
        <v>28</v>
      </c>
      <c r="D13" t="s">
        <v>21</v>
      </c>
      <c r="E13" s="2">
        <v>75123</v>
      </c>
      <c r="F13" s="3">
        <v>25</v>
      </c>
      <c r="G13" s="3">
        <v>834</v>
      </c>
      <c r="H13" s="2">
        <v>29817</v>
      </c>
      <c r="I13" s="3">
        <v>1</v>
      </c>
      <c r="J13" s="2">
        <v>12381</v>
      </c>
      <c r="K13" s="3">
        <v>11</v>
      </c>
      <c r="L13" t="s">
        <v>22</v>
      </c>
      <c r="M13" s="2">
        <v>5203</v>
      </c>
      <c r="N13" s="3">
        <v>0</v>
      </c>
      <c r="O13" s="3">
        <v>1</v>
      </c>
      <c r="P13" s="2">
        <f>Table1[[#This Row],[Sales]]-Table1[[#This Row],[Marketing_Spend]]</f>
        <v>-7178</v>
      </c>
      <c r="Q13" s="3">
        <f>IF(Table1[[#This Row],[Profit]]&lt;0, 1, 0)</f>
        <v>1</v>
      </c>
      <c r="R13" s="6">
        <f>IF(Table1[[#This Row],[Spending_Score]]&lt;= 33, 1.1, IF(Table1[[#This Row],[Spending_Score]]&lt;=66, 1.4, 1.7))</f>
        <v>1.1000000000000001</v>
      </c>
      <c r="S13" s="6">
        <f>IF(Table1[[#This Row],[Seasonality]]="Low", 0.8, IF(Table1[[#This Row],[Seasonality]]="High", 1.2, 1))</f>
        <v>0.8</v>
      </c>
      <c r="T13" s="2">
        <f>Table1[[#This Row],[Profit]]/Table1[[#This Row],[Purchase_Frequency]]</f>
        <v>-652.5454545454545</v>
      </c>
      <c r="U13" s="2">
        <f>IF(Table1[[#This Row],[Customer_Churn]] = 1, Table1[[#This Row],[Profit]], (Table1[[#This Row],[Avg_Sales]] * (Table1[[#This Row],[Purchase_Frequency]] * Table1[[#This Row],[Spend_Factor]]) * Table1[[#This Row],[Seasonality_Factor]]))</f>
        <v>-6316.64</v>
      </c>
    </row>
    <row r="14" spans="1:21">
      <c r="A14" s="1">
        <v>45366</v>
      </c>
      <c r="B14">
        <v>13</v>
      </c>
      <c r="C14" s="3">
        <v>41</v>
      </c>
      <c r="D14" t="s">
        <v>21</v>
      </c>
      <c r="E14" s="2">
        <v>145911</v>
      </c>
      <c r="F14" s="3">
        <v>71</v>
      </c>
      <c r="G14" s="3">
        <v>725</v>
      </c>
      <c r="H14" s="2">
        <v>31116</v>
      </c>
      <c r="I14" s="3">
        <v>0</v>
      </c>
      <c r="J14" s="2">
        <v>8544</v>
      </c>
      <c r="K14" s="3">
        <v>13</v>
      </c>
      <c r="L14" t="s">
        <v>22</v>
      </c>
      <c r="M14" s="2">
        <v>21544</v>
      </c>
      <c r="N14" s="3">
        <v>0</v>
      </c>
      <c r="O14" s="3">
        <v>1</v>
      </c>
      <c r="P14" s="2">
        <f>Table1[[#This Row],[Sales]]-Table1[[#This Row],[Marketing_Spend]]</f>
        <v>13000</v>
      </c>
      <c r="Q14" s="3">
        <f>IF(Table1[[#This Row],[Profit]]&lt;0, 1, 0)</f>
        <v>0</v>
      </c>
      <c r="R14" s="6">
        <f>IF(Table1[[#This Row],[Spending_Score]]&lt;= 33, 1.1, IF(Table1[[#This Row],[Spending_Score]]&lt;=66, 1.4, 1.7))</f>
        <v>1.7</v>
      </c>
      <c r="S14" s="6">
        <f>IF(Table1[[#This Row],[Seasonality]]="Low", 0.8, IF(Table1[[#This Row],[Seasonality]]="High", 1.2, 1))</f>
        <v>0.8</v>
      </c>
      <c r="T14" s="2">
        <f>Table1[[#This Row],[Profit]]/Table1[[#This Row],[Purchase_Frequency]]</f>
        <v>1000</v>
      </c>
      <c r="U14" s="2">
        <f>IF(Table1[[#This Row],[Customer_Churn]] = 1, Table1[[#This Row],[Profit]], (Table1[[#This Row],[Avg_Sales]] * (Table1[[#This Row],[Purchase_Frequency]] * Table1[[#This Row],[Spend_Factor]]) * Table1[[#This Row],[Seasonality_Factor]]))</f>
        <v>17679.999999999996</v>
      </c>
    </row>
    <row r="15" spans="1:21">
      <c r="A15" s="1">
        <v>45379</v>
      </c>
      <c r="B15">
        <v>14</v>
      </c>
      <c r="C15" s="3">
        <v>53</v>
      </c>
      <c r="D15" t="s">
        <v>23</v>
      </c>
      <c r="E15" s="2">
        <v>122468</v>
      </c>
      <c r="F15" s="3">
        <v>52</v>
      </c>
      <c r="G15" s="3">
        <v>693</v>
      </c>
      <c r="H15" s="2">
        <v>46323</v>
      </c>
      <c r="I15" s="3">
        <v>0</v>
      </c>
      <c r="J15" s="2">
        <v>8718</v>
      </c>
      <c r="K15" s="3">
        <v>18</v>
      </c>
      <c r="L15" t="s">
        <v>22</v>
      </c>
      <c r="M15" s="2">
        <v>20899</v>
      </c>
      <c r="N15" s="3">
        <v>0</v>
      </c>
      <c r="O15" s="3">
        <v>0</v>
      </c>
      <c r="P15" s="2">
        <f>Table1[[#This Row],[Sales]]-Table1[[#This Row],[Marketing_Spend]]</f>
        <v>12181</v>
      </c>
      <c r="Q15" s="3">
        <f>IF(Table1[[#This Row],[Profit]]&lt;0, 1, 0)</f>
        <v>0</v>
      </c>
      <c r="R15" s="6">
        <f>IF(Table1[[#This Row],[Spending_Score]]&lt;= 33, 1.1, IF(Table1[[#This Row],[Spending_Score]]&lt;=66, 1.4, 1.7))</f>
        <v>1.4</v>
      </c>
      <c r="S15" s="6">
        <f>IF(Table1[[#This Row],[Seasonality]]="Low", 0.8, IF(Table1[[#This Row],[Seasonality]]="High", 1.2, 1))</f>
        <v>0.8</v>
      </c>
      <c r="T15" s="2">
        <f>Table1[[#This Row],[Profit]]/Table1[[#This Row],[Purchase_Frequency]]</f>
        <v>676.72222222222217</v>
      </c>
      <c r="U15" s="2">
        <f>IF(Table1[[#This Row],[Customer_Churn]] = 1, Table1[[#This Row],[Profit]], (Table1[[#This Row],[Avg_Sales]] * (Table1[[#This Row],[Purchase_Frequency]] * Table1[[#This Row],[Spend_Factor]]) * Table1[[#This Row],[Seasonality_Factor]]))</f>
        <v>13642.72</v>
      </c>
    </row>
    <row r="16" spans="1:21">
      <c r="A16" s="1">
        <v>45408</v>
      </c>
      <c r="B16">
        <v>15</v>
      </c>
      <c r="C16" s="3">
        <v>57</v>
      </c>
      <c r="D16" t="s">
        <v>23</v>
      </c>
      <c r="E16" s="2">
        <v>112705</v>
      </c>
      <c r="F16" s="3">
        <v>70</v>
      </c>
      <c r="G16" s="3">
        <v>588</v>
      </c>
      <c r="H16" s="2">
        <v>23752</v>
      </c>
      <c r="I16" s="3">
        <v>2</v>
      </c>
      <c r="J16" s="2">
        <v>14851</v>
      </c>
      <c r="K16" s="3">
        <v>11</v>
      </c>
      <c r="L16" t="s">
        <v>22</v>
      </c>
      <c r="M16" s="2">
        <v>34063</v>
      </c>
      <c r="N16" s="3">
        <v>0</v>
      </c>
      <c r="O16" s="3">
        <v>0</v>
      </c>
      <c r="P16" s="2">
        <f>Table1[[#This Row],[Sales]]-Table1[[#This Row],[Marketing_Spend]]</f>
        <v>19212</v>
      </c>
      <c r="Q16" s="3">
        <f>IF(Table1[[#This Row],[Profit]]&lt;0, 1, 0)</f>
        <v>0</v>
      </c>
      <c r="R16" s="6">
        <f>IF(Table1[[#This Row],[Spending_Score]]&lt;= 33, 1.1, IF(Table1[[#This Row],[Spending_Score]]&lt;=66, 1.4, 1.7))</f>
        <v>1.7</v>
      </c>
      <c r="S16" s="6">
        <f>IF(Table1[[#This Row],[Seasonality]]="Low", 0.8, IF(Table1[[#This Row],[Seasonality]]="High", 1.2, 1))</f>
        <v>0.8</v>
      </c>
      <c r="T16" s="2">
        <f>Table1[[#This Row],[Profit]]/Table1[[#This Row],[Purchase_Frequency]]</f>
        <v>1746.5454545454545</v>
      </c>
      <c r="U16" s="2">
        <f>IF(Table1[[#This Row],[Customer_Churn]] = 1, Table1[[#This Row],[Profit]], (Table1[[#This Row],[Avg_Sales]] * (Table1[[#This Row],[Purchase_Frequency]] * Table1[[#This Row],[Spend_Factor]]) * Table1[[#This Row],[Seasonality_Factor]]))</f>
        <v>26128.32</v>
      </c>
    </row>
    <row r="17" spans="1:21">
      <c r="A17" s="1">
        <v>45391</v>
      </c>
      <c r="B17">
        <v>16</v>
      </c>
      <c r="C17" s="3">
        <v>41</v>
      </c>
      <c r="D17" t="s">
        <v>21</v>
      </c>
      <c r="E17" s="2">
        <v>93477</v>
      </c>
      <c r="F17" s="3">
        <v>88</v>
      </c>
      <c r="G17" s="3">
        <v>736</v>
      </c>
      <c r="H17" s="2">
        <v>37376</v>
      </c>
      <c r="I17" s="3">
        <v>1</v>
      </c>
      <c r="J17" s="2">
        <v>18154</v>
      </c>
      <c r="K17" s="3">
        <v>28</v>
      </c>
      <c r="L17" t="s">
        <v>25</v>
      </c>
      <c r="M17" s="2">
        <v>95880</v>
      </c>
      <c r="N17" s="3">
        <v>0</v>
      </c>
      <c r="O17" s="3">
        <v>0</v>
      </c>
      <c r="P17" s="2">
        <f>Table1[[#This Row],[Sales]]-Table1[[#This Row],[Marketing_Spend]]</f>
        <v>77726</v>
      </c>
      <c r="Q17" s="3">
        <f>IF(Table1[[#This Row],[Profit]]&lt;0, 1, 0)</f>
        <v>0</v>
      </c>
      <c r="R17" s="6">
        <f>IF(Table1[[#This Row],[Spending_Score]]&lt;= 33, 1.1, IF(Table1[[#This Row],[Spending_Score]]&lt;=66, 1.4, 1.7))</f>
        <v>1.7</v>
      </c>
      <c r="S17" s="6">
        <f>IF(Table1[[#This Row],[Seasonality]]="Low", 0.8, IF(Table1[[#This Row],[Seasonality]]="High", 1.2, 1))</f>
        <v>1.2</v>
      </c>
      <c r="T17" s="2">
        <f>Table1[[#This Row],[Profit]]/Table1[[#This Row],[Purchase_Frequency]]</f>
        <v>2775.9285714285716</v>
      </c>
      <c r="U17" s="2">
        <f>IF(Table1[[#This Row],[Customer_Churn]] = 1, Table1[[#This Row],[Profit]], (Table1[[#This Row],[Avg_Sales]] * (Table1[[#This Row],[Purchase_Frequency]] * Table1[[#This Row],[Spend_Factor]]) * Table1[[#This Row],[Seasonality_Factor]]))</f>
        <v>158561.04</v>
      </c>
    </row>
    <row r="18" spans="1:21">
      <c r="A18" s="1">
        <v>45395</v>
      </c>
      <c r="B18">
        <v>17</v>
      </c>
      <c r="C18" s="3">
        <v>20</v>
      </c>
      <c r="D18" t="s">
        <v>23</v>
      </c>
      <c r="E18" s="2">
        <v>34388</v>
      </c>
      <c r="F18" s="3">
        <v>33</v>
      </c>
      <c r="G18" s="3">
        <v>381</v>
      </c>
      <c r="H18" s="2">
        <v>21669</v>
      </c>
      <c r="I18" s="3">
        <v>1</v>
      </c>
      <c r="J18" s="2">
        <v>12777</v>
      </c>
      <c r="K18" s="3">
        <v>12</v>
      </c>
      <c r="L18" t="s">
        <v>22</v>
      </c>
      <c r="M18" s="2">
        <v>8748</v>
      </c>
      <c r="N18" s="3">
        <v>1</v>
      </c>
      <c r="O18" s="3">
        <v>1</v>
      </c>
      <c r="P18" s="2">
        <f>Table1[[#This Row],[Sales]]-Table1[[#This Row],[Marketing_Spend]]</f>
        <v>-4029</v>
      </c>
      <c r="Q18" s="3">
        <f>IF(Table1[[#This Row],[Profit]]&lt;0, 1, 0)</f>
        <v>1</v>
      </c>
      <c r="R18" s="6">
        <f>IF(Table1[[#This Row],[Spending_Score]]&lt;= 33, 1.1, IF(Table1[[#This Row],[Spending_Score]]&lt;=66, 1.4, 1.7))</f>
        <v>1.1000000000000001</v>
      </c>
      <c r="S18" s="6">
        <f>IF(Table1[[#This Row],[Seasonality]]="Low", 0.8, IF(Table1[[#This Row],[Seasonality]]="High", 1.2, 1))</f>
        <v>0.8</v>
      </c>
      <c r="T18" s="2">
        <f>Table1[[#This Row],[Profit]]/Table1[[#This Row],[Purchase_Frequency]]</f>
        <v>-335.75</v>
      </c>
      <c r="U18" s="2">
        <f>IF(Table1[[#This Row],[Customer_Churn]] = 1, Table1[[#This Row],[Profit]], (Table1[[#This Row],[Avg_Sales]] * (Table1[[#This Row],[Purchase_Frequency]] * Table1[[#This Row],[Spend_Factor]]) * Table1[[#This Row],[Seasonality_Factor]]))</f>
        <v>-4029</v>
      </c>
    </row>
    <row r="19" spans="1:21">
      <c r="A19" s="1">
        <v>45315</v>
      </c>
      <c r="B19">
        <v>18</v>
      </c>
      <c r="C19" s="3">
        <v>39</v>
      </c>
      <c r="D19" t="s">
        <v>23</v>
      </c>
      <c r="E19" s="2">
        <v>25569</v>
      </c>
      <c r="F19" s="3">
        <v>49</v>
      </c>
      <c r="G19" s="3">
        <v>655</v>
      </c>
      <c r="H19" s="2">
        <v>37916</v>
      </c>
      <c r="I19" s="3">
        <v>2</v>
      </c>
      <c r="J19" s="2">
        <v>2628</v>
      </c>
      <c r="K19" s="3">
        <v>6</v>
      </c>
      <c r="L19" t="s">
        <v>24</v>
      </c>
      <c r="M19" s="2">
        <v>71629</v>
      </c>
      <c r="N19" s="3">
        <v>0</v>
      </c>
      <c r="O19" s="3">
        <v>0</v>
      </c>
      <c r="P19" s="2">
        <f>Table1[[#This Row],[Sales]]-Table1[[#This Row],[Marketing_Spend]]</f>
        <v>69001</v>
      </c>
      <c r="Q19" s="3">
        <f>IF(Table1[[#This Row],[Profit]]&lt;0, 1, 0)</f>
        <v>0</v>
      </c>
      <c r="R19" s="6">
        <f>IF(Table1[[#This Row],[Spending_Score]]&lt;= 33, 1.1, IF(Table1[[#This Row],[Spending_Score]]&lt;=66, 1.4, 1.7))</f>
        <v>1.4</v>
      </c>
      <c r="S19" s="6">
        <f>IF(Table1[[#This Row],[Seasonality]]="Low", 0.8, IF(Table1[[#This Row],[Seasonality]]="High", 1.2, 1))</f>
        <v>1</v>
      </c>
      <c r="T19" s="2">
        <f>Table1[[#This Row],[Profit]]/Table1[[#This Row],[Purchase_Frequency]]</f>
        <v>11500.166666666666</v>
      </c>
      <c r="U19" s="2">
        <f>IF(Table1[[#This Row],[Customer_Churn]] = 1, Table1[[#This Row],[Profit]], (Table1[[#This Row],[Avg_Sales]] * (Table1[[#This Row],[Purchase_Frequency]] * Table1[[#This Row],[Spend_Factor]]) * Table1[[#This Row],[Seasonality_Factor]]))</f>
        <v>96601.39999999998</v>
      </c>
    </row>
    <row r="20" spans="1:21">
      <c r="A20" s="1">
        <v>45294</v>
      </c>
      <c r="B20">
        <v>19</v>
      </c>
      <c r="C20" s="3">
        <v>19</v>
      </c>
      <c r="D20" t="s">
        <v>21</v>
      </c>
      <c r="E20" s="2">
        <v>89836</v>
      </c>
      <c r="F20" s="3">
        <v>29</v>
      </c>
      <c r="G20" s="3">
        <v>557</v>
      </c>
      <c r="H20" s="2">
        <v>29817</v>
      </c>
      <c r="I20" s="3">
        <v>0</v>
      </c>
      <c r="J20" s="2">
        <v>1386</v>
      </c>
      <c r="K20" s="3">
        <v>9</v>
      </c>
      <c r="L20" t="s">
        <v>22</v>
      </c>
      <c r="M20" s="2">
        <v>85764</v>
      </c>
      <c r="N20" s="3">
        <v>0</v>
      </c>
      <c r="O20" s="3">
        <v>0</v>
      </c>
      <c r="P20" s="2">
        <f>Table1[[#This Row],[Sales]]-Table1[[#This Row],[Marketing_Spend]]</f>
        <v>84378</v>
      </c>
      <c r="Q20" s="3">
        <f>IF(Table1[[#This Row],[Profit]]&lt;0, 1, 0)</f>
        <v>0</v>
      </c>
      <c r="R20" s="6">
        <f>IF(Table1[[#This Row],[Spending_Score]]&lt;= 33, 1.1, IF(Table1[[#This Row],[Spending_Score]]&lt;=66, 1.4, 1.7))</f>
        <v>1.1000000000000001</v>
      </c>
      <c r="S20" s="6">
        <f>IF(Table1[[#This Row],[Seasonality]]="Low", 0.8, IF(Table1[[#This Row],[Seasonality]]="High", 1.2, 1))</f>
        <v>0.8</v>
      </c>
      <c r="T20" s="2">
        <f>Table1[[#This Row],[Profit]]/Table1[[#This Row],[Purchase_Frequency]]</f>
        <v>9375.3333333333339</v>
      </c>
      <c r="U20" s="2">
        <f>IF(Table1[[#This Row],[Customer_Churn]] = 1, Table1[[#This Row],[Profit]], (Table1[[#This Row],[Avg_Sales]] * (Table1[[#This Row],[Purchase_Frequency]] * Table1[[#This Row],[Spend_Factor]]) * Table1[[#This Row],[Seasonality_Factor]]))</f>
        <v>74252.639999999999</v>
      </c>
    </row>
    <row r="21" spans="1:21">
      <c r="A21" s="1">
        <v>45313</v>
      </c>
      <c r="B21">
        <v>20</v>
      </c>
      <c r="C21" s="3">
        <v>41</v>
      </c>
      <c r="D21" t="s">
        <v>21</v>
      </c>
      <c r="E21" s="2">
        <v>124573</v>
      </c>
      <c r="F21" s="3">
        <v>63</v>
      </c>
      <c r="G21" s="3">
        <v>823</v>
      </c>
      <c r="H21" s="2">
        <v>25421</v>
      </c>
      <c r="I21" s="3">
        <v>0</v>
      </c>
      <c r="J21" s="2">
        <v>7031</v>
      </c>
      <c r="K21" s="3">
        <v>16</v>
      </c>
      <c r="L21" t="s">
        <v>25</v>
      </c>
      <c r="M21" s="2">
        <v>25884</v>
      </c>
      <c r="N21" s="3">
        <v>0</v>
      </c>
      <c r="O21" s="3">
        <v>1</v>
      </c>
      <c r="P21" s="2">
        <f>Table1[[#This Row],[Sales]]-Table1[[#This Row],[Marketing_Spend]]</f>
        <v>18853</v>
      </c>
      <c r="Q21" s="3">
        <f>IF(Table1[[#This Row],[Profit]]&lt;0, 1, 0)</f>
        <v>0</v>
      </c>
      <c r="R21" s="6">
        <f>IF(Table1[[#This Row],[Spending_Score]]&lt;= 33, 1.1, IF(Table1[[#This Row],[Spending_Score]]&lt;=66, 1.4, 1.7))</f>
        <v>1.4</v>
      </c>
      <c r="S21" s="6">
        <f>IF(Table1[[#This Row],[Seasonality]]="Low", 0.8, IF(Table1[[#This Row],[Seasonality]]="High", 1.2, 1))</f>
        <v>1.2</v>
      </c>
      <c r="T21" s="2">
        <f>Table1[[#This Row],[Profit]]/Table1[[#This Row],[Purchase_Frequency]]</f>
        <v>1178.3125</v>
      </c>
      <c r="U21" s="2">
        <f>IF(Table1[[#This Row],[Customer_Churn]] = 1, Table1[[#This Row],[Profit]], (Table1[[#This Row],[Avg_Sales]] * (Table1[[#This Row],[Purchase_Frequency]] * Table1[[#This Row],[Spend_Factor]]) * Table1[[#This Row],[Seasonality_Factor]]))</f>
        <v>31673.039999999994</v>
      </c>
    </row>
    <row r="22" spans="1:21">
      <c r="A22" s="1">
        <v>45344</v>
      </c>
      <c r="B22">
        <v>21</v>
      </c>
      <c r="C22" s="3">
        <v>61</v>
      </c>
      <c r="D22" t="s">
        <v>23</v>
      </c>
      <c r="E22" s="2">
        <v>56586</v>
      </c>
      <c r="F22" s="3">
        <v>22</v>
      </c>
      <c r="G22" s="3">
        <v>594</v>
      </c>
      <c r="H22" s="2">
        <v>31342</v>
      </c>
      <c r="I22" s="3">
        <v>1</v>
      </c>
      <c r="J22" s="2">
        <v>7439</v>
      </c>
      <c r="K22" s="3">
        <v>4</v>
      </c>
      <c r="L22" t="s">
        <v>24</v>
      </c>
      <c r="M22" s="2">
        <v>30183</v>
      </c>
      <c r="N22" s="3">
        <v>1</v>
      </c>
      <c r="O22" s="3">
        <v>1</v>
      </c>
      <c r="P22" s="2">
        <f>Table1[[#This Row],[Sales]]-Table1[[#This Row],[Marketing_Spend]]</f>
        <v>22744</v>
      </c>
      <c r="Q22" s="3">
        <f>IF(Table1[[#This Row],[Profit]]&lt;0, 1, 0)</f>
        <v>0</v>
      </c>
      <c r="R22" s="6">
        <f>IF(Table1[[#This Row],[Spending_Score]]&lt;= 33, 1.1, IF(Table1[[#This Row],[Spending_Score]]&lt;=66, 1.4, 1.7))</f>
        <v>1.1000000000000001</v>
      </c>
      <c r="S22" s="6">
        <f>IF(Table1[[#This Row],[Seasonality]]="Low", 0.8, IF(Table1[[#This Row],[Seasonality]]="High", 1.2, 1))</f>
        <v>1</v>
      </c>
      <c r="T22" s="2">
        <f>Table1[[#This Row],[Profit]]/Table1[[#This Row],[Purchase_Frequency]]</f>
        <v>5686</v>
      </c>
      <c r="U22" s="2">
        <f>IF(Table1[[#This Row],[Customer_Churn]] = 1, Table1[[#This Row],[Profit]], (Table1[[#This Row],[Avg_Sales]] * (Table1[[#This Row],[Purchase_Frequency]] * Table1[[#This Row],[Spend_Factor]]) * Table1[[#This Row],[Seasonality_Factor]]))</f>
        <v>22744</v>
      </c>
    </row>
    <row r="23" spans="1:21">
      <c r="A23" s="1">
        <v>45293</v>
      </c>
      <c r="B23">
        <v>22</v>
      </c>
      <c r="C23" s="3">
        <v>47</v>
      </c>
      <c r="D23" t="s">
        <v>23</v>
      </c>
      <c r="E23" s="2">
        <v>147018</v>
      </c>
      <c r="F23" s="3">
        <v>26</v>
      </c>
      <c r="G23" s="3">
        <v>588</v>
      </c>
      <c r="H23" s="2">
        <v>9895</v>
      </c>
      <c r="I23" s="3">
        <v>0</v>
      </c>
      <c r="J23" s="2">
        <v>14392</v>
      </c>
      <c r="K23" s="3">
        <v>3</v>
      </c>
      <c r="L23" t="s">
        <v>22</v>
      </c>
      <c r="M23" s="2">
        <v>86570</v>
      </c>
      <c r="N23" s="3">
        <v>0</v>
      </c>
      <c r="O23" s="3">
        <v>1</v>
      </c>
      <c r="P23" s="2">
        <f>Table1[[#This Row],[Sales]]-Table1[[#This Row],[Marketing_Spend]]</f>
        <v>72178</v>
      </c>
      <c r="Q23" s="3">
        <f>IF(Table1[[#This Row],[Profit]]&lt;0, 1, 0)</f>
        <v>0</v>
      </c>
      <c r="R23" s="6">
        <f>IF(Table1[[#This Row],[Spending_Score]]&lt;= 33, 1.1, IF(Table1[[#This Row],[Spending_Score]]&lt;=66, 1.4, 1.7))</f>
        <v>1.1000000000000001</v>
      </c>
      <c r="S23" s="6">
        <f>IF(Table1[[#This Row],[Seasonality]]="Low", 0.8, IF(Table1[[#This Row],[Seasonality]]="High", 1.2, 1))</f>
        <v>0.8</v>
      </c>
      <c r="T23" s="2">
        <f>Table1[[#This Row],[Profit]]/Table1[[#This Row],[Purchase_Frequency]]</f>
        <v>24059.333333333332</v>
      </c>
      <c r="U23" s="2">
        <f>IF(Table1[[#This Row],[Customer_Churn]] = 1, Table1[[#This Row],[Profit]], (Table1[[#This Row],[Avg_Sales]] * (Table1[[#This Row],[Purchase_Frequency]] * Table1[[#This Row],[Spend_Factor]]) * Table1[[#This Row],[Seasonality_Factor]]))</f>
        <v>63516.640000000007</v>
      </c>
    </row>
    <row r="24" spans="1:21">
      <c r="A24" s="1">
        <v>45379</v>
      </c>
      <c r="B24">
        <v>23</v>
      </c>
      <c r="C24" s="3">
        <v>55</v>
      </c>
      <c r="D24" t="s">
        <v>23</v>
      </c>
      <c r="E24" s="2">
        <v>32015</v>
      </c>
      <c r="F24" s="3">
        <v>28</v>
      </c>
      <c r="G24" s="3">
        <v>588</v>
      </c>
      <c r="H24" s="2">
        <v>29817</v>
      </c>
      <c r="I24" s="3">
        <v>2</v>
      </c>
      <c r="J24" s="2">
        <v>19850</v>
      </c>
      <c r="K24" s="3">
        <v>28</v>
      </c>
      <c r="L24" t="s">
        <v>22</v>
      </c>
      <c r="M24" s="2">
        <v>76246</v>
      </c>
      <c r="N24" s="3">
        <v>0</v>
      </c>
      <c r="O24" s="3">
        <v>0</v>
      </c>
      <c r="P24" s="2">
        <f>Table1[[#This Row],[Sales]]-Table1[[#This Row],[Marketing_Spend]]</f>
        <v>56396</v>
      </c>
      <c r="Q24" s="3">
        <f>IF(Table1[[#This Row],[Profit]]&lt;0, 1, 0)</f>
        <v>0</v>
      </c>
      <c r="R24" s="6">
        <f>IF(Table1[[#This Row],[Spending_Score]]&lt;= 33, 1.1, IF(Table1[[#This Row],[Spending_Score]]&lt;=66, 1.4, 1.7))</f>
        <v>1.1000000000000001</v>
      </c>
      <c r="S24" s="6">
        <f>IF(Table1[[#This Row],[Seasonality]]="Low", 0.8, IF(Table1[[#This Row],[Seasonality]]="High", 1.2, 1))</f>
        <v>0.8</v>
      </c>
      <c r="T24" s="2">
        <f>Table1[[#This Row],[Profit]]/Table1[[#This Row],[Purchase_Frequency]]</f>
        <v>2014.1428571428571</v>
      </c>
      <c r="U24" s="2">
        <f>IF(Table1[[#This Row],[Customer_Churn]] = 1, Table1[[#This Row],[Profit]], (Table1[[#This Row],[Avg_Sales]] * (Table1[[#This Row],[Purchase_Frequency]] * Table1[[#This Row],[Spend_Factor]]) * Table1[[#This Row],[Seasonality_Factor]]))</f>
        <v>49628.48000000001</v>
      </c>
    </row>
    <row r="25" spans="1:21">
      <c r="A25" s="1">
        <v>45399</v>
      </c>
      <c r="B25">
        <v>24</v>
      </c>
      <c r="C25" s="3">
        <v>19</v>
      </c>
      <c r="D25" t="s">
        <v>21</v>
      </c>
      <c r="E25" s="2">
        <v>65002</v>
      </c>
      <c r="F25" s="3">
        <v>85</v>
      </c>
      <c r="G25" s="3">
        <v>588</v>
      </c>
      <c r="H25" s="2">
        <v>15699</v>
      </c>
      <c r="I25" s="3">
        <v>2</v>
      </c>
      <c r="J25" s="2">
        <v>3282</v>
      </c>
      <c r="K25" s="3">
        <v>16</v>
      </c>
      <c r="L25" t="s">
        <v>22</v>
      </c>
      <c r="M25" s="2">
        <v>24259</v>
      </c>
      <c r="N25" s="3">
        <v>0</v>
      </c>
      <c r="O25" s="3">
        <v>1</v>
      </c>
      <c r="P25" s="2">
        <f>Table1[[#This Row],[Sales]]-Table1[[#This Row],[Marketing_Spend]]</f>
        <v>20977</v>
      </c>
      <c r="Q25" s="3">
        <f>IF(Table1[[#This Row],[Profit]]&lt;0, 1, 0)</f>
        <v>0</v>
      </c>
      <c r="R25" s="6">
        <f>IF(Table1[[#This Row],[Spending_Score]]&lt;= 33, 1.1, IF(Table1[[#This Row],[Spending_Score]]&lt;=66, 1.4, 1.7))</f>
        <v>1.7</v>
      </c>
      <c r="S25" s="6">
        <f>IF(Table1[[#This Row],[Seasonality]]="Low", 0.8, IF(Table1[[#This Row],[Seasonality]]="High", 1.2, 1))</f>
        <v>0.8</v>
      </c>
      <c r="T25" s="2">
        <f>Table1[[#This Row],[Profit]]/Table1[[#This Row],[Purchase_Frequency]]</f>
        <v>1311.0625</v>
      </c>
      <c r="U25" s="2">
        <f>IF(Table1[[#This Row],[Customer_Churn]] = 1, Table1[[#This Row],[Profit]], (Table1[[#This Row],[Avg_Sales]] * (Table1[[#This Row],[Purchase_Frequency]] * Table1[[#This Row],[Spend_Factor]]) * Table1[[#This Row],[Seasonality_Factor]]))</f>
        <v>28528.720000000001</v>
      </c>
    </row>
    <row r="26" spans="1:21">
      <c r="A26" s="1">
        <v>45321</v>
      </c>
      <c r="B26">
        <v>25</v>
      </c>
      <c r="C26" s="3">
        <v>38</v>
      </c>
      <c r="D26" t="s">
        <v>21</v>
      </c>
      <c r="E26" s="2">
        <v>136594</v>
      </c>
      <c r="F26" s="3">
        <v>49</v>
      </c>
      <c r="G26" s="3">
        <v>412</v>
      </c>
      <c r="H26" s="2">
        <v>14715</v>
      </c>
      <c r="I26" s="3">
        <v>1</v>
      </c>
      <c r="J26" s="2">
        <v>2856</v>
      </c>
      <c r="K26" s="3">
        <v>24</v>
      </c>
      <c r="L26" t="s">
        <v>24</v>
      </c>
      <c r="M26" s="2">
        <v>40959</v>
      </c>
      <c r="N26" s="3">
        <v>0</v>
      </c>
      <c r="O26" s="3">
        <v>0</v>
      </c>
      <c r="P26" s="2">
        <f>Table1[[#This Row],[Sales]]-Table1[[#This Row],[Marketing_Spend]]</f>
        <v>38103</v>
      </c>
      <c r="Q26" s="3">
        <f>IF(Table1[[#This Row],[Profit]]&lt;0, 1, 0)</f>
        <v>0</v>
      </c>
      <c r="R26" s="6">
        <f>IF(Table1[[#This Row],[Spending_Score]]&lt;= 33, 1.1, IF(Table1[[#This Row],[Spending_Score]]&lt;=66, 1.4, 1.7))</f>
        <v>1.4</v>
      </c>
      <c r="S26" s="6">
        <f>IF(Table1[[#This Row],[Seasonality]]="Low", 0.8, IF(Table1[[#This Row],[Seasonality]]="High", 1.2, 1))</f>
        <v>1</v>
      </c>
      <c r="T26" s="2">
        <f>Table1[[#This Row],[Profit]]/Table1[[#This Row],[Purchase_Frequency]]</f>
        <v>1587.625</v>
      </c>
      <c r="U26" s="2">
        <f>IF(Table1[[#This Row],[Customer_Churn]] = 1, Table1[[#This Row],[Profit]], (Table1[[#This Row],[Avg_Sales]] * (Table1[[#This Row],[Purchase_Frequency]] * Table1[[#This Row],[Spend_Factor]]) * Table1[[#This Row],[Seasonality_Factor]]))</f>
        <v>53344.19999999999</v>
      </c>
    </row>
    <row r="27" spans="1:21">
      <c r="A27" s="1">
        <v>45329</v>
      </c>
      <c r="B27">
        <v>26</v>
      </c>
      <c r="C27" s="3">
        <v>50</v>
      </c>
      <c r="D27" t="s">
        <v>21</v>
      </c>
      <c r="E27" s="2">
        <v>26254</v>
      </c>
      <c r="F27" s="3">
        <v>71</v>
      </c>
      <c r="G27" s="3">
        <v>532</v>
      </c>
      <c r="H27" s="2">
        <v>24169</v>
      </c>
      <c r="I27" s="3">
        <v>2</v>
      </c>
      <c r="J27" s="2">
        <v>16670</v>
      </c>
      <c r="K27" s="3">
        <v>27</v>
      </c>
      <c r="L27" t="s">
        <v>24</v>
      </c>
      <c r="M27" s="2">
        <v>38457</v>
      </c>
      <c r="N27" s="3">
        <v>0</v>
      </c>
      <c r="O27" s="3">
        <v>1</v>
      </c>
      <c r="P27" s="2">
        <f>Table1[[#This Row],[Sales]]-Table1[[#This Row],[Marketing_Spend]]</f>
        <v>21787</v>
      </c>
      <c r="Q27" s="3">
        <f>IF(Table1[[#This Row],[Profit]]&lt;0, 1, 0)</f>
        <v>0</v>
      </c>
      <c r="R27" s="6">
        <f>IF(Table1[[#This Row],[Spending_Score]]&lt;= 33, 1.1, IF(Table1[[#This Row],[Spending_Score]]&lt;=66, 1.4, 1.7))</f>
        <v>1.7</v>
      </c>
      <c r="S27" s="6">
        <f>IF(Table1[[#This Row],[Seasonality]]="Low", 0.8, IF(Table1[[#This Row],[Seasonality]]="High", 1.2, 1))</f>
        <v>1</v>
      </c>
      <c r="T27" s="2">
        <f>Table1[[#This Row],[Profit]]/Table1[[#This Row],[Purchase_Frequency]]</f>
        <v>806.92592592592598</v>
      </c>
      <c r="U27" s="2">
        <f>IF(Table1[[#This Row],[Customer_Churn]] = 1, Table1[[#This Row],[Profit]], (Table1[[#This Row],[Avg_Sales]] * (Table1[[#This Row],[Purchase_Frequency]] * Table1[[#This Row],[Spend_Factor]]) * Table1[[#This Row],[Seasonality_Factor]]))</f>
        <v>37037.9</v>
      </c>
    </row>
    <row r="28" spans="1:21">
      <c r="A28" s="1">
        <v>45293</v>
      </c>
      <c r="B28">
        <v>27</v>
      </c>
      <c r="C28" s="3">
        <v>29</v>
      </c>
      <c r="D28" t="s">
        <v>21</v>
      </c>
      <c r="E28" s="2">
        <v>37144</v>
      </c>
      <c r="F28" s="3">
        <v>81</v>
      </c>
      <c r="G28" s="3">
        <v>316</v>
      </c>
      <c r="H28" s="2">
        <v>21163</v>
      </c>
      <c r="I28" s="3">
        <v>2</v>
      </c>
      <c r="J28" s="2">
        <v>2998</v>
      </c>
      <c r="K28" s="3">
        <v>26</v>
      </c>
      <c r="L28" t="s">
        <v>25</v>
      </c>
      <c r="M28" s="2">
        <v>90679</v>
      </c>
      <c r="N28" s="3">
        <v>1</v>
      </c>
      <c r="O28" s="3">
        <v>0</v>
      </c>
      <c r="P28" s="2">
        <f>Table1[[#This Row],[Sales]]-Table1[[#This Row],[Marketing_Spend]]</f>
        <v>87681</v>
      </c>
      <c r="Q28" s="3">
        <f>IF(Table1[[#This Row],[Profit]]&lt;0, 1, 0)</f>
        <v>0</v>
      </c>
      <c r="R28" s="6">
        <f>IF(Table1[[#This Row],[Spending_Score]]&lt;= 33, 1.1, IF(Table1[[#This Row],[Spending_Score]]&lt;=66, 1.4, 1.7))</f>
        <v>1.7</v>
      </c>
      <c r="S28" s="6">
        <f>IF(Table1[[#This Row],[Seasonality]]="Low", 0.8, IF(Table1[[#This Row],[Seasonality]]="High", 1.2, 1))</f>
        <v>1.2</v>
      </c>
      <c r="T28" s="2">
        <f>Table1[[#This Row],[Profit]]/Table1[[#This Row],[Purchase_Frequency]]</f>
        <v>3372.3461538461538</v>
      </c>
      <c r="U28" s="2">
        <f>IF(Table1[[#This Row],[Customer_Churn]] = 1, Table1[[#This Row],[Profit]], (Table1[[#This Row],[Avg_Sales]] * (Table1[[#This Row],[Purchase_Frequency]] * Table1[[#This Row],[Spend_Factor]]) * Table1[[#This Row],[Seasonality_Factor]]))</f>
        <v>87681</v>
      </c>
    </row>
    <row r="29" spans="1:21">
      <c r="A29" s="1">
        <v>45355</v>
      </c>
      <c r="B29">
        <v>28</v>
      </c>
      <c r="C29" s="3">
        <v>39</v>
      </c>
      <c r="D29" t="s">
        <v>23</v>
      </c>
      <c r="E29" s="2">
        <v>44214</v>
      </c>
      <c r="F29" s="3">
        <v>84</v>
      </c>
      <c r="G29" s="3">
        <v>659</v>
      </c>
      <c r="H29" s="2">
        <v>10782</v>
      </c>
      <c r="I29" s="3">
        <v>1</v>
      </c>
      <c r="J29" s="2">
        <v>6476</v>
      </c>
      <c r="K29" s="3">
        <v>25</v>
      </c>
      <c r="L29" t="s">
        <v>24</v>
      </c>
      <c r="M29" s="2">
        <v>7103</v>
      </c>
      <c r="N29" s="3">
        <v>1</v>
      </c>
      <c r="O29" s="3">
        <v>0</v>
      </c>
      <c r="P29" s="2">
        <f>Table1[[#This Row],[Sales]]-Table1[[#This Row],[Marketing_Spend]]</f>
        <v>627</v>
      </c>
      <c r="Q29" s="3">
        <f>IF(Table1[[#This Row],[Profit]]&lt;0, 1, 0)</f>
        <v>0</v>
      </c>
      <c r="R29" s="6">
        <f>IF(Table1[[#This Row],[Spending_Score]]&lt;= 33, 1.1, IF(Table1[[#This Row],[Spending_Score]]&lt;=66, 1.4, 1.7))</f>
        <v>1.7</v>
      </c>
      <c r="S29" s="6">
        <f>IF(Table1[[#This Row],[Seasonality]]="Low", 0.8, IF(Table1[[#This Row],[Seasonality]]="High", 1.2, 1))</f>
        <v>1</v>
      </c>
      <c r="T29" s="2">
        <f>Table1[[#This Row],[Profit]]/Table1[[#This Row],[Purchase_Frequency]]</f>
        <v>25.08</v>
      </c>
      <c r="U29" s="2">
        <f>IF(Table1[[#This Row],[Customer_Churn]] = 1, Table1[[#This Row],[Profit]], (Table1[[#This Row],[Avg_Sales]] * (Table1[[#This Row],[Purchase_Frequency]] * Table1[[#This Row],[Spend_Factor]]) * Table1[[#This Row],[Seasonality_Factor]]))</f>
        <v>627</v>
      </c>
    </row>
    <row r="30" spans="1:21">
      <c r="A30" s="1">
        <v>45351</v>
      </c>
      <c r="B30">
        <v>29</v>
      </c>
      <c r="C30" s="3">
        <v>61</v>
      </c>
      <c r="D30" t="s">
        <v>21</v>
      </c>
      <c r="E30" s="2">
        <v>85375</v>
      </c>
      <c r="F30" s="3">
        <v>49</v>
      </c>
      <c r="G30" s="3">
        <v>588</v>
      </c>
      <c r="H30" s="2">
        <v>27641</v>
      </c>
      <c r="I30" s="3">
        <v>2</v>
      </c>
      <c r="J30" s="2">
        <v>10428</v>
      </c>
      <c r="K30" s="3">
        <v>12</v>
      </c>
      <c r="L30" t="s">
        <v>24</v>
      </c>
      <c r="M30" s="2">
        <v>70901</v>
      </c>
      <c r="N30" s="3">
        <v>0</v>
      </c>
      <c r="O30" s="3">
        <v>0</v>
      </c>
      <c r="P30" s="2">
        <f>Table1[[#This Row],[Sales]]-Table1[[#This Row],[Marketing_Spend]]</f>
        <v>60473</v>
      </c>
      <c r="Q30" s="3">
        <f>IF(Table1[[#This Row],[Profit]]&lt;0, 1, 0)</f>
        <v>0</v>
      </c>
      <c r="R30" s="6">
        <f>IF(Table1[[#This Row],[Spending_Score]]&lt;= 33, 1.1, IF(Table1[[#This Row],[Spending_Score]]&lt;=66, 1.4, 1.7))</f>
        <v>1.4</v>
      </c>
      <c r="S30" s="6">
        <f>IF(Table1[[#This Row],[Seasonality]]="Low", 0.8, IF(Table1[[#This Row],[Seasonality]]="High", 1.2, 1))</f>
        <v>1</v>
      </c>
      <c r="T30" s="2">
        <f>Table1[[#This Row],[Profit]]/Table1[[#This Row],[Purchase_Frequency]]</f>
        <v>5039.416666666667</v>
      </c>
      <c r="U30" s="2">
        <f>IF(Table1[[#This Row],[Customer_Churn]] = 1, Table1[[#This Row],[Profit]], (Table1[[#This Row],[Avg_Sales]] * (Table1[[#This Row],[Purchase_Frequency]] * Table1[[#This Row],[Spend_Factor]]) * Table1[[#This Row],[Seasonality_Factor]]))</f>
        <v>84662.2</v>
      </c>
    </row>
    <row r="31" spans="1:21">
      <c r="A31" s="1">
        <v>45312</v>
      </c>
      <c r="B31">
        <v>30</v>
      </c>
      <c r="C31" s="3">
        <v>42</v>
      </c>
      <c r="D31" t="s">
        <v>21</v>
      </c>
      <c r="E31" s="2">
        <v>100719</v>
      </c>
      <c r="F31" s="3">
        <v>20</v>
      </c>
      <c r="G31" s="3">
        <v>747</v>
      </c>
      <c r="H31" s="2">
        <v>29817</v>
      </c>
      <c r="I31" s="3">
        <v>2</v>
      </c>
      <c r="J31" s="2">
        <v>5669</v>
      </c>
      <c r="K31" s="3">
        <v>11</v>
      </c>
      <c r="L31" t="s">
        <v>22</v>
      </c>
      <c r="M31" s="2">
        <v>49535</v>
      </c>
      <c r="N31" s="3">
        <v>1</v>
      </c>
      <c r="O31" s="3">
        <v>0</v>
      </c>
      <c r="P31" s="2">
        <f>Table1[[#This Row],[Sales]]-Table1[[#This Row],[Marketing_Spend]]</f>
        <v>43866</v>
      </c>
      <c r="Q31" s="3">
        <f>IF(Table1[[#This Row],[Profit]]&lt;0, 1, 0)</f>
        <v>0</v>
      </c>
      <c r="R31" s="6">
        <f>IF(Table1[[#This Row],[Spending_Score]]&lt;= 33, 1.1, IF(Table1[[#This Row],[Spending_Score]]&lt;=66, 1.4, 1.7))</f>
        <v>1.1000000000000001</v>
      </c>
      <c r="S31" s="6">
        <f>IF(Table1[[#This Row],[Seasonality]]="Low", 0.8, IF(Table1[[#This Row],[Seasonality]]="High", 1.2, 1))</f>
        <v>0.8</v>
      </c>
      <c r="T31" s="2">
        <f>Table1[[#This Row],[Profit]]/Table1[[#This Row],[Purchase_Frequency]]</f>
        <v>3987.818181818182</v>
      </c>
      <c r="U31" s="2">
        <f>IF(Table1[[#This Row],[Customer_Churn]] = 1, Table1[[#This Row],[Profit]], (Table1[[#This Row],[Avg_Sales]] * (Table1[[#This Row],[Purchase_Frequency]] * Table1[[#This Row],[Spend_Factor]]) * Table1[[#This Row],[Seasonality_Factor]]))</f>
        <v>43866</v>
      </c>
    </row>
    <row r="32" spans="1:21">
      <c r="A32" s="1">
        <v>45324</v>
      </c>
      <c r="B32">
        <v>31</v>
      </c>
      <c r="C32" s="3">
        <v>66</v>
      </c>
      <c r="D32" t="s">
        <v>21</v>
      </c>
      <c r="E32" s="2">
        <v>91774</v>
      </c>
      <c r="F32" s="3">
        <v>86</v>
      </c>
      <c r="G32" s="3">
        <v>588</v>
      </c>
      <c r="H32" s="2">
        <v>40585</v>
      </c>
      <c r="I32" s="3">
        <v>2</v>
      </c>
      <c r="J32" s="2">
        <v>13336</v>
      </c>
      <c r="K32" s="3">
        <v>5</v>
      </c>
      <c r="L32" t="s">
        <v>24</v>
      </c>
      <c r="M32" s="2">
        <v>21103</v>
      </c>
      <c r="N32" s="3">
        <v>0</v>
      </c>
      <c r="O32" s="3">
        <v>0</v>
      </c>
      <c r="P32" s="2">
        <f>Table1[[#This Row],[Sales]]-Table1[[#This Row],[Marketing_Spend]]</f>
        <v>7767</v>
      </c>
      <c r="Q32" s="3">
        <f>IF(Table1[[#This Row],[Profit]]&lt;0, 1, 0)</f>
        <v>0</v>
      </c>
      <c r="R32" s="6">
        <f>IF(Table1[[#This Row],[Spending_Score]]&lt;= 33, 1.1, IF(Table1[[#This Row],[Spending_Score]]&lt;=66, 1.4, 1.7))</f>
        <v>1.7</v>
      </c>
      <c r="S32" s="6">
        <f>IF(Table1[[#This Row],[Seasonality]]="Low", 0.8, IF(Table1[[#This Row],[Seasonality]]="High", 1.2, 1))</f>
        <v>1</v>
      </c>
      <c r="T32" s="2">
        <f>Table1[[#This Row],[Profit]]/Table1[[#This Row],[Purchase_Frequency]]</f>
        <v>1553.4</v>
      </c>
      <c r="U32" s="2">
        <f>IF(Table1[[#This Row],[Customer_Churn]] = 1, Table1[[#This Row],[Profit]], (Table1[[#This Row],[Avg_Sales]] * (Table1[[#This Row],[Purchase_Frequency]] * Table1[[#This Row],[Spend_Factor]]) * Table1[[#This Row],[Seasonality_Factor]]))</f>
        <v>13203.900000000001</v>
      </c>
    </row>
    <row r="33" spans="1:21">
      <c r="A33" s="1">
        <v>45367</v>
      </c>
      <c r="B33">
        <v>32</v>
      </c>
      <c r="C33" s="3">
        <v>44</v>
      </c>
      <c r="D33" t="s">
        <v>21</v>
      </c>
      <c r="E33" s="2">
        <v>26090</v>
      </c>
      <c r="F33" s="3">
        <v>92</v>
      </c>
      <c r="G33" s="3">
        <v>625</v>
      </c>
      <c r="H33" s="2">
        <v>29817</v>
      </c>
      <c r="I33" s="3">
        <v>0</v>
      </c>
      <c r="J33" s="2">
        <v>10342</v>
      </c>
      <c r="K33" s="3">
        <v>25</v>
      </c>
      <c r="L33" t="s">
        <v>22</v>
      </c>
      <c r="M33" s="2">
        <v>95012</v>
      </c>
      <c r="N33" s="3">
        <v>0</v>
      </c>
      <c r="O33" s="3">
        <v>0</v>
      </c>
      <c r="P33" s="2">
        <f>Table1[[#This Row],[Sales]]-Table1[[#This Row],[Marketing_Spend]]</f>
        <v>84670</v>
      </c>
      <c r="Q33" s="3">
        <f>IF(Table1[[#This Row],[Profit]]&lt;0, 1, 0)</f>
        <v>0</v>
      </c>
      <c r="R33" s="6">
        <f>IF(Table1[[#This Row],[Spending_Score]]&lt;= 33, 1.1, IF(Table1[[#This Row],[Spending_Score]]&lt;=66, 1.4, 1.7))</f>
        <v>1.7</v>
      </c>
      <c r="S33" s="6">
        <f>IF(Table1[[#This Row],[Seasonality]]="Low", 0.8, IF(Table1[[#This Row],[Seasonality]]="High", 1.2, 1))</f>
        <v>0.8</v>
      </c>
      <c r="T33" s="2">
        <f>Table1[[#This Row],[Profit]]/Table1[[#This Row],[Purchase_Frequency]]</f>
        <v>3386.8</v>
      </c>
      <c r="U33" s="2">
        <f>IF(Table1[[#This Row],[Customer_Churn]] = 1, Table1[[#This Row],[Profit]], (Table1[[#This Row],[Avg_Sales]] * (Table1[[#This Row],[Purchase_Frequency]] * Table1[[#This Row],[Spend_Factor]]) * Table1[[#This Row],[Seasonality_Factor]]))</f>
        <v>115151.20000000001</v>
      </c>
    </row>
    <row r="34" spans="1:21">
      <c r="A34" s="1">
        <v>45349</v>
      </c>
      <c r="B34">
        <v>33</v>
      </c>
      <c r="C34" s="3">
        <v>59</v>
      </c>
      <c r="D34" t="s">
        <v>21</v>
      </c>
      <c r="E34" s="2">
        <v>31637</v>
      </c>
      <c r="F34" s="3">
        <v>63</v>
      </c>
      <c r="G34" s="3">
        <v>766</v>
      </c>
      <c r="H34" s="2">
        <v>29817</v>
      </c>
      <c r="I34" s="3">
        <v>1</v>
      </c>
      <c r="J34" s="2">
        <v>8064</v>
      </c>
      <c r="K34" s="3">
        <v>18</v>
      </c>
      <c r="L34" t="s">
        <v>22</v>
      </c>
      <c r="M34" s="2">
        <v>83278</v>
      </c>
      <c r="N34" s="3">
        <v>1</v>
      </c>
      <c r="O34" s="3">
        <v>0</v>
      </c>
      <c r="P34" s="2">
        <f>Table1[[#This Row],[Sales]]-Table1[[#This Row],[Marketing_Spend]]</f>
        <v>75214</v>
      </c>
      <c r="Q34" s="3">
        <f>IF(Table1[[#This Row],[Profit]]&lt;0, 1, 0)</f>
        <v>0</v>
      </c>
      <c r="R34" s="6">
        <f>IF(Table1[[#This Row],[Spending_Score]]&lt;= 33, 1.1, IF(Table1[[#This Row],[Spending_Score]]&lt;=66, 1.4, 1.7))</f>
        <v>1.4</v>
      </c>
      <c r="S34" s="6">
        <f>IF(Table1[[#This Row],[Seasonality]]="Low", 0.8, IF(Table1[[#This Row],[Seasonality]]="High", 1.2, 1))</f>
        <v>0.8</v>
      </c>
      <c r="T34" s="2">
        <f>Table1[[#This Row],[Profit]]/Table1[[#This Row],[Purchase_Frequency]]</f>
        <v>4178.5555555555557</v>
      </c>
      <c r="U34" s="2">
        <f>IF(Table1[[#This Row],[Customer_Churn]] = 1, Table1[[#This Row],[Profit]], (Table1[[#This Row],[Avg_Sales]] * (Table1[[#This Row],[Purchase_Frequency]] * Table1[[#This Row],[Spend_Factor]]) * Table1[[#This Row],[Seasonality_Factor]]))</f>
        <v>75214</v>
      </c>
    </row>
    <row r="35" spans="1:21">
      <c r="A35" s="1">
        <v>45313</v>
      </c>
      <c r="B35">
        <v>34</v>
      </c>
      <c r="C35" s="3">
        <v>45</v>
      </c>
      <c r="D35" t="s">
        <v>23</v>
      </c>
      <c r="E35" s="2">
        <v>42415</v>
      </c>
      <c r="F35" s="3">
        <v>61</v>
      </c>
      <c r="G35" s="3">
        <v>713</v>
      </c>
      <c r="H35" s="2">
        <v>43067</v>
      </c>
      <c r="I35" s="3">
        <v>1</v>
      </c>
      <c r="J35" s="2">
        <v>8446</v>
      </c>
      <c r="K35" s="3">
        <v>19</v>
      </c>
      <c r="L35" t="s">
        <v>24</v>
      </c>
      <c r="M35" s="2">
        <v>17391</v>
      </c>
      <c r="N35" s="3">
        <v>0</v>
      </c>
      <c r="O35" s="3">
        <v>0</v>
      </c>
      <c r="P35" s="2">
        <f>Table1[[#This Row],[Sales]]-Table1[[#This Row],[Marketing_Spend]]</f>
        <v>8945</v>
      </c>
      <c r="Q35" s="3">
        <f>IF(Table1[[#This Row],[Profit]]&lt;0, 1, 0)</f>
        <v>0</v>
      </c>
      <c r="R35" s="6">
        <f>IF(Table1[[#This Row],[Spending_Score]]&lt;= 33, 1.1, IF(Table1[[#This Row],[Spending_Score]]&lt;=66, 1.4, 1.7))</f>
        <v>1.4</v>
      </c>
      <c r="S35" s="6">
        <f>IF(Table1[[#This Row],[Seasonality]]="Low", 0.8, IF(Table1[[#This Row],[Seasonality]]="High", 1.2, 1))</f>
        <v>1</v>
      </c>
      <c r="T35" s="2">
        <f>Table1[[#This Row],[Profit]]/Table1[[#This Row],[Purchase_Frequency]]</f>
        <v>470.78947368421052</v>
      </c>
      <c r="U35" s="2">
        <f>IF(Table1[[#This Row],[Customer_Churn]] = 1, Table1[[#This Row],[Profit]], (Table1[[#This Row],[Avg_Sales]] * (Table1[[#This Row],[Purchase_Frequency]] * Table1[[#This Row],[Spend_Factor]]) * Table1[[#This Row],[Seasonality_Factor]]))</f>
        <v>12522.999999999998</v>
      </c>
    </row>
    <row r="36" spans="1:21">
      <c r="A36" s="1">
        <v>45399</v>
      </c>
      <c r="B36">
        <v>35</v>
      </c>
      <c r="C36" s="3">
        <v>33</v>
      </c>
      <c r="D36" t="s">
        <v>23</v>
      </c>
      <c r="E36" s="2">
        <v>44071</v>
      </c>
      <c r="F36" s="3">
        <v>49</v>
      </c>
      <c r="G36" s="3">
        <v>588</v>
      </c>
      <c r="H36" s="2">
        <v>47685</v>
      </c>
      <c r="I36" s="3">
        <v>1</v>
      </c>
      <c r="J36" s="2">
        <v>18815</v>
      </c>
      <c r="K36" s="3">
        <v>23</v>
      </c>
      <c r="L36" t="s">
        <v>25</v>
      </c>
      <c r="M36" s="2">
        <v>33901</v>
      </c>
      <c r="N36" s="3">
        <v>1</v>
      </c>
      <c r="O36" s="3">
        <v>1</v>
      </c>
      <c r="P36" s="2">
        <f>Table1[[#This Row],[Sales]]-Table1[[#This Row],[Marketing_Spend]]</f>
        <v>15086</v>
      </c>
      <c r="Q36" s="3">
        <f>IF(Table1[[#This Row],[Profit]]&lt;0, 1, 0)</f>
        <v>0</v>
      </c>
      <c r="R36" s="6">
        <f>IF(Table1[[#This Row],[Spending_Score]]&lt;= 33, 1.1, IF(Table1[[#This Row],[Spending_Score]]&lt;=66, 1.4, 1.7))</f>
        <v>1.4</v>
      </c>
      <c r="S36" s="6">
        <f>IF(Table1[[#This Row],[Seasonality]]="Low", 0.8, IF(Table1[[#This Row],[Seasonality]]="High", 1.2, 1))</f>
        <v>1.2</v>
      </c>
      <c r="T36" s="2">
        <f>Table1[[#This Row],[Profit]]/Table1[[#This Row],[Purchase_Frequency]]</f>
        <v>655.91304347826087</v>
      </c>
      <c r="U36" s="2">
        <f>IF(Table1[[#This Row],[Customer_Churn]] = 1, Table1[[#This Row],[Profit]], (Table1[[#This Row],[Avg_Sales]] * (Table1[[#This Row],[Purchase_Frequency]] * Table1[[#This Row],[Spend_Factor]]) * Table1[[#This Row],[Seasonality_Factor]]))</f>
        <v>15086</v>
      </c>
    </row>
    <row r="37" spans="1:21">
      <c r="A37" s="1">
        <v>45380</v>
      </c>
      <c r="B37">
        <v>36</v>
      </c>
      <c r="C37" s="3">
        <v>32</v>
      </c>
      <c r="D37" t="s">
        <v>21</v>
      </c>
      <c r="E37" s="2">
        <v>78243</v>
      </c>
      <c r="F37" s="3">
        <v>71</v>
      </c>
      <c r="G37" s="3">
        <v>532</v>
      </c>
      <c r="H37" s="2">
        <v>23073</v>
      </c>
      <c r="I37" s="3">
        <v>0</v>
      </c>
      <c r="J37" s="2">
        <v>6624</v>
      </c>
      <c r="K37" s="3">
        <v>23</v>
      </c>
      <c r="L37" t="s">
        <v>25</v>
      </c>
      <c r="M37" s="2">
        <v>86159</v>
      </c>
      <c r="N37" s="3">
        <v>0</v>
      </c>
      <c r="O37" s="3">
        <v>0</v>
      </c>
      <c r="P37" s="2">
        <f>Table1[[#This Row],[Sales]]-Table1[[#This Row],[Marketing_Spend]]</f>
        <v>79535</v>
      </c>
      <c r="Q37" s="3">
        <f>IF(Table1[[#This Row],[Profit]]&lt;0, 1, 0)</f>
        <v>0</v>
      </c>
      <c r="R37" s="6">
        <f>IF(Table1[[#This Row],[Spending_Score]]&lt;= 33, 1.1, IF(Table1[[#This Row],[Spending_Score]]&lt;=66, 1.4, 1.7))</f>
        <v>1.7</v>
      </c>
      <c r="S37" s="6">
        <f>IF(Table1[[#This Row],[Seasonality]]="Low", 0.8, IF(Table1[[#This Row],[Seasonality]]="High", 1.2, 1))</f>
        <v>1.2</v>
      </c>
      <c r="T37" s="2">
        <f>Table1[[#This Row],[Profit]]/Table1[[#This Row],[Purchase_Frequency]]</f>
        <v>3458.0434782608695</v>
      </c>
      <c r="U37" s="2">
        <f>IF(Table1[[#This Row],[Customer_Churn]] = 1, Table1[[#This Row],[Profit]], (Table1[[#This Row],[Avg_Sales]] * (Table1[[#This Row],[Purchase_Frequency]] * Table1[[#This Row],[Spend_Factor]]) * Table1[[#This Row],[Seasonality_Factor]]))</f>
        <v>162251.4</v>
      </c>
    </row>
    <row r="38" spans="1:21">
      <c r="A38" s="1">
        <v>45340</v>
      </c>
      <c r="B38">
        <v>37</v>
      </c>
      <c r="C38" s="3">
        <v>64</v>
      </c>
      <c r="D38" t="s">
        <v>23</v>
      </c>
      <c r="E38" s="2">
        <v>130951</v>
      </c>
      <c r="F38" s="3">
        <v>1</v>
      </c>
      <c r="G38" s="3">
        <v>523</v>
      </c>
      <c r="H38" s="2">
        <v>41035</v>
      </c>
      <c r="I38" s="3">
        <v>0</v>
      </c>
      <c r="J38" s="2">
        <v>8461</v>
      </c>
      <c r="K38" s="3">
        <v>6</v>
      </c>
      <c r="L38" t="s">
        <v>24</v>
      </c>
      <c r="M38" s="2">
        <v>72914</v>
      </c>
      <c r="N38" s="3">
        <v>0</v>
      </c>
      <c r="O38" s="3">
        <v>0</v>
      </c>
      <c r="P38" s="2">
        <f>Table1[[#This Row],[Sales]]-Table1[[#This Row],[Marketing_Spend]]</f>
        <v>64453</v>
      </c>
      <c r="Q38" s="3">
        <f>IF(Table1[[#This Row],[Profit]]&lt;0, 1, 0)</f>
        <v>0</v>
      </c>
      <c r="R38" s="6">
        <f>IF(Table1[[#This Row],[Spending_Score]]&lt;= 33, 1.1, IF(Table1[[#This Row],[Spending_Score]]&lt;=66, 1.4, 1.7))</f>
        <v>1.1000000000000001</v>
      </c>
      <c r="S38" s="6">
        <f>IF(Table1[[#This Row],[Seasonality]]="Low", 0.8, IF(Table1[[#This Row],[Seasonality]]="High", 1.2, 1))</f>
        <v>1</v>
      </c>
      <c r="T38" s="2">
        <f>Table1[[#This Row],[Profit]]/Table1[[#This Row],[Purchase_Frequency]]</f>
        <v>10742.166666666666</v>
      </c>
      <c r="U38" s="2">
        <f>IF(Table1[[#This Row],[Customer_Churn]] = 1, Table1[[#This Row],[Profit]], (Table1[[#This Row],[Avg_Sales]] * (Table1[[#This Row],[Purchase_Frequency]] * Table1[[#This Row],[Spend_Factor]]) * Table1[[#This Row],[Seasonality_Factor]]))</f>
        <v>70898.3</v>
      </c>
    </row>
    <row r="39" spans="1:21">
      <c r="A39" s="1">
        <v>45382</v>
      </c>
      <c r="B39">
        <v>38</v>
      </c>
      <c r="C39" s="3">
        <v>68</v>
      </c>
      <c r="D39" t="s">
        <v>21</v>
      </c>
      <c r="E39" s="2">
        <v>85375</v>
      </c>
      <c r="F39" s="3">
        <v>96</v>
      </c>
      <c r="G39" s="3">
        <v>711</v>
      </c>
      <c r="H39" s="2">
        <v>42174</v>
      </c>
      <c r="I39" s="3">
        <v>1</v>
      </c>
      <c r="J39" s="2">
        <v>2819</v>
      </c>
      <c r="K39" s="3">
        <v>22</v>
      </c>
      <c r="L39" t="s">
        <v>25</v>
      </c>
      <c r="M39" s="2">
        <v>55357</v>
      </c>
      <c r="N39" s="3">
        <v>0</v>
      </c>
      <c r="O39" s="3">
        <v>0</v>
      </c>
      <c r="P39" s="2">
        <f>Table1[[#This Row],[Sales]]-Table1[[#This Row],[Marketing_Spend]]</f>
        <v>52538</v>
      </c>
      <c r="Q39" s="3">
        <f>IF(Table1[[#This Row],[Profit]]&lt;0, 1, 0)</f>
        <v>0</v>
      </c>
      <c r="R39" s="6">
        <f>IF(Table1[[#This Row],[Spending_Score]]&lt;= 33, 1.1, IF(Table1[[#This Row],[Spending_Score]]&lt;=66, 1.4, 1.7))</f>
        <v>1.7</v>
      </c>
      <c r="S39" s="6">
        <f>IF(Table1[[#This Row],[Seasonality]]="Low", 0.8, IF(Table1[[#This Row],[Seasonality]]="High", 1.2, 1))</f>
        <v>1.2</v>
      </c>
      <c r="T39" s="2">
        <f>Table1[[#This Row],[Profit]]/Table1[[#This Row],[Purchase_Frequency]]</f>
        <v>2388.090909090909</v>
      </c>
      <c r="U39" s="2">
        <f>IF(Table1[[#This Row],[Customer_Churn]] = 1, Table1[[#This Row],[Profit]], (Table1[[#This Row],[Avg_Sales]] * (Table1[[#This Row],[Purchase_Frequency]] * Table1[[#This Row],[Spend_Factor]]) * Table1[[#This Row],[Seasonality_Factor]]))</f>
        <v>107177.51999999999</v>
      </c>
    </row>
    <row r="40" spans="1:21">
      <c r="A40" s="1">
        <v>45350</v>
      </c>
      <c r="B40">
        <v>39</v>
      </c>
      <c r="C40" s="3">
        <v>61</v>
      </c>
      <c r="D40" t="s">
        <v>21</v>
      </c>
      <c r="E40" s="2">
        <v>85375</v>
      </c>
      <c r="F40" s="3">
        <v>13</v>
      </c>
      <c r="G40" s="3">
        <v>634</v>
      </c>
      <c r="H40" s="2">
        <v>29837</v>
      </c>
      <c r="I40" s="3">
        <v>0</v>
      </c>
      <c r="J40" s="2">
        <v>11516</v>
      </c>
      <c r="K40" s="3">
        <v>18</v>
      </c>
      <c r="L40" t="s">
        <v>22</v>
      </c>
      <c r="M40" s="2">
        <v>91908</v>
      </c>
      <c r="N40" s="3">
        <v>0</v>
      </c>
      <c r="O40" s="3">
        <v>0</v>
      </c>
      <c r="P40" s="2">
        <f>Table1[[#This Row],[Sales]]-Table1[[#This Row],[Marketing_Spend]]</f>
        <v>80392</v>
      </c>
      <c r="Q40" s="3">
        <f>IF(Table1[[#This Row],[Profit]]&lt;0, 1, 0)</f>
        <v>0</v>
      </c>
      <c r="R40" s="6">
        <f>IF(Table1[[#This Row],[Spending_Score]]&lt;= 33, 1.1, IF(Table1[[#This Row],[Spending_Score]]&lt;=66, 1.4, 1.7))</f>
        <v>1.1000000000000001</v>
      </c>
      <c r="S40" s="6">
        <f>IF(Table1[[#This Row],[Seasonality]]="Low", 0.8, IF(Table1[[#This Row],[Seasonality]]="High", 1.2, 1))</f>
        <v>0.8</v>
      </c>
      <c r="T40" s="2">
        <f>Table1[[#This Row],[Profit]]/Table1[[#This Row],[Purchase_Frequency]]</f>
        <v>4466.2222222222226</v>
      </c>
      <c r="U40" s="2">
        <f>IF(Table1[[#This Row],[Customer_Churn]] = 1, Table1[[#This Row],[Profit]], (Table1[[#This Row],[Avg_Sales]] * (Table1[[#This Row],[Purchase_Frequency]] * Table1[[#This Row],[Spend_Factor]]) * Table1[[#This Row],[Seasonality_Factor]]))</f>
        <v>70744.960000000006</v>
      </c>
    </row>
    <row r="41" spans="1:21">
      <c r="A41" s="1">
        <v>45333</v>
      </c>
      <c r="B41">
        <v>40</v>
      </c>
      <c r="C41" s="3">
        <v>69</v>
      </c>
      <c r="D41" t="s">
        <v>23</v>
      </c>
      <c r="E41" s="2">
        <v>61240</v>
      </c>
      <c r="F41" s="3">
        <v>94</v>
      </c>
      <c r="G41" s="3">
        <v>521</v>
      </c>
      <c r="H41" s="2">
        <v>22826</v>
      </c>
      <c r="I41" s="3">
        <v>1</v>
      </c>
      <c r="J41" s="2">
        <v>14749</v>
      </c>
      <c r="K41" s="3">
        <v>26</v>
      </c>
      <c r="L41" t="s">
        <v>22</v>
      </c>
      <c r="M41" s="2">
        <v>43437</v>
      </c>
      <c r="N41" s="3">
        <v>0</v>
      </c>
      <c r="O41" s="3">
        <v>0</v>
      </c>
      <c r="P41" s="2">
        <f>Table1[[#This Row],[Sales]]-Table1[[#This Row],[Marketing_Spend]]</f>
        <v>28688</v>
      </c>
      <c r="Q41" s="3">
        <f>IF(Table1[[#This Row],[Profit]]&lt;0, 1, 0)</f>
        <v>0</v>
      </c>
      <c r="R41" s="6">
        <f>IF(Table1[[#This Row],[Spending_Score]]&lt;= 33, 1.1, IF(Table1[[#This Row],[Spending_Score]]&lt;=66, 1.4, 1.7))</f>
        <v>1.7</v>
      </c>
      <c r="S41" s="6">
        <f>IF(Table1[[#This Row],[Seasonality]]="Low", 0.8, IF(Table1[[#This Row],[Seasonality]]="High", 1.2, 1))</f>
        <v>0.8</v>
      </c>
      <c r="T41" s="2">
        <f>Table1[[#This Row],[Profit]]/Table1[[#This Row],[Purchase_Frequency]]</f>
        <v>1103.3846153846155</v>
      </c>
      <c r="U41" s="2">
        <f>IF(Table1[[#This Row],[Customer_Churn]] = 1, Table1[[#This Row],[Profit]], (Table1[[#This Row],[Avg_Sales]] * (Table1[[#This Row],[Purchase_Frequency]] * Table1[[#This Row],[Spend_Factor]]) * Table1[[#This Row],[Seasonality_Factor]]))</f>
        <v>39015.68</v>
      </c>
    </row>
    <row r="42" spans="1:21">
      <c r="A42" s="1">
        <v>45383</v>
      </c>
      <c r="B42">
        <v>41</v>
      </c>
      <c r="C42" s="3">
        <v>20</v>
      </c>
      <c r="D42" t="s">
        <v>23</v>
      </c>
      <c r="E42" s="2">
        <v>146146</v>
      </c>
      <c r="F42" s="3">
        <v>87</v>
      </c>
      <c r="G42" s="3">
        <v>336</v>
      </c>
      <c r="H42" s="2">
        <v>29817</v>
      </c>
      <c r="I42" s="3">
        <v>0</v>
      </c>
      <c r="J42" s="2">
        <v>18514</v>
      </c>
      <c r="K42" s="3">
        <v>6</v>
      </c>
      <c r="L42" t="s">
        <v>24</v>
      </c>
      <c r="M42" s="2">
        <v>40503</v>
      </c>
      <c r="N42" s="3">
        <v>1</v>
      </c>
      <c r="O42" s="3">
        <v>0</v>
      </c>
      <c r="P42" s="2">
        <f>Table1[[#This Row],[Sales]]-Table1[[#This Row],[Marketing_Spend]]</f>
        <v>21989</v>
      </c>
      <c r="Q42" s="3">
        <f>IF(Table1[[#This Row],[Profit]]&lt;0, 1, 0)</f>
        <v>0</v>
      </c>
      <c r="R42" s="6">
        <f>IF(Table1[[#This Row],[Spending_Score]]&lt;= 33, 1.1, IF(Table1[[#This Row],[Spending_Score]]&lt;=66, 1.4, 1.7))</f>
        <v>1.7</v>
      </c>
      <c r="S42" s="6">
        <f>IF(Table1[[#This Row],[Seasonality]]="Low", 0.8, IF(Table1[[#This Row],[Seasonality]]="High", 1.2, 1))</f>
        <v>1</v>
      </c>
      <c r="T42" s="2">
        <f>Table1[[#This Row],[Profit]]/Table1[[#This Row],[Purchase_Frequency]]</f>
        <v>3664.8333333333335</v>
      </c>
      <c r="U42" s="2">
        <f>IF(Table1[[#This Row],[Customer_Churn]] = 1, Table1[[#This Row],[Profit]], (Table1[[#This Row],[Avg_Sales]] * (Table1[[#This Row],[Purchase_Frequency]] * Table1[[#This Row],[Spend_Factor]]) * Table1[[#This Row],[Seasonality_Factor]]))</f>
        <v>21989</v>
      </c>
    </row>
    <row r="43" spans="1:21">
      <c r="A43" s="1">
        <v>45351</v>
      </c>
      <c r="B43">
        <v>42</v>
      </c>
      <c r="C43" s="3">
        <v>54</v>
      </c>
      <c r="D43" t="s">
        <v>21</v>
      </c>
      <c r="E43" s="2">
        <v>103807</v>
      </c>
      <c r="F43" s="3">
        <v>51</v>
      </c>
      <c r="G43" s="3">
        <v>577</v>
      </c>
      <c r="H43" s="2">
        <v>15382</v>
      </c>
      <c r="I43" s="3">
        <v>2</v>
      </c>
      <c r="J43" s="2">
        <v>3658</v>
      </c>
      <c r="K43" s="3">
        <v>4</v>
      </c>
      <c r="L43" t="s">
        <v>25</v>
      </c>
      <c r="M43" s="2">
        <v>98459</v>
      </c>
      <c r="N43" s="3">
        <v>0</v>
      </c>
      <c r="O43" s="3">
        <v>0</v>
      </c>
      <c r="P43" s="2">
        <f>Table1[[#This Row],[Sales]]-Table1[[#This Row],[Marketing_Spend]]</f>
        <v>94801</v>
      </c>
      <c r="Q43" s="3">
        <f>IF(Table1[[#This Row],[Profit]]&lt;0, 1, 0)</f>
        <v>0</v>
      </c>
      <c r="R43" s="6">
        <f>IF(Table1[[#This Row],[Spending_Score]]&lt;= 33, 1.1, IF(Table1[[#This Row],[Spending_Score]]&lt;=66, 1.4, 1.7))</f>
        <v>1.4</v>
      </c>
      <c r="S43" s="6">
        <f>IF(Table1[[#This Row],[Seasonality]]="Low", 0.8, IF(Table1[[#This Row],[Seasonality]]="High", 1.2, 1))</f>
        <v>1.2</v>
      </c>
      <c r="T43" s="2">
        <f>Table1[[#This Row],[Profit]]/Table1[[#This Row],[Purchase_Frequency]]</f>
        <v>23700.25</v>
      </c>
      <c r="U43" s="2">
        <f>IF(Table1[[#This Row],[Customer_Churn]] = 1, Table1[[#This Row],[Profit]], (Table1[[#This Row],[Avg_Sales]] * (Table1[[#This Row],[Purchase_Frequency]] * Table1[[#This Row],[Spend_Factor]]) * Table1[[#This Row],[Seasonality_Factor]]))</f>
        <v>159265.68</v>
      </c>
    </row>
    <row r="44" spans="1:21">
      <c r="A44" s="1">
        <v>45371</v>
      </c>
      <c r="B44">
        <v>43</v>
      </c>
      <c r="C44" s="3">
        <v>68</v>
      </c>
      <c r="D44" t="s">
        <v>21</v>
      </c>
      <c r="E44" s="2">
        <v>121570</v>
      </c>
      <c r="F44" s="3">
        <v>56</v>
      </c>
      <c r="G44" s="3">
        <v>495</v>
      </c>
      <c r="H44" s="2">
        <v>9437</v>
      </c>
      <c r="I44" s="3">
        <v>2</v>
      </c>
      <c r="J44" s="2">
        <v>4500</v>
      </c>
      <c r="K44" s="3">
        <v>12</v>
      </c>
      <c r="L44" t="s">
        <v>25</v>
      </c>
      <c r="M44" s="2">
        <v>80403</v>
      </c>
      <c r="N44" s="3">
        <v>1</v>
      </c>
      <c r="O44" s="3">
        <v>1</v>
      </c>
      <c r="P44" s="2">
        <f>Table1[[#This Row],[Sales]]-Table1[[#This Row],[Marketing_Spend]]</f>
        <v>75903</v>
      </c>
      <c r="Q44" s="3">
        <f>IF(Table1[[#This Row],[Profit]]&lt;0, 1, 0)</f>
        <v>0</v>
      </c>
      <c r="R44" s="6">
        <f>IF(Table1[[#This Row],[Spending_Score]]&lt;= 33, 1.1, IF(Table1[[#This Row],[Spending_Score]]&lt;=66, 1.4, 1.7))</f>
        <v>1.4</v>
      </c>
      <c r="S44" s="6">
        <f>IF(Table1[[#This Row],[Seasonality]]="Low", 0.8, IF(Table1[[#This Row],[Seasonality]]="High", 1.2, 1))</f>
        <v>1.2</v>
      </c>
      <c r="T44" s="2">
        <f>Table1[[#This Row],[Profit]]/Table1[[#This Row],[Purchase_Frequency]]</f>
        <v>6325.25</v>
      </c>
      <c r="U44" s="2">
        <f>IF(Table1[[#This Row],[Customer_Churn]] = 1, Table1[[#This Row],[Profit]], (Table1[[#This Row],[Avg_Sales]] * (Table1[[#This Row],[Purchase_Frequency]] * Table1[[#This Row],[Spend_Factor]]) * Table1[[#This Row],[Seasonality_Factor]]))</f>
        <v>75903</v>
      </c>
    </row>
    <row r="45" spans="1:21">
      <c r="A45" s="1">
        <v>45306</v>
      </c>
      <c r="B45">
        <v>44</v>
      </c>
      <c r="C45" s="3">
        <v>24</v>
      </c>
      <c r="D45" t="s">
        <v>21</v>
      </c>
      <c r="E45" s="2">
        <v>53434</v>
      </c>
      <c r="F45" s="3">
        <v>83</v>
      </c>
      <c r="G45" s="3">
        <v>783</v>
      </c>
      <c r="H45" s="2">
        <v>10435</v>
      </c>
      <c r="I45" s="3">
        <v>1</v>
      </c>
      <c r="J45" s="2">
        <v>3120</v>
      </c>
      <c r="K45" s="3">
        <v>19</v>
      </c>
      <c r="L45" t="s">
        <v>22</v>
      </c>
      <c r="M45" s="2">
        <v>46258</v>
      </c>
      <c r="N45" s="3">
        <v>1</v>
      </c>
      <c r="O45" s="3">
        <v>1</v>
      </c>
      <c r="P45" s="2">
        <f>Table1[[#This Row],[Sales]]-Table1[[#This Row],[Marketing_Spend]]</f>
        <v>43138</v>
      </c>
      <c r="Q45" s="3">
        <f>IF(Table1[[#This Row],[Profit]]&lt;0, 1, 0)</f>
        <v>0</v>
      </c>
      <c r="R45" s="6">
        <f>IF(Table1[[#This Row],[Spending_Score]]&lt;= 33, 1.1, IF(Table1[[#This Row],[Spending_Score]]&lt;=66, 1.4, 1.7))</f>
        <v>1.7</v>
      </c>
      <c r="S45" s="6">
        <f>IF(Table1[[#This Row],[Seasonality]]="Low", 0.8, IF(Table1[[#This Row],[Seasonality]]="High", 1.2, 1))</f>
        <v>0.8</v>
      </c>
      <c r="T45" s="2">
        <f>Table1[[#This Row],[Profit]]/Table1[[#This Row],[Purchase_Frequency]]</f>
        <v>2270.4210526315787</v>
      </c>
      <c r="U45" s="2">
        <f>IF(Table1[[#This Row],[Customer_Churn]] = 1, Table1[[#This Row],[Profit]], (Table1[[#This Row],[Avg_Sales]] * (Table1[[#This Row],[Purchase_Frequency]] * Table1[[#This Row],[Spend_Factor]]) * Table1[[#This Row],[Seasonality_Factor]]))</f>
        <v>43138</v>
      </c>
    </row>
    <row r="46" spans="1:21">
      <c r="A46" s="1">
        <v>45353</v>
      </c>
      <c r="B46">
        <v>45</v>
      </c>
      <c r="C46" s="3">
        <v>38</v>
      </c>
      <c r="D46" t="s">
        <v>23</v>
      </c>
      <c r="E46" s="2">
        <v>89724</v>
      </c>
      <c r="F46" s="3">
        <v>62</v>
      </c>
      <c r="G46" s="3">
        <v>541</v>
      </c>
      <c r="H46" s="2">
        <v>29819</v>
      </c>
      <c r="I46" s="3">
        <v>0</v>
      </c>
      <c r="J46" s="2">
        <v>5020</v>
      </c>
      <c r="K46" s="3">
        <v>29</v>
      </c>
      <c r="L46" t="s">
        <v>24</v>
      </c>
      <c r="M46" s="2">
        <v>38724</v>
      </c>
      <c r="N46" s="3">
        <v>0</v>
      </c>
      <c r="O46" s="3">
        <v>0</v>
      </c>
      <c r="P46" s="2">
        <f>Table1[[#This Row],[Sales]]-Table1[[#This Row],[Marketing_Spend]]</f>
        <v>33704</v>
      </c>
      <c r="Q46" s="3">
        <f>IF(Table1[[#This Row],[Profit]]&lt;0, 1, 0)</f>
        <v>0</v>
      </c>
      <c r="R46" s="6">
        <f>IF(Table1[[#This Row],[Spending_Score]]&lt;= 33, 1.1, IF(Table1[[#This Row],[Spending_Score]]&lt;=66, 1.4, 1.7))</f>
        <v>1.4</v>
      </c>
      <c r="S46" s="6">
        <f>IF(Table1[[#This Row],[Seasonality]]="Low", 0.8, IF(Table1[[#This Row],[Seasonality]]="High", 1.2, 1))</f>
        <v>1</v>
      </c>
      <c r="T46" s="2">
        <f>Table1[[#This Row],[Profit]]/Table1[[#This Row],[Purchase_Frequency]]</f>
        <v>1162.2068965517242</v>
      </c>
      <c r="U46" s="2">
        <f>IF(Table1[[#This Row],[Customer_Churn]] = 1, Table1[[#This Row],[Profit]], (Table1[[#This Row],[Avg_Sales]] * (Table1[[#This Row],[Purchase_Frequency]] * Table1[[#This Row],[Spend_Factor]]) * Table1[[#This Row],[Seasonality_Factor]]))</f>
        <v>47185.599999999999</v>
      </c>
    </row>
    <row r="47" spans="1:21">
      <c r="A47" s="1">
        <v>45353</v>
      </c>
      <c r="B47">
        <v>46</v>
      </c>
      <c r="C47" s="3">
        <v>26</v>
      </c>
      <c r="D47" t="s">
        <v>21</v>
      </c>
      <c r="E47" s="2">
        <v>135359</v>
      </c>
      <c r="F47" s="3">
        <v>32</v>
      </c>
      <c r="G47" s="3">
        <v>588</v>
      </c>
      <c r="H47" s="2">
        <v>41875</v>
      </c>
      <c r="I47" s="3">
        <v>0</v>
      </c>
      <c r="J47" s="2">
        <v>11213</v>
      </c>
      <c r="K47" s="3">
        <v>27</v>
      </c>
      <c r="L47" t="s">
        <v>25</v>
      </c>
      <c r="M47" s="2">
        <v>69286</v>
      </c>
      <c r="N47" s="3">
        <v>0</v>
      </c>
      <c r="O47" s="3">
        <v>1</v>
      </c>
      <c r="P47" s="2">
        <f>Table1[[#This Row],[Sales]]-Table1[[#This Row],[Marketing_Spend]]</f>
        <v>58073</v>
      </c>
      <c r="Q47" s="3">
        <f>IF(Table1[[#This Row],[Profit]]&lt;0, 1, 0)</f>
        <v>0</v>
      </c>
      <c r="R47" s="6">
        <f>IF(Table1[[#This Row],[Spending_Score]]&lt;= 33, 1.1, IF(Table1[[#This Row],[Spending_Score]]&lt;=66, 1.4, 1.7))</f>
        <v>1.1000000000000001</v>
      </c>
      <c r="S47" s="6">
        <f>IF(Table1[[#This Row],[Seasonality]]="Low", 0.8, IF(Table1[[#This Row],[Seasonality]]="High", 1.2, 1))</f>
        <v>1.2</v>
      </c>
      <c r="T47" s="2">
        <f>Table1[[#This Row],[Profit]]/Table1[[#This Row],[Purchase_Frequency]]</f>
        <v>2150.8518518518517</v>
      </c>
      <c r="U47" s="2">
        <f>IF(Table1[[#This Row],[Customer_Churn]] = 1, Table1[[#This Row],[Profit]], (Table1[[#This Row],[Avg_Sales]] * (Table1[[#This Row],[Purchase_Frequency]] * Table1[[#This Row],[Spend_Factor]]) * Table1[[#This Row],[Seasonality_Factor]]))</f>
        <v>76656.36</v>
      </c>
    </row>
    <row r="48" spans="1:21">
      <c r="A48" s="1">
        <v>45338</v>
      </c>
      <c r="B48">
        <v>47</v>
      </c>
      <c r="C48" s="3">
        <v>56</v>
      </c>
      <c r="D48" t="s">
        <v>21</v>
      </c>
      <c r="E48" s="2">
        <v>95697</v>
      </c>
      <c r="F48" s="3">
        <v>30</v>
      </c>
      <c r="G48" s="3">
        <v>491</v>
      </c>
      <c r="H48" s="2">
        <v>36982</v>
      </c>
      <c r="I48" s="3">
        <v>2</v>
      </c>
      <c r="J48" s="2">
        <v>4259</v>
      </c>
      <c r="K48" s="3">
        <v>29</v>
      </c>
      <c r="L48" t="s">
        <v>24</v>
      </c>
      <c r="M48" s="2">
        <v>79842</v>
      </c>
      <c r="N48" s="3">
        <v>0</v>
      </c>
      <c r="O48" s="3">
        <v>0</v>
      </c>
      <c r="P48" s="2">
        <f>Table1[[#This Row],[Sales]]-Table1[[#This Row],[Marketing_Spend]]</f>
        <v>75583</v>
      </c>
      <c r="Q48" s="3">
        <f>IF(Table1[[#This Row],[Profit]]&lt;0, 1, 0)</f>
        <v>0</v>
      </c>
      <c r="R48" s="6">
        <f>IF(Table1[[#This Row],[Spending_Score]]&lt;= 33, 1.1, IF(Table1[[#This Row],[Spending_Score]]&lt;=66, 1.4, 1.7))</f>
        <v>1.1000000000000001</v>
      </c>
      <c r="S48" s="6">
        <f>IF(Table1[[#This Row],[Seasonality]]="Low", 0.8, IF(Table1[[#This Row],[Seasonality]]="High", 1.2, 1))</f>
        <v>1</v>
      </c>
      <c r="T48" s="2">
        <f>Table1[[#This Row],[Profit]]/Table1[[#This Row],[Purchase_Frequency]]</f>
        <v>2606.3103448275861</v>
      </c>
      <c r="U48" s="2">
        <f>IF(Table1[[#This Row],[Customer_Churn]] = 1, Table1[[#This Row],[Profit]], (Table1[[#This Row],[Avg_Sales]] * (Table1[[#This Row],[Purchase_Frequency]] * Table1[[#This Row],[Spend_Factor]]) * Table1[[#This Row],[Seasonality_Factor]]))</f>
        <v>83141.3</v>
      </c>
    </row>
    <row r="49" spans="1:21">
      <c r="A49" s="1">
        <v>45353</v>
      </c>
      <c r="B49">
        <v>48</v>
      </c>
      <c r="C49" s="3">
        <v>35</v>
      </c>
      <c r="D49" t="s">
        <v>21</v>
      </c>
      <c r="E49" s="2">
        <v>48732</v>
      </c>
      <c r="F49" s="3">
        <v>29</v>
      </c>
      <c r="G49" s="3">
        <v>316</v>
      </c>
      <c r="H49" s="2">
        <v>38328</v>
      </c>
      <c r="I49" s="3">
        <v>2</v>
      </c>
      <c r="J49" s="2">
        <v>11081</v>
      </c>
      <c r="K49" s="3">
        <v>2</v>
      </c>
      <c r="L49" t="s">
        <v>25</v>
      </c>
      <c r="M49" s="2">
        <v>19908</v>
      </c>
      <c r="N49" s="3">
        <v>0</v>
      </c>
      <c r="O49" s="3">
        <v>0</v>
      </c>
      <c r="P49" s="2">
        <f>Table1[[#This Row],[Sales]]-Table1[[#This Row],[Marketing_Spend]]</f>
        <v>8827</v>
      </c>
      <c r="Q49" s="3">
        <f>IF(Table1[[#This Row],[Profit]]&lt;0, 1, 0)</f>
        <v>0</v>
      </c>
      <c r="R49" s="6">
        <f>IF(Table1[[#This Row],[Spending_Score]]&lt;= 33, 1.1, IF(Table1[[#This Row],[Spending_Score]]&lt;=66, 1.4, 1.7))</f>
        <v>1.1000000000000001</v>
      </c>
      <c r="S49" s="6">
        <f>IF(Table1[[#This Row],[Seasonality]]="Low", 0.8, IF(Table1[[#This Row],[Seasonality]]="High", 1.2, 1))</f>
        <v>1.2</v>
      </c>
      <c r="T49" s="2">
        <f>Table1[[#This Row],[Profit]]/Table1[[#This Row],[Purchase_Frequency]]</f>
        <v>4413.5</v>
      </c>
      <c r="U49" s="2">
        <f>IF(Table1[[#This Row],[Customer_Churn]] = 1, Table1[[#This Row],[Profit]], (Table1[[#This Row],[Avg_Sales]] * (Table1[[#This Row],[Purchase_Frequency]] * Table1[[#This Row],[Spend_Factor]]) * Table1[[#This Row],[Seasonality_Factor]]))</f>
        <v>11651.640000000001</v>
      </c>
    </row>
    <row r="50" spans="1:21">
      <c r="A50" s="1">
        <v>45342</v>
      </c>
      <c r="B50">
        <v>49</v>
      </c>
      <c r="C50" s="3">
        <v>21</v>
      </c>
      <c r="D50" t="s">
        <v>23</v>
      </c>
      <c r="E50" s="2">
        <v>141465</v>
      </c>
      <c r="F50" s="3">
        <v>49</v>
      </c>
      <c r="G50" s="3">
        <v>823</v>
      </c>
      <c r="H50" s="2">
        <v>17329</v>
      </c>
      <c r="I50" s="3">
        <v>0</v>
      </c>
      <c r="J50" s="2">
        <v>2823</v>
      </c>
      <c r="K50" s="3">
        <v>17</v>
      </c>
      <c r="L50" t="s">
        <v>22</v>
      </c>
      <c r="M50" s="2">
        <v>97617</v>
      </c>
      <c r="N50" s="3">
        <v>1</v>
      </c>
      <c r="O50" s="3">
        <v>0</v>
      </c>
      <c r="P50" s="2">
        <f>Table1[[#This Row],[Sales]]-Table1[[#This Row],[Marketing_Spend]]</f>
        <v>94794</v>
      </c>
      <c r="Q50" s="3">
        <f>IF(Table1[[#This Row],[Profit]]&lt;0, 1, 0)</f>
        <v>0</v>
      </c>
      <c r="R50" s="6">
        <f>IF(Table1[[#This Row],[Spending_Score]]&lt;= 33, 1.1, IF(Table1[[#This Row],[Spending_Score]]&lt;=66, 1.4, 1.7))</f>
        <v>1.4</v>
      </c>
      <c r="S50" s="6">
        <f>IF(Table1[[#This Row],[Seasonality]]="Low", 0.8, IF(Table1[[#This Row],[Seasonality]]="High", 1.2, 1))</f>
        <v>0.8</v>
      </c>
      <c r="T50" s="2">
        <f>Table1[[#This Row],[Profit]]/Table1[[#This Row],[Purchase_Frequency]]</f>
        <v>5576.1176470588234</v>
      </c>
      <c r="U50" s="2">
        <f>IF(Table1[[#This Row],[Customer_Churn]] = 1, Table1[[#This Row],[Profit]], (Table1[[#This Row],[Avg_Sales]] * (Table1[[#This Row],[Purchase_Frequency]] * Table1[[#This Row],[Spend_Factor]]) * Table1[[#This Row],[Seasonality_Factor]]))</f>
        <v>94794</v>
      </c>
    </row>
    <row r="51" spans="1:21">
      <c r="A51" s="1">
        <v>45399</v>
      </c>
      <c r="B51">
        <v>50</v>
      </c>
      <c r="C51" s="3">
        <v>42</v>
      </c>
      <c r="D51" t="s">
        <v>21</v>
      </c>
      <c r="E51" s="2">
        <v>31314</v>
      </c>
      <c r="F51" s="3">
        <v>45</v>
      </c>
      <c r="G51" s="3">
        <v>700</v>
      </c>
      <c r="H51" s="2">
        <v>29817</v>
      </c>
      <c r="I51" s="3">
        <v>0</v>
      </c>
      <c r="J51" s="2">
        <v>18858</v>
      </c>
      <c r="K51" s="3">
        <v>11</v>
      </c>
      <c r="L51" t="s">
        <v>22</v>
      </c>
      <c r="M51" s="2">
        <v>55626</v>
      </c>
      <c r="N51" s="3">
        <v>0</v>
      </c>
      <c r="O51" s="3">
        <v>0</v>
      </c>
      <c r="P51" s="2">
        <f>Table1[[#This Row],[Sales]]-Table1[[#This Row],[Marketing_Spend]]</f>
        <v>36768</v>
      </c>
      <c r="Q51" s="3">
        <f>IF(Table1[[#This Row],[Profit]]&lt;0, 1, 0)</f>
        <v>0</v>
      </c>
      <c r="R51" s="6">
        <f>IF(Table1[[#This Row],[Spending_Score]]&lt;= 33, 1.1, IF(Table1[[#This Row],[Spending_Score]]&lt;=66, 1.4, 1.7))</f>
        <v>1.4</v>
      </c>
      <c r="S51" s="6">
        <f>IF(Table1[[#This Row],[Seasonality]]="Low", 0.8, IF(Table1[[#This Row],[Seasonality]]="High", 1.2, 1))</f>
        <v>0.8</v>
      </c>
      <c r="T51" s="2">
        <f>Table1[[#This Row],[Profit]]/Table1[[#This Row],[Purchase_Frequency]]</f>
        <v>3342.5454545454545</v>
      </c>
      <c r="U51" s="2">
        <f>IF(Table1[[#This Row],[Customer_Churn]] = 1, Table1[[#This Row],[Profit]], (Table1[[#This Row],[Avg_Sales]] * (Table1[[#This Row],[Purchase_Frequency]] * Table1[[#This Row],[Spend_Factor]]) * Table1[[#This Row],[Seasonality_Factor]]))</f>
        <v>41180.160000000003</v>
      </c>
    </row>
    <row r="52" spans="1:21">
      <c r="A52" s="1">
        <v>45346</v>
      </c>
      <c r="B52">
        <v>51</v>
      </c>
      <c r="C52" s="3">
        <v>31</v>
      </c>
      <c r="D52" t="s">
        <v>21</v>
      </c>
      <c r="E52" s="2">
        <v>43954</v>
      </c>
      <c r="F52" s="3">
        <v>93</v>
      </c>
      <c r="G52" s="3">
        <v>321</v>
      </c>
      <c r="H52" s="2">
        <v>26932</v>
      </c>
      <c r="I52" s="3">
        <v>0</v>
      </c>
      <c r="J52" s="2">
        <v>19626</v>
      </c>
      <c r="K52" s="3">
        <v>11</v>
      </c>
      <c r="L52" t="s">
        <v>24</v>
      </c>
      <c r="M52" s="2">
        <v>42228</v>
      </c>
      <c r="N52" s="3">
        <v>0</v>
      </c>
      <c r="O52" s="3">
        <v>0</v>
      </c>
      <c r="P52" s="2">
        <f>Table1[[#This Row],[Sales]]-Table1[[#This Row],[Marketing_Spend]]</f>
        <v>22602</v>
      </c>
      <c r="Q52" s="3">
        <f>IF(Table1[[#This Row],[Profit]]&lt;0, 1, 0)</f>
        <v>0</v>
      </c>
      <c r="R52" s="6">
        <f>IF(Table1[[#This Row],[Spending_Score]]&lt;= 33, 1.1, IF(Table1[[#This Row],[Spending_Score]]&lt;=66, 1.4, 1.7))</f>
        <v>1.7</v>
      </c>
      <c r="S52" s="6">
        <f>IF(Table1[[#This Row],[Seasonality]]="Low", 0.8, IF(Table1[[#This Row],[Seasonality]]="High", 1.2, 1))</f>
        <v>1</v>
      </c>
      <c r="T52" s="2">
        <f>Table1[[#This Row],[Profit]]/Table1[[#This Row],[Purchase_Frequency]]</f>
        <v>2054.7272727272725</v>
      </c>
      <c r="U52" s="2">
        <f>IF(Table1[[#This Row],[Customer_Churn]] = 1, Table1[[#This Row],[Profit]], (Table1[[#This Row],[Avg_Sales]] * (Table1[[#This Row],[Purchase_Frequency]] * Table1[[#This Row],[Spend_Factor]]) * Table1[[#This Row],[Seasonality_Factor]]))</f>
        <v>38423.399999999994</v>
      </c>
    </row>
    <row r="53" spans="1:21">
      <c r="A53" s="1">
        <v>45407</v>
      </c>
      <c r="B53">
        <v>52</v>
      </c>
      <c r="C53" s="3">
        <v>67</v>
      </c>
      <c r="D53" t="s">
        <v>23</v>
      </c>
      <c r="E53" s="2">
        <v>77108</v>
      </c>
      <c r="F53" s="3">
        <v>30</v>
      </c>
      <c r="G53" s="3">
        <v>773</v>
      </c>
      <c r="H53" s="2">
        <v>39594</v>
      </c>
      <c r="I53" s="3">
        <v>0</v>
      </c>
      <c r="J53" s="2">
        <v>14467</v>
      </c>
      <c r="K53" s="3">
        <v>21</v>
      </c>
      <c r="L53" t="s">
        <v>22</v>
      </c>
      <c r="M53" s="2">
        <v>28386</v>
      </c>
      <c r="N53" s="3">
        <v>0</v>
      </c>
      <c r="O53" s="3">
        <v>0</v>
      </c>
      <c r="P53" s="2">
        <f>Table1[[#This Row],[Sales]]-Table1[[#This Row],[Marketing_Spend]]</f>
        <v>13919</v>
      </c>
      <c r="Q53" s="3">
        <f>IF(Table1[[#This Row],[Profit]]&lt;0, 1, 0)</f>
        <v>0</v>
      </c>
      <c r="R53" s="6">
        <f>IF(Table1[[#This Row],[Spending_Score]]&lt;= 33, 1.1, IF(Table1[[#This Row],[Spending_Score]]&lt;=66, 1.4, 1.7))</f>
        <v>1.1000000000000001</v>
      </c>
      <c r="S53" s="6">
        <f>IF(Table1[[#This Row],[Seasonality]]="Low", 0.8, IF(Table1[[#This Row],[Seasonality]]="High", 1.2, 1))</f>
        <v>0.8</v>
      </c>
      <c r="T53" s="2">
        <f>Table1[[#This Row],[Profit]]/Table1[[#This Row],[Purchase_Frequency]]</f>
        <v>662.80952380952385</v>
      </c>
      <c r="U53" s="2">
        <f>IF(Table1[[#This Row],[Customer_Churn]] = 1, Table1[[#This Row],[Profit]], (Table1[[#This Row],[Avg_Sales]] * (Table1[[#This Row],[Purchase_Frequency]] * Table1[[#This Row],[Spend_Factor]]) * Table1[[#This Row],[Seasonality_Factor]]))</f>
        <v>12248.720000000001</v>
      </c>
    </row>
    <row r="54" spans="1:21">
      <c r="A54" s="1">
        <v>45355</v>
      </c>
      <c r="B54">
        <v>53</v>
      </c>
      <c r="C54" s="3">
        <v>26</v>
      </c>
      <c r="D54" t="s">
        <v>21</v>
      </c>
      <c r="E54" s="2">
        <v>107044</v>
      </c>
      <c r="F54" s="3">
        <v>16</v>
      </c>
      <c r="G54" s="3">
        <v>419</v>
      </c>
      <c r="H54" s="2">
        <v>16421</v>
      </c>
      <c r="I54" s="3">
        <v>0</v>
      </c>
      <c r="J54" s="2">
        <v>7990</v>
      </c>
      <c r="K54" s="3">
        <v>16</v>
      </c>
      <c r="L54" t="s">
        <v>25</v>
      </c>
      <c r="M54" s="2">
        <v>51754</v>
      </c>
      <c r="N54" s="3">
        <v>0</v>
      </c>
      <c r="O54" s="3">
        <v>0</v>
      </c>
      <c r="P54" s="2">
        <f>Table1[[#This Row],[Sales]]-Table1[[#This Row],[Marketing_Spend]]</f>
        <v>43764</v>
      </c>
      <c r="Q54" s="3">
        <f>IF(Table1[[#This Row],[Profit]]&lt;0, 1, 0)</f>
        <v>0</v>
      </c>
      <c r="R54" s="6">
        <f>IF(Table1[[#This Row],[Spending_Score]]&lt;= 33, 1.1, IF(Table1[[#This Row],[Spending_Score]]&lt;=66, 1.4, 1.7))</f>
        <v>1.1000000000000001</v>
      </c>
      <c r="S54" s="6">
        <f>IF(Table1[[#This Row],[Seasonality]]="Low", 0.8, IF(Table1[[#This Row],[Seasonality]]="High", 1.2, 1))</f>
        <v>1.2</v>
      </c>
      <c r="T54" s="2">
        <f>Table1[[#This Row],[Profit]]/Table1[[#This Row],[Purchase_Frequency]]</f>
        <v>2735.25</v>
      </c>
      <c r="U54" s="2">
        <f>IF(Table1[[#This Row],[Customer_Churn]] = 1, Table1[[#This Row],[Profit]], (Table1[[#This Row],[Avg_Sales]] * (Table1[[#This Row],[Purchase_Frequency]] * Table1[[#This Row],[Spend_Factor]]) * Table1[[#This Row],[Seasonality_Factor]]))</f>
        <v>57768.480000000003</v>
      </c>
    </row>
    <row r="55" spans="1:21">
      <c r="A55" s="1">
        <v>45294</v>
      </c>
      <c r="B55">
        <v>54</v>
      </c>
      <c r="C55" s="3">
        <v>43</v>
      </c>
      <c r="D55" t="s">
        <v>21</v>
      </c>
      <c r="E55" s="2">
        <v>107505</v>
      </c>
      <c r="F55" s="3">
        <v>40</v>
      </c>
      <c r="G55" s="3">
        <v>509</v>
      </c>
      <c r="H55" s="2">
        <v>12629</v>
      </c>
      <c r="I55" s="3">
        <v>0</v>
      </c>
      <c r="J55" s="2">
        <v>4134</v>
      </c>
      <c r="K55" s="3">
        <v>2</v>
      </c>
      <c r="L55" t="s">
        <v>22</v>
      </c>
      <c r="M55" s="2">
        <v>33302</v>
      </c>
      <c r="N55" s="3">
        <v>0</v>
      </c>
      <c r="O55" s="3">
        <v>0</v>
      </c>
      <c r="P55" s="2">
        <f>Table1[[#This Row],[Sales]]-Table1[[#This Row],[Marketing_Spend]]</f>
        <v>29168</v>
      </c>
      <c r="Q55" s="3">
        <f>IF(Table1[[#This Row],[Profit]]&lt;0, 1, 0)</f>
        <v>0</v>
      </c>
      <c r="R55" s="6">
        <f>IF(Table1[[#This Row],[Spending_Score]]&lt;= 33, 1.1, IF(Table1[[#This Row],[Spending_Score]]&lt;=66, 1.4, 1.7))</f>
        <v>1.4</v>
      </c>
      <c r="S55" s="6">
        <f>IF(Table1[[#This Row],[Seasonality]]="Low", 0.8, IF(Table1[[#This Row],[Seasonality]]="High", 1.2, 1))</f>
        <v>0.8</v>
      </c>
      <c r="T55" s="2">
        <f>Table1[[#This Row],[Profit]]/Table1[[#This Row],[Purchase_Frequency]]</f>
        <v>14584</v>
      </c>
      <c r="U55" s="2">
        <f>IF(Table1[[#This Row],[Customer_Churn]] = 1, Table1[[#This Row],[Profit]], (Table1[[#This Row],[Avg_Sales]] * (Table1[[#This Row],[Purchase_Frequency]] * Table1[[#This Row],[Spend_Factor]]) * Table1[[#This Row],[Seasonality_Factor]]))</f>
        <v>32668.16</v>
      </c>
    </row>
    <row r="56" spans="1:21">
      <c r="A56" s="1">
        <v>45392</v>
      </c>
      <c r="B56">
        <v>55</v>
      </c>
      <c r="C56" s="3">
        <v>19</v>
      </c>
      <c r="D56" t="s">
        <v>23</v>
      </c>
      <c r="E56" s="2">
        <v>131195</v>
      </c>
      <c r="F56" s="3">
        <v>19</v>
      </c>
      <c r="G56" s="3">
        <v>605</v>
      </c>
      <c r="H56" s="2">
        <v>13325</v>
      </c>
      <c r="I56" s="3">
        <v>1</v>
      </c>
      <c r="J56" s="2">
        <v>19454</v>
      </c>
      <c r="K56" s="3">
        <v>2</v>
      </c>
      <c r="L56" t="s">
        <v>24</v>
      </c>
      <c r="M56" s="2">
        <v>65815</v>
      </c>
      <c r="N56" s="3">
        <v>0</v>
      </c>
      <c r="O56" s="3">
        <v>0</v>
      </c>
      <c r="P56" s="2">
        <f>Table1[[#This Row],[Sales]]-Table1[[#This Row],[Marketing_Spend]]</f>
        <v>46361</v>
      </c>
      <c r="Q56" s="3">
        <f>IF(Table1[[#This Row],[Profit]]&lt;0, 1, 0)</f>
        <v>0</v>
      </c>
      <c r="R56" s="6">
        <f>IF(Table1[[#This Row],[Spending_Score]]&lt;= 33, 1.1, IF(Table1[[#This Row],[Spending_Score]]&lt;=66, 1.4, 1.7))</f>
        <v>1.1000000000000001</v>
      </c>
      <c r="S56" s="6">
        <f>IF(Table1[[#This Row],[Seasonality]]="Low", 0.8, IF(Table1[[#This Row],[Seasonality]]="High", 1.2, 1))</f>
        <v>1</v>
      </c>
      <c r="T56" s="2">
        <f>Table1[[#This Row],[Profit]]/Table1[[#This Row],[Purchase_Frequency]]</f>
        <v>23180.5</v>
      </c>
      <c r="U56" s="2">
        <f>IF(Table1[[#This Row],[Customer_Churn]] = 1, Table1[[#This Row],[Profit]], (Table1[[#This Row],[Avg_Sales]] * (Table1[[#This Row],[Purchase_Frequency]] * Table1[[#This Row],[Spend_Factor]]) * Table1[[#This Row],[Seasonality_Factor]]))</f>
        <v>50997.100000000006</v>
      </c>
    </row>
    <row r="57" spans="1:21">
      <c r="A57" s="1">
        <v>45342</v>
      </c>
      <c r="B57">
        <v>56</v>
      </c>
      <c r="C57" s="3">
        <v>37</v>
      </c>
      <c r="D57" t="s">
        <v>21</v>
      </c>
      <c r="E57" s="2">
        <v>123081</v>
      </c>
      <c r="F57" s="3">
        <v>18</v>
      </c>
      <c r="G57" s="3">
        <v>569</v>
      </c>
      <c r="H57" s="2">
        <v>33495</v>
      </c>
      <c r="I57" s="3">
        <v>0</v>
      </c>
      <c r="J57" s="2">
        <v>17743</v>
      </c>
      <c r="K57" s="3">
        <v>23</v>
      </c>
      <c r="L57" t="s">
        <v>24</v>
      </c>
      <c r="M57" s="2">
        <v>89748</v>
      </c>
      <c r="N57" s="3">
        <v>0</v>
      </c>
      <c r="O57" s="3">
        <v>0</v>
      </c>
      <c r="P57" s="2">
        <f>Table1[[#This Row],[Sales]]-Table1[[#This Row],[Marketing_Spend]]</f>
        <v>72005</v>
      </c>
      <c r="Q57" s="3">
        <f>IF(Table1[[#This Row],[Profit]]&lt;0, 1, 0)</f>
        <v>0</v>
      </c>
      <c r="R57" s="6">
        <f>IF(Table1[[#This Row],[Spending_Score]]&lt;= 33, 1.1, IF(Table1[[#This Row],[Spending_Score]]&lt;=66, 1.4, 1.7))</f>
        <v>1.1000000000000001</v>
      </c>
      <c r="S57" s="6">
        <f>IF(Table1[[#This Row],[Seasonality]]="Low", 0.8, IF(Table1[[#This Row],[Seasonality]]="High", 1.2, 1))</f>
        <v>1</v>
      </c>
      <c r="T57" s="2">
        <f>Table1[[#This Row],[Profit]]/Table1[[#This Row],[Purchase_Frequency]]</f>
        <v>3130.6521739130435</v>
      </c>
      <c r="U57" s="2">
        <f>IF(Table1[[#This Row],[Customer_Churn]] = 1, Table1[[#This Row],[Profit]], (Table1[[#This Row],[Avg_Sales]] * (Table1[[#This Row],[Purchase_Frequency]] * Table1[[#This Row],[Spend_Factor]]) * Table1[[#This Row],[Seasonality_Factor]]))</f>
        <v>79205.5</v>
      </c>
    </row>
    <row r="58" spans="1:21">
      <c r="A58" s="1">
        <v>45298</v>
      </c>
      <c r="B58">
        <v>57</v>
      </c>
      <c r="C58" s="3">
        <v>45</v>
      </c>
      <c r="D58" t="s">
        <v>23</v>
      </c>
      <c r="E58" s="2">
        <v>56668</v>
      </c>
      <c r="F58" s="3">
        <v>1</v>
      </c>
      <c r="G58" s="3">
        <v>584</v>
      </c>
      <c r="H58" s="2">
        <v>36750</v>
      </c>
      <c r="I58" s="3">
        <v>2</v>
      </c>
      <c r="J58" s="2">
        <v>16434</v>
      </c>
      <c r="K58" s="3">
        <v>8</v>
      </c>
      <c r="L58" t="s">
        <v>24</v>
      </c>
      <c r="M58" s="2">
        <v>68344</v>
      </c>
      <c r="N58" s="3">
        <v>0</v>
      </c>
      <c r="O58" s="3">
        <v>0</v>
      </c>
      <c r="P58" s="2">
        <f>Table1[[#This Row],[Sales]]-Table1[[#This Row],[Marketing_Spend]]</f>
        <v>51910</v>
      </c>
      <c r="Q58" s="3">
        <f>IF(Table1[[#This Row],[Profit]]&lt;0, 1, 0)</f>
        <v>0</v>
      </c>
      <c r="R58" s="6">
        <f>IF(Table1[[#This Row],[Spending_Score]]&lt;= 33, 1.1, IF(Table1[[#This Row],[Spending_Score]]&lt;=66, 1.4, 1.7))</f>
        <v>1.1000000000000001</v>
      </c>
      <c r="S58" s="6">
        <f>IF(Table1[[#This Row],[Seasonality]]="Low", 0.8, IF(Table1[[#This Row],[Seasonality]]="High", 1.2, 1))</f>
        <v>1</v>
      </c>
      <c r="T58" s="2">
        <f>Table1[[#This Row],[Profit]]/Table1[[#This Row],[Purchase_Frequency]]</f>
        <v>6488.75</v>
      </c>
      <c r="U58" s="2">
        <f>IF(Table1[[#This Row],[Customer_Churn]] = 1, Table1[[#This Row],[Profit]], (Table1[[#This Row],[Avg_Sales]] * (Table1[[#This Row],[Purchase_Frequency]] * Table1[[#This Row],[Spend_Factor]]) * Table1[[#This Row],[Seasonality_Factor]]))</f>
        <v>57101.000000000007</v>
      </c>
    </row>
    <row r="59" spans="1:21">
      <c r="A59" s="1">
        <v>45312</v>
      </c>
      <c r="B59">
        <v>58</v>
      </c>
      <c r="C59" s="3">
        <v>64</v>
      </c>
      <c r="D59" t="s">
        <v>23</v>
      </c>
      <c r="E59" s="2">
        <v>43061</v>
      </c>
      <c r="F59" s="3">
        <v>78</v>
      </c>
      <c r="G59" s="3">
        <v>526</v>
      </c>
      <c r="H59" s="2">
        <v>34619</v>
      </c>
      <c r="I59" s="3">
        <v>1</v>
      </c>
      <c r="J59" s="2">
        <v>16007</v>
      </c>
      <c r="K59" s="3">
        <v>13</v>
      </c>
      <c r="L59" t="s">
        <v>25</v>
      </c>
      <c r="M59" s="2">
        <v>40618</v>
      </c>
      <c r="N59" s="3">
        <v>0</v>
      </c>
      <c r="O59" s="3">
        <v>0</v>
      </c>
      <c r="P59" s="2">
        <f>Table1[[#This Row],[Sales]]-Table1[[#This Row],[Marketing_Spend]]</f>
        <v>24611</v>
      </c>
      <c r="Q59" s="3">
        <f>IF(Table1[[#This Row],[Profit]]&lt;0, 1, 0)</f>
        <v>0</v>
      </c>
      <c r="R59" s="6">
        <f>IF(Table1[[#This Row],[Spending_Score]]&lt;= 33, 1.1, IF(Table1[[#This Row],[Spending_Score]]&lt;=66, 1.4, 1.7))</f>
        <v>1.7</v>
      </c>
      <c r="S59" s="6">
        <f>IF(Table1[[#This Row],[Seasonality]]="Low", 0.8, IF(Table1[[#This Row],[Seasonality]]="High", 1.2, 1))</f>
        <v>1.2</v>
      </c>
      <c r="T59" s="2">
        <f>Table1[[#This Row],[Profit]]/Table1[[#This Row],[Purchase_Frequency]]</f>
        <v>1893.1538461538462</v>
      </c>
      <c r="U59" s="2">
        <f>IF(Table1[[#This Row],[Customer_Churn]] = 1, Table1[[#This Row],[Profit]], (Table1[[#This Row],[Avg_Sales]] * (Table1[[#This Row],[Purchase_Frequency]] * Table1[[#This Row],[Spend_Factor]]) * Table1[[#This Row],[Seasonality_Factor]]))</f>
        <v>50206.439999999995</v>
      </c>
    </row>
    <row r="60" spans="1:21">
      <c r="A60" s="1">
        <v>45364</v>
      </c>
      <c r="B60">
        <v>59</v>
      </c>
      <c r="C60" s="3">
        <v>24</v>
      </c>
      <c r="D60" t="s">
        <v>21</v>
      </c>
      <c r="E60" s="2">
        <v>99252</v>
      </c>
      <c r="F60" s="3">
        <v>47</v>
      </c>
      <c r="G60" s="3">
        <v>680</v>
      </c>
      <c r="H60" s="2">
        <v>45461</v>
      </c>
      <c r="I60" s="3">
        <v>0</v>
      </c>
      <c r="J60" s="2">
        <v>11233</v>
      </c>
      <c r="K60" s="3">
        <v>10</v>
      </c>
      <c r="L60" t="s">
        <v>25</v>
      </c>
      <c r="M60" s="2">
        <v>81234</v>
      </c>
      <c r="N60" s="3">
        <v>0</v>
      </c>
      <c r="O60" s="3">
        <v>0</v>
      </c>
      <c r="P60" s="2">
        <f>Table1[[#This Row],[Sales]]-Table1[[#This Row],[Marketing_Spend]]</f>
        <v>70001</v>
      </c>
      <c r="Q60" s="3">
        <f>IF(Table1[[#This Row],[Profit]]&lt;0, 1, 0)</f>
        <v>0</v>
      </c>
      <c r="R60" s="6">
        <f>IF(Table1[[#This Row],[Spending_Score]]&lt;= 33, 1.1, IF(Table1[[#This Row],[Spending_Score]]&lt;=66, 1.4, 1.7))</f>
        <v>1.4</v>
      </c>
      <c r="S60" s="6">
        <f>IF(Table1[[#This Row],[Seasonality]]="Low", 0.8, IF(Table1[[#This Row],[Seasonality]]="High", 1.2, 1))</f>
        <v>1.2</v>
      </c>
      <c r="T60" s="2">
        <f>Table1[[#This Row],[Profit]]/Table1[[#This Row],[Purchase_Frequency]]</f>
        <v>7000.1</v>
      </c>
      <c r="U60" s="2">
        <f>IF(Table1[[#This Row],[Customer_Churn]] = 1, Table1[[#This Row],[Profit]], (Table1[[#This Row],[Avg_Sales]] * (Table1[[#This Row],[Purchase_Frequency]] * Table1[[#This Row],[Spend_Factor]]) * Table1[[#This Row],[Seasonality_Factor]]))</f>
        <v>117601.68000000001</v>
      </c>
    </row>
    <row r="61" spans="1:21">
      <c r="A61" s="1">
        <v>45330</v>
      </c>
      <c r="B61">
        <v>60</v>
      </c>
      <c r="C61" s="3">
        <v>61</v>
      </c>
      <c r="D61" t="s">
        <v>21</v>
      </c>
      <c r="E61" s="2">
        <v>59749</v>
      </c>
      <c r="F61" s="3">
        <v>66</v>
      </c>
      <c r="G61" s="3">
        <v>588</v>
      </c>
      <c r="H61" s="2">
        <v>29817</v>
      </c>
      <c r="I61" s="3">
        <v>2</v>
      </c>
      <c r="J61" s="2">
        <v>17378</v>
      </c>
      <c r="K61" s="3">
        <v>8</v>
      </c>
      <c r="L61" t="s">
        <v>25</v>
      </c>
      <c r="M61" s="2">
        <v>66114</v>
      </c>
      <c r="N61" s="3">
        <v>0</v>
      </c>
      <c r="O61" s="3">
        <v>0</v>
      </c>
      <c r="P61" s="2">
        <f>Table1[[#This Row],[Sales]]-Table1[[#This Row],[Marketing_Spend]]</f>
        <v>48736</v>
      </c>
      <c r="Q61" s="3">
        <f>IF(Table1[[#This Row],[Profit]]&lt;0, 1, 0)</f>
        <v>0</v>
      </c>
      <c r="R61" s="6">
        <f>IF(Table1[[#This Row],[Spending_Score]]&lt;= 33, 1.1, IF(Table1[[#This Row],[Spending_Score]]&lt;=66, 1.4, 1.7))</f>
        <v>1.4</v>
      </c>
      <c r="S61" s="6">
        <f>IF(Table1[[#This Row],[Seasonality]]="Low", 0.8, IF(Table1[[#This Row],[Seasonality]]="High", 1.2, 1))</f>
        <v>1.2</v>
      </c>
      <c r="T61" s="2">
        <f>Table1[[#This Row],[Profit]]/Table1[[#This Row],[Purchase_Frequency]]</f>
        <v>6092</v>
      </c>
      <c r="U61" s="2">
        <f>IF(Table1[[#This Row],[Customer_Churn]] = 1, Table1[[#This Row],[Profit]], (Table1[[#This Row],[Avg_Sales]] * (Table1[[#This Row],[Purchase_Frequency]] * Table1[[#This Row],[Spend_Factor]]) * Table1[[#This Row],[Seasonality_Factor]]))</f>
        <v>81876.479999999996</v>
      </c>
    </row>
    <row r="62" spans="1:21">
      <c r="A62" s="1">
        <v>45309</v>
      </c>
      <c r="B62">
        <v>61</v>
      </c>
      <c r="C62" s="3">
        <v>25</v>
      </c>
      <c r="D62" t="s">
        <v>21</v>
      </c>
      <c r="E62" s="2">
        <v>149668</v>
      </c>
      <c r="F62" s="3">
        <v>92</v>
      </c>
      <c r="G62" s="3">
        <v>306</v>
      </c>
      <c r="H62" s="2">
        <v>17686</v>
      </c>
      <c r="I62" s="3">
        <v>1</v>
      </c>
      <c r="J62" s="2">
        <v>2141</v>
      </c>
      <c r="K62" s="3">
        <v>4</v>
      </c>
      <c r="L62" t="s">
        <v>25</v>
      </c>
      <c r="M62" s="2">
        <v>75130</v>
      </c>
      <c r="N62" s="3">
        <v>1</v>
      </c>
      <c r="O62" s="3">
        <v>1</v>
      </c>
      <c r="P62" s="2">
        <f>Table1[[#This Row],[Sales]]-Table1[[#This Row],[Marketing_Spend]]</f>
        <v>72989</v>
      </c>
      <c r="Q62" s="3">
        <f>IF(Table1[[#This Row],[Profit]]&lt;0, 1, 0)</f>
        <v>0</v>
      </c>
      <c r="R62" s="6">
        <f>IF(Table1[[#This Row],[Spending_Score]]&lt;= 33, 1.1, IF(Table1[[#This Row],[Spending_Score]]&lt;=66, 1.4, 1.7))</f>
        <v>1.7</v>
      </c>
      <c r="S62" s="6">
        <f>IF(Table1[[#This Row],[Seasonality]]="Low", 0.8, IF(Table1[[#This Row],[Seasonality]]="High", 1.2, 1))</f>
        <v>1.2</v>
      </c>
      <c r="T62" s="2">
        <f>Table1[[#This Row],[Profit]]/Table1[[#This Row],[Purchase_Frequency]]</f>
        <v>18247.25</v>
      </c>
      <c r="U62" s="2">
        <f>IF(Table1[[#This Row],[Customer_Churn]] = 1, Table1[[#This Row],[Profit]], (Table1[[#This Row],[Avg_Sales]] * (Table1[[#This Row],[Purchase_Frequency]] * Table1[[#This Row],[Spend_Factor]]) * Table1[[#This Row],[Seasonality_Factor]]))</f>
        <v>72989</v>
      </c>
    </row>
    <row r="63" spans="1:21">
      <c r="A63" s="1">
        <v>45295</v>
      </c>
      <c r="B63">
        <v>62</v>
      </c>
      <c r="C63" s="3">
        <v>64</v>
      </c>
      <c r="D63" t="s">
        <v>21</v>
      </c>
      <c r="E63" s="2">
        <v>124680</v>
      </c>
      <c r="F63" s="3">
        <v>94</v>
      </c>
      <c r="G63" s="3">
        <v>328</v>
      </c>
      <c r="H63" s="2">
        <v>29226</v>
      </c>
      <c r="I63" s="3">
        <v>2</v>
      </c>
      <c r="J63" s="2">
        <v>19019</v>
      </c>
      <c r="K63" s="3">
        <v>15</v>
      </c>
      <c r="L63" t="s">
        <v>25</v>
      </c>
      <c r="M63" s="2">
        <v>30525</v>
      </c>
      <c r="N63" s="3">
        <v>0</v>
      </c>
      <c r="O63" s="3">
        <v>0</v>
      </c>
      <c r="P63" s="2">
        <f>Table1[[#This Row],[Sales]]-Table1[[#This Row],[Marketing_Spend]]</f>
        <v>11506</v>
      </c>
      <c r="Q63" s="3">
        <f>IF(Table1[[#This Row],[Profit]]&lt;0, 1, 0)</f>
        <v>0</v>
      </c>
      <c r="R63" s="6">
        <f>IF(Table1[[#This Row],[Spending_Score]]&lt;= 33, 1.1, IF(Table1[[#This Row],[Spending_Score]]&lt;=66, 1.4, 1.7))</f>
        <v>1.7</v>
      </c>
      <c r="S63" s="6">
        <f>IF(Table1[[#This Row],[Seasonality]]="Low", 0.8, IF(Table1[[#This Row],[Seasonality]]="High", 1.2, 1))</f>
        <v>1.2</v>
      </c>
      <c r="T63" s="2">
        <f>Table1[[#This Row],[Profit]]/Table1[[#This Row],[Purchase_Frequency]]</f>
        <v>767.06666666666672</v>
      </c>
      <c r="U63" s="2">
        <f>IF(Table1[[#This Row],[Customer_Churn]] = 1, Table1[[#This Row],[Profit]], (Table1[[#This Row],[Avg_Sales]] * (Table1[[#This Row],[Purchase_Frequency]] * Table1[[#This Row],[Spend_Factor]]) * Table1[[#This Row],[Seasonality_Factor]]))</f>
        <v>23472.240000000002</v>
      </c>
    </row>
    <row r="64" spans="1:21">
      <c r="A64" s="1">
        <v>45380</v>
      </c>
      <c r="B64">
        <v>63</v>
      </c>
      <c r="C64" s="3">
        <v>52</v>
      </c>
      <c r="D64" t="s">
        <v>23</v>
      </c>
      <c r="E64" s="2">
        <v>36907</v>
      </c>
      <c r="F64" s="3">
        <v>38</v>
      </c>
      <c r="G64" s="3">
        <v>332</v>
      </c>
      <c r="H64" s="2">
        <v>11721</v>
      </c>
      <c r="I64" s="3">
        <v>0</v>
      </c>
      <c r="J64" s="2">
        <v>11135</v>
      </c>
      <c r="K64" s="3">
        <v>1</v>
      </c>
      <c r="L64" t="s">
        <v>22</v>
      </c>
      <c r="M64" s="2">
        <v>84818</v>
      </c>
      <c r="N64" s="3">
        <v>0</v>
      </c>
      <c r="O64" s="3">
        <v>0</v>
      </c>
      <c r="P64" s="2">
        <f>Table1[[#This Row],[Sales]]-Table1[[#This Row],[Marketing_Spend]]</f>
        <v>73683</v>
      </c>
      <c r="Q64" s="3">
        <f>IF(Table1[[#This Row],[Profit]]&lt;0, 1, 0)</f>
        <v>0</v>
      </c>
      <c r="R64" s="6">
        <f>IF(Table1[[#This Row],[Spending_Score]]&lt;= 33, 1.1, IF(Table1[[#This Row],[Spending_Score]]&lt;=66, 1.4, 1.7))</f>
        <v>1.4</v>
      </c>
      <c r="S64" s="6">
        <f>IF(Table1[[#This Row],[Seasonality]]="Low", 0.8, IF(Table1[[#This Row],[Seasonality]]="High", 1.2, 1))</f>
        <v>0.8</v>
      </c>
      <c r="T64" s="2">
        <f>Table1[[#This Row],[Profit]]/Table1[[#This Row],[Purchase_Frequency]]</f>
        <v>73683</v>
      </c>
      <c r="U64" s="2">
        <f>IF(Table1[[#This Row],[Customer_Churn]] = 1, Table1[[#This Row],[Profit]], (Table1[[#This Row],[Avg_Sales]] * (Table1[[#This Row],[Purchase_Frequency]] * Table1[[#This Row],[Spend_Factor]]) * Table1[[#This Row],[Seasonality_Factor]]))</f>
        <v>82524.960000000006</v>
      </c>
    </row>
    <row r="65" spans="1:21">
      <c r="A65" s="1">
        <v>45351</v>
      </c>
      <c r="B65">
        <v>64</v>
      </c>
      <c r="C65" s="3">
        <v>31</v>
      </c>
      <c r="D65" t="s">
        <v>21</v>
      </c>
      <c r="E65" s="2">
        <v>38777</v>
      </c>
      <c r="F65" s="3">
        <v>51</v>
      </c>
      <c r="G65" s="3">
        <v>378</v>
      </c>
      <c r="H65" s="2">
        <v>25609</v>
      </c>
      <c r="I65" s="3">
        <v>0</v>
      </c>
      <c r="J65" s="2">
        <v>13966</v>
      </c>
      <c r="K65" s="3">
        <v>11</v>
      </c>
      <c r="L65" t="s">
        <v>25</v>
      </c>
      <c r="M65" s="2">
        <v>19334</v>
      </c>
      <c r="N65" s="3">
        <v>0</v>
      </c>
      <c r="O65" s="3">
        <v>0</v>
      </c>
      <c r="P65" s="2">
        <f>Table1[[#This Row],[Sales]]-Table1[[#This Row],[Marketing_Spend]]</f>
        <v>5368</v>
      </c>
      <c r="Q65" s="3">
        <f>IF(Table1[[#This Row],[Profit]]&lt;0, 1, 0)</f>
        <v>0</v>
      </c>
      <c r="R65" s="6">
        <f>IF(Table1[[#This Row],[Spending_Score]]&lt;= 33, 1.1, IF(Table1[[#This Row],[Spending_Score]]&lt;=66, 1.4, 1.7))</f>
        <v>1.4</v>
      </c>
      <c r="S65" s="6">
        <f>IF(Table1[[#This Row],[Seasonality]]="Low", 0.8, IF(Table1[[#This Row],[Seasonality]]="High", 1.2, 1))</f>
        <v>1.2</v>
      </c>
      <c r="T65" s="2">
        <f>Table1[[#This Row],[Profit]]/Table1[[#This Row],[Purchase_Frequency]]</f>
        <v>488</v>
      </c>
      <c r="U65" s="2">
        <f>IF(Table1[[#This Row],[Customer_Churn]] = 1, Table1[[#This Row],[Profit]], (Table1[[#This Row],[Avg_Sales]] * (Table1[[#This Row],[Purchase_Frequency]] * Table1[[#This Row],[Spend_Factor]]) * Table1[[#This Row],[Seasonality_Factor]]))</f>
        <v>9018.239999999998</v>
      </c>
    </row>
    <row r="66" spans="1:21">
      <c r="A66" s="1">
        <v>45305</v>
      </c>
      <c r="B66">
        <v>65</v>
      </c>
      <c r="C66" s="3">
        <v>34</v>
      </c>
      <c r="D66" t="s">
        <v>23</v>
      </c>
      <c r="E66" s="2">
        <v>113229</v>
      </c>
      <c r="F66" s="3">
        <v>63</v>
      </c>
      <c r="G66" s="3">
        <v>758</v>
      </c>
      <c r="H66" s="2">
        <v>12373</v>
      </c>
      <c r="I66" s="3">
        <v>0</v>
      </c>
      <c r="J66" s="2">
        <v>4361</v>
      </c>
      <c r="K66" s="3">
        <v>7</v>
      </c>
      <c r="L66" t="s">
        <v>25</v>
      </c>
      <c r="M66" s="2">
        <v>99715</v>
      </c>
      <c r="N66" s="3">
        <v>0</v>
      </c>
      <c r="O66" s="3">
        <v>0</v>
      </c>
      <c r="P66" s="2">
        <f>Table1[[#This Row],[Sales]]-Table1[[#This Row],[Marketing_Spend]]</f>
        <v>95354</v>
      </c>
      <c r="Q66" s="3">
        <f>IF(Table1[[#This Row],[Profit]]&lt;0, 1, 0)</f>
        <v>0</v>
      </c>
      <c r="R66" s="6">
        <f>IF(Table1[[#This Row],[Spending_Score]]&lt;= 33, 1.1, IF(Table1[[#This Row],[Spending_Score]]&lt;=66, 1.4, 1.7))</f>
        <v>1.4</v>
      </c>
      <c r="S66" s="6">
        <f>IF(Table1[[#This Row],[Seasonality]]="Low", 0.8, IF(Table1[[#This Row],[Seasonality]]="High", 1.2, 1))</f>
        <v>1.2</v>
      </c>
      <c r="T66" s="2">
        <f>Table1[[#This Row],[Profit]]/Table1[[#This Row],[Purchase_Frequency]]</f>
        <v>13622</v>
      </c>
      <c r="U66" s="2">
        <f>IF(Table1[[#This Row],[Customer_Churn]] = 1, Table1[[#This Row],[Profit]], (Table1[[#This Row],[Avg_Sales]] * (Table1[[#This Row],[Purchase_Frequency]] * Table1[[#This Row],[Spend_Factor]]) * Table1[[#This Row],[Seasonality_Factor]]))</f>
        <v>160194.71999999997</v>
      </c>
    </row>
    <row r="67" spans="1:21">
      <c r="A67" s="1">
        <v>45405</v>
      </c>
      <c r="B67">
        <v>66</v>
      </c>
      <c r="C67" s="3">
        <v>53</v>
      </c>
      <c r="D67" t="s">
        <v>21</v>
      </c>
      <c r="E67" s="2">
        <v>71745</v>
      </c>
      <c r="F67" s="3">
        <v>4</v>
      </c>
      <c r="G67" s="3">
        <v>837</v>
      </c>
      <c r="H67" s="2">
        <v>43675</v>
      </c>
      <c r="I67" s="3">
        <v>0</v>
      </c>
      <c r="J67" s="2">
        <v>8835</v>
      </c>
      <c r="K67" s="3">
        <v>17</v>
      </c>
      <c r="L67" t="s">
        <v>22</v>
      </c>
      <c r="M67" s="2">
        <v>67767</v>
      </c>
      <c r="N67" s="3">
        <v>1</v>
      </c>
      <c r="O67" s="3">
        <v>0</v>
      </c>
      <c r="P67" s="2">
        <f>Table1[[#This Row],[Sales]]-Table1[[#This Row],[Marketing_Spend]]</f>
        <v>58932</v>
      </c>
      <c r="Q67" s="3">
        <f>IF(Table1[[#This Row],[Profit]]&lt;0, 1, 0)</f>
        <v>0</v>
      </c>
      <c r="R67" s="6">
        <f>IF(Table1[[#This Row],[Spending_Score]]&lt;= 33, 1.1, IF(Table1[[#This Row],[Spending_Score]]&lt;=66, 1.4, 1.7))</f>
        <v>1.1000000000000001</v>
      </c>
      <c r="S67" s="6">
        <f>IF(Table1[[#This Row],[Seasonality]]="Low", 0.8, IF(Table1[[#This Row],[Seasonality]]="High", 1.2, 1))</f>
        <v>0.8</v>
      </c>
      <c r="T67" s="2">
        <f>Table1[[#This Row],[Profit]]/Table1[[#This Row],[Purchase_Frequency]]</f>
        <v>3466.5882352941176</v>
      </c>
      <c r="U67" s="2">
        <f>IF(Table1[[#This Row],[Customer_Churn]] = 1, Table1[[#This Row],[Profit]], (Table1[[#This Row],[Avg_Sales]] * (Table1[[#This Row],[Purchase_Frequency]] * Table1[[#This Row],[Spend_Factor]]) * Table1[[#This Row],[Seasonality_Factor]]))</f>
        <v>58932</v>
      </c>
    </row>
    <row r="68" spans="1:21">
      <c r="A68" s="1">
        <v>45300</v>
      </c>
      <c r="B68">
        <v>67</v>
      </c>
      <c r="C68" s="3">
        <v>67</v>
      </c>
      <c r="D68" t="s">
        <v>21</v>
      </c>
      <c r="E68" s="2">
        <v>128464</v>
      </c>
      <c r="F68" s="3">
        <v>1</v>
      </c>
      <c r="G68" s="3">
        <v>781</v>
      </c>
      <c r="H68" s="2">
        <v>33937</v>
      </c>
      <c r="I68" s="3">
        <v>1</v>
      </c>
      <c r="J68" s="2">
        <v>12172</v>
      </c>
      <c r="K68" s="3">
        <v>27</v>
      </c>
      <c r="L68" t="s">
        <v>25</v>
      </c>
      <c r="M68" s="2">
        <v>11644</v>
      </c>
      <c r="N68" s="3">
        <v>0</v>
      </c>
      <c r="O68" s="3">
        <v>0</v>
      </c>
      <c r="P68" s="2">
        <f>Table1[[#This Row],[Sales]]-Table1[[#This Row],[Marketing_Spend]]</f>
        <v>-528</v>
      </c>
      <c r="Q68" s="3">
        <f>IF(Table1[[#This Row],[Profit]]&lt;0, 1, 0)</f>
        <v>1</v>
      </c>
      <c r="R68" s="6">
        <f>IF(Table1[[#This Row],[Spending_Score]]&lt;= 33, 1.1, IF(Table1[[#This Row],[Spending_Score]]&lt;=66, 1.4, 1.7))</f>
        <v>1.1000000000000001</v>
      </c>
      <c r="S68" s="6">
        <f>IF(Table1[[#This Row],[Seasonality]]="Low", 0.8, IF(Table1[[#This Row],[Seasonality]]="High", 1.2, 1))</f>
        <v>1.2</v>
      </c>
      <c r="T68" s="2">
        <f>Table1[[#This Row],[Profit]]/Table1[[#This Row],[Purchase_Frequency]]</f>
        <v>-19.555555555555557</v>
      </c>
      <c r="U68" s="2">
        <f>IF(Table1[[#This Row],[Customer_Churn]] = 1, Table1[[#This Row],[Profit]], (Table1[[#This Row],[Avg_Sales]] * (Table1[[#This Row],[Purchase_Frequency]] * Table1[[#This Row],[Spend_Factor]]) * Table1[[#This Row],[Seasonality_Factor]]))</f>
        <v>-696.96</v>
      </c>
    </row>
    <row r="69" spans="1:21">
      <c r="A69" s="1">
        <v>45381</v>
      </c>
      <c r="B69">
        <v>68</v>
      </c>
      <c r="C69" s="3">
        <v>57</v>
      </c>
      <c r="D69" t="s">
        <v>21</v>
      </c>
      <c r="E69" s="2">
        <v>148077</v>
      </c>
      <c r="F69" s="3">
        <v>8</v>
      </c>
      <c r="G69" s="3">
        <v>729</v>
      </c>
      <c r="H69" s="2">
        <v>10656</v>
      </c>
      <c r="I69" s="3">
        <v>1</v>
      </c>
      <c r="J69" s="2">
        <v>17390</v>
      </c>
      <c r="K69" s="3">
        <v>20</v>
      </c>
      <c r="L69" t="s">
        <v>24</v>
      </c>
      <c r="M69" s="2">
        <v>37933</v>
      </c>
      <c r="N69" s="3">
        <v>0</v>
      </c>
      <c r="O69" s="3">
        <v>0</v>
      </c>
      <c r="P69" s="2">
        <f>Table1[[#This Row],[Sales]]-Table1[[#This Row],[Marketing_Spend]]</f>
        <v>20543</v>
      </c>
      <c r="Q69" s="3">
        <f>IF(Table1[[#This Row],[Profit]]&lt;0, 1, 0)</f>
        <v>0</v>
      </c>
      <c r="R69" s="6">
        <f>IF(Table1[[#This Row],[Spending_Score]]&lt;= 33, 1.1, IF(Table1[[#This Row],[Spending_Score]]&lt;=66, 1.4, 1.7))</f>
        <v>1.1000000000000001</v>
      </c>
      <c r="S69" s="6">
        <f>IF(Table1[[#This Row],[Seasonality]]="Low", 0.8, IF(Table1[[#This Row],[Seasonality]]="High", 1.2, 1))</f>
        <v>1</v>
      </c>
      <c r="T69" s="2">
        <f>Table1[[#This Row],[Profit]]/Table1[[#This Row],[Purchase_Frequency]]</f>
        <v>1027.1500000000001</v>
      </c>
      <c r="U69" s="2">
        <f>IF(Table1[[#This Row],[Customer_Churn]] = 1, Table1[[#This Row],[Profit]], (Table1[[#This Row],[Avg_Sales]] * (Table1[[#This Row],[Purchase_Frequency]] * Table1[[#This Row],[Spend_Factor]]) * Table1[[#This Row],[Seasonality_Factor]]))</f>
        <v>22597.300000000003</v>
      </c>
    </row>
    <row r="70" spans="1:21">
      <c r="A70" s="1">
        <v>45344</v>
      </c>
      <c r="B70">
        <v>69</v>
      </c>
      <c r="C70" s="3">
        <v>21</v>
      </c>
      <c r="D70" t="s">
        <v>23</v>
      </c>
      <c r="E70" s="2">
        <v>111865</v>
      </c>
      <c r="F70" s="3">
        <v>29</v>
      </c>
      <c r="G70" s="3">
        <v>584</v>
      </c>
      <c r="H70" s="2">
        <v>13984</v>
      </c>
      <c r="I70" s="3">
        <v>2</v>
      </c>
      <c r="J70" s="2">
        <v>4267</v>
      </c>
      <c r="K70" s="3">
        <v>24</v>
      </c>
      <c r="L70" t="s">
        <v>25</v>
      </c>
      <c r="M70" s="2">
        <v>48469</v>
      </c>
      <c r="N70" s="3">
        <v>1</v>
      </c>
      <c r="O70" s="3">
        <v>0</v>
      </c>
      <c r="P70" s="2">
        <f>Table1[[#This Row],[Sales]]-Table1[[#This Row],[Marketing_Spend]]</f>
        <v>44202</v>
      </c>
      <c r="Q70" s="3">
        <f>IF(Table1[[#This Row],[Profit]]&lt;0, 1, 0)</f>
        <v>0</v>
      </c>
      <c r="R70" s="6">
        <f>IF(Table1[[#This Row],[Spending_Score]]&lt;= 33, 1.1, IF(Table1[[#This Row],[Spending_Score]]&lt;=66, 1.4, 1.7))</f>
        <v>1.1000000000000001</v>
      </c>
      <c r="S70" s="6">
        <f>IF(Table1[[#This Row],[Seasonality]]="Low", 0.8, IF(Table1[[#This Row],[Seasonality]]="High", 1.2, 1))</f>
        <v>1.2</v>
      </c>
      <c r="T70" s="2">
        <f>Table1[[#This Row],[Profit]]/Table1[[#This Row],[Purchase_Frequency]]</f>
        <v>1841.75</v>
      </c>
      <c r="U70" s="2">
        <f>IF(Table1[[#This Row],[Customer_Churn]] = 1, Table1[[#This Row],[Profit]], (Table1[[#This Row],[Avg_Sales]] * (Table1[[#This Row],[Purchase_Frequency]] * Table1[[#This Row],[Spend_Factor]]) * Table1[[#This Row],[Seasonality_Factor]]))</f>
        <v>44202</v>
      </c>
    </row>
    <row r="71" spans="1:21">
      <c r="A71" s="1">
        <v>45293</v>
      </c>
      <c r="B71">
        <v>70</v>
      </c>
      <c r="C71" s="3">
        <v>19</v>
      </c>
      <c r="D71" t="s">
        <v>21</v>
      </c>
      <c r="E71" s="2">
        <v>132428</v>
      </c>
      <c r="F71" s="3">
        <v>55</v>
      </c>
      <c r="G71" s="3">
        <v>815</v>
      </c>
      <c r="H71" s="2">
        <v>34984</v>
      </c>
      <c r="I71" s="3">
        <v>0</v>
      </c>
      <c r="J71" s="2">
        <v>7564</v>
      </c>
      <c r="K71" s="3">
        <v>18</v>
      </c>
      <c r="L71" t="s">
        <v>25</v>
      </c>
      <c r="M71" s="2">
        <v>38687</v>
      </c>
      <c r="N71" s="3">
        <v>0</v>
      </c>
      <c r="O71" s="3">
        <v>0</v>
      </c>
      <c r="P71" s="2">
        <f>Table1[[#This Row],[Sales]]-Table1[[#This Row],[Marketing_Spend]]</f>
        <v>31123</v>
      </c>
      <c r="Q71" s="3">
        <f>IF(Table1[[#This Row],[Profit]]&lt;0, 1, 0)</f>
        <v>0</v>
      </c>
      <c r="R71" s="6">
        <f>IF(Table1[[#This Row],[Spending_Score]]&lt;= 33, 1.1, IF(Table1[[#This Row],[Spending_Score]]&lt;=66, 1.4, 1.7))</f>
        <v>1.4</v>
      </c>
      <c r="S71" s="6">
        <f>IF(Table1[[#This Row],[Seasonality]]="Low", 0.8, IF(Table1[[#This Row],[Seasonality]]="High", 1.2, 1))</f>
        <v>1.2</v>
      </c>
      <c r="T71" s="2">
        <f>Table1[[#This Row],[Profit]]/Table1[[#This Row],[Purchase_Frequency]]</f>
        <v>1729.0555555555557</v>
      </c>
      <c r="U71" s="2">
        <f>IF(Table1[[#This Row],[Customer_Churn]] = 1, Table1[[#This Row],[Profit]], (Table1[[#This Row],[Avg_Sales]] * (Table1[[#This Row],[Purchase_Frequency]] * Table1[[#This Row],[Spend_Factor]]) * Table1[[#This Row],[Seasonality_Factor]]))</f>
        <v>52286.640000000007</v>
      </c>
    </row>
    <row r="72" spans="1:21">
      <c r="A72" s="1">
        <v>45375</v>
      </c>
      <c r="B72">
        <v>71</v>
      </c>
      <c r="C72" s="3">
        <v>23</v>
      </c>
      <c r="D72" t="s">
        <v>21</v>
      </c>
      <c r="E72" s="2">
        <v>101818</v>
      </c>
      <c r="F72" s="3">
        <v>3</v>
      </c>
      <c r="G72" s="3">
        <v>398</v>
      </c>
      <c r="H72" s="2">
        <v>13286</v>
      </c>
      <c r="I72" s="3">
        <v>2</v>
      </c>
      <c r="J72" s="2">
        <v>19990</v>
      </c>
      <c r="K72" s="3">
        <v>22</v>
      </c>
      <c r="L72" t="s">
        <v>24</v>
      </c>
      <c r="M72" s="2">
        <v>57656</v>
      </c>
      <c r="N72" s="3">
        <v>0</v>
      </c>
      <c r="O72" s="3">
        <v>0</v>
      </c>
      <c r="P72" s="2">
        <f>Table1[[#This Row],[Sales]]-Table1[[#This Row],[Marketing_Spend]]</f>
        <v>37666</v>
      </c>
      <c r="Q72" s="3">
        <f>IF(Table1[[#This Row],[Profit]]&lt;0, 1, 0)</f>
        <v>0</v>
      </c>
      <c r="R72" s="6">
        <f>IF(Table1[[#This Row],[Spending_Score]]&lt;= 33, 1.1, IF(Table1[[#This Row],[Spending_Score]]&lt;=66, 1.4, 1.7))</f>
        <v>1.1000000000000001</v>
      </c>
      <c r="S72" s="6">
        <f>IF(Table1[[#This Row],[Seasonality]]="Low", 0.8, IF(Table1[[#This Row],[Seasonality]]="High", 1.2, 1))</f>
        <v>1</v>
      </c>
      <c r="T72" s="2">
        <f>Table1[[#This Row],[Profit]]/Table1[[#This Row],[Purchase_Frequency]]</f>
        <v>1712.090909090909</v>
      </c>
      <c r="U72" s="2">
        <f>IF(Table1[[#This Row],[Customer_Churn]] = 1, Table1[[#This Row],[Profit]], (Table1[[#This Row],[Avg_Sales]] * (Table1[[#This Row],[Purchase_Frequency]] * Table1[[#This Row],[Spend_Factor]]) * Table1[[#This Row],[Seasonality_Factor]]))</f>
        <v>41432.600000000006</v>
      </c>
    </row>
    <row r="73" spans="1:21">
      <c r="A73" s="1">
        <v>45383</v>
      </c>
      <c r="B73">
        <v>72</v>
      </c>
      <c r="C73" s="3">
        <v>59</v>
      </c>
      <c r="D73" t="s">
        <v>21</v>
      </c>
      <c r="E73" s="2">
        <v>85375</v>
      </c>
      <c r="F73" s="3">
        <v>32</v>
      </c>
      <c r="G73" s="3">
        <v>696</v>
      </c>
      <c r="H73" s="2">
        <v>10901</v>
      </c>
      <c r="I73" s="3">
        <v>1</v>
      </c>
      <c r="J73" s="2">
        <v>12411</v>
      </c>
      <c r="K73" s="3">
        <v>29</v>
      </c>
      <c r="L73" t="s">
        <v>24</v>
      </c>
      <c r="M73" s="2">
        <v>22375</v>
      </c>
      <c r="N73" s="3">
        <v>0</v>
      </c>
      <c r="O73" s="3">
        <v>0</v>
      </c>
      <c r="P73" s="2">
        <f>Table1[[#This Row],[Sales]]-Table1[[#This Row],[Marketing_Spend]]</f>
        <v>9964</v>
      </c>
      <c r="Q73" s="3">
        <f>IF(Table1[[#This Row],[Profit]]&lt;0, 1, 0)</f>
        <v>0</v>
      </c>
      <c r="R73" s="6">
        <f>IF(Table1[[#This Row],[Spending_Score]]&lt;= 33, 1.1, IF(Table1[[#This Row],[Spending_Score]]&lt;=66, 1.4, 1.7))</f>
        <v>1.1000000000000001</v>
      </c>
      <c r="S73" s="6">
        <f>IF(Table1[[#This Row],[Seasonality]]="Low", 0.8, IF(Table1[[#This Row],[Seasonality]]="High", 1.2, 1))</f>
        <v>1</v>
      </c>
      <c r="T73" s="2">
        <f>Table1[[#This Row],[Profit]]/Table1[[#This Row],[Purchase_Frequency]]</f>
        <v>343.58620689655174</v>
      </c>
      <c r="U73" s="2">
        <f>IF(Table1[[#This Row],[Customer_Churn]] = 1, Table1[[#This Row],[Profit]], (Table1[[#This Row],[Avg_Sales]] * (Table1[[#This Row],[Purchase_Frequency]] * Table1[[#This Row],[Spend_Factor]]) * Table1[[#This Row],[Seasonality_Factor]]))</f>
        <v>10960.400000000001</v>
      </c>
    </row>
    <row r="74" spans="1:21">
      <c r="A74" s="1">
        <v>45402</v>
      </c>
      <c r="B74">
        <v>73</v>
      </c>
      <c r="C74" s="3">
        <v>21</v>
      </c>
      <c r="D74" t="s">
        <v>21</v>
      </c>
      <c r="E74" s="2">
        <v>43321</v>
      </c>
      <c r="F74" s="3">
        <v>10</v>
      </c>
      <c r="G74" s="3">
        <v>788</v>
      </c>
      <c r="H74" s="2">
        <v>36552</v>
      </c>
      <c r="I74" s="3">
        <v>0</v>
      </c>
      <c r="J74" s="2">
        <v>6906</v>
      </c>
      <c r="K74" s="3">
        <v>22</v>
      </c>
      <c r="L74" t="s">
        <v>24</v>
      </c>
      <c r="M74" s="2">
        <v>70206</v>
      </c>
      <c r="N74" s="3">
        <v>0</v>
      </c>
      <c r="O74" s="3">
        <v>0</v>
      </c>
      <c r="P74" s="2">
        <f>Table1[[#This Row],[Sales]]-Table1[[#This Row],[Marketing_Spend]]</f>
        <v>63300</v>
      </c>
      <c r="Q74" s="3">
        <f>IF(Table1[[#This Row],[Profit]]&lt;0, 1, 0)</f>
        <v>0</v>
      </c>
      <c r="R74" s="6">
        <f>IF(Table1[[#This Row],[Spending_Score]]&lt;= 33, 1.1, IF(Table1[[#This Row],[Spending_Score]]&lt;=66, 1.4, 1.7))</f>
        <v>1.1000000000000001</v>
      </c>
      <c r="S74" s="6">
        <f>IF(Table1[[#This Row],[Seasonality]]="Low", 0.8, IF(Table1[[#This Row],[Seasonality]]="High", 1.2, 1))</f>
        <v>1</v>
      </c>
      <c r="T74" s="2">
        <f>Table1[[#This Row],[Profit]]/Table1[[#This Row],[Purchase_Frequency]]</f>
        <v>2877.2727272727275</v>
      </c>
      <c r="U74" s="2">
        <f>IF(Table1[[#This Row],[Customer_Churn]] = 1, Table1[[#This Row],[Profit]], (Table1[[#This Row],[Avg_Sales]] * (Table1[[#This Row],[Purchase_Frequency]] * Table1[[#This Row],[Spend_Factor]]) * Table1[[#This Row],[Seasonality_Factor]]))</f>
        <v>69630.000000000015</v>
      </c>
    </row>
    <row r="75" spans="1:21">
      <c r="A75" s="1">
        <v>45351</v>
      </c>
      <c r="B75">
        <v>74</v>
      </c>
      <c r="C75" s="3">
        <v>46</v>
      </c>
      <c r="D75" t="s">
        <v>23</v>
      </c>
      <c r="E75" s="2">
        <v>30488</v>
      </c>
      <c r="F75" s="3">
        <v>74</v>
      </c>
      <c r="G75" s="3">
        <v>338</v>
      </c>
      <c r="H75" s="2">
        <v>30709</v>
      </c>
      <c r="I75" s="3">
        <v>0</v>
      </c>
      <c r="J75" s="2">
        <v>17028</v>
      </c>
      <c r="K75" s="3">
        <v>12</v>
      </c>
      <c r="L75" t="s">
        <v>24</v>
      </c>
      <c r="M75" s="2">
        <v>41607</v>
      </c>
      <c r="N75" s="3">
        <v>0</v>
      </c>
      <c r="O75" s="3">
        <v>0</v>
      </c>
      <c r="P75" s="2">
        <f>Table1[[#This Row],[Sales]]-Table1[[#This Row],[Marketing_Spend]]</f>
        <v>24579</v>
      </c>
      <c r="Q75" s="3">
        <f>IF(Table1[[#This Row],[Profit]]&lt;0, 1, 0)</f>
        <v>0</v>
      </c>
      <c r="R75" s="6">
        <f>IF(Table1[[#This Row],[Spending_Score]]&lt;= 33, 1.1, IF(Table1[[#This Row],[Spending_Score]]&lt;=66, 1.4, 1.7))</f>
        <v>1.7</v>
      </c>
      <c r="S75" s="6">
        <f>IF(Table1[[#This Row],[Seasonality]]="Low", 0.8, IF(Table1[[#This Row],[Seasonality]]="High", 1.2, 1))</f>
        <v>1</v>
      </c>
      <c r="T75" s="2">
        <f>Table1[[#This Row],[Profit]]/Table1[[#This Row],[Purchase_Frequency]]</f>
        <v>2048.25</v>
      </c>
      <c r="U75" s="2">
        <f>IF(Table1[[#This Row],[Customer_Churn]] = 1, Table1[[#This Row],[Profit]], (Table1[[#This Row],[Avg_Sales]] * (Table1[[#This Row],[Purchase_Frequency]] * Table1[[#This Row],[Spend_Factor]]) * Table1[[#This Row],[Seasonality_Factor]]))</f>
        <v>41784.299999999996</v>
      </c>
    </row>
    <row r="76" spans="1:21">
      <c r="A76" s="1">
        <v>45362</v>
      </c>
      <c r="B76">
        <v>75</v>
      </c>
      <c r="C76" s="3">
        <v>35</v>
      </c>
      <c r="D76" t="s">
        <v>21</v>
      </c>
      <c r="E76" s="2">
        <v>42574</v>
      </c>
      <c r="F76" s="3">
        <v>83</v>
      </c>
      <c r="G76" s="3">
        <v>570</v>
      </c>
      <c r="H76" s="2">
        <v>36055</v>
      </c>
      <c r="I76" s="3">
        <v>1</v>
      </c>
      <c r="J76" s="2">
        <v>8611</v>
      </c>
      <c r="K76" s="3">
        <v>9</v>
      </c>
      <c r="L76" t="s">
        <v>25</v>
      </c>
      <c r="M76" s="2">
        <v>88178</v>
      </c>
      <c r="N76" s="3">
        <v>0</v>
      </c>
      <c r="O76" s="3">
        <v>0</v>
      </c>
      <c r="P76" s="2">
        <f>Table1[[#This Row],[Sales]]-Table1[[#This Row],[Marketing_Spend]]</f>
        <v>79567</v>
      </c>
      <c r="Q76" s="3">
        <f>IF(Table1[[#This Row],[Profit]]&lt;0, 1, 0)</f>
        <v>0</v>
      </c>
      <c r="R76" s="6">
        <f>IF(Table1[[#This Row],[Spending_Score]]&lt;= 33, 1.1, IF(Table1[[#This Row],[Spending_Score]]&lt;=66, 1.4, 1.7))</f>
        <v>1.7</v>
      </c>
      <c r="S76" s="6">
        <f>IF(Table1[[#This Row],[Seasonality]]="Low", 0.8, IF(Table1[[#This Row],[Seasonality]]="High", 1.2, 1))</f>
        <v>1.2</v>
      </c>
      <c r="T76" s="2">
        <f>Table1[[#This Row],[Profit]]/Table1[[#This Row],[Purchase_Frequency]]</f>
        <v>8840.7777777777774</v>
      </c>
      <c r="U76" s="2">
        <f>IF(Table1[[#This Row],[Customer_Churn]] = 1, Table1[[#This Row],[Profit]], (Table1[[#This Row],[Avg_Sales]] * (Table1[[#This Row],[Purchase_Frequency]] * Table1[[#This Row],[Spend_Factor]]) * Table1[[#This Row],[Seasonality_Factor]]))</f>
        <v>162316.68</v>
      </c>
    </row>
    <row r="77" spans="1:21">
      <c r="A77" s="1">
        <v>45335</v>
      </c>
      <c r="B77">
        <v>76</v>
      </c>
      <c r="C77" s="3">
        <v>43</v>
      </c>
      <c r="D77" t="s">
        <v>23</v>
      </c>
      <c r="E77" s="2">
        <v>25240</v>
      </c>
      <c r="F77" s="3">
        <v>34</v>
      </c>
      <c r="G77" s="3">
        <v>456</v>
      </c>
      <c r="H77" s="2">
        <v>42685</v>
      </c>
      <c r="I77" s="3">
        <v>1</v>
      </c>
      <c r="J77" s="2">
        <v>18297</v>
      </c>
      <c r="K77" s="3">
        <v>5</v>
      </c>
      <c r="L77" t="s">
        <v>24</v>
      </c>
      <c r="M77" s="2">
        <v>28993</v>
      </c>
      <c r="N77" s="3">
        <v>1</v>
      </c>
      <c r="O77" s="3">
        <v>0</v>
      </c>
      <c r="P77" s="2">
        <f>Table1[[#This Row],[Sales]]-Table1[[#This Row],[Marketing_Spend]]</f>
        <v>10696</v>
      </c>
      <c r="Q77" s="3">
        <f>IF(Table1[[#This Row],[Profit]]&lt;0, 1, 0)</f>
        <v>0</v>
      </c>
      <c r="R77" s="6">
        <f>IF(Table1[[#This Row],[Spending_Score]]&lt;= 33, 1.1, IF(Table1[[#This Row],[Spending_Score]]&lt;=66, 1.4, 1.7))</f>
        <v>1.4</v>
      </c>
      <c r="S77" s="6">
        <f>IF(Table1[[#This Row],[Seasonality]]="Low", 0.8, IF(Table1[[#This Row],[Seasonality]]="High", 1.2, 1))</f>
        <v>1</v>
      </c>
      <c r="T77" s="2">
        <f>Table1[[#This Row],[Profit]]/Table1[[#This Row],[Purchase_Frequency]]</f>
        <v>2139.1999999999998</v>
      </c>
      <c r="U77" s="2">
        <f>IF(Table1[[#This Row],[Customer_Churn]] = 1, Table1[[#This Row],[Profit]], (Table1[[#This Row],[Avg_Sales]] * (Table1[[#This Row],[Purchase_Frequency]] * Table1[[#This Row],[Spend_Factor]]) * Table1[[#This Row],[Seasonality_Factor]]))</f>
        <v>10696</v>
      </c>
    </row>
    <row r="78" spans="1:21">
      <c r="A78" s="1">
        <v>45299</v>
      </c>
      <c r="B78">
        <v>77</v>
      </c>
      <c r="C78" s="3">
        <v>61</v>
      </c>
      <c r="D78" t="s">
        <v>23</v>
      </c>
      <c r="E78" s="2">
        <v>63221</v>
      </c>
      <c r="F78" s="3">
        <v>97</v>
      </c>
      <c r="G78" s="3">
        <v>374</v>
      </c>
      <c r="H78" s="2">
        <v>13429</v>
      </c>
      <c r="I78" s="3">
        <v>1</v>
      </c>
      <c r="J78" s="2">
        <v>3011</v>
      </c>
      <c r="K78" s="3">
        <v>10</v>
      </c>
      <c r="L78" t="s">
        <v>24</v>
      </c>
      <c r="M78" s="2">
        <v>49386</v>
      </c>
      <c r="N78" s="3">
        <v>1</v>
      </c>
      <c r="O78" s="3">
        <v>0</v>
      </c>
      <c r="P78" s="2">
        <f>Table1[[#This Row],[Sales]]-Table1[[#This Row],[Marketing_Spend]]</f>
        <v>46375</v>
      </c>
      <c r="Q78" s="3">
        <f>IF(Table1[[#This Row],[Profit]]&lt;0, 1, 0)</f>
        <v>0</v>
      </c>
      <c r="R78" s="6">
        <f>IF(Table1[[#This Row],[Spending_Score]]&lt;= 33, 1.1, IF(Table1[[#This Row],[Spending_Score]]&lt;=66, 1.4, 1.7))</f>
        <v>1.7</v>
      </c>
      <c r="S78" s="6">
        <f>IF(Table1[[#This Row],[Seasonality]]="Low", 0.8, IF(Table1[[#This Row],[Seasonality]]="High", 1.2, 1))</f>
        <v>1</v>
      </c>
      <c r="T78" s="2">
        <f>Table1[[#This Row],[Profit]]/Table1[[#This Row],[Purchase_Frequency]]</f>
        <v>4637.5</v>
      </c>
      <c r="U78" s="2">
        <f>IF(Table1[[#This Row],[Customer_Churn]] = 1, Table1[[#This Row],[Profit]], (Table1[[#This Row],[Avg_Sales]] * (Table1[[#This Row],[Purchase_Frequency]] * Table1[[#This Row],[Spend_Factor]]) * Table1[[#This Row],[Seasonality_Factor]]))</f>
        <v>46375</v>
      </c>
    </row>
    <row r="79" spans="1:21">
      <c r="A79" s="1">
        <v>45338</v>
      </c>
      <c r="B79">
        <v>78</v>
      </c>
      <c r="C79" s="3">
        <v>51</v>
      </c>
      <c r="D79" t="s">
        <v>23</v>
      </c>
      <c r="E79" s="2">
        <v>30478</v>
      </c>
      <c r="F79" s="3">
        <v>87</v>
      </c>
      <c r="G79" s="3">
        <v>429</v>
      </c>
      <c r="H79" s="2">
        <v>19716</v>
      </c>
      <c r="I79" s="3">
        <v>1</v>
      </c>
      <c r="J79" s="2">
        <v>18826</v>
      </c>
      <c r="K79" s="3">
        <v>4</v>
      </c>
      <c r="L79" t="s">
        <v>22</v>
      </c>
      <c r="M79" s="2">
        <v>51287</v>
      </c>
      <c r="N79" s="3">
        <v>0</v>
      </c>
      <c r="O79" s="3">
        <v>0</v>
      </c>
      <c r="P79" s="2">
        <f>Table1[[#This Row],[Sales]]-Table1[[#This Row],[Marketing_Spend]]</f>
        <v>32461</v>
      </c>
      <c r="Q79" s="3">
        <f>IF(Table1[[#This Row],[Profit]]&lt;0, 1, 0)</f>
        <v>0</v>
      </c>
      <c r="R79" s="6">
        <f>IF(Table1[[#This Row],[Spending_Score]]&lt;= 33, 1.1, IF(Table1[[#This Row],[Spending_Score]]&lt;=66, 1.4, 1.7))</f>
        <v>1.7</v>
      </c>
      <c r="S79" s="6">
        <f>IF(Table1[[#This Row],[Seasonality]]="Low", 0.8, IF(Table1[[#This Row],[Seasonality]]="High", 1.2, 1))</f>
        <v>0.8</v>
      </c>
      <c r="T79" s="2">
        <f>Table1[[#This Row],[Profit]]/Table1[[#This Row],[Purchase_Frequency]]</f>
        <v>8115.25</v>
      </c>
      <c r="U79" s="2">
        <f>IF(Table1[[#This Row],[Customer_Churn]] = 1, Table1[[#This Row],[Profit]], (Table1[[#This Row],[Avg_Sales]] * (Table1[[#This Row],[Purchase_Frequency]] * Table1[[#This Row],[Spend_Factor]]) * Table1[[#This Row],[Seasonality_Factor]]))</f>
        <v>44146.96</v>
      </c>
    </row>
    <row r="80" spans="1:21">
      <c r="A80" s="1">
        <v>45326</v>
      </c>
      <c r="B80">
        <v>79</v>
      </c>
      <c r="C80" s="3">
        <v>27</v>
      </c>
      <c r="D80" t="s">
        <v>23</v>
      </c>
      <c r="E80" s="2">
        <v>148055</v>
      </c>
      <c r="F80" s="3">
        <v>55</v>
      </c>
      <c r="G80" s="3">
        <v>588</v>
      </c>
      <c r="H80" s="2">
        <v>16138</v>
      </c>
      <c r="I80" s="3">
        <v>1</v>
      </c>
      <c r="J80" s="2">
        <v>12246</v>
      </c>
      <c r="K80" s="3">
        <v>5</v>
      </c>
      <c r="L80" t="s">
        <v>24</v>
      </c>
      <c r="M80" s="2">
        <v>91724</v>
      </c>
      <c r="N80" s="3">
        <v>0</v>
      </c>
      <c r="O80" s="3">
        <v>0</v>
      </c>
      <c r="P80" s="2">
        <f>Table1[[#This Row],[Sales]]-Table1[[#This Row],[Marketing_Spend]]</f>
        <v>79478</v>
      </c>
      <c r="Q80" s="3">
        <f>IF(Table1[[#This Row],[Profit]]&lt;0, 1, 0)</f>
        <v>0</v>
      </c>
      <c r="R80" s="6">
        <f>IF(Table1[[#This Row],[Spending_Score]]&lt;= 33, 1.1, IF(Table1[[#This Row],[Spending_Score]]&lt;=66, 1.4, 1.7))</f>
        <v>1.4</v>
      </c>
      <c r="S80" s="6">
        <f>IF(Table1[[#This Row],[Seasonality]]="Low", 0.8, IF(Table1[[#This Row],[Seasonality]]="High", 1.2, 1))</f>
        <v>1</v>
      </c>
      <c r="T80" s="2">
        <f>Table1[[#This Row],[Profit]]/Table1[[#This Row],[Purchase_Frequency]]</f>
        <v>15895.6</v>
      </c>
      <c r="U80" s="2">
        <f>IF(Table1[[#This Row],[Customer_Churn]] = 1, Table1[[#This Row],[Profit]], (Table1[[#This Row],[Avg_Sales]] * (Table1[[#This Row],[Purchase_Frequency]] * Table1[[#This Row],[Spend_Factor]]) * Table1[[#This Row],[Seasonality_Factor]]))</f>
        <v>111269.2</v>
      </c>
    </row>
    <row r="81" spans="1:21">
      <c r="A81" s="1">
        <v>45369</v>
      </c>
      <c r="B81">
        <v>80</v>
      </c>
      <c r="C81" s="3">
        <v>53</v>
      </c>
      <c r="D81" t="s">
        <v>23</v>
      </c>
      <c r="E81" s="2">
        <v>75645</v>
      </c>
      <c r="F81" s="3">
        <v>92</v>
      </c>
      <c r="G81" s="3">
        <v>321</v>
      </c>
      <c r="H81" s="2">
        <v>40298</v>
      </c>
      <c r="I81" s="3">
        <v>0</v>
      </c>
      <c r="J81" s="2">
        <v>14790</v>
      </c>
      <c r="K81" s="3">
        <v>28</v>
      </c>
      <c r="L81" t="s">
        <v>24</v>
      </c>
      <c r="M81" s="2">
        <v>98308</v>
      </c>
      <c r="N81" s="3">
        <v>1</v>
      </c>
      <c r="O81" s="3">
        <v>1</v>
      </c>
      <c r="P81" s="2">
        <f>Table1[[#This Row],[Sales]]-Table1[[#This Row],[Marketing_Spend]]</f>
        <v>83518</v>
      </c>
      <c r="Q81" s="3">
        <f>IF(Table1[[#This Row],[Profit]]&lt;0, 1, 0)</f>
        <v>0</v>
      </c>
      <c r="R81" s="6">
        <f>IF(Table1[[#This Row],[Spending_Score]]&lt;= 33, 1.1, IF(Table1[[#This Row],[Spending_Score]]&lt;=66, 1.4, 1.7))</f>
        <v>1.7</v>
      </c>
      <c r="S81" s="6">
        <f>IF(Table1[[#This Row],[Seasonality]]="Low", 0.8, IF(Table1[[#This Row],[Seasonality]]="High", 1.2, 1))</f>
        <v>1</v>
      </c>
      <c r="T81" s="2">
        <f>Table1[[#This Row],[Profit]]/Table1[[#This Row],[Purchase_Frequency]]</f>
        <v>2982.7857142857142</v>
      </c>
      <c r="U81" s="2">
        <f>IF(Table1[[#This Row],[Customer_Churn]] = 1, Table1[[#This Row],[Profit]], (Table1[[#This Row],[Avg_Sales]] * (Table1[[#This Row],[Purchase_Frequency]] * Table1[[#This Row],[Spend_Factor]]) * Table1[[#This Row],[Seasonality_Factor]]))</f>
        <v>83518</v>
      </c>
    </row>
    <row r="82" spans="1:21">
      <c r="A82" s="1">
        <v>45372</v>
      </c>
      <c r="B82">
        <v>81</v>
      </c>
      <c r="C82" s="3">
        <v>31</v>
      </c>
      <c r="D82" t="s">
        <v>23</v>
      </c>
      <c r="E82" s="2">
        <v>130698</v>
      </c>
      <c r="F82" s="3">
        <v>32</v>
      </c>
      <c r="G82" s="3">
        <v>758</v>
      </c>
      <c r="H82" s="2">
        <v>28429</v>
      </c>
      <c r="I82" s="3">
        <v>1</v>
      </c>
      <c r="J82" s="2">
        <v>12738</v>
      </c>
      <c r="K82" s="3">
        <v>28</v>
      </c>
      <c r="L82" t="s">
        <v>22</v>
      </c>
      <c r="M82" s="2">
        <v>81312</v>
      </c>
      <c r="N82" s="3">
        <v>0</v>
      </c>
      <c r="O82" s="3">
        <v>0</v>
      </c>
      <c r="P82" s="2">
        <f>Table1[[#This Row],[Sales]]-Table1[[#This Row],[Marketing_Spend]]</f>
        <v>68574</v>
      </c>
      <c r="Q82" s="3">
        <f>IF(Table1[[#This Row],[Profit]]&lt;0, 1, 0)</f>
        <v>0</v>
      </c>
      <c r="R82" s="6">
        <f>IF(Table1[[#This Row],[Spending_Score]]&lt;= 33, 1.1, IF(Table1[[#This Row],[Spending_Score]]&lt;=66, 1.4, 1.7))</f>
        <v>1.1000000000000001</v>
      </c>
      <c r="S82" s="6">
        <f>IF(Table1[[#This Row],[Seasonality]]="Low", 0.8, IF(Table1[[#This Row],[Seasonality]]="High", 1.2, 1))</f>
        <v>0.8</v>
      </c>
      <c r="T82" s="2">
        <f>Table1[[#This Row],[Profit]]/Table1[[#This Row],[Purchase_Frequency]]</f>
        <v>2449.0714285714284</v>
      </c>
      <c r="U82" s="2">
        <f>IF(Table1[[#This Row],[Customer_Churn]] = 1, Table1[[#This Row],[Profit]], (Table1[[#This Row],[Avg_Sales]] * (Table1[[#This Row],[Purchase_Frequency]] * Table1[[#This Row],[Spend_Factor]]) * Table1[[#This Row],[Seasonality_Factor]]))</f>
        <v>60345.12000000001</v>
      </c>
    </row>
    <row r="83" spans="1:21">
      <c r="A83" s="1">
        <v>45327</v>
      </c>
      <c r="B83">
        <v>82</v>
      </c>
      <c r="C83" s="3">
        <v>48</v>
      </c>
      <c r="D83" t="s">
        <v>21</v>
      </c>
      <c r="E83" s="2">
        <v>39262</v>
      </c>
      <c r="F83" s="3">
        <v>50</v>
      </c>
      <c r="G83" s="3">
        <v>838</v>
      </c>
      <c r="H83" s="2">
        <v>10772</v>
      </c>
      <c r="I83" s="3">
        <v>0</v>
      </c>
      <c r="J83" s="2">
        <v>15730</v>
      </c>
      <c r="K83" s="3">
        <v>10</v>
      </c>
      <c r="L83" t="s">
        <v>22</v>
      </c>
      <c r="M83" s="2">
        <v>80324</v>
      </c>
      <c r="N83" s="3">
        <v>1</v>
      </c>
      <c r="O83" s="3">
        <v>1</v>
      </c>
      <c r="P83" s="2">
        <f>Table1[[#This Row],[Sales]]-Table1[[#This Row],[Marketing_Spend]]</f>
        <v>64594</v>
      </c>
      <c r="Q83" s="3">
        <f>IF(Table1[[#This Row],[Profit]]&lt;0, 1, 0)</f>
        <v>0</v>
      </c>
      <c r="R83" s="6">
        <f>IF(Table1[[#This Row],[Spending_Score]]&lt;= 33, 1.1, IF(Table1[[#This Row],[Spending_Score]]&lt;=66, 1.4, 1.7))</f>
        <v>1.4</v>
      </c>
      <c r="S83" s="6">
        <f>IF(Table1[[#This Row],[Seasonality]]="Low", 0.8, IF(Table1[[#This Row],[Seasonality]]="High", 1.2, 1))</f>
        <v>0.8</v>
      </c>
      <c r="T83" s="2">
        <f>Table1[[#This Row],[Profit]]/Table1[[#This Row],[Purchase_Frequency]]</f>
        <v>6459.4</v>
      </c>
      <c r="U83" s="2">
        <f>IF(Table1[[#This Row],[Customer_Churn]] = 1, Table1[[#This Row],[Profit]], (Table1[[#This Row],[Avg_Sales]] * (Table1[[#This Row],[Purchase_Frequency]] * Table1[[#This Row],[Spend_Factor]]) * Table1[[#This Row],[Seasonality_Factor]]))</f>
        <v>64594</v>
      </c>
    </row>
    <row r="84" spans="1:21">
      <c r="A84" s="1">
        <v>45341</v>
      </c>
      <c r="B84">
        <v>83</v>
      </c>
      <c r="C84" s="3">
        <v>65</v>
      </c>
      <c r="D84" t="s">
        <v>23</v>
      </c>
      <c r="E84" s="2">
        <v>138831</v>
      </c>
      <c r="F84" s="3">
        <v>7</v>
      </c>
      <c r="G84" s="3">
        <v>681</v>
      </c>
      <c r="H84" s="2">
        <v>29817</v>
      </c>
      <c r="I84" s="3">
        <v>0</v>
      </c>
      <c r="J84" s="2">
        <v>12120</v>
      </c>
      <c r="K84" s="3">
        <v>11</v>
      </c>
      <c r="L84" t="s">
        <v>25</v>
      </c>
      <c r="M84" s="2">
        <v>76196</v>
      </c>
      <c r="N84" s="3">
        <v>1</v>
      </c>
      <c r="O84" s="3">
        <v>0</v>
      </c>
      <c r="P84" s="2">
        <f>Table1[[#This Row],[Sales]]-Table1[[#This Row],[Marketing_Spend]]</f>
        <v>64076</v>
      </c>
      <c r="Q84" s="3">
        <f>IF(Table1[[#This Row],[Profit]]&lt;0, 1, 0)</f>
        <v>0</v>
      </c>
      <c r="R84" s="6">
        <f>IF(Table1[[#This Row],[Spending_Score]]&lt;= 33, 1.1, IF(Table1[[#This Row],[Spending_Score]]&lt;=66, 1.4, 1.7))</f>
        <v>1.1000000000000001</v>
      </c>
      <c r="S84" s="6">
        <f>IF(Table1[[#This Row],[Seasonality]]="Low", 0.8, IF(Table1[[#This Row],[Seasonality]]="High", 1.2, 1))</f>
        <v>1.2</v>
      </c>
      <c r="T84" s="2">
        <f>Table1[[#This Row],[Profit]]/Table1[[#This Row],[Purchase_Frequency]]</f>
        <v>5825.090909090909</v>
      </c>
      <c r="U84" s="2">
        <f>IF(Table1[[#This Row],[Customer_Churn]] = 1, Table1[[#This Row],[Profit]], (Table1[[#This Row],[Avg_Sales]] * (Table1[[#This Row],[Purchase_Frequency]] * Table1[[#This Row],[Spend_Factor]]) * Table1[[#This Row],[Seasonality_Factor]]))</f>
        <v>64076</v>
      </c>
    </row>
    <row r="85" spans="1:21">
      <c r="A85" s="1">
        <v>45395</v>
      </c>
      <c r="B85">
        <v>84</v>
      </c>
      <c r="C85" s="3">
        <v>32</v>
      </c>
      <c r="D85" t="s">
        <v>23</v>
      </c>
      <c r="E85" s="2">
        <v>72796</v>
      </c>
      <c r="F85" s="3">
        <v>93</v>
      </c>
      <c r="G85" s="3">
        <v>739</v>
      </c>
      <c r="H85" s="2">
        <v>44905</v>
      </c>
      <c r="I85" s="3">
        <v>1</v>
      </c>
      <c r="J85" s="2">
        <v>19213</v>
      </c>
      <c r="K85" s="3">
        <v>21</v>
      </c>
      <c r="L85" t="s">
        <v>22</v>
      </c>
      <c r="M85" s="2">
        <v>75014</v>
      </c>
      <c r="N85" s="3">
        <v>0</v>
      </c>
      <c r="O85" s="3">
        <v>0</v>
      </c>
      <c r="P85" s="2">
        <f>Table1[[#This Row],[Sales]]-Table1[[#This Row],[Marketing_Spend]]</f>
        <v>55801</v>
      </c>
      <c r="Q85" s="3">
        <f>IF(Table1[[#This Row],[Profit]]&lt;0, 1, 0)</f>
        <v>0</v>
      </c>
      <c r="R85" s="6">
        <f>IF(Table1[[#This Row],[Spending_Score]]&lt;= 33, 1.1, IF(Table1[[#This Row],[Spending_Score]]&lt;=66, 1.4, 1.7))</f>
        <v>1.7</v>
      </c>
      <c r="S85" s="6">
        <f>IF(Table1[[#This Row],[Seasonality]]="Low", 0.8, IF(Table1[[#This Row],[Seasonality]]="High", 1.2, 1))</f>
        <v>0.8</v>
      </c>
      <c r="T85" s="2">
        <f>Table1[[#This Row],[Profit]]/Table1[[#This Row],[Purchase_Frequency]]</f>
        <v>2657.1904761904761</v>
      </c>
      <c r="U85" s="2">
        <f>IF(Table1[[#This Row],[Customer_Churn]] = 1, Table1[[#This Row],[Profit]], (Table1[[#This Row],[Avg_Sales]] * (Table1[[#This Row],[Purchase_Frequency]] * Table1[[#This Row],[Spend_Factor]]) * Table1[[#This Row],[Seasonality_Factor]]))</f>
        <v>75889.359999999986</v>
      </c>
    </row>
    <row r="86" spans="1:21">
      <c r="A86" s="1">
        <v>45295</v>
      </c>
      <c r="B86">
        <v>85</v>
      </c>
      <c r="C86" s="3">
        <v>25</v>
      </c>
      <c r="D86" t="s">
        <v>23</v>
      </c>
      <c r="E86" s="2">
        <v>24432</v>
      </c>
      <c r="F86" s="3">
        <v>8</v>
      </c>
      <c r="G86" s="3">
        <v>320</v>
      </c>
      <c r="H86" s="2">
        <v>22347</v>
      </c>
      <c r="I86" s="3">
        <v>1</v>
      </c>
      <c r="J86" s="2">
        <v>9767</v>
      </c>
      <c r="K86" s="3">
        <v>24</v>
      </c>
      <c r="L86" t="s">
        <v>25</v>
      </c>
      <c r="M86" s="2">
        <v>13210</v>
      </c>
      <c r="N86" s="3">
        <v>0</v>
      </c>
      <c r="O86" s="3">
        <v>0</v>
      </c>
      <c r="P86" s="2">
        <f>Table1[[#This Row],[Sales]]-Table1[[#This Row],[Marketing_Spend]]</f>
        <v>3443</v>
      </c>
      <c r="Q86" s="3">
        <f>IF(Table1[[#This Row],[Profit]]&lt;0, 1, 0)</f>
        <v>0</v>
      </c>
      <c r="R86" s="6">
        <f>IF(Table1[[#This Row],[Spending_Score]]&lt;= 33, 1.1, IF(Table1[[#This Row],[Spending_Score]]&lt;=66, 1.4, 1.7))</f>
        <v>1.1000000000000001</v>
      </c>
      <c r="S86" s="6">
        <f>IF(Table1[[#This Row],[Seasonality]]="Low", 0.8, IF(Table1[[#This Row],[Seasonality]]="High", 1.2, 1))</f>
        <v>1.2</v>
      </c>
      <c r="T86" s="2">
        <f>Table1[[#This Row],[Profit]]/Table1[[#This Row],[Purchase_Frequency]]</f>
        <v>143.45833333333334</v>
      </c>
      <c r="U86" s="2">
        <f>IF(Table1[[#This Row],[Customer_Churn]] = 1, Table1[[#This Row],[Profit]], (Table1[[#This Row],[Avg_Sales]] * (Table1[[#This Row],[Purchase_Frequency]] * Table1[[#This Row],[Spend_Factor]]) * Table1[[#This Row],[Seasonality_Factor]]))</f>
        <v>4544.76</v>
      </c>
    </row>
    <row r="87" spans="1:21">
      <c r="A87" s="1">
        <v>45293</v>
      </c>
      <c r="B87">
        <v>86</v>
      </c>
      <c r="C87" s="3">
        <v>31</v>
      </c>
      <c r="D87" t="s">
        <v>21</v>
      </c>
      <c r="E87" s="2">
        <v>85375</v>
      </c>
      <c r="F87" s="3">
        <v>65</v>
      </c>
      <c r="G87" s="3">
        <v>602</v>
      </c>
      <c r="H87" s="2">
        <v>21920</v>
      </c>
      <c r="I87" s="3">
        <v>0</v>
      </c>
      <c r="J87" s="2">
        <v>14703</v>
      </c>
      <c r="K87" s="3">
        <v>10</v>
      </c>
      <c r="L87" t="s">
        <v>22</v>
      </c>
      <c r="M87" s="2">
        <v>15922</v>
      </c>
      <c r="N87" s="3">
        <v>0</v>
      </c>
      <c r="O87" s="3">
        <v>0</v>
      </c>
      <c r="P87" s="2">
        <f>Table1[[#This Row],[Sales]]-Table1[[#This Row],[Marketing_Spend]]</f>
        <v>1219</v>
      </c>
      <c r="Q87" s="3">
        <f>IF(Table1[[#This Row],[Profit]]&lt;0, 1, 0)</f>
        <v>0</v>
      </c>
      <c r="R87" s="6">
        <f>IF(Table1[[#This Row],[Spending_Score]]&lt;= 33, 1.1, IF(Table1[[#This Row],[Spending_Score]]&lt;=66, 1.4, 1.7))</f>
        <v>1.4</v>
      </c>
      <c r="S87" s="6">
        <f>IF(Table1[[#This Row],[Seasonality]]="Low", 0.8, IF(Table1[[#This Row],[Seasonality]]="High", 1.2, 1))</f>
        <v>0.8</v>
      </c>
      <c r="T87" s="2">
        <f>Table1[[#This Row],[Profit]]/Table1[[#This Row],[Purchase_Frequency]]</f>
        <v>121.9</v>
      </c>
      <c r="U87" s="2">
        <f>IF(Table1[[#This Row],[Customer_Churn]] = 1, Table1[[#This Row],[Profit]], (Table1[[#This Row],[Avg_Sales]] * (Table1[[#This Row],[Purchase_Frequency]] * Table1[[#This Row],[Spend_Factor]]) * Table1[[#This Row],[Seasonality_Factor]]))</f>
        <v>1365.2800000000002</v>
      </c>
    </row>
    <row r="88" spans="1:21">
      <c r="A88" s="1">
        <v>45297</v>
      </c>
      <c r="B88">
        <v>87</v>
      </c>
      <c r="C88" s="3">
        <v>40</v>
      </c>
      <c r="D88" t="s">
        <v>21</v>
      </c>
      <c r="E88" s="2">
        <v>84291</v>
      </c>
      <c r="F88" s="3">
        <v>57</v>
      </c>
      <c r="G88" s="3">
        <v>383</v>
      </c>
      <c r="H88" s="2">
        <v>36822</v>
      </c>
      <c r="I88" s="3">
        <v>1</v>
      </c>
      <c r="J88" s="2">
        <v>1929</v>
      </c>
      <c r="K88" s="3">
        <v>28</v>
      </c>
      <c r="L88" t="s">
        <v>22</v>
      </c>
      <c r="M88" s="2">
        <v>41289</v>
      </c>
      <c r="N88" s="3">
        <v>0</v>
      </c>
      <c r="O88" s="3">
        <v>0</v>
      </c>
      <c r="P88" s="2">
        <f>Table1[[#This Row],[Sales]]-Table1[[#This Row],[Marketing_Spend]]</f>
        <v>39360</v>
      </c>
      <c r="Q88" s="3">
        <f>IF(Table1[[#This Row],[Profit]]&lt;0, 1, 0)</f>
        <v>0</v>
      </c>
      <c r="R88" s="6">
        <f>IF(Table1[[#This Row],[Spending_Score]]&lt;= 33, 1.1, IF(Table1[[#This Row],[Spending_Score]]&lt;=66, 1.4, 1.7))</f>
        <v>1.4</v>
      </c>
      <c r="S88" s="6">
        <f>IF(Table1[[#This Row],[Seasonality]]="Low", 0.8, IF(Table1[[#This Row],[Seasonality]]="High", 1.2, 1))</f>
        <v>0.8</v>
      </c>
      <c r="T88" s="2">
        <f>Table1[[#This Row],[Profit]]/Table1[[#This Row],[Purchase_Frequency]]</f>
        <v>1405.7142857142858</v>
      </c>
      <c r="U88" s="2">
        <f>IF(Table1[[#This Row],[Customer_Churn]] = 1, Table1[[#This Row],[Profit]], (Table1[[#This Row],[Avg_Sales]] * (Table1[[#This Row],[Purchase_Frequency]] * Table1[[#This Row],[Spend_Factor]]) * Table1[[#This Row],[Seasonality_Factor]]))</f>
        <v>44083.200000000004</v>
      </c>
    </row>
    <row r="89" spans="1:21">
      <c r="A89" s="1">
        <v>45345</v>
      </c>
      <c r="B89">
        <v>88</v>
      </c>
      <c r="C89" s="3">
        <v>57</v>
      </c>
      <c r="D89" t="s">
        <v>23</v>
      </c>
      <c r="E89" s="2">
        <v>99104</v>
      </c>
      <c r="F89" s="3">
        <v>67</v>
      </c>
      <c r="G89" s="3">
        <v>752</v>
      </c>
      <c r="H89" s="2">
        <v>45108</v>
      </c>
      <c r="I89" s="3">
        <v>1</v>
      </c>
      <c r="J89" s="2">
        <v>12951</v>
      </c>
      <c r="K89" s="3">
        <v>8</v>
      </c>
      <c r="L89" t="s">
        <v>25</v>
      </c>
      <c r="M89" s="2">
        <v>38340</v>
      </c>
      <c r="N89" s="3">
        <v>1</v>
      </c>
      <c r="O89" s="3">
        <v>0</v>
      </c>
      <c r="P89" s="2">
        <f>Table1[[#This Row],[Sales]]-Table1[[#This Row],[Marketing_Spend]]</f>
        <v>25389</v>
      </c>
      <c r="Q89" s="3">
        <f>IF(Table1[[#This Row],[Profit]]&lt;0, 1, 0)</f>
        <v>0</v>
      </c>
      <c r="R89" s="6">
        <f>IF(Table1[[#This Row],[Spending_Score]]&lt;= 33, 1.1, IF(Table1[[#This Row],[Spending_Score]]&lt;=66, 1.4, 1.7))</f>
        <v>1.7</v>
      </c>
      <c r="S89" s="6">
        <f>IF(Table1[[#This Row],[Seasonality]]="Low", 0.8, IF(Table1[[#This Row],[Seasonality]]="High", 1.2, 1))</f>
        <v>1.2</v>
      </c>
      <c r="T89" s="2">
        <f>Table1[[#This Row],[Profit]]/Table1[[#This Row],[Purchase_Frequency]]</f>
        <v>3173.625</v>
      </c>
      <c r="U89" s="2">
        <f>IF(Table1[[#This Row],[Customer_Churn]] = 1, Table1[[#This Row],[Profit]], (Table1[[#This Row],[Avg_Sales]] * (Table1[[#This Row],[Purchase_Frequency]] * Table1[[#This Row],[Spend_Factor]]) * Table1[[#This Row],[Seasonality_Factor]]))</f>
        <v>25389</v>
      </c>
    </row>
    <row r="90" spans="1:21">
      <c r="A90" s="1">
        <v>45397</v>
      </c>
      <c r="B90">
        <v>89</v>
      </c>
      <c r="C90" s="3">
        <v>38</v>
      </c>
      <c r="D90" t="s">
        <v>21</v>
      </c>
      <c r="E90" s="2">
        <v>79399</v>
      </c>
      <c r="F90" s="3">
        <v>88</v>
      </c>
      <c r="G90" s="3">
        <v>686</v>
      </c>
      <c r="H90" s="2">
        <v>28563</v>
      </c>
      <c r="I90" s="3">
        <v>1</v>
      </c>
      <c r="J90" s="2">
        <v>16845</v>
      </c>
      <c r="K90" s="3">
        <v>2</v>
      </c>
      <c r="L90" t="s">
        <v>22</v>
      </c>
      <c r="M90" s="2">
        <v>44850</v>
      </c>
      <c r="N90" s="3">
        <v>0</v>
      </c>
      <c r="O90" s="3">
        <v>0</v>
      </c>
      <c r="P90" s="2">
        <f>Table1[[#This Row],[Sales]]-Table1[[#This Row],[Marketing_Spend]]</f>
        <v>28005</v>
      </c>
      <c r="Q90" s="3">
        <f>IF(Table1[[#This Row],[Profit]]&lt;0, 1, 0)</f>
        <v>0</v>
      </c>
      <c r="R90" s="6">
        <f>IF(Table1[[#This Row],[Spending_Score]]&lt;= 33, 1.1, IF(Table1[[#This Row],[Spending_Score]]&lt;=66, 1.4, 1.7))</f>
        <v>1.7</v>
      </c>
      <c r="S90" s="6">
        <f>IF(Table1[[#This Row],[Seasonality]]="Low", 0.8, IF(Table1[[#This Row],[Seasonality]]="High", 1.2, 1))</f>
        <v>0.8</v>
      </c>
      <c r="T90" s="2">
        <f>Table1[[#This Row],[Profit]]/Table1[[#This Row],[Purchase_Frequency]]</f>
        <v>14002.5</v>
      </c>
      <c r="U90" s="2">
        <f>IF(Table1[[#This Row],[Customer_Churn]] = 1, Table1[[#This Row],[Profit]], (Table1[[#This Row],[Avg_Sales]] * (Table1[[#This Row],[Purchase_Frequency]] * Table1[[#This Row],[Spend_Factor]]) * Table1[[#This Row],[Seasonality_Factor]]))</f>
        <v>38086.800000000003</v>
      </c>
    </row>
    <row r="91" spans="1:21">
      <c r="A91" s="1">
        <v>45295</v>
      </c>
      <c r="B91">
        <v>90</v>
      </c>
      <c r="C91" s="3">
        <v>33</v>
      </c>
      <c r="D91" t="s">
        <v>23</v>
      </c>
      <c r="E91" s="2">
        <v>147600</v>
      </c>
      <c r="F91" s="3">
        <v>87</v>
      </c>
      <c r="G91" s="3">
        <v>806</v>
      </c>
      <c r="H91" s="2">
        <v>12967</v>
      </c>
      <c r="I91" s="3">
        <v>2</v>
      </c>
      <c r="J91" s="2">
        <v>18438</v>
      </c>
      <c r="K91" s="3">
        <v>23</v>
      </c>
      <c r="L91" t="s">
        <v>25</v>
      </c>
      <c r="M91" s="2">
        <v>61984</v>
      </c>
      <c r="N91" s="3">
        <v>1</v>
      </c>
      <c r="O91" s="3">
        <v>0</v>
      </c>
      <c r="P91" s="2">
        <f>Table1[[#This Row],[Sales]]-Table1[[#This Row],[Marketing_Spend]]</f>
        <v>43546</v>
      </c>
      <c r="Q91" s="3">
        <f>IF(Table1[[#This Row],[Profit]]&lt;0, 1, 0)</f>
        <v>0</v>
      </c>
      <c r="R91" s="6">
        <f>IF(Table1[[#This Row],[Spending_Score]]&lt;= 33, 1.1, IF(Table1[[#This Row],[Spending_Score]]&lt;=66, 1.4, 1.7))</f>
        <v>1.7</v>
      </c>
      <c r="S91" s="6">
        <f>IF(Table1[[#This Row],[Seasonality]]="Low", 0.8, IF(Table1[[#This Row],[Seasonality]]="High", 1.2, 1))</f>
        <v>1.2</v>
      </c>
      <c r="T91" s="2">
        <f>Table1[[#This Row],[Profit]]/Table1[[#This Row],[Purchase_Frequency]]</f>
        <v>1893.304347826087</v>
      </c>
      <c r="U91" s="2">
        <f>IF(Table1[[#This Row],[Customer_Churn]] = 1, Table1[[#This Row],[Profit]], (Table1[[#This Row],[Avg_Sales]] * (Table1[[#This Row],[Purchase_Frequency]] * Table1[[#This Row],[Spend_Factor]]) * Table1[[#This Row],[Seasonality_Factor]]))</f>
        <v>43546</v>
      </c>
    </row>
    <row r="92" spans="1:21">
      <c r="A92" s="1">
        <v>45345</v>
      </c>
      <c r="B92">
        <v>91</v>
      </c>
      <c r="C92" s="3">
        <v>62</v>
      </c>
      <c r="D92" t="s">
        <v>23</v>
      </c>
      <c r="E92" s="2">
        <v>99714</v>
      </c>
      <c r="F92" s="3">
        <v>59</v>
      </c>
      <c r="G92" s="3">
        <v>556</v>
      </c>
      <c r="H92" s="2">
        <v>16871</v>
      </c>
      <c r="I92" s="3">
        <v>0</v>
      </c>
      <c r="J92" s="2">
        <v>16747</v>
      </c>
      <c r="K92" s="3">
        <v>8</v>
      </c>
      <c r="L92" t="s">
        <v>22</v>
      </c>
      <c r="M92" s="2">
        <v>89178</v>
      </c>
      <c r="N92" s="3">
        <v>0</v>
      </c>
      <c r="O92" s="3">
        <v>0</v>
      </c>
      <c r="P92" s="2">
        <f>Table1[[#This Row],[Sales]]-Table1[[#This Row],[Marketing_Spend]]</f>
        <v>72431</v>
      </c>
      <c r="Q92" s="3">
        <f>IF(Table1[[#This Row],[Profit]]&lt;0, 1, 0)</f>
        <v>0</v>
      </c>
      <c r="R92" s="6">
        <f>IF(Table1[[#This Row],[Spending_Score]]&lt;= 33, 1.1, IF(Table1[[#This Row],[Spending_Score]]&lt;=66, 1.4, 1.7))</f>
        <v>1.4</v>
      </c>
      <c r="S92" s="6">
        <f>IF(Table1[[#This Row],[Seasonality]]="Low", 0.8, IF(Table1[[#This Row],[Seasonality]]="High", 1.2, 1))</f>
        <v>0.8</v>
      </c>
      <c r="T92" s="2">
        <f>Table1[[#This Row],[Profit]]/Table1[[#This Row],[Purchase_Frequency]]</f>
        <v>9053.875</v>
      </c>
      <c r="U92" s="2">
        <f>IF(Table1[[#This Row],[Customer_Churn]] = 1, Table1[[#This Row],[Profit]], (Table1[[#This Row],[Avg_Sales]] * (Table1[[#This Row],[Purchase_Frequency]] * Table1[[#This Row],[Spend_Factor]]) * Table1[[#This Row],[Seasonality_Factor]]))</f>
        <v>81122.720000000001</v>
      </c>
    </row>
    <row r="93" spans="1:21">
      <c r="A93" s="1">
        <v>45384</v>
      </c>
      <c r="B93">
        <v>92</v>
      </c>
      <c r="C93" s="3">
        <v>35</v>
      </c>
      <c r="D93" t="s">
        <v>21</v>
      </c>
      <c r="E93" s="2">
        <v>70428</v>
      </c>
      <c r="F93" s="3">
        <v>72</v>
      </c>
      <c r="G93" s="3">
        <v>826</v>
      </c>
      <c r="H93" s="2">
        <v>33763</v>
      </c>
      <c r="I93" s="3">
        <v>2</v>
      </c>
      <c r="J93" s="2">
        <v>6744</v>
      </c>
      <c r="K93" s="3">
        <v>16</v>
      </c>
      <c r="L93" t="s">
        <v>24</v>
      </c>
      <c r="M93" s="2">
        <v>16094</v>
      </c>
      <c r="N93" s="3">
        <v>0</v>
      </c>
      <c r="O93" s="3">
        <v>1</v>
      </c>
      <c r="P93" s="2">
        <f>Table1[[#This Row],[Sales]]-Table1[[#This Row],[Marketing_Spend]]</f>
        <v>9350</v>
      </c>
      <c r="Q93" s="3">
        <f>IF(Table1[[#This Row],[Profit]]&lt;0, 1, 0)</f>
        <v>0</v>
      </c>
      <c r="R93" s="6">
        <f>IF(Table1[[#This Row],[Spending_Score]]&lt;= 33, 1.1, IF(Table1[[#This Row],[Spending_Score]]&lt;=66, 1.4, 1.7))</f>
        <v>1.7</v>
      </c>
      <c r="S93" s="6">
        <f>IF(Table1[[#This Row],[Seasonality]]="Low", 0.8, IF(Table1[[#This Row],[Seasonality]]="High", 1.2, 1))</f>
        <v>1</v>
      </c>
      <c r="T93" s="2">
        <f>Table1[[#This Row],[Profit]]/Table1[[#This Row],[Purchase_Frequency]]</f>
        <v>584.375</v>
      </c>
      <c r="U93" s="2">
        <f>IF(Table1[[#This Row],[Customer_Churn]] = 1, Table1[[#This Row],[Profit]], (Table1[[#This Row],[Avg_Sales]] * (Table1[[#This Row],[Purchase_Frequency]] * Table1[[#This Row],[Spend_Factor]]) * Table1[[#This Row],[Seasonality_Factor]]))</f>
        <v>15895</v>
      </c>
    </row>
    <row r="94" spans="1:21">
      <c r="A94" s="1">
        <v>45354</v>
      </c>
      <c r="B94">
        <v>93</v>
      </c>
      <c r="C94" s="3">
        <v>64</v>
      </c>
      <c r="D94" t="s">
        <v>23</v>
      </c>
      <c r="E94" s="2">
        <v>107731</v>
      </c>
      <c r="F94" s="3">
        <v>54</v>
      </c>
      <c r="G94" s="3">
        <v>461</v>
      </c>
      <c r="H94" s="2">
        <v>16916</v>
      </c>
      <c r="I94" s="3">
        <v>1</v>
      </c>
      <c r="J94" s="2">
        <v>19284</v>
      </c>
      <c r="K94" s="3">
        <v>27</v>
      </c>
      <c r="L94" t="s">
        <v>22</v>
      </c>
      <c r="M94" s="2">
        <v>92959</v>
      </c>
      <c r="N94" s="3">
        <v>0</v>
      </c>
      <c r="O94" s="3">
        <v>0</v>
      </c>
      <c r="P94" s="2">
        <f>Table1[[#This Row],[Sales]]-Table1[[#This Row],[Marketing_Spend]]</f>
        <v>73675</v>
      </c>
      <c r="Q94" s="3">
        <f>IF(Table1[[#This Row],[Profit]]&lt;0, 1, 0)</f>
        <v>0</v>
      </c>
      <c r="R94" s="6">
        <f>IF(Table1[[#This Row],[Spending_Score]]&lt;= 33, 1.1, IF(Table1[[#This Row],[Spending_Score]]&lt;=66, 1.4, 1.7))</f>
        <v>1.4</v>
      </c>
      <c r="S94" s="6">
        <f>IF(Table1[[#This Row],[Seasonality]]="Low", 0.8, IF(Table1[[#This Row],[Seasonality]]="High", 1.2, 1))</f>
        <v>0.8</v>
      </c>
      <c r="T94" s="2">
        <f>Table1[[#This Row],[Profit]]/Table1[[#This Row],[Purchase_Frequency]]</f>
        <v>2728.7037037037039</v>
      </c>
      <c r="U94" s="2">
        <f>IF(Table1[[#This Row],[Customer_Churn]] = 1, Table1[[#This Row],[Profit]], (Table1[[#This Row],[Avg_Sales]] * (Table1[[#This Row],[Purchase_Frequency]] * Table1[[#This Row],[Spend_Factor]]) * Table1[[#This Row],[Seasonality_Factor]]))</f>
        <v>82516</v>
      </c>
    </row>
    <row r="95" spans="1:21">
      <c r="A95" s="1">
        <v>45309</v>
      </c>
      <c r="B95">
        <v>94</v>
      </c>
      <c r="C95" s="3">
        <v>41</v>
      </c>
      <c r="D95" t="s">
        <v>21</v>
      </c>
      <c r="E95" s="2">
        <v>145646</v>
      </c>
      <c r="F95" s="3">
        <v>67</v>
      </c>
      <c r="G95" s="3">
        <v>462</v>
      </c>
      <c r="H95" s="2">
        <v>13734</v>
      </c>
      <c r="I95" s="3">
        <v>2</v>
      </c>
      <c r="J95" s="2">
        <v>10649</v>
      </c>
      <c r="K95" s="3">
        <v>22</v>
      </c>
      <c r="L95" t="s">
        <v>25</v>
      </c>
      <c r="M95" s="2">
        <v>38418</v>
      </c>
      <c r="N95" s="3">
        <v>0</v>
      </c>
      <c r="O95" s="3">
        <v>0</v>
      </c>
      <c r="P95" s="2">
        <f>Table1[[#This Row],[Sales]]-Table1[[#This Row],[Marketing_Spend]]</f>
        <v>27769</v>
      </c>
      <c r="Q95" s="3">
        <f>IF(Table1[[#This Row],[Profit]]&lt;0, 1, 0)</f>
        <v>0</v>
      </c>
      <c r="R95" s="6">
        <f>IF(Table1[[#This Row],[Spending_Score]]&lt;= 33, 1.1, IF(Table1[[#This Row],[Spending_Score]]&lt;=66, 1.4, 1.7))</f>
        <v>1.7</v>
      </c>
      <c r="S95" s="6">
        <f>IF(Table1[[#This Row],[Seasonality]]="Low", 0.8, IF(Table1[[#This Row],[Seasonality]]="High", 1.2, 1))</f>
        <v>1.2</v>
      </c>
      <c r="T95" s="2">
        <f>Table1[[#This Row],[Profit]]/Table1[[#This Row],[Purchase_Frequency]]</f>
        <v>1262.2272727272727</v>
      </c>
      <c r="U95" s="2">
        <f>IF(Table1[[#This Row],[Customer_Churn]] = 1, Table1[[#This Row],[Profit]], (Table1[[#This Row],[Avg_Sales]] * (Table1[[#This Row],[Purchase_Frequency]] * Table1[[#This Row],[Spend_Factor]]) * Table1[[#This Row],[Seasonality_Factor]]))</f>
        <v>56648.759999999995</v>
      </c>
    </row>
    <row r="96" spans="1:21">
      <c r="A96" s="1">
        <v>45381</v>
      </c>
      <c r="B96">
        <v>95</v>
      </c>
      <c r="C96" s="3">
        <v>43</v>
      </c>
      <c r="D96" t="s">
        <v>21</v>
      </c>
      <c r="E96" s="2">
        <v>85375</v>
      </c>
      <c r="F96" s="3">
        <v>51</v>
      </c>
      <c r="G96" s="3">
        <v>823</v>
      </c>
      <c r="H96" s="2">
        <v>38613</v>
      </c>
      <c r="I96" s="3">
        <v>1</v>
      </c>
      <c r="J96" s="2">
        <v>7980</v>
      </c>
      <c r="K96" s="3">
        <v>5</v>
      </c>
      <c r="L96" t="s">
        <v>22</v>
      </c>
      <c r="M96" s="2">
        <v>10741</v>
      </c>
      <c r="N96" s="3">
        <v>0</v>
      </c>
      <c r="O96" s="3">
        <v>0</v>
      </c>
      <c r="P96" s="2">
        <f>Table1[[#This Row],[Sales]]-Table1[[#This Row],[Marketing_Spend]]</f>
        <v>2761</v>
      </c>
      <c r="Q96" s="3">
        <f>IF(Table1[[#This Row],[Profit]]&lt;0, 1, 0)</f>
        <v>0</v>
      </c>
      <c r="R96" s="6">
        <f>IF(Table1[[#This Row],[Spending_Score]]&lt;= 33, 1.1, IF(Table1[[#This Row],[Spending_Score]]&lt;=66, 1.4, 1.7))</f>
        <v>1.4</v>
      </c>
      <c r="S96" s="6">
        <f>IF(Table1[[#This Row],[Seasonality]]="Low", 0.8, IF(Table1[[#This Row],[Seasonality]]="High", 1.2, 1))</f>
        <v>0.8</v>
      </c>
      <c r="T96" s="2">
        <f>Table1[[#This Row],[Profit]]/Table1[[#This Row],[Purchase_Frequency]]</f>
        <v>552.20000000000005</v>
      </c>
      <c r="U96" s="2">
        <f>IF(Table1[[#This Row],[Customer_Churn]] = 1, Table1[[#This Row],[Profit]], (Table1[[#This Row],[Avg_Sales]] * (Table1[[#This Row],[Purchase_Frequency]] * Table1[[#This Row],[Spend_Factor]]) * Table1[[#This Row],[Seasonality_Factor]]))</f>
        <v>3092.3200000000006</v>
      </c>
    </row>
    <row r="97" spans="1:21">
      <c r="A97" s="1">
        <v>45335</v>
      </c>
      <c r="B97">
        <v>96</v>
      </c>
      <c r="C97" s="3">
        <v>42</v>
      </c>
      <c r="D97" t="s">
        <v>23</v>
      </c>
      <c r="E97" s="2">
        <v>102558</v>
      </c>
      <c r="F97" s="3">
        <v>97</v>
      </c>
      <c r="G97" s="3">
        <v>570</v>
      </c>
      <c r="H97" s="2">
        <v>33179</v>
      </c>
      <c r="I97" s="3">
        <v>2</v>
      </c>
      <c r="J97" s="2">
        <v>8069</v>
      </c>
      <c r="K97" s="3">
        <v>27</v>
      </c>
      <c r="L97" t="s">
        <v>25</v>
      </c>
      <c r="M97" s="2">
        <v>77374</v>
      </c>
      <c r="N97" s="3">
        <v>0</v>
      </c>
      <c r="O97" s="3">
        <v>0</v>
      </c>
      <c r="P97" s="2">
        <f>Table1[[#This Row],[Sales]]-Table1[[#This Row],[Marketing_Spend]]</f>
        <v>69305</v>
      </c>
      <c r="Q97" s="3">
        <f>IF(Table1[[#This Row],[Profit]]&lt;0, 1, 0)</f>
        <v>0</v>
      </c>
      <c r="R97" s="6">
        <f>IF(Table1[[#This Row],[Spending_Score]]&lt;= 33, 1.1, IF(Table1[[#This Row],[Spending_Score]]&lt;=66, 1.4, 1.7))</f>
        <v>1.7</v>
      </c>
      <c r="S97" s="6">
        <f>IF(Table1[[#This Row],[Seasonality]]="Low", 0.8, IF(Table1[[#This Row],[Seasonality]]="High", 1.2, 1))</f>
        <v>1.2</v>
      </c>
      <c r="T97" s="2">
        <f>Table1[[#This Row],[Profit]]/Table1[[#This Row],[Purchase_Frequency]]</f>
        <v>2566.8518518518517</v>
      </c>
      <c r="U97" s="2">
        <f>IF(Table1[[#This Row],[Customer_Churn]] = 1, Table1[[#This Row],[Profit]], (Table1[[#This Row],[Avg_Sales]] * (Table1[[#This Row],[Purchase_Frequency]] * Table1[[#This Row],[Spend_Factor]]) * Table1[[#This Row],[Seasonality_Factor]]))</f>
        <v>141382.19999999998</v>
      </c>
    </row>
    <row r="98" spans="1:21">
      <c r="A98" s="1">
        <v>45325</v>
      </c>
      <c r="B98">
        <v>97</v>
      </c>
      <c r="C98" s="3">
        <v>62</v>
      </c>
      <c r="D98" t="s">
        <v>23</v>
      </c>
      <c r="E98" s="2">
        <v>20055</v>
      </c>
      <c r="F98" s="3">
        <v>92</v>
      </c>
      <c r="G98" s="3">
        <v>791</v>
      </c>
      <c r="H98" s="2">
        <v>40262</v>
      </c>
      <c r="I98" s="3">
        <v>1</v>
      </c>
      <c r="J98" s="2">
        <v>10591</v>
      </c>
      <c r="K98" s="3">
        <v>25</v>
      </c>
      <c r="L98" t="s">
        <v>25</v>
      </c>
      <c r="M98" s="2">
        <v>73798</v>
      </c>
      <c r="N98" s="3">
        <v>1</v>
      </c>
      <c r="O98" s="3">
        <v>0</v>
      </c>
      <c r="P98" s="2">
        <f>Table1[[#This Row],[Sales]]-Table1[[#This Row],[Marketing_Spend]]</f>
        <v>63207</v>
      </c>
      <c r="Q98" s="3">
        <f>IF(Table1[[#This Row],[Profit]]&lt;0, 1, 0)</f>
        <v>0</v>
      </c>
      <c r="R98" s="6">
        <f>IF(Table1[[#This Row],[Spending_Score]]&lt;= 33, 1.1, IF(Table1[[#This Row],[Spending_Score]]&lt;=66, 1.4, 1.7))</f>
        <v>1.7</v>
      </c>
      <c r="S98" s="6">
        <f>IF(Table1[[#This Row],[Seasonality]]="Low", 0.8, IF(Table1[[#This Row],[Seasonality]]="High", 1.2, 1))</f>
        <v>1.2</v>
      </c>
      <c r="T98" s="2">
        <f>Table1[[#This Row],[Profit]]/Table1[[#This Row],[Purchase_Frequency]]</f>
        <v>2528.2800000000002</v>
      </c>
      <c r="U98" s="2">
        <f>IF(Table1[[#This Row],[Customer_Churn]] = 1, Table1[[#This Row],[Profit]], (Table1[[#This Row],[Avg_Sales]] * (Table1[[#This Row],[Purchase_Frequency]] * Table1[[#This Row],[Spend_Factor]]) * Table1[[#This Row],[Seasonality_Factor]]))</f>
        <v>63207</v>
      </c>
    </row>
    <row r="99" spans="1:21">
      <c r="A99" s="1">
        <v>45365</v>
      </c>
      <c r="B99">
        <v>98</v>
      </c>
      <c r="C99" s="3">
        <v>58</v>
      </c>
      <c r="D99" t="s">
        <v>21</v>
      </c>
      <c r="E99" s="2">
        <v>131317</v>
      </c>
      <c r="F99" s="3">
        <v>8</v>
      </c>
      <c r="G99" s="3">
        <v>507</v>
      </c>
      <c r="H99" s="2">
        <v>17677</v>
      </c>
      <c r="I99" s="3">
        <v>2</v>
      </c>
      <c r="J99" s="2">
        <v>1442</v>
      </c>
      <c r="K99" s="3">
        <v>29</v>
      </c>
      <c r="L99" t="s">
        <v>24</v>
      </c>
      <c r="M99" s="2">
        <v>75532</v>
      </c>
      <c r="N99" s="3">
        <v>0</v>
      </c>
      <c r="O99" s="3">
        <v>1</v>
      </c>
      <c r="P99" s="2">
        <f>Table1[[#This Row],[Sales]]-Table1[[#This Row],[Marketing_Spend]]</f>
        <v>74090</v>
      </c>
      <c r="Q99" s="3">
        <f>IF(Table1[[#This Row],[Profit]]&lt;0, 1, 0)</f>
        <v>0</v>
      </c>
      <c r="R99" s="6">
        <f>IF(Table1[[#This Row],[Spending_Score]]&lt;= 33, 1.1, IF(Table1[[#This Row],[Spending_Score]]&lt;=66, 1.4, 1.7))</f>
        <v>1.1000000000000001</v>
      </c>
      <c r="S99" s="6">
        <f>IF(Table1[[#This Row],[Seasonality]]="Low", 0.8, IF(Table1[[#This Row],[Seasonality]]="High", 1.2, 1))</f>
        <v>1</v>
      </c>
      <c r="T99" s="2">
        <f>Table1[[#This Row],[Profit]]/Table1[[#This Row],[Purchase_Frequency]]</f>
        <v>2554.8275862068967</v>
      </c>
      <c r="U99" s="2">
        <f>IF(Table1[[#This Row],[Customer_Churn]] = 1, Table1[[#This Row],[Profit]], (Table1[[#This Row],[Avg_Sales]] * (Table1[[#This Row],[Purchase_Frequency]] * Table1[[#This Row],[Spend_Factor]]) * Table1[[#This Row],[Seasonality_Factor]]))</f>
        <v>81499.000000000015</v>
      </c>
    </row>
    <row r="100" spans="1:21">
      <c r="A100" s="1">
        <v>45353</v>
      </c>
      <c r="B100">
        <v>99</v>
      </c>
      <c r="C100" s="3">
        <v>46</v>
      </c>
      <c r="D100" t="s">
        <v>23</v>
      </c>
      <c r="E100" s="2">
        <v>28717</v>
      </c>
      <c r="F100" s="3">
        <v>34</v>
      </c>
      <c r="G100" s="3">
        <v>838</v>
      </c>
      <c r="H100" s="2">
        <v>23268</v>
      </c>
      <c r="I100" s="3">
        <v>2</v>
      </c>
      <c r="J100" s="2">
        <v>5652</v>
      </c>
      <c r="K100" s="3">
        <v>3</v>
      </c>
      <c r="L100" t="s">
        <v>24</v>
      </c>
      <c r="M100" s="2">
        <v>27164</v>
      </c>
      <c r="N100" s="3">
        <v>0</v>
      </c>
      <c r="O100" s="3">
        <v>0</v>
      </c>
      <c r="P100" s="2">
        <f>Table1[[#This Row],[Sales]]-Table1[[#This Row],[Marketing_Spend]]</f>
        <v>21512</v>
      </c>
      <c r="Q100" s="3">
        <f>IF(Table1[[#This Row],[Profit]]&lt;0, 1, 0)</f>
        <v>0</v>
      </c>
      <c r="R100" s="6">
        <f>IF(Table1[[#This Row],[Spending_Score]]&lt;= 33, 1.1, IF(Table1[[#This Row],[Spending_Score]]&lt;=66, 1.4, 1.7))</f>
        <v>1.4</v>
      </c>
      <c r="S100" s="6">
        <f>IF(Table1[[#This Row],[Seasonality]]="Low", 0.8, IF(Table1[[#This Row],[Seasonality]]="High", 1.2, 1))</f>
        <v>1</v>
      </c>
      <c r="T100" s="2">
        <f>Table1[[#This Row],[Profit]]/Table1[[#This Row],[Purchase_Frequency]]</f>
        <v>7170.666666666667</v>
      </c>
      <c r="U100" s="2">
        <f>IF(Table1[[#This Row],[Customer_Churn]] = 1, Table1[[#This Row],[Profit]], (Table1[[#This Row],[Avg_Sales]] * (Table1[[#This Row],[Purchase_Frequency]] * Table1[[#This Row],[Spend_Factor]]) * Table1[[#This Row],[Seasonality_Factor]]))</f>
        <v>30116.799999999996</v>
      </c>
    </row>
    <row r="101" spans="1:21">
      <c r="A101" s="1">
        <v>45391</v>
      </c>
      <c r="B101">
        <v>100</v>
      </c>
      <c r="C101" s="3">
        <v>32</v>
      </c>
      <c r="D101" t="s">
        <v>23</v>
      </c>
      <c r="E101" s="2">
        <v>147449</v>
      </c>
      <c r="F101" s="3">
        <v>35</v>
      </c>
      <c r="G101" s="3">
        <v>359</v>
      </c>
      <c r="H101" s="2">
        <v>29817</v>
      </c>
      <c r="I101" s="3">
        <v>2</v>
      </c>
      <c r="J101" s="2">
        <v>10370</v>
      </c>
      <c r="K101" s="3">
        <v>12</v>
      </c>
      <c r="L101" t="s">
        <v>25</v>
      </c>
      <c r="M101" s="2">
        <v>40595</v>
      </c>
      <c r="N101" s="3">
        <v>0</v>
      </c>
      <c r="O101" s="3">
        <v>0</v>
      </c>
      <c r="P101" s="2">
        <f>Table1[[#This Row],[Sales]]-Table1[[#This Row],[Marketing_Spend]]</f>
        <v>30225</v>
      </c>
      <c r="Q101" s="3">
        <f>IF(Table1[[#This Row],[Profit]]&lt;0, 1, 0)</f>
        <v>0</v>
      </c>
      <c r="R101" s="6">
        <f>IF(Table1[[#This Row],[Spending_Score]]&lt;= 33, 1.1, IF(Table1[[#This Row],[Spending_Score]]&lt;=66, 1.4, 1.7))</f>
        <v>1.4</v>
      </c>
      <c r="S101" s="6">
        <f>IF(Table1[[#This Row],[Seasonality]]="Low", 0.8, IF(Table1[[#This Row],[Seasonality]]="High", 1.2, 1))</f>
        <v>1.2</v>
      </c>
      <c r="T101" s="2">
        <f>Table1[[#This Row],[Profit]]/Table1[[#This Row],[Purchase_Frequency]]</f>
        <v>2518.75</v>
      </c>
      <c r="U101" s="2">
        <f>IF(Table1[[#This Row],[Customer_Churn]] = 1, Table1[[#This Row],[Profit]], (Table1[[#This Row],[Avg_Sales]] * (Table1[[#This Row],[Purchase_Frequency]] * Table1[[#This Row],[Spend_Factor]]) * Table1[[#This Row],[Seasonality_Factor]]))</f>
        <v>50777.999999999993</v>
      </c>
    </row>
    <row r="102" spans="1:21">
      <c r="A102" s="1">
        <v>45305</v>
      </c>
      <c r="B102">
        <v>101</v>
      </c>
      <c r="C102" s="3">
        <v>62</v>
      </c>
      <c r="D102" t="s">
        <v>23</v>
      </c>
      <c r="E102" s="2">
        <v>48699</v>
      </c>
      <c r="F102" s="3">
        <v>96</v>
      </c>
      <c r="G102" s="3">
        <v>729</v>
      </c>
      <c r="H102" s="2">
        <v>29817</v>
      </c>
      <c r="I102" s="3">
        <v>0</v>
      </c>
      <c r="J102" s="2">
        <v>8597</v>
      </c>
      <c r="K102" s="3">
        <v>13</v>
      </c>
      <c r="L102" t="s">
        <v>22</v>
      </c>
      <c r="M102" s="2">
        <v>35257</v>
      </c>
      <c r="N102" s="3">
        <v>1</v>
      </c>
      <c r="O102" s="3">
        <v>0</v>
      </c>
      <c r="P102" s="2">
        <f>Table1[[#This Row],[Sales]]-Table1[[#This Row],[Marketing_Spend]]</f>
        <v>26660</v>
      </c>
      <c r="Q102" s="3">
        <f>IF(Table1[[#This Row],[Profit]]&lt;0, 1, 0)</f>
        <v>0</v>
      </c>
      <c r="R102" s="6">
        <f>IF(Table1[[#This Row],[Spending_Score]]&lt;= 33, 1.1, IF(Table1[[#This Row],[Spending_Score]]&lt;=66, 1.4, 1.7))</f>
        <v>1.7</v>
      </c>
      <c r="S102" s="6">
        <f>IF(Table1[[#This Row],[Seasonality]]="Low", 0.8, IF(Table1[[#This Row],[Seasonality]]="High", 1.2, 1))</f>
        <v>0.8</v>
      </c>
      <c r="T102" s="2">
        <f>Table1[[#This Row],[Profit]]/Table1[[#This Row],[Purchase_Frequency]]</f>
        <v>2050.7692307692309</v>
      </c>
      <c r="U102" s="2">
        <f>IF(Table1[[#This Row],[Customer_Churn]] = 1, Table1[[#This Row],[Profit]], (Table1[[#This Row],[Avg_Sales]] * (Table1[[#This Row],[Purchase_Frequency]] * Table1[[#This Row],[Spend_Factor]]) * Table1[[#This Row],[Seasonality_Factor]]))</f>
        <v>26660</v>
      </c>
    </row>
    <row r="103" spans="1:21">
      <c r="A103" s="1">
        <v>45386</v>
      </c>
      <c r="B103">
        <v>102</v>
      </c>
      <c r="C103" s="3">
        <v>18</v>
      </c>
      <c r="D103" t="s">
        <v>21</v>
      </c>
      <c r="E103" s="2">
        <v>85375</v>
      </c>
      <c r="F103" s="3">
        <v>88</v>
      </c>
      <c r="G103" s="3">
        <v>608</v>
      </c>
      <c r="H103" s="2">
        <v>42947</v>
      </c>
      <c r="I103" s="3">
        <v>2</v>
      </c>
      <c r="J103" s="2">
        <v>15325</v>
      </c>
      <c r="K103" s="3">
        <v>13</v>
      </c>
      <c r="L103" t="s">
        <v>25</v>
      </c>
      <c r="M103" s="2">
        <v>19211</v>
      </c>
      <c r="N103" s="3">
        <v>0</v>
      </c>
      <c r="O103" s="3">
        <v>1</v>
      </c>
      <c r="P103" s="2">
        <f>Table1[[#This Row],[Sales]]-Table1[[#This Row],[Marketing_Spend]]</f>
        <v>3886</v>
      </c>
      <c r="Q103" s="3">
        <f>IF(Table1[[#This Row],[Profit]]&lt;0, 1, 0)</f>
        <v>0</v>
      </c>
      <c r="R103" s="6">
        <f>IF(Table1[[#This Row],[Spending_Score]]&lt;= 33, 1.1, IF(Table1[[#This Row],[Spending_Score]]&lt;=66, 1.4, 1.7))</f>
        <v>1.7</v>
      </c>
      <c r="S103" s="6">
        <f>IF(Table1[[#This Row],[Seasonality]]="Low", 0.8, IF(Table1[[#This Row],[Seasonality]]="High", 1.2, 1))</f>
        <v>1.2</v>
      </c>
      <c r="T103" s="2">
        <f>Table1[[#This Row],[Profit]]/Table1[[#This Row],[Purchase_Frequency]]</f>
        <v>298.92307692307691</v>
      </c>
      <c r="U103" s="2">
        <f>IF(Table1[[#This Row],[Customer_Churn]] = 1, Table1[[#This Row],[Profit]], (Table1[[#This Row],[Avg_Sales]] * (Table1[[#This Row],[Purchase_Frequency]] * Table1[[#This Row],[Spend_Factor]]) * Table1[[#This Row],[Seasonality_Factor]]))</f>
        <v>7927.4399999999987</v>
      </c>
    </row>
    <row r="104" spans="1:21">
      <c r="A104" s="1">
        <v>45339</v>
      </c>
      <c r="B104">
        <v>103</v>
      </c>
      <c r="C104" s="3">
        <v>42</v>
      </c>
      <c r="D104" t="s">
        <v>21</v>
      </c>
      <c r="E104" s="2">
        <v>87661</v>
      </c>
      <c r="F104" s="3">
        <v>78</v>
      </c>
      <c r="G104" s="3">
        <v>819</v>
      </c>
      <c r="H104" s="2">
        <v>32286</v>
      </c>
      <c r="I104" s="3">
        <v>0</v>
      </c>
      <c r="J104" s="2">
        <v>5458</v>
      </c>
      <c r="K104" s="3">
        <v>10</v>
      </c>
      <c r="L104" t="s">
        <v>25</v>
      </c>
      <c r="M104" s="2">
        <v>10232</v>
      </c>
      <c r="N104" s="3">
        <v>0</v>
      </c>
      <c r="O104" s="3">
        <v>0</v>
      </c>
      <c r="P104" s="2">
        <f>Table1[[#This Row],[Sales]]-Table1[[#This Row],[Marketing_Spend]]</f>
        <v>4774</v>
      </c>
      <c r="Q104" s="3">
        <f>IF(Table1[[#This Row],[Profit]]&lt;0, 1, 0)</f>
        <v>0</v>
      </c>
      <c r="R104" s="6">
        <f>IF(Table1[[#This Row],[Spending_Score]]&lt;= 33, 1.1, IF(Table1[[#This Row],[Spending_Score]]&lt;=66, 1.4, 1.7))</f>
        <v>1.7</v>
      </c>
      <c r="S104" s="6">
        <f>IF(Table1[[#This Row],[Seasonality]]="Low", 0.8, IF(Table1[[#This Row],[Seasonality]]="High", 1.2, 1))</f>
        <v>1.2</v>
      </c>
      <c r="T104" s="2">
        <f>Table1[[#This Row],[Profit]]/Table1[[#This Row],[Purchase_Frequency]]</f>
        <v>477.4</v>
      </c>
      <c r="U104" s="2">
        <f>IF(Table1[[#This Row],[Customer_Churn]] = 1, Table1[[#This Row],[Profit]], (Table1[[#This Row],[Avg_Sales]] * (Table1[[#This Row],[Purchase_Frequency]] * Table1[[#This Row],[Spend_Factor]]) * Table1[[#This Row],[Seasonality_Factor]]))</f>
        <v>9738.9599999999991</v>
      </c>
    </row>
    <row r="105" spans="1:21">
      <c r="A105" s="1">
        <v>45306</v>
      </c>
      <c r="B105">
        <v>104</v>
      </c>
      <c r="C105" s="3">
        <v>24</v>
      </c>
      <c r="D105" t="s">
        <v>23</v>
      </c>
      <c r="E105" s="2">
        <v>64247</v>
      </c>
      <c r="F105" s="3">
        <v>32</v>
      </c>
      <c r="G105" s="3">
        <v>326</v>
      </c>
      <c r="H105" s="2">
        <v>29817</v>
      </c>
      <c r="I105" s="3">
        <v>1</v>
      </c>
      <c r="J105" s="2">
        <v>7591</v>
      </c>
      <c r="K105" s="3">
        <v>4</v>
      </c>
      <c r="L105" t="s">
        <v>22</v>
      </c>
      <c r="M105" s="2">
        <v>72753</v>
      </c>
      <c r="N105" s="3">
        <v>1</v>
      </c>
      <c r="O105" s="3">
        <v>0</v>
      </c>
      <c r="P105" s="2">
        <f>Table1[[#This Row],[Sales]]-Table1[[#This Row],[Marketing_Spend]]</f>
        <v>65162</v>
      </c>
      <c r="Q105" s="3">
        <f>IF(Table1[[#This Row],[Profit]]&lt;0, 1, 0)</f>
        <v>0</v>
      </c>
      <c r="R105" s="6">
        <f>IF(Table1[[#This Row],[Spending_Score]]&lt;= 33, 1.1, IF(Table1[[#This Row],[Spending_Score]]&lt;=66, 1.4, 1.7))</f>
        <v>1.1000000000000001</v>
      </c>
      <c r="S105" s="6">
        <f>IF(Table1[[#This Row],[Seasonality]]="Low", 0.8, IF(Table1[[#This Row],[Seasonality]]="High", 1.2, 1))</f>
        <v>0.8</v>
      </c>
      <c r="T105" s="2">
        <f>Table1[[#This Row],[Profit]]/Table1[[#This Row],[Purchase_Frequency]]</f>
        <v>16290.5</v>
      </c>
      <c r="U105" s="2">
        <f>IF(Table1[[#This Row],[Customer_Churn]] = 1, Table1[[#This Row],[Profit]], (Table1[[#This Row],[Avg_Sales]] * (Table1[[#This Row],[Purchase_Frequency]] * Table1[[#This Row],[Spend_Factor]]) * Table1[[#This Row],[Seasonality_Factor]]))</f>
        <v>65162</v>
      </c>
    </row>
    <row r="106" spans="1:21">
      <c r="A106" s="1">
        <v>45363</v>
      </c>
      <c r="B106">
        <v>105</v>
      </c>
      <c r="C106" s="3">
        <v>26</v>
      </c>
      <c r="D106" t="s">
        <v>21</v>
      </c>
      <c r="E106" s="2">
        <v>134049</v>
      </c>
      <c r="F106" s="3">
        <v>46</v>
      </c>
      <c r="G106" s="3">
        <v>498</v>
      </c>
      <c r="H106" s="2">
        <v>11430</v>
      </c>
      <c r="I106" s="3">
        <v>2</v>
      </c>
      <c r="J106" s="2">
        <v>17346</v>
      </c>
      <c r="K106" s="3">
        <v>9</v>
      </c>
      <c r="L106" t="s">
        <v>22</v>
      </c>
      <c r="M106" s="2">
        <v>57691</v>
      </c>
      <c r="N106" s="3">
        <v>1</v>
      </c>
      <c r="O106" s="3">
        <v>1</v>
      </c>
      <c r="P106" s="2">
        <f>Table1[[#This Row],[Sales]]-Table1[[#This Row],[Marketing_Spend]]</f>
        <v>40345</v>
      </c>
      <c r="Q106" s="3">
        <f>IF(Table1[[#This Row],[Profit]]&lt;0, 1, 0)</f>
        <v>0</v>
      </c>
      <c r="R106" s="6">
        <f>IF(Table1[[#This Row],[Spending_Score]]&lt;= 33, 1.1, IF(Table1[[#This Row],[Spending_Score]]&lt;=66, 1.4, 1.7))</f>
        <v>1.4</v>
      </c>
      <c r="S106" s="6">
        <f>IF(Table1[[#This Row],[Seasonality]]="Low", 0.8, IF(Table1[[#This Row],[Seasonality]]="High", 1.2, 1))</f>
        <v>0.8</v>
      </c>
      <c r="T106" s="2">
        <f>Table1[[#This Row],[Profit]]/Table1[[#This Row],[Purchase_Frequency]]</f>
        <v>4482.7777777777774</v>
      </c>
      <c r="U106" s="2">
        <f>IF(Table1[[#This Row],[Customer_Churn]] = 1, Table1[[#This Row],[Profit]], (Table1[[#This Row],[Avg_Sales]] * (Table1[[#This Row],[Purchase_Frequency]] * Table1[[#This Row],[Spend_Factor]]) * Table1[[#This Row],[Seasonality_Factor]]))</f>
        <v>40345</v>
      </c>
    </row>
    <row r="107" spans="1:21">
      <c r="A107" s="1">
        <v>45369</v>
      </c>
      <c r="B107">
        <v>106</v>
      </c>
      <c r="C107" s="3">
        <v>41</v>
      </c>
      <c r="D107" t="s">
        <v>21</v>
      </c>
      <c r="E107" s="2">
        <v>36748</v>
      </c>
      <c r="F107" s="3">
        <v>16</v>
      </c>
      <c r="G107" s="3">
        <v>686</v>
      </c>
      <c r="H107" s="2">
        <v>44922</v>
      </c>
      <c r="I107" s="3">
        <v>1</v>
      </c>
      <c r="J107" s="2">
        <v>12826</v>
      </c>
      <c r="K107" s="3">
        <v>22</v>
      </c>
      <c r="L107" t="s">
        <v>22</v>
      </c>
      <c r="M107" s="2">
        <v>94765</v>
      </c>
      <c r="N107" s="3">
        <v>0</v>
      </c>
      <c r="O107" s="3">
        <v>0</v>
      </c>
      <c r="P107" s="2">
        <f>Table1[[#This Row],[Sales]]-Table1[[#This Row],[Marketing_Spend]]</f>
        <v>81939</v>
      </c>
      <c r="Q107" s="3">
        <f>IF(Table1[[#This Row],[Profit]]&lt;0, 1, 0)</f>
        <v>0</v>
      </c>
      <c r="R107" s="6">
        <f>IF(Table1[[#This Row],[Spending_Score]]&lt;= 33, 1.1, IF(Table1[[#This Row],[Spending_Score]]&lt;=66, 1.4, 1.7))</f>
        <v>1.1000000000000001</v>
      </c>
      <c r="S107" s="6">
        <f>IF(Table1[[#This Row],[Seasonality]]="Low", 0.8, IF(Table1[[#This Row],[Seasonality]]="High", 1.2, 1))</f>
        <v>0.8</v>
      </c>
      <c r="T107" s="2">
        <f>Table1[[#This Row],[Profit]]/Table1[[#This Row],[Purchase_Frequency]]</f>
        <v>3724.5</v>
      </c>
      <c r="U107" s="2">
        <f>IF(Table1[[#This Row],[Customer_Churn]] = 1, Table1[[#This Row],[Profit]], (Table1[[#This Row],[Avg_Sales]] * (Table1[[#This Row],[Purchase_Frequency]] * Table1[[#This Row],[Spend_Factor]]) * Table1[[#This Row],[Seasonality_Factor]]))</f>
        <v>72106.320000000007</v>
      </c>
    </row>
    <row r="108" spans="1:21">
      <c r="A108" s="1">
        <v>45378</v>
      </c>
      <c r="B108">
        <v>107</v>
      </c>
      <c r="C108" s="3">
        <v>18</v>
      </c>
      <c r="D108" t="s">
        <v>21</v>
      </c>
      <c r="E108" s="2">
        <v>125113</v>
      </c>
      <c r="F108" s="3">
        <v>68</v>
      </c>
      <c r="G108" s="3">
        <v>588</v>
      </c>
      <c r="H108" s="2">
        <v>18828</v>
      </c>
      <c r="I108" s="3">
        <v>1</v>
      </c>
      <c r="J108" s="2">
        <v>19693</v>
      </c>
      <c r="K108" s="3">
        <v>24</v>
      </c>
      <c r="L108" t="s">
        <v>22</v>
      </c>
      <c r="M108" s="2">
        <v>84768</v>
      </c>
      <c r="N108" s="3">
        <v>0</v>
      </c>
      <c r="O108" s="3">
        <v>1</v>
      </c>
      <c r="P108" s="2">
        <f>Table1[[#This Row],[Sales]]-Table1[[#This Row],[Marketing_Spend]]</f>
        <v>65075</v>
      </c>
      <c r="Q108" s="3">
        <f>IF(Table1[[#This Row],[Profit]]&lt;0, 1, 0)</f>
        <v>0</v>
      </c>
      <c r="R108" s="6">
        <f>IF(Table1[[#This Row],[Spending_Score]]&lt;= 33, 1.1, IF(Table1[[#This Row],[Spending_Score]]&lt;=66, 1.4, 1.7))</f>
        <v>1.7</v>
      </c>
      <c r="S108" s="6">
        <f>IF(Table1[[#This Row],[Seasonality]]="Low", 0.8, IF(Table1[[#This Row],[Seasonality]]="High", 1.2, 1))</f>
        <v>0.8</v>
      </c>
      <c r="T108" s="2">
        <f>Table1[[#This Row],[Profit]]/Table1[[#This Row],[Purchase_Frequency]]</f>
        <v>2711.4583333333335</v>
      </c>
      <c r="U108" s="2">
        <f>IF(Table1[[#This Row],[Customer_Churn]] = 1, Table1[[#This Row],[Profit]], (Table1[[#This Row],[Avg_Sales]] * (Table1[[#This Row],[Purchase_Frequency]] * Table1[[#This Row],[Spend_Factor]]) * Table1[[#This Row],[Seasonality_Factor]]))</f>
        <v>88502</v>
      </c>
    </row>
    <row r="109" spans="1:21">
      <c r="A109" s="1">
        <v>45353</v>
      </c>
      <c r="B109">
        <v>108</v>
      </c>
      <c r="C109" s="3">
        <v>61</v>
      </c>
      <c r="D109" t="s">
        <v>21</v>
      </c>
      <c r="E109" s="2">
        <v>24621</v>
      </c>
      <c r="F109" s="3">
        <v>37</v>
      </c>
      <c r="G109" s="3">
        <v>835</v>
      </c>
      <c r="H109" s="2">
        <v>47913</v>
      </c>
      <c r="I109" s="3">
        <v>2</v>
      </c>
      <c r="J109" s="2">
        <v>15138</v>
      </c>
      <c r="K109" s="3">
        <v>23</v>
      </c>
      <c r="L109" t="s">
        <v>25</v>
      </c>
      <c r="M109" s="2">
        <v>30613</v>
      </c>
      <c r="N109" s="3">
        <v>0</v>
      </c>
      <c r="O109" s="3">
        <v>0</v>
      </c>
      <c r="P109" s="2">
        <f>Table1[[#This Row],[Sales]]-Table1[[#This Row],[Marketing_Spend]]</f>
        <v>15475</v>
      </c>
      <c r="Q109" s="3">
        <f>IF(Table1[[#This Row],[Profit]]&lt;0, 1, 0)</f>
        <v>0</v>
      </c>
      <c r="R109" s="6">
        <f>IF(Table1[[#This Row],[Spending_Score]]&lt;= 33, 1.1, IF(Table1[[#This Row],[Spending_Score]]&lt;=66, 1.4, 1.7))</f>
        <v>1.4</v>
      </c>
      <c r="S109" s="6">
        <f>IF(Table1[[#This Row],[Seasonality]]="Low", 0.8, IF(Table1[[#This Row],[Seasonality]]="High", 1.2, 1))</f>
        <v>1.2</v>
      </c>
      <c r="T109" s="2">
        <f>Table1[[#This Row],[Profit]]/Table1[[#This Row],[Purchase_Frequency]]</f>
        <v>672.82608695652175</v>
      </c>
      <c r="U109" s="2">
        <f>IF(Table1[[#This Row],[Customer_Churn]] = 1, Table1[[#This Row],[Profit]], (Table1[[#This Row],[Avg_Sales]] * (Table1[[#This Row],[Purchase_Frequency]] * Table1[[#This Row],[Spend_Factor]]) * Table1[[#This Row],[Seasonality_Factor]]))</f>
        <v>25997.999999999996</v>
      </c>
    </row>
    <row r="110" spans="1:21">
      <c r="A110" s="1">
        <v>45331</v>
      </c>
      <c r="B110">
        <v>109</v>
      </c>
      <c r="C110" s="3">
        <v>25</v>
      </c>
      <c r="D110" t="s">
        <v>21</v>
      </c>
      <c r="E110" s="2">
        <v>35034</v>
      </c>
      <c r="F110" s="3">
        <v>54</v>
      </c>
      <c r="G110" s="3">
        <v>677</v>
      </c>
      <c r="H110" s="2">
        <v>36497</v>
      </c>
      <c r="I110" s="3">
        <v>0</v>
      </c>
      <c r="J110" s="2">
        <v>18294</v>
      </c>
      <c r="K110" s="3">
        <v>27</v>
      </c>
      <c r="L110" t="s">
        <v>25</v>
      </c>
      <c r="M110" s="2">
        <v>19026</v>
      </c>
      <c r="N110" s="3">
        <v>0</v>
      </c>
      <c r="O110" s="3">
        <v>0</v>
      </c>
      <c r="P110" s="2">
        <f>Table1[[#This Row],[Sales]]-Table1[[#This Row],[Marketing_Spend]]</f>
        <v>732</v>
      </c>
      <c r="Q110" s="3">
        <f>IF(Table1[[#This Row],[Profit]]&lt;0, 1, 0)</f>
        <v>0</v>
      </c>
      <c r="R110" s="6">
        <f>IF(Table1[[#This Row],[Spending_Score]]&lt;= 33, 1.1, IF(Table1[[#This Row],[Spending_Score]]&lt;=66, 1.4, 1.7))</f>
        <v>1.4</v>
      </c>
      <c r="S110" s="6">
        <f>IF(Table1[[#This Row],[Seasonality]]="Low", 0.8, IF(Table1[[#This Row],[Seasonality]]="High", 1.2, 1))</f>
        <v>1.2</v>
      </c>
      <c r="T110" s="2">
        <f>Table1[[#This Row],[Profit]]/Table1[[#This Row],[Purchase_Frequency]]</f>
        <v>27.111111111111111</v>
      </c>
      <c r="U110" s="2">
        <f>IF(Table1[[#This Row],[Customer_Churn]] = 1, Table1[[#This Row],[Profit]], (Table1[[#This Row],[Avg_Sales]] * (Table1[[#This Row],[Purchase_Frequency]] * Table1[[#This Row],[Spend_Factor]]) * Table1[[#This Row],[Seasonality_Factor]]))</f>
        <v>1229.76</v>
      </c>
    </row>
    <row r="111" spans="1:21">
      <c r="A111" s="1">
        <v>45376</v>
      </c>
      <c r="B111">
        <v>110</v>
      </c>
      <c r="C111" s="3">
        <v>41</v>
      </c>
      <c r="D111" t="s">
        <v>23</v>
      </c>
      <c r="E111" s="2">
        <v>131927</v>
      </c>
      <c r="F111" s="3">
        <v>85</v>
      </c>
      <c r="G111" s="3">
        <v>826</v>
      </c>
      <c r="H111" s="2">
        <v>44256</v>
      </c>
      <c r="I111" s="3">
        <v>2</v>
      </c>
      <c r="J111" s="2">
        <v>3169</v>
      </c>
      <c r="K111" s="3">
        <v>2</v>
      </c>
      <c r="L111" t="s">
        <v>24</v>
      </c>
      <c r="M111" s="2">
        <v>58535</v>
      </c>
      <c r="N111" s="3">
        <v>1</v>
      </c>
      <c r="O111" s="3">
        <v>0</v>
      </c>
      <c r="P111" s="2">
        <f>Table1[[#This Row],[Sales]]-Table1[[#This Row],[Marketing_Spend]]</f>
        <v>55366</v>
      </c>
      <c r="Q111" s="3">
        <f>IF(Table1[[#This Row],[Profit]]&lt;0, 1, 0)</f>
        <v>0</v>
      </c>
      <c r="R111" s="6">
        <f>IF(Table1[[#This Row],[Spending_Score]]&lt;= 33, 1.1, IF(Table1[[#This Row],[Spending_Score]]&lt;=66, 1.4, 1.7))</f>
        <v>1.7</v>
      </c>
      <c r="S111" s="6">
        <f>IF(Table1[[#This Row],[Seasonality]]="Low", 0.8, IF(Table1[[#This Row],[Seasonality]]="High", 1.2, 1))</f>
        <v>1</v>
      </c>
      <c r="T111" s="2">
        <f>Table1[[#This Row],[Profit]]/Table1[[#This Row],[Purchase_Frequency]]</f>
        <v>27683</v>
      </c>
      <c r="U111" s="2">
        <f>IF(Table1[[#This Row],[Customer_Churn]] = 1, Table1[[#This Row],[Profit]], (Table1[[#This Row],[Avg_Sales]] * (Table1[[#This Row],[Purchase_Frequency]] * Table1[[#This Row],[Spend_Factor]]) * Table1[[#This Row],[Seasonality_Factor]]))</f>
        <v>55366</v>
      </c>
    </row>
    <row r="112" spans="1:21">
      <c r="A112" s="1">
        <v>45351</v>
      </c>
      <c r="B112">
        <v>111</v>
      </c>
      <c r="C112" s="3">
        <v>28</v>
      </c>
      <c r="D112" t="s">
        <v>23</v>
      </c>
      <c r="E112" s="2">
        <v>147858</v>
      </c>
      <c r="F112" s="3">
        <v>14</v>
      </c>
      <c r="G112" s="3">
        <v>452</v>
      </c>
      <c r="H112" s="2">
        <v>41618</v>
      </c>
      <c r="I112" s="3">
        <v>1</v>
      </c>
      <c r="J112" s="2">
        <v>19556</v>
      </c>
      <c r="K112" s="3">
        <v>19</v>
      </c>
      <c r="L112" t="s">
        <v>25</v>
      </c>
      <c r="M112" s="2">
        <v>99090</v>
      </c>
      <c r="N112" s="3">
        <v>0</v>
      </c>
      <c r="O112" s="3">
        <v>0</v>
      </c>
      <c r="P112" s="2">
        <f>Table1[[#This Row],[Sales]]-Table1[[#This Row],[Marketing_Spend]]</f>
        <v>79534</v>
      </c>
      <c r="Q112" s="3">
        <f>IF(Table1[[#This Row],[Profit]]&lt;0, 1, 0)</f>
        <v>0</v>
      </c>
      <c r="R112" s="6">
        <f>IF(Table1[[#This Row],[Spending_Score]]&lt;= 33, 1.1, IF(Table1[[#This Row],[Spending_Score]]&lt;=66, 1.4, 1.7))</f>
        <v>1.1000000000000001</v>
      </c>
      <c r="S112" s="6">
        <f>IF(Table1[[#This Row],[Seasonality]]="Low", 0.8, IF(Table1[[#This Row],[Seasonality]]="High", 1.2, 1))</f>
        <v>1.2</v>
      </c>
      <c r="T112" s="2">
        <f>Table1[[#This Row],[Profit]]/Table1[[#This Row],[Purchase_Frequency]]</f>
        <v>4186</v>
      </c>
      <c r="U112" s="2">
        <f>IF(Table1[[#This Row],[Customer_Churn]] = 1, Table1[[#This Row],[Profit]], (Table1[[#This Row],[Avg_Sales]] * (Table1[[#This Row],[Purchase_Frequency]] * Table1[[#This Row],[Spend_Factor]]) * Table1[[#This Row],[Seasonality_Factor]]))</f>
        <v>104984.88</v>
      </c>
    </row>
    <row r="113" spans="1:21">
      <c r="A113" s="1">
        <v>45400</v>
      </c>
      <c r="B113">
        <v>112</v>
      </c>
      <c r="C113" s="3">
        <v>68</v>
      </c>
      <c r="D113" t="s">
        <v>23</v>
      </c>
      <c r="E113" s="2">
        <v>25126</v>
      </c>
      <c r="F113" s="3">
        <v>95</v>
      </c>
      <c r="G113" s="3">
        <v>505</v>
      </c>
      <c r="H113" s="2">
        <v>29817</v>
      </c>
      <c r="I113" s="3">
        <v>1</v>
      </c>
      <c r="J113" s="2">
        <v>7313</v>
      </c>
      <c r="K113" s="3">
        <v>1</v>
      </c>
      <c r="L113" t="s">
        <v>22</v>
      </c>
      <c r="M113" s="2">
        <v>35908</v>
      </c>
      <c r="N113" s="3">
        <v>1</v>
      </c>
      <c r="O113" s="3">
        <v>1</v>
      </c>
      <c r="P113" s="2">
        <f>Table1[[#This Row],[Sales]]-Table1[[#This Row],[Marketing_Spend]]</f>
        <v>28595</v>
      </c>
      <c r="Q113" s="3">
        <f>IF(Table1[[#This Row],[Profit]]&lt;0, 1, 0)</f>
        <v>0</v>
      </c>
      <c r="R113" s="6">
        <f>IF(Table1[[#This Row],[Spending_Score]]&lt;= 33, 1.1, IF(Table1[[#This Row],[Spending_Score]]&lt;=66, 1.4, 1.7))</f>
        <v>1.7</v>
      </c>
      <c r="S113" s="6">
        <f>IF(Table1[[#This Row],[Seasonality]]="Low", 0.8, IF(Table1[[#This Row],[Seasonality]]="High", 1.2, 1))</f>
        <v>0.8</v>
      </c>
      <c r="T113" s="2">
        <f>Table1[[#This Row],[Profit]]/Table1[[#This Row],[Purchase_Frequency]]</f>
        <v>28595</v>
      </c>
      <c r="U113" s="2">
        <f>IF(Table1[[#This Row],[Customer_Churn]] = 1, Table1[[#This Row],[Profit]], (Table1[[#This Row],[Avg_Sales]] * (Table1[[#This Row],[Purchase_Frequency]] * Table1[[#This Row],[Spend_Factor]]) * Table1[[#This Row],[Seasonality_Factor]]))</f>
        <v>28595</v>
      </c>
    </row>
    <row r="114" spans="1:21">
      <c r="A114" s="1">
        <v>45373</v>
      </c>
      <c r="B114">
        <v>113</v>
      </c>
      <c r="C114" s="3">
        <v>34</v>
      </c>
      <c r="D114" t="s">
        <v>21</v>
      </c>
      <c r="E114" s="2">
        <v>25122</v>
      </c>
      <c r="F114" s="3">
        <v>55</v>
      </c>
      <c r="G114" s="3">
        <v>754</v>
      </c>
      <c r="H114" s="2">
        <v>35158</v>
      </c>
      <c r="I114" s="3">
        <v>2</v>
      </c>
      <c r="J114" s="2">
        <v>9315</v>
      </c>
      <c r="K114" s="3">
        <v>25</v>
      </c>
      <c r="L114" t="s">
        <v>24</v>
      </c>
      <c r="M114" s="2">
        <v>57113</v>
      </c>
      <c r="N114" s="3">
        <v>0</v>
      </c>
      <c r="O114" s="3">
        <v>0</v>
      </c>
      <c r="P114" s="2">
        <f>Table1[[#This Row],[Sales]]-Table1[[#This Row],[Marketing_Spend]]</f>
        <v>47798</v>
      </c>
      <c r="Q114" s="3">
        <f>IF(Table1[[#This Row],[Profit]]&lt;0, 1, 0)</f>
        <v>0</v>
      </c>
      <c r="R114" s="6">
        <f>IF(Table1[[#This Row],[Spending_Score]]&lt;= 33, 1.1, IF(Table1[[#This Row],[Spending_Score]]&lt;=66, 1.4, 1.7))</f>
        <v>1.4</v>
      </c>
      <c r="S114" s="6">
        <f>IF(Table1[[#This Row],[Seasonality]]="Low", 0.8, IF(Table1[[#This Row],[Seasonality]]="High", 1.2, 1))</f>
        <v>1</v>
      </c>
      <c r="T114" s="2">
        <f>Table1[[#This Row],[Profit]]/Table1[[#This Row],[Purchase_Frequency]]</f>
        <v>1911.92</v>
      </c>
      <c r="U114" s="2">
        <f>IF(Table1[[#This Row],[Customer_Churn]] = 1, Table1[[#This Row],[Profit]], (Table1[[#This Row],[Avg_Sales]] * (Table1[[#This Row],[Purchase_Frequency]] * Table1[[#This Row],[Spend_Factor]]) * Table1[[#This Row],[Seasonality_Factor]]))</f>
        <v>66917.2</v>
      </c>
    </row>
    <row r="115" spans="1:21">
      <c r="A115" s="1">
        <v>45402</v>
      </c>
      <c r="B115">
        <v>114</v>
      </c>
      <c r="C115" s="3">
        <v>25</v>
      </c>
      <c r="D115" t="s">
        <v>21</v>
      </c>
      <c r="E115" s="2">
        <v>38030</v>
      </c>
      <c r="F115" s="3">
        <v>48</v>
      </c>
      <c r="G115" s="3">
        <v>572</v>
      </c>
      <c r="H115" s="2">
        <v>30032</v>
      </c>
      <c r="I115" s="3">
        <v>0</v>
      </c>
      <c r="J115" s="2">
        <v>9036</v>
      </c>
      <c r="K115" s="3">
        <v>29</v>
      </c>
      <c r="L115" t="s">
        <v>22</v>
      </c>
      <c r="M115" s="2">
        <v>24610</v>
      </c>
      <c r="N115" s="3">
        <v>0</v>
      </c>
      <c r="O115" s="3">
        <v>0</v>
      </c>
      <c r="P115" s="2">
        <f>Table1[[#This Row],[Sales]]-Table1[[#This Row],[Marketing_Spend]]</f>
        <v>15574</v>
      </c>
      <c r="Q115" s="3">
        <f>IF(Table1[[#This Row],[Profit]]&lt;0, 1, 0)</f>
        <v>0</v>
      </c>
      <c r="R115" s="6">
        <f>IF(Table1[[#This Row],[Spending_Score]]&lt;= 33, 1.1, IF(Table1[[#This Row],[Spending_Score]]&lt;=66, 1.4, 1.7))</f>
        <v>1.4</v>
      </c>
      <c r="S115" s="6">
        <f>IF(Table1[[#This Row],[Seasonality]]="Low", 0.8, IF(Table1[[#This Row],[Seasonality]]="High", 1.2, 1))</f>
        <v>0.8</v>
      </c>
      <c r="T115" s="2">
        <f>Table1[[#This Row],[Profit]]/Table1[[#This Row],[Purchase_Frequency]]</f>
        <v>537.0344827586207</v>
      </c>
      <c r="U115" s="2">
        <f>IF(Table1[[#This Row],[Customer_Churn]] = 1, Table1[[#This Row],[Profit]], (Table1[[#This Row],[Avg_Sales]] * (Table1[[#This Row],[Purchase_Frequency]] * Table1[[#This Row],[Spend_Factor]]) * Table1[[#This Row],[Seasonality_Factor]]))</f>
        <v>17442.88</v>
      </c>
    </row>
    <row r="116" spans="1:21">
      <c r="A116" s="1">
        <v>45344</v>
      </c>
      <c r="B116">
        <v>115</v>
      </c>
      <c r="C116" s="3">
        <v>52</v>
      </c>
      <c r="D116" t="s">
        <v>23</v>
      </c>
      <c r="E116" s="2">
        <v>102838</v>
      </c>
      <c r="F116" s="3">
        <v>82</v>
      </c>
      <c r="G116" s="3">
        <v>588</v>
      </c>
      <c r="H116" s="2">
        <v>42846</v>
      </c>
      <c r="I116" s="3">
        <v>0</v>
      </c>
      <c r="J116" s="2">
        <v>1785</v>
      </c>
      <c r="K116" s="3">
        <v>7</v>
      </c>
      <c r="L116" t="s">
        <v>25</v>
      </c>
      <c r="M116" s="2">
        <v>51646</v>
      </c>
      <c r="N116" s="3">
        <v>0</v>
      </c>
      <c r="O116" s="3">
        <v>0</v>
      </c>
      <c r="P116" s="2">
        <f>Table1[[#This Row],[Sales]]-Table1[[#This Row],[Marketing_Spend]]</f>
        <v>49861</v>
      </c>
      <c r="Q116" s="3">
        <f>IF(Table1[[#This Row],[Profit]]&lt;0, 1, 0)</f>
        <v>0</v>
      </c>
      <c r="R116" s="6">
        <f>IF(Table1[[#This Row],[Spending_Score]]&lt;= 33, 1.1, IF(Table1[[#This Row],[Spending_Score]]&lt;=66, 1.4, 1.7))</f>
        <v>1.7</v>
      </c>
      <c r="S116" s="6">
        <f>IF(Table1[[#This Row],[Seasonality]]="Low", 0.8, IF(Table1[[#This Row],[Seasonality]]="High", 1.2, 1))</f>
        <v>1.2</v>
      </c>
      <c r="T116" s="2">
        <f>Table1[[#This Row],[Profit]]/Table1[[#This Row],[Purchase_Frequency]]</f>
        <v>7123</v>
      </c>
      <c r="U116" s="2">
        <f>IF(Table1[[#This Row],[Customer_Churn]] = 1, Table1[[#This Row],[Profit]], (Table1[[#This Row],[Avg_Sales]] * (Table1[[#This Row],[Purchase_Frequency]] * Table1[[#This Row],[Spend_Factor]]) * Table1[[#This Row],[Seasonality_Factor]]))</f>
        <v>101716.43999999999</v>
      </c>
    </row>
    <row r="117" spans="1:21">
      <c r="A117" s="1">
        <v>45315</v>
      </c>
      <c r="B117">
        <v>116</v>
      </c>
      <c r="C117" s="3">
        <v>52</v>
      </c>
      <c r="D117" t="s">
        <v>21</v>
      </c>
      <c r="E117" s="2">
        <v>104717</v>
      </c>
      <c r="F117" s="3">
        <v>7</v>
      </c>
      <c r="G117" s="3">
        <v>820</v>
      </c>
      <c r="H117" s="2">
        <v>49936</v>
      </c>
      <c r="I117" s="3">
        <v>1</v>
      </c>
      <c r="J117" s="2">
        <v>7139</v>
      </c>
      <c r="K117" s="3">
        <v>17</v>
      </c>
      <c r="L117" t="s">
        <v>24</v>
      </c>
      <c r="M117" s="2">
        <v>68185</v>
      </c>
      <c r="N117" s="3">
        <v>0</v>
      </c>
      <c r="O117" s="3">
        <v>0</v>
      </c>
      <c r="P117" s="2">
        <f>Table1[[#This Row],[Sales]]-Table1[[#This Row],[Marketing_Spend]]</f>
        <v>61046</v>
      </c>
      <c r="Q117" s="3">
        <f>IF(Table1[[#This Row],[Profit]]&lt;0, 1, 0)</f>
        <v>0</v>
      </c>
      <c r="R117" s="6">
        <f>IF(Table1[[#This Row],[Spending_Score]]&lt;= 33, 1.1, IF(Table1[[#This Row],[Spending_Score]]&lt;=66, 1.4, 1.7))</f>
        <v>1.1000000000000001</v>
      </c>
      <c r="S117" s="6">
        <f>IF(Table1[[#This Row],[Seasonality]]="Low", 0.8, IF(Table1[[#This Row],[Seasonality]]="High", 1.2, 1))</f>
        <v>1</v>
      </c>
      <c r="T117" s="2">
        <f>Table1[[#This Row],[Profit]]/Table1[[#This Row],[Purchase_Frequency]]</f>
        <v>3590.9411764705883</v>
      </c>
      <c r="U117" s="2">
        <f>IF(Table1[[#This Row],[Customer_Churn]] = 1, Table1[[#This Row],[Profit]], (Table1[[#This Row],[Avg_Sales]] * (Table1[[#This Row],[Purchase_Frequency]] * Table1[[#This Row],[Spend_Factor]]) * Table1[[#This Row],[Seasonality_Factor]]))</f>
        <v>67150.600000000006</v>
      </c>
    </row>
    <row r="118" spans="1:21">
      <c r="A118" s="1">
        <v>45317</v>
      </c>
      <c r="B118">
        <v>117</v>
      </c>
      <c r="C118" s="3">
        <v>50</v>
      </c>
      <c r="D118" t="s">
        <v>23</v>
      </c>
      <c r="E118" s="2">
        <v>75658</v>
      </c>
      <c r="F118" s="3">
        <v>74</v>
      </c>
      <c r="G118" s="3">
        <v>800</v>
      </c>
      <c r="H118" s="2">
        <v>34794</v>
      </c>
      <c r="I118" s="3">
        <v>1</v>
      </c>
      <c r="J118" s="2">
        <v>7344</v>
      </c>
      <c r="K118" s="3">
        <v>3</v>
      </c>
      <c r="L118" t="s">
        <v>22</v>
      </c>
      <c r="M118" s="2">
        <v>77567</v>
      </c>
      <c r="N118" s="3">
        <v>1</v>
      </c>
      <c r="O118" s="3">
        <v>0</v>
      </c>
      <c r="P118" s="2">
        <f>Table1[[#This Row],[Sales]]-Table1[[#This Row],[Marketing_Spend]]</f>
        <v>70223</v>
      </c>
      <c r="Q118" s="3">
        <f>IF(Table1[[#This Row],[Profit]]&lt;0, 1, 0)</f>
        <v>0</v>
      </c>
      <c r="R118" s="6">
        <f>IF(Table1[[#This Row],[Spending_Score]]&lt;= 33, 1.1, IF(Table1[[#This Row],[Spending_Score]]&lt;=66, 1.4, 1.7))</f>
        <v>1.7</v>
      </c>
      <c r="S118" s="6">
        <f>IF(Table1[[#This Row],[Seasonality]]="Low", 0.8, IF(Table1[[#This Row],[Seasonality]]="High", 1.2, 1))</f>
        <v>0.8</v>
      </c>
      <c r="T118" s="2">
        <f>Table1[[#This Row],[Profit]]/Table1[[#This Row],[Purchase_Frequency]]</f>
        <v>23407.666666666668</v>
      </c>
      <c r="U118" s="2">
        <f>IF(Table1[[#This Row],[Customer_Churn]] = 1, Table1[[#This Row],[Profit]], (Table1[[#This Row],[Avg_Sales]] * (Table1[[#This Row],[Purchase_Frequency]] * Table1[[#This Row],[Spend_Factor]]) * Table1[[#This Row],[Seasonality_Factor]]))</f>
        <v>70223</v>
      </c>
    </row>
    <row r="119" spans="1:21">
      <c r="A119" s="1">
        <v>45380</v>
      </c>
      <c r="B119">
        <v>118</v>
      </c>
      <c r="C119" s="3">
        <v>22</v>
      </c>
      <c r="D119" t="s">
        <v>23</v>
      </c>
      <c r="E119" s="2">
        <v>58638</v>
      </c>
      <c r="F119" s="3">
        <v>7</v>
      </c>
      <c r="G119" s="3">
        <v>416</v>
      </c>
      <c r="H119" s="2">
        <v>10448</v>
      </c>
      <c r="I119" s="3">
        <v>0</v>
      </c>
      <c r="J119" s="2">
        <v>19800</v>
      </c>
      <c r="K119" s="3">
        <v>20</v>
      </c>
      <c r="L119" t="s">
        <v>24</v>
      </c>
      <c r="M119" s="2">
        <v>52574</v>
      </c>
      <c r="N119" s="3">
        <v>1</v>
      </c>
      <c r="O119" s="3">
        <v>0</v>
      </c>
      <c r="P119" s="2">
        <f>Table1[[#This Row],[Sales]]-Table1[[#This Row],[Marketing_Spend]]</f>
        <v>32774</v>
      </c>
      <c r="Q119" s="3">
        <f>IF(Table1[[#This Row],[Profit]]&lt;0, 1, 0)</f>
        <v>0</v>
      </c>
      <c r="R119" s="6">
        <f>IF(Table1[[#This Row],[Spending_Score]]&lt;= 33, 1.1, IF(Table1[[#This Row],[Spending_Score]]&lt;=66, 1.4, 1.7))</f>
        <v>1.1000000000000001</v>
      </c>
      <c r="S119" s="6">
        <f>IF(Table1[[#This Row],[Seasonality]]="Low", 0.8, IF(Table1[[#This Row],[Seasonality]]="High", 1.2, 1))</f>
        <v>1</v>
      </c>
      <c r="T119" s="2">
        <f>Table1[[#This Row],[Profit]]/Table1[[#This Row],[Purchase_Frequency]]</f>
        <v>1638.7</v>
      </c>
      <c r="U119" s="2">
        <f>IF(Table1[[#This Row],[Customer_Churn]] = 1, Table1[[#This Row],[Profit]], (Table1[[#This Row],[Avg_Sales]] * (Table1[[#This Row],[Purchase_Frequency]] * Table1[[#This Row],[Spend_Factor]]) * Table1[[#This Row],[Seasonality_Factor]]))</f>
        <v>32774</v>
      </c>
    </row>
    <row r="120" spans="1:21">
      <c r="A120" s="1">
        <v>45351</v>
      </c>
      <c r="B120">
        <v>119</v>
      </c>
      <c r="C120" s="3">
        <v>59</v>
      </c>
      <c r="D120" t="s">
        <v>23</v>
      </c>
      <c r="E120" s="2">
        <v>87067</v>
      </c>
      <c r="F120" s="3">
        <v>33</v>
      </c>
      <c r="G120" s="3">
        <v>685</v>
      </c>
      <c r="H120" s="2">
        <v>33861</v>
      </c>
      <c r="I120" s="3">
        <v>2</v>
      </c>
      <c r="J120" s="2">
        <v>15973</v>
      </c>
      <c r="K120" s="3">
        <v>20</v>
      </c>
      <c r="L120" t="s">
        <v>24</v>
      </c>
      <c r="M120" s="2">
        <v>96051</v>
      </c>
      <c r="N120" s="3">
        <v>0</v>
      </c>
      <c r="O120" s="3">
        <v>0</v>
      </c>
      <c r="P120" s="2">
        <f>Table1[[#This Row],[Sales]]-Table1[[#This Row],[Marketing_Spend]]</f>
        <v>80078</v>
      </c>
      <c r="Q120" s="3">
        <f>IF(Table1[[#This Row],[Profit]]&lt;0, 1, 0)</f>
        <v>0</v>
      </c>
      <c r="R120" s="6">
        <f>IF(Table1[[#This Row],[Spending_Score]]&lt;= 33, 1.1, IF(Table1[[#This Row],[Spending_Score]]&lt;=66, 1.4, 1.7))</f>
        <v>1.1000000000000001</v>
      </c>
      <c r="S120" s="6">
        <f>IF(Table1[[#This Row],[Seasonality]]="Low", 0.8, IF(Table1[[#This Row],[Seasonality]]="High", 1.2, 1))</f>
        <v>1</v>
      </c>
      <c r="T120" s="2">
        <f>Table1[[#This Row],[Profit]]/Table1[[#This Row],[Purchase_Frequency]]</f>
        <v>4003.9</v>
      </c>
      <c r="U120" s="2">
        <f>IF(Table1[[#This Row],[Customer_Churn]] = 1, Table1[[#This Row],[Profit]], (Table1[[#This Row],[Avg_Sales]] * (Table1[[#This Row],[Purchase_Frequency]] * Table1[[#This Row],[Spend_Factor]]) * Table1[[#This Row],[Seasonality_Factor]]))</f>
        <v>88085.8</v>
      </c>
    </row>
    <row r="121" spans="1:21">
      <c r="A121" s="1">
        <v>45400</v>
      </c>
      <c r="B121">
        <v>120</v>
      </c>
      <c r="C121" s="3">
        <v>56</v>
      </c>
      <c r="D121" t="s">
        <v>21</v>
      </c>
      <c r="E121" s="2">
        <v>126476</v>
      </c>
      <c r="F121" s="3">
        <v>23</v>
      </c>
      <c r="G121" s="3">
        <v>643</v>
      </c>
      <c r="H121" s="2">
        <v>33141</v>
      </c>
      <c r="I121" s="3">
        <v>1</v>
      </c>
      <c r="J121" s="2">
        <v>6619</v>
      </c>
      <c r="K121" s="3">
        <v>21</v>
      </c>
      <c r="L121" t="s">
        <v>25</v>
      </c>
      <c r="M121" s="2">
        <v>41182</v>
      </c>
      <c r="N121" s="3">
        <v>0</v>
      </c>
      <c r="O121" s="3">
        <v>0</v>
      </c>
      <c r="P121" s="2">
        <f>Table1[[#This Row],[Sales]]-Table1[[#This Row],[Marketing_Spend]]</f>
        <v>34563</v>
      </c>
      <c r="Q121" s="3">
        <f>IF(Table1[[#This Row],[Profit]]&lt;0, 1, 0)</f>
        <v>0</v>
      </c>
      <c r="R121" s="6">
        <f>IF(Table1[[#This Row],[Spending_Score]]&lt;= 33, 1.1, IF(Table1[[#This Row],[Spending_Score]]&lt;=66, 1.4, 1.7))</f>
        <v>1.1000000000000001</v>
      </c>
      <c r="S121" s="6">
        <f>IF(Table1[[#This Row],[Seasonality]]="Low", 0.8, IF(Table1[[#This Row],[Seasonality]]="High", 1.2, 1))</f>
        <v>1.2</v>
      </c>
      <c r="T121" s="2">
        <f>Table1[[#This Row],[Profit]]/Table1[[#This Row],[Purchase_Frequency]]</f>
        <v>1645.8571428571429</v>
      </c>
      <c r="U121" s="2">
        <f>IF(Table1[[#This Row],[Customer_Churn]] = 1, Table1[[#This Row],[Profit]], (Table1[[#This Row],[Avg_Sales]] * (Table1[[#This Row],[Purchase_Frequency]] * Table1[[#This Row],[Spend_Factor]]) * Table1[[#This Row],[Seasonality_Factor]]))</f>
        <v>45623.16</v>
      </c>
    </row>
    <row r="122" spans="1:21">
      <c r="A122" s="1">
        <v>45332</v>
      </c>
      <c r="B122">
        <v>121</v>
      </c>
      <c r="C122" s="3">
        <v>58</v>
      </c>
      <c r="D122" t="s">
        <v>21</v>
      </c>
      <c r="E122" s="2">
        <v>138033</v>
      </c>
      <c r="F122" s="3">
        <v>85</v>
      </c>
      <c r="G122" s="3">
        <v>694</v>
      </c>
      <c r="H122" s="2">
        <v>14074</v>
      </c>
      <c r="I122" s="3">
        <v>0</v>
      </c>
      <c r="J122" s="2">
        <v>2936</v>
      </c>
      <c r="K122" s="3">
        <v>3</v>
      </c>
      <c r="L122" t="s">
        <v>22</v>
      </c>
      <c r="M122" s="2">
        <v>5570</v>
      </c>
      <c r="N122" s="3">
        <v>0</v>
      </c>
      <c r="O122" s="3">
        <v>0</v>
      </c>
      <c r="P122" s="2">
        <f>Table1[[#This Row],[Sales]]-Table1[[#This Row],[Marketing_Spend]]</f>
        <v>2634</v>
      </c>
      <c r="Q122" s="3">
        <f>IF(Table1[[#This Row],[Profit]]&lt;0, 1, 0)</f>
        <v>0</v>
      </c>
      <c r="R122" s="6">
        <f>IF(Table1[[#This Row],[Spending_Score]]&lt;= 33, 1.1, IF(Table1[[#This Row],[Spending_Score]]&lt;=66, 1.4, 1.7))</f>
        <v>1.7</v>
      </c>
      <c r="S122" s="6">
        <f>IF(Table1[[#This Row],[Seasonality]]="Low", 0.8, IF(Table1[[#This Row],[Seasonality]]="High", 1.2, 1))</f>
        <v>0.8</v>
      </c>
      <c r="T122" s="2">
        <f>Table1[[#This Row],[Profit]]/Table1[[#This Row],[Purchase_Frequency]]</f>
        <v>878</v>
      </c>
      <c r="U122" s="2">
        <f>IF(Table1[[#This Row],[Customer_Churn]] = 1, Table1[[#This Row],[Profit]], (Table1[[#This Row],[Avg_Sales]] * (Table1[[#This Row],[Purchase_Frequency]] * Table1[[#This Row],[Spend_Factor]]) * Table1[[#This Row],[Seasonality_Factor]]))</f>
        <v>3582.24</v>
      </c>
    </row>
    <row r="123" spans="1:21">
      <c r="A123" s="1">
        <v>45320</v>
      </c>
      <c r="B123">
        <v>122</v>
      </c>
      <c r="C123" s="3">
        <v>45</v>
      </c>
      <c r="D123" t="s">
        <v>23</v>
      </c>
      <c r="E123" s="2">
        <v>125977</v>
      </c>
      <c r="F123" s="3">
        <v>19</v>
      </c>
      <c r="G123" s="3">
        <v>363</v>
      </c>
      <c r="H123" s="2">
        <v>11406</v>
      </c>
      <c r="I123" s="3">
        <v>1</v>
      </c>
      <c r="J123" s="2">
        <v>4807</v>
      </c>
      <c r="K123" s="3">
        <v>3</v>
      </c>
      <c r="L123" t="s">
        <v>24</v>
      </c>
      <c r="M123" s="2">
        <v>24288</v>
      </c>
      <c r="N123" s="3">
        <v>0</v>
      </c>
      <c r="O123" s="3">
        <v>0</v>
      </c>
      <c r="P123" s="2">
        <f>Table1[[#This Row],[Sales]]-Table1[[#This Row],[Marketing_Spend]]</f>
        <v>19481</v>
      </c>
      <c r="Q123" s="3">
        <f>IF(Table1[[#This Row],[Profit]]&lt;0, 1, 0)</f>
        <v>0</v>
      </c>
      <c r="R123" s="6">
        <f>IF(Table1[[#This Row],[Spending_Score]]&lt;= 33, 1.1, IF(Table1[[#This Row],[Spending_Score]]&lt;=66, 1.4, 1.7))</f>
        <v>1.1000000000000001</v>
      </c>
      <c r="S123" s="6">
        <f>IF(Table1[[#This Row],[Seasonality]]="Low", 0.8, IF(Table1[[#This Row],[Seasonality]]="High", 1.2, 1))</f>
        <v>1</v>
      </c>
      <c r="T123" s="2">
        <f>Table1[[#This Row],[Profit]]/Table1[[#This Row],[Purchase_Frequency]]</f>
        <v>6493.666666666667</v>
      </c>
      <c r="U123" s="2">
        <f>IF(Table1[[#This Row],[Customer_Churn]] = 1, Table1[[#This Row],[Profit]], (Table1[[#This Row],[Avg_Sales]] * (Table1[[#This Row],[Purchase_Frequency]] * Table1[[#This Row],[Spend_Factor]]) * Table1[[#This Row],[Seasonality_Factor]]))</f>
        <v>21429.100000000002</v>
      </c>
    </row>
    <row r="124" spans="1:21">
      <c r="A124" s="1">
        <v>45306</v>
      </c>
      <c r="B124">
        <v>123</v>
      </c>
      <c r="C124" s="3">
        <v>24</v>
      </c>
      <c r="D124" t="s">
        <v>23</v>
      </c>
      <c r="E124" s="2">
        <v>108869</v>
      </c>
      <c r="F124" s="3">
        <v>19</v>
      </c>
      <c r="G124" s="3">
        <v>371</v>
      </c>
      <c r="H124" s="2">
        <v>36823</v>
      </c>
      <c r="I124" s="3">
        <v>2</v>
      </c>
      <c r="J124" s="2">
        <v>8151</v>
      </c>
      <c r="K124" s="3">
        <v>17</v>
      </c>
      <c r="L124" t="s">
        <v>24</v>
      </c>
      <c r="M124" s="2">
        <v>83824</v>
      </c>
      <c r="N124" s="3">
        <v>0</v>
      </c>
      <c r="O124" s="3">
        <v>0</v>
      </c>
      <c r="P124" s="2">
        <f>Table1[[#This Row],[Sales]]-Table1[[#This Row],[Marketing_Spend]]</f>
        <v>75673</v>
      </c>
      <c r="Q124" s="3">
        <f>IF(Table1[[#This Row],[Profit]]&lt;0, 1, 0)</f>
        <v>0</v>
      </c>
      <c r="R124" s="6">
        <f>IF(Table1[[#This Row],[Spending_Score]]&lt;= 33, 1.1, IF(Table1[[#This Row],[Spending_Score]]&lt;=66, 1.4, 1.7))</f>
        <v>1.1000000000000001</v>
      </c>
      <c r="S124" s="6">
        <f>IF(Table1[[#This Row],[Seasonality]]="Low", 0.8, IF(Table1[[#This Row],[Seasonality]]="High", 1.2, 1))</f>
        <v>1</v>
      </c>
      <c r="T124" s="2">
        <f>Table1[[#This Row],[Profit]]/Table1[[#This Row],[Purchase_Frequency]]</f>
        <v>4451.3529411764703</v>
      </c>
      <c r="U124" s="2">
        <f>IF(Table1[[#This Row],[Customer_Churn]] = 1, Table1[[#This Row],[Profit]], (Table1[[#This Row],[Avg_Sales]] * (Table1[[#This Row],[Purchase_Frequency]] * Table1[[#This Row],[Spend_Factor]]) * Table1[[#This Row],[Seasonality_Factor]]))</f>
        <v>83240.3</v>
      </c>
    </row>
    <row r="125" spans="1:21">
      <c r="A125" s="1">
        <v>45336</v>
      </c>
      <c r="B125">
        <v>124</v>
      </c>
      <c r="C125" s="3">
        <v>26</v>
      </c>
      <c r="D125" t="s">
        <v>23</v>
      </c>
      <c r="E125" s="2">
        <v>85375</v>
      </c>
      <c r="F125" s="3">
        <v>36</v>
      </c>
      <c r="G125" s="3">
        <v>573</v>
      </c>
      <c r="H125" s="2">
        <v>28291</v>
      </c>
      <c r="I125" s="3">
        <v>0</v>
      </c>
      <c r="J125" s="2">
        <v>10493</v>
      </c>
      <c r="K125" s="3">
        <v>7</v>
      </c>
      <c r="L125" t="s">
        <v>22</v>
      </c>
      <c r="M125" s="2">
        <v>34877</v>
      </c>
      <c r="N125" s="3">
        <v>0</v>
      </c>
      <c r="O125" s="3">
        <v>1</v>
      </c>
      <c r="P125" s="2">
        <f>Table1[[#This Row],[Sales]]-Table1[[#This Row],[Marketing_Spend]]</f>
        <v>24384</v>
      </c>
      <c r="Q125" s="3">
        <f>IF(Table1[[#This Row],[Profit]]&lt;0, 1, 0)</f>
        <v>0</v>
      </c>
      <c r="R125" s="6">
        <f>IF(Table1[[#This Row],[Spending_Score]]&lt;= 33, 1.1, IF(Table1[[#This Row],[Spending_Score]]&lt;=66, 1.4, 1.7))</f>
        <v>1.4</v>
      </c>
      <c r="S125" s="6">
        <f>IF(Table1[[#This Row],[Seasonality]]="Low", 0.8, IF(Table1[[#This Row],[Seasonality]]="High", 1.2, 1))</f>
        <v>0.8</v>
      </c>
      <c r="T125" s="2">
        <f>Table1[[#This Row],[Profit]]/Table1[[#This Row],[Purchase_Frequency]]</f>
        <v>3483.4285714285716</v>
      </c>
      <c r="U125" s="2">
        <f>IF(Table1[[#This Row],[Customer_Churn]] = 1, Table1[[#This Row],[Profit]], (Table1[[#This Row],[Avg_Sales]] * (Table1[[#This Row],[Purchase_Frequency]] * Table1[[#This Row],[Spend_Factor]]) * Table1[[#This Row],[Seasonality_Factor]]))</f>
        <v>27310.080000000002</v>
      </c>
    </row>
    <row r="126" spans="1:21">
      <c r="A126" s="1">
        <v>45356</v>
      </c>
      <c r="B126">
        <v>125</v>
      </c>
      <c r="C126" s="3">
        <v>25</v>
      </c>
      <c r="D126" t="s">
        <v>23</v>
      </c>
      <c r="E126" s="2">
        <v>54674</v>
      </c>
      <c r="F126" s="3">
        <v>29</v>
      </c>
      <c r="G126" s="3">
        <v>619</v>
      </c>
      <c r="H126" s="2">
        <v>46568</v>
      </c>
      <c r="I126" s="3">
        <v>1</v>
      </c>
      <c r="J126" s="2">
        <v>13355</v>
      </c>
      <c r="K126" s="3">
        <v>27</v>
      </c>
      <c r="L126" t="s">
        <v>24</v>
      </c>
      <c r="M126" s="2">
        <v>89425</v>
      </c>
      <c r="N126" s="3">
        <v>0</v>
      </c>
      <c r="O126" s="3">
        <v>1</v>
      </c>
      <c r="P126" s="2">
        <f>Table1[[#This Row],[Sales]]-Table1[[#This Row],[Marketing_Spend]]</f>
        <v>76070</v>
      </c>
      <c r="Q126" s="3">
        <f>IF(Table1[[#This Row],[Profit]]&lt;0, 1, 0)</f>
        <v>0</v>
      </c>
      <c r="R126" s="6">
        <f>IF(Table1[[#This Row],[Spending_Score]]&lt;= 33, 1.1, IF(Table1[[#This Row],[Spending_Score]]&lt;=66, 1.4, 1.7))</f>
        <v>1.1000000000000001</v>
      </c>
      <c r="S126" s="6">
        <f>IF(Table1[[#This Row],[Seasonality]]="Low", 0.8, IF(Table1[[#This Row],[Seasonality]]="High", 1.2, 1))</f>
        <v>1</v>
      </c>
      <c r="T126" s="2">
        <f>Table1[[#This Row],[Profit]]/Table1[[#This Row],[Purchase_Frequency]]</f>
        <v>2817.4074074074074</v>
      </c>
      <c r="U126" s="2">
        <f>IF(Table1[[#This Row],[Customer_Churn]] = 1, Table1[[#This Row],[Profit]], (Table1[[#This Row],[Avg_Sales]] * (Table1[[#This Row],[Purchase_Frequency]] * Table1[[#This Row],[Spend_Factor]]) * Table1[[#This Row],[Seasonality_Factor]]))</f>
        <v>83677.000000000015</v>
      </c>
    </row>
    <row r="127" spans="1:21">
      <c r="A127" s="1">
        <v>45380</v>
      </c>
      <c r="B127">
        <v>126</v>
      </c>
      <c r="C127" s="3">
        <v>29</v>
      </c>
      <c r="D127" t="s">
        <v>21</v>
      </c>
      <c r="E127" s="2">
        <v>55854</v>
      </c>
      <c r="F127" s="3">
        <v>60</v>
      </c>
      <c r="G127" s="3">
        <v>637</v>
      </c>
      <c r="H127" s="2">
        <v>37003</v>
      </c>
      <c r="I127" s="3">
        <v>2</v>
      </c>
      <c r="J127" s="2">
        <v>4236</v>
      </c>
      <c r="K127" s="3">
        <v>26</v>
      </c>
      <c r="L127" t="s">
        <v>24</v>
      </c>
      <c r="M127" s="2">
        <v>5917</v>
      </c>
      <c r="N127" s="3">
        <v>1</v>
      </c>
      <c r="O127" s="3">
        <v>0</v>
      </c>
      <c r="P127" s="2">
        <f>Table1[[#This Row],[Sales]]-Table1[[#This Row],[Marketing_Spend]]</f>
        <v>1681</v>
      </c>
      <c r="Q127" s="3">
        <f>IF(Table1[[#This Row],[Profit]]&lt;0, 1, 0)</f>
        <v>0</v>
      </c>
      <c r="R127" s="6">
        <f>IF(Table1[[#This Row],[Spending_Score]]&lt;= 33, 1.1, IF(Table1[[#This Row],[Spending_Score]]&lt;=66, 1.4, 1.7))</f>
        <v>1.4</v>
      </c>
      <c r="S127" s="6">
        <f>IF(Table1[[#This Row],[Seasonality]]="Low", 0.8, IF(Table1[[#This Row],[Seasonality]]="High", 1.2, 1))</f>
        <v>1</v>
      </c>
      <c r="T127" s="2">
        <f>Table1[[#This Row],[Profit]]/Table1[[#This Row],[Purchase_Frequency]]</f>
        <v>64.65384615384616</v>
      </c>
      <c r="U127" s="2">
        <f>IF(Table1[[#This Row],[Customer_Churn]] = 1, Table1[[#This Row],[Profit]], (Table1[[#This Row],[Avg_Sales]] * (Table1[[#This Row],[Purchase_Frequency]] * Table1[[#This Row],[Spend_Factor]]) * Table1[[#This Row],[Seasonality_Factor]]))</f>
        <v>1681</v>
      </c>
    </row>
    <row r="128" spans="1:21">
      <c r="A128" s="1">
        <v>45362</v>
      </c>
      <c r="B128">
        <v>127</v>
      </c>
      <c r="C128" s="3">
        <v>51</v>
      </c>
      <c r="D128" t="s">
        <v>21</v>
      </c>
      <c r="E128" s="2">
        <v>66271</v>
      </c>
      <c r="F128" s="3">
        <v>82</v>
      </c>
      <c r="G128" s="3">
        <v>665</v>
      </c>
      <c r="H128" s="2">
        <v>29817</v>
      </c>
      <c r="I128" s="3">
        <v>1</v>
      </c>
      <c r="J128" s="2">
        <v>16848</v>
      </c>
      <c r="K128" s="3">
        <v>14</v>
      </c>
      <c r="L128" t="s">
        <v>24</v>
      </c>
      <c r="M128" s="2">
        <v>80602</v>
      </c>
      <c r="N128" s="3">
        <v>0</v>
      </c>
      <c r="O128" s="3">
        <v>0</v>
      </c>
      <c r="P128" s="2">
        <f>Table1[[#This Row],[Sales]]-Table1[[#This Row],[Marketing_Spend]]</f>
        <v>63754</v>
      </c>
      <c r="Q128" s="3">
        <f>IF(Table1[[#This Row],[Profit]]&lt;0, 1, 0)</f>
        <v>0</v>
      </c>
      <c r="R128" s="6">
        <f>IF(Table1[[#This Row],[Spending_Score]]&lt;= 33, 1.1, IF(Table1[[#This Row],[Spending_Score]]&lt;=66, 1.4, 1.7))</f>
        <v>1.7</v>
      </c>
      <c r="S128" s="6">
        <f>IF(Table1[[#This Row],[Seasonality]]="Low", 0.8, IF(Table1[[#This Row],[Seasonality]]="High", 1.2, 1))</f>
        <v>1</v>
      </c>
      <c r="T128" s="2">
        <f>Table1[[#This Row],[Profit]]/Table1[[#This Row],[Purchase_Frequency]]</f>
        <v>4553.8571428571431</v>
      </c>
      <c r="U128" s="2">
        <f>IF(Table1[[#This Row],[Customer_Churn]] = 1, Table1[[#This Row],[Profit]], (Table1[[#This Row],[Avg_Sales]] * (Table1[[#This Row],[Purchase_Frequency]] * Table1[[#This Row],[Spend_Factor]]) * Table1[[#This Row],[Seasonality_Factor]]))</f>
        <v>108381.8</v>
      </c>
    </row>
    <row r="129" spans="1:21">
      <c r="A129" s="1">
        <v>45300</v>
      </c>
      <c r="B129">
        <v>128</v>
      </c>
      <c r="C129" s="3">
        <v>50</v>
      </c>
      <c r="D129" t="s">
        <v>23</v>
      </c>
      <c r="E129" s="2">
        <v>93688</v>
      </c>
      <c r="F129" s="3">
        <v>2</v>
      </c>
      <c r="G129" s="3">
        <v>794</v>
      </c>
      <c r="H129" s="2">
        <v>28312</v>
      </c>
      <c r="I129" s="3">
        <v>2</v>
      </c>
      <c r="J129" s="2">
        <v>3352</v>
      </c>
      <c r="K129" s="3">
        <v>17</v>
      </c>
      <c r="L129" t="s">
        <v>22</v>
      </c>
      <c r="M129" s="2">
        <v>69575</v>
      </c>
      <c r="N129" s="3">
        <v>0</v>
      </c>
      <c r="O129" s="3">
        <v>0</v>
      </c>
      <c r="P129" s="2">
        <f>Table1[[#This Row],[Sales]]-Table1[[#This Row],[Marketing_Spend]]</f>
        <v>66223</v>
      </c>
      <c r="Q129" s="3">
        <f>IF(Table1[[#This Row],[Profit]]&lt;0, 1, 0)</f>
        <v>0</v>
      </c>
      <c r="R129" s="6">
        <f>IF(Table1[[#This Row],[Spending_Score]]&lt;= 33, 1.1, IF(Table1[[#This Row],[Spending_Score]]&lt;=66, 1.4, 1.7))</f>
        <v>1.1000000000000001</v>
      </c>
      <c r="S129" s="6">
        <f>IF(Table1[[#This Row],[Seasonality]]="Low", 0.8, IF(Table1[[#This Row],[Seasonality]]="High", 1.2, 1))</f>
        <v>0.8</v>
      </c>
      <c r="T129" s="2">
        <f>Table1[[#This Row],[Profit]]/Table1[[#This Row],[Purchase_Frequency]]</f>
        <v>3895.4705882352941</v>
      </c>
      <c r="U129" s="2">
        <f>IF(Table1[[#This Row],[Customer_Churn]] = 1, Table1[[#This Row],[Profit]], (Table1[[#This Row],[Avg_Sales]] * (Table1[[#This Row],[Purchase_Frequency]] * Table1[[#This Row],[Spend_Factor]]) * Table1[[#This Row],[Seasonality_Factor]]))</f>
        <v>58276.24000000002</v>
      </c>
    </row>
    <row r="130" spans="1:21">
      <c r="A130" s="1">
        <v>45379</v>
      </c>
      <c r="B130">
        <v>129</v>
      </c>
      <c r="C130" s="3">
        <v>65</v>
      </c>
      <c r="D130" t="s">
        <v>23</v>
      </c>
      <c r="E130" s="2">
        <v>58518</v>
      </c>
      <c r="F130" s="3">
        <v>1</v>
      </c>
      <c r="G130" s="3">
        <v>465</v>
      </c>
      <c r="H130" s="2">
        <v>48108</v>
      </c>
      <c r="I130" s="3">
        <v>2</v>
      </c>
      <c r="J130" s="2">
        <v>2932</v>
      </c>
      <c r="K130" s="3">
        <v>18</v>
      </c>
      <c r="L130" t="s">
        <v>22</v>
      </c>
      <c r="M130" s="2">
        <v>77518</v>
      </c>
      <c r="N130" s="3">
        <v>0</v>
      </c>
      <c r="O130" s="3">
        <v>0</v>
      </c>
      <c r="P130" s="2">
        <f>Table1[[#This Row],[Sales]]-Table1[[#This Row],[Marketing_Spend]]</f>
        <v>74586</v>
      </c>
      <c r="Q130" s="3">
        <f>IF(Table1[[#This Row],[Profit]]&lt;0, 1, 0)</f>
        <v>0</v>
      </c>
      <c r="R130" s="6">
        <f>IF(Table1[[#This Row],[Spending_Score]]&lt;= 33, 1.1, IF(Table1[[#This Row],[Spending_Score]]&lt;=66, 1.4, 1.7))</f>
        <v>1.1000000000000001</v>
      </c>
      <c r="S130" s="6">
        <f>IF(Table1[[#This Row],[Seasonality]]="Low", 0.8, IF(Table1[[#This Row],[Seasonality]]="High", 1.2, 1))</f>
        <v>0.8</v>
      </c>
      <c r="T130" s="2">
        <f>Table1[[#This Row],[Profit]]/Table1[[#This Row],[Purchase_Frequency]]</f>
        <v>4143.666666666667</v>
      </c>
      <c r="U130" s="2">
        <f>IF(Table1[[#This Row],[Customer_Churn]] = 1, Table1[[#This Row],[Profit]], (Table1[[#This Row],[Avg_Sales]] * (Table1[[#This Row],[Purchase_Frequency]] * Table1[[#This Row],[Spend_Factor]]) * Table1[[#This Row],[Seasonality_Factor]]))</f>
        <v>65635.680000000008</v>
      </c>
    </row>
    <row r="131" spans="1:21">
      <c r="A131" s="1">
        <v>45292</v>
      </c>
      <c r="B131">
        <v>130</v>
      </c>
      <c r="C131" s="3">
        <v>40</v>
      </c>
      <c r="D131" t="s">
        <v>21</v>
      </c>
      <c r="E131" s="2">
        <v>131076</v>
      </c>
      <c r="F131" s="3">
        <v>47</v>
      </c>
      <c r="G131" s="3">
        <v>843</v>
      </c>
      <c r="H131" s="2">
        <v>6382</v>
      </c>
      <c r="I131" s="3">
        <v>0</v>
      </c>
      <c r="J131" s="2">
        <v>11913</v>
      </c>
      <c r="K131" s="3">
        <v>13</v>
      </c>
      <c r="L131" t="s">
        <v>22</v>
      </c>
      <c r="M131" s="2">
        <v>44104</v>
      </c>
      <c r="N131" s="3">
        <v>0</v>
      </c>
      <c r="O131" s="3">
        <v>0</v>
      </c>
      <c r="P131" s="2">
        <f>Table1[[#This Row],[Sales]]-Table1[[#This Row],[Marketing_Spend]]</f>
        <v>32191</v>
      </c>
      <c r="Q131" s="3">
        <f>IF(Table1[[#This Row],[Profit]]&lt;0, 1, 0)</f>
        <v>0</v>
      </c>
      <c r="R131" s="6">
        <f>IF(Table1[[#This Row],[Spending_Score]]&lt;= 33, 1.1, IF(Table1[[#This Row],[Spending_Score]]&lt;=66, 1.4, 1.7))</f>
        <v>1.4</v>
      </c>
      <c r="S131" s="6">
        <f>IF(Table1[[#This Row],[Seasonality]]="Low", 0.8, IF(Table1[[#This Row],[Seasonality]]="High", 1.2, 1))</f>
        <v>0.8</v>
      </c>
      <c r="T131" s="2">
        <f>Table1[[#This Row],[Profit]]/Table1[[#This Row],[Purchase_Frequency]]</f>
        <v>2476.2307692307691</v>
      </c>
      <c r="U131" s="2">
        <f>IF(Table1[[#This Row],[Customer_Churn]] = 1, Table1[[#This Row],[Profit]], (Table1[[#This Row],[Avg_Sales]] * (Table1[[#This Row],[Purchase_Frequency]] * Table1[[#This Row],[Spend_Factor]]) * Table1[[#This Row],[Seasonality_Factor]]))</f>
        <v>36053.919999999998</v>
      </c>
    </row>
    <row r="132" spans="1:21">
      <c r="A132" s="1">
        <v>45399</v>
      </c>
      <c r="B132">
        <v>131</v>
      </c>
      <c r="C132" s="3">
        <v>41</v>
      </c>
      <c r="D132" t="s">
        <v>21</v>
      </c>
      <c r="E132" s="2">
        <v>30267</v>
      </c>
      <c r="F132" s="3">
        <v>69</v>
      </c>
      <c r="G132" s="3">
        <v>310</v>
      </c>
      <c r="H132" s="2">
        <v>39171</v>
      </c>
      <c r="I132" s="3">
        <v>2</v>
      </c>
      <c r="J132" s="2">
        <v>9556</v>
      </c>
      <c r="K132" s="3">
        <v>20</v>
      </c>
      <c r="L132" t="s">
        <v>22</v>
      </c>
      <c r="M132" s="2">
        <v>23062</v>
      </c>
      <c r="N132" s="3">
        <v>0</v>
      </c>
      <c r="O132" s="3">
        <v>0</v>
      </c>
      <c r="P132" s="2">
        <f>Table1[[#This Row],[Sales]]-Table1[[#This Row],[Marketing_Spend]]</f>
        <v>13506</v>
      </c>
      <c r="Q132" s="3">
        <f>IF(Table1[[#This Row],[Profit]]&lt;0, 1, 0)</f>
        <v>0</v>
      </c>
      <c r="R132" s="6">
        <f>IF(Table1[[#This Row],[Spending_Score]]&lt;= 33, 1.1, IF(Table1[[#This Row],[Spending_Score]]&lt;=66, 1.4, 1.7))</f>
        <v>1.7</v>
      </c>
      <c r="S132" s="6">
        <f>IF(Table1[[#This Row],[Seasonality]]="Low", 0.8, IF(Table1[[#This Row],[Seasonality]]="High", 1.2, 1))</f>
        <v>0.8</v>
      </c>
      <c r="T132" s="2">
        <f>Table1[[#This Row],[Profit]]/Table1[[#This Row],[Purchase_Frequency]]</f>
        <v>675.3</v>
      </c>
      <c r="U132" s="2">
        <f>IF(Table1[[#This Row],[Customer_Churn]] = 1, Table1[[#This Row],[Profit]], (Table1[[#This Row],[Avg_Sales]] * (Table1[[#This Row],[Purchase_Frequency]] * Table1[[#This Row],[Spend_Factor]]) * Table1[[#This Row],[Seasonality_Factor]]))</f>
        <v>18368.16</v>
      </c>
    </row>
    <row r="133" spans="1:21">
      <c r="A133" s="1">
        <v>45299</v>
      </c>
      <c r="B133">
        <v>132</v>
      </c>
      <c r="C133" s="3">
        <v>54</v>
      </c>
      <c r="D133" t="s">
        <v>23</v>
      </c>
      <c r="E133" s="2">
        <v>110825</v>
      </c>
      <c r="F133" s="3">
        <v>20</v>
      </c>
      <c r="G133" s="3">
        <v>600</v>
      </c>
      <c r="H133" s="2">
        <v>29817</v>
      </c>
      <c r="I133" s="3">
        <v>1</v>
      </c>
      <c r="J133" s="2">
        <v>6498</v>
      </c>
      <c r="K133" s="3">
        <v>29</v>
      </c>
      <c r="L133" t="s">
        <v>25</v>
      </c>
      <c r="M133" s="2">
        <v>21999</v>
      </c>
      <c r="N133" s="3">
        <v>1</v>
      </c>
      <c r="O133" s="3">
        <v>0</v>
      </c>
      <c r="P133" s="2">
        <f>Table1[[#This Row],[Sales]]-Table1[[#This Row],[Marketing_Spend]]</f>
        <v>15501</v>
      </c>
      <c r="Q133" s="3">
        <f>IF(Table1[[#This Row],[Profit]]&lt;0, 1, 0)</f>
        <v>0</v>
      </c>
      <c r="R133" s="6">
        <f>IF(Table1[[#This Row],[Spending_Score]]&lt;= 33, 1.1, IF(Table1[[#This Row],[Spending_Score]]&lt;=66, 1.4, 1.7))</f>
        <v>1.1000000000000001</v>
      </c>
      <c r="S133" s="6">
        <f>IF(Table1[[#This Row],[Seasonality]]="Low", 0.8, IF(Table1[[#This Row],[Seasonality]]="High", 1.2, 1))</f>
        <v>1.2</v>
      </c>
      <c r="T133" s="2">
        <f>Table1[[#This Row],[Profit]]/Table1[[#This Row],[Purchase_Frequency]]</f>
        <v>534.51724137931035</v>
      </c>
      <c r="U133" s="2">
        <f>IF(Table1[[#This Row],[Customer_Churn]] = 1, Table1[[#This Row],[Profit]], (Table1[[#This Row],[Avg_Sales]] * (Table1[[#This Row],[Purchase_Frequency]] * Table1[[#This Row],[Spend_Factor]]) * Table1[[#This Row],[Seasonality_Factor]]))</f>
        <v>15501</v>
      </c>
    </row>
    <row r="134" spans="1:21">
      <c r="A134" s="1">
        <v>45379</v>
      </c>
      <c r="B134">
        <v>133</v>
      </c>
      <c r="C134" s="3">
        <v>52</v>
      </c>
      <c r="D134" t="s">
        <v>23</v>
      </c>
      <c r="E134" s="2">
        <v>21062</v>
      </c>
      <c r="F134" s="3">
        <v>11</v>
      </c>
      <c r="G134" s="3">
        <v>588</v>
      </c>
      <c r="H134" s="2">
        <v>8292</v>
      </c>
      <c r="I134" s="3">
        <v>2</v>
      </c>
      <c r="J134" s="2">
        <v>11582</v>
      </c>
      <c r="K134" s="3">
        <v>20</v>
      </c>
      <c r="L134" t="s">
        <v>24</v>
      </c>
      <c r="M134" s="2">
        <v>66845</v>
      </c>
      <c r="N134" s="3">
        <v>1</v>
      </c>
      <c r="O134" s="3">
        <v>1</v>
      </c>
      <c r="P134" s="2">
        <f>Table1[[#This Row],[Sales]]-Table1[[#This Row],[Marketing_Spend]]</f>
        <v>55263</v>
      </c>
      <c r="Q134" s="3">
        <f>IF(Table1[[#This Row],[Profit]]&lt;0, 1, 0)</f>
        <v>0</v>
      </c>
      <c r="R134" s="6">
        <f>IF(Table1[[#This Row],[Spending_Score]]&lt;= 33, 1.1, IF(Table1[[#This Row],[Spending_Score]]&lt;=66, 1.4, 1.7))</f>
        <v>1.1000000000000001</v>
      </c>
      <c r="S134" s="6">
        <f>IF(Table1[[#This Row],[Seasonality]]="Low", 0.8, IF(Table1[[#This Row],[Seasonality]]="High", 1.2, 1))</f>
        <v>1</v>
      </c>
      <c r="T134" s="2">
        <f>Table1[[#This Row],[Profit]]/Table1[[#This Row],[Purchase_Frequency]]</f>
        <v>2763.15</v>
      </c>
      <c r="U134" s="2">
        <f>IF(Table1[[#This Row],[Customer_Churn]] = 1, Table1[[#This Row],[Profit]], (Table1[[#This Row],[Avg_Sales]] * (Table1[[#This Row],[Purchase_Frequency]] * Table1[[#This Row],[Spend_Factor]]) * Table1[[#This Row],[Seasonality_Factor]]))</f>
        <v>55263</v>
      </c>
    </row>
    <row r="135" spans="1:21">
      <c r="A135" s="1">
        <v>45354</v>
      </c>
      <c r="B135">
        <v>134</v>
      </c>
      <c r="C135" s="3">
        <v>61</v>
      </c>
      <c r="D135" t="s">
        <v>23</v>
      </c>
      <c r="E135" s="2">
        <v>136664</v>
      </c>
      <c r="F135" s="3">
        <v>2</v>
      </c>
      <c r="G135" s="3">
        <v>588</v>
      </c>
      <c r="H135" s="2">
        <v>46779</v>
      </c>
      <c r="I135" s="3">
        <v>2</v>
      </c>
      <c r="J135" s="2">
        <v>18330</v>
      </c>
      <c r="K135" s="3">
        <v>21</v>
      </c>
      <c r="L135" t="s">
        <v>22</v>
      </c>
      <c r="M135" s="2">
        <v>14941</v>
      </c>
      <c r="N135" s="3">
        <v>0</v>
      </c>
      <c r="O135" s="3">
        <v>0</v>
      </c>
      <c r="P135" s="2">
        <f>Table1[[#This Row],[Sales]]-Table1[[#This Row],[Marketing_Spend]]</f>
        <v>-3389</v>
      </c>
      <c r="Q135" s="3">
        <f>IF(Table1[[#This Row],[Profit]]&lt;0, 1, 0)</f>
        <v>1</v>
      </c>
      <c r="R135" s="6">
        <f>IF(Table1[[#This Row],[Spending_Score]]&lt;= 33, 1.1, IF(Table1[[#This Row],[Spending_Score]]&lt;=66, 1.4, 1.7))</f>
        <v>1.1000000000000001</v>
      </c>
      <c r="S135" s="6">
        <f>IF(Table1[[#This Row],[Seasonality]]="Low", 0.8, IF(Table1[[#This Row],[Seasonality]]="High", 1.2, 1))</f>
        <v>0.8</v>
      </c>
      <c r="T135" s="2">
        <f>Table1[[#This Row],[Profit]]/Table1[[#This Row],[Purchase_Frequency]]</f>
        <v>-161.38095238095238</v>
      </c>
      <c r="U135" s="2">
        <f>IF(Table1[[#This Row],[Customer_Churn]] = 1, Table1[[#This Row],[Profit]], (Table1[[#This Row],[Avg_Sales]] * (Table1[[#This Row],[Purchase_Frequency]] * Table1[[#This Row],[Spend_Factor]]) * Table1[[#This Row],[Seasonality_Factor]]))</f>
        <v>-2982.32</v>
      </c>
    </row>
    <row r="136" spans="1:21">
      <c r="A136" s="1">
        <v>45302</v>
      </c>
      <c r="B136">
        <v>135</v>
      </c>
      <c r="C136" s="3">
        <v>57</v>
      </c>
      <c r="D136" t="s">
        <v>21</v>
      </c>
      <c r="E136" s="2">
        <v>85375</v>
      </c>
      <c r="F136" s="3">
        <v>67</v>
      </c>
      <c r="G136" s="3">
        <v>691</v>
      </c>
      <c r="H136" s="2">
        <v>38187</v>
      </c>
      <c r="I136" s="3">
        <v>0</v>
      </c>
      <c r="J136" s="2">
        <v>14865</v>
      </c>
      <c r="K136" s="3">
        <v>27</v>
      </c>
      <c r="L136" t="s">
        <v>24</v>
      </c>
      <c r="M136" s="2">
        <v>66169</v>
      </c>
      <c r="N136" s="3">
        <v>0</v>
      </c>
      <c r="O136" s="3">
        <v>0</v>
      </c>
      <c r="P136" s="2">
        <f>Table1[[#This Row],[Sales]]-Table1[[#This Row],[Marketing_Spend]]</f>
        <v>51304</v>
      </c>
      <c r="Q136" s="3">
        <f>IF(Table1[[#This Row],[Profit]]&lt;0, 1, 0)</f>
        <v>0</v>
      </c>
      <c r="R136" s="6">
        <f>IF(Table1[[#This Row],[Spending_Score]]&lt;= 33, 1.1, IF(Table1[[#This Row],[Spending_Score]]&lt;=66, 1.4, 1.7))</f>
        <v>1.7</v>
      </c>
      <c r="S136" s="6">
        <f>IF(Table1[[#This Row],[Seasonality]]="Low", 0.8, IF(Table1[[#This Row],[Seasonality]]="High", 1.2, 1))</f>
        <v>1</v>
      </c>
      <c r="T136" s="2">
        <f>Table1[[#This Row],[Profit]]/Table1[[#This Row],[Purchase_Frequency]]</f>
        <v>1900.148148148148</v>
      </c>
      <c r="U136" s="2">
        <f>IF(Table1[[#This Row],[Customer_Churn]] = 1, Table1[[#This Row],[Profit]], (Table1[[#This Row],[Avg_Sales]] * (Table1[[#This Row],[Purchase_Frequency]] * Table1[[#This Row],[Spend_Factor]]) * Table1[[#This Row],[Seasonality_Factor]]))</f>
        <v>87216.799999999988</v>
      </c>
    </row>
    <row r="137" spans="1:21">
      <c r="A137" s="1">
        <v>45406</v>
      </c>
      <c r="B137">
        <v>136</v>
      </c>
      <c r="C137" s="3">
        <v>39</v>
      </c>
      <c r="D137" t="s">
        <v>21</v>
      </c>
      <c r="E137" s="2">
        <v>85375</v>
      </c>
      <c r="F137" s="3">
        <v>87</v>
      </c>
      <c r="G137" s="3">
        <v>513</v>
      </c>
      <c r="H137" s="2">
        <v>17411</v>
      </c>
      <c r="I137" s="3">
        <v>2</v>
      </c>
      <c r="J137" s="2">
        <v>10569</v>
      </c>
      <c r="K137" s="3">
        <v>18</v>
      </c>
      <c r="L137" t="s">
        <v>24</v>
      </c>
      <c r="M137" s="2">
        <v>28470</v>
      </c>
      <c r="N137" s="3">
        <v>0</v>
      </c>
      <c r="O137" s="3">
        <v>0</v>
      </c>
      <c r="P137" s="2">
        <f>Table1[[#This Row],[Sales]]-Table1[[#This Row],[Marketing_Spend]]</f>
        <v>17901</v>
      </c>
      <c r="Q137" s="3">
        <f>IF(Table1[[#This Row],[Profit]]&lt;0, 1, 0)</f>
        <v>0</v>
      </c>
      <c r="R137" s="6">
        <f>IF(Table1[[#This Row],[Spending_Score]]&lt;= 33, 1.1, IF(Table1[[#This Row],[Spending_Score]]&lt;=66, 1.4, 1.7))</f>
        <v>1.7</v>
      </c>
      <c r="S137" s="6">
        <f>IF(Table1[[#This Row],[Seasonality]]="Low", 0.8, IF(Table1[[#This Row],[Seasonality]]="High", 1.2, 1))</f>
        <v>1</v>
      </c>
      <c r="T137" s="2">
        <f>Table1[[#This Row],[Profit]]/Table1[[#This Row],[Purchase_Frequency]]</f>
        <v>994.5</v>
      </c>
      <c r="U137" s="2">
        <f>IF(Table1[[#This Row],[Customer_Churn]] = 1, Table1[[#This Row],[Profit]], (Table1[[#This Row],[Avg_Sales]] * (Table1[[#This Row],[Purchase_Frequency]] * Table1[[#This Row],[Spend_Factor]]) * Table1[[#This Row],[Seasonality_Factor]]))</f>
        <v>30431.699999999997</v>
      </c>
    </row>
    <row r="138" spans="1:21">
      <c r="A138" s="1">
        <v>45372</v>
      </c>
      <c r="B138">
        <v>137</v>
      </c>
      <c r="C138" s="3">
        <v>44</v>
      </c>
      <c r="D138" t="s">
        <v>21</v>
      </c>
      <c r="E138" s="2">
        <v>26229</v>
      </c>
      <c r="F138" s="3">
        <v>12</v>
      </c>
      <c r="G138" s="3">
        <v>588</v>
      </c>
      <c r="H138" s="2">
        <v>42285</v>
      </c>
      <c r="I138" s="3">
        <v>2</v>
      </c>
      <c r="J138" s="2">
        <v>18823</v>
      </c>
      <c r="K138" s="3">
        <v>4</v>
      </c>
      <c r="L138" t="s">
        <v>25</v>
      </c>
      <c r="M138" s="2">
        <v>64821</v>
      </c>
      <c r="N138" s="3">
        <v>1</v>
      </c>
      <c r="O138" s="3">
        <v>0</v>
      </c>
      <c r="P138" s="2">
        <f>Table1[[#This Row],[Sales]]-Table1[[#This Row],[Marketing_Spend]]</f>
        <v>45998</v>
      </c>
      <c r="Q138" s="3">
        <f>IF(Table1[[#This Row],[Profit]]&lt;0, 1, 0)</f>
        <v>0</v>
      </c>
      <c r="R138" s="6">
        <f>IF(Table1[[#This Row],[Spending_Score]]&lt;= 33, 1.1, IF(Table1[[#This Row],[Spending_Score]]&lt;=66, 1.4, 1.7))</f>
        <v>1.1000000000000001</v>
      </c>
      <c r="S138" s="6">
        <f>IF(Table1[[#This Row],[Seasonality]]="Low", 0.8, IF(Table1[[#This Row],[Seasonality]]="High", 1.2, 1))</f>
        <v>1.2</v>
      </c>
      <c r="T138" s="2">
        <f>Table1[[#This Row],[Profit]]/Table1[[#This Row],[Purchase_Frequency]]</f>
        <v>11499.5</v>
      </c>
      <c r="U138" s="2">
        <f>IF(Table1[[#This Row],[Customer_Churn]] = 1, Table1[[#This Row],[Profit]], (Table1[[#This Row],[Avg_Sales]] * (Table1[[#This Row],[Purchase_Frequency]] * Table1[[#This Row],[Spend_Factor]]) * Table1[[#This Row],[Seasonality_Factor]]))</f>
        <v>45998</v>
      </c>
    </row>
    <row r="139" spans="1:21">
      <c r="A139" s="1">
        <v>45299</v>
      </c>
      <c r="B139">
        <v>138</v>
      </c>
      <c r="C139" s="3">
        <v>52</v>
      </c>
      <c r="D139" t="s">
        <v>23</v>
      </c>
      <c r="E139" s="2">
        <v>85375</v>
      </c>
      <c r="F139" s="3">
        <v>20</v>
      </c>
      <c r="G139" s="3">
        <v>700</v>
      </c>
      <c r="H139" s="2">
        <v>20422</v>
      </c>
      <c r="I139" s="3">
        <v>1</v>
      </c>
      <c r="J139" s="2">
        <v>5857</v>
      </c>
      <c r="K139" s="3">
        <v>1</v>
      </c>
      <c r="L139" t="s">
        <v>22</v>
      </c>
      <c r="M139" s="2">
        <v>91669</v>
      </c>
      <c r="N139" s="3">
        <v>0</v>
      </c>
      <c r="O139" s="3">
        <v>1</v>
      </c>
      <c r="P139" s="2">
        <f>Table1[[#This Row],[Sales]]-Table1[[#This Row],[Marketing_Spend]]</f>
        <v>85812</v>
      </c>
      <c r="Q139" s="3">
        <f>IF(Table1[[#This Row],[Profit]]&lt;0, 1, 0)</f>
        <v>0</v>
      </c>
      <c r="R139" s="6">
        <f>IF(Table1[[#This Row],[Spending_Score]]&lt;= 33, 1.1, IF(Table1[[#This Row],[Spending_Score]]&lt;=66, 1.4, 1.7))</f>
        <v>1.1000000000000001</v>
      </c>
      <c r="S139" s="6">
        <f>IF(Table1[[#This Row],[Seasonality]]="Low", 0.8, IF(Table1[[#This Row],[Seasonality]]="High", 1.2, 1))</f>
        <v>0.8</v>
      </c>
      <c r="T139" s="2">
        <f>Table1[[#This Row],[Profit]]/Table1[[#This Row],[Purchase_Frequency]]</f>
        <v>85812</v>
      </c>
      <c r="U139" s="2">
        <f>IF(Table1[[#This Row],[Customer_Churn]] = 1, Table1[[#This Row],[Profit]], (Table1[[#This Row],[Avg_Sales]] * (Table1[[#This Row],[Purchase_Frequency]] * Table1[[#This Row],[Spend_Factor]]) * Table1[[#This Row],[Seasonality_Factor]]))</f>
        <v>75514.560000000012</v>
      </c>
    </row>
    <row r="140" spans="1:21">
      <c r="A140" s="1">
        <v>45326</v>
      </c>
      <c r="B140">
        <v>139</v>
      </c>
      <c r="C140" s="3">
        <v>18</v>
      </c>
      <c r="D140" t="s">
        <v>23</v>
      </c>
      <c r="E140" s="2">
        <v>85375</v>
      </c>
      <c r="F140" s="3">
        <v>5</v>
      </c>
      <c r="G140" s="3">
        <v>345</v>
      </c>
      <c r="H140" s="2">
        <v>47468</v>
      </c>
      <c r="I140" s="3">
        <v>0</v>
      </c>
      <c r="J140" s="2">
        <v>1340</v>
      </c>
      <c r="K140" s="3">
        <v>18</v>
      </c>
      <c r="L140" t="s">
        <v>22</v>
      </c>
      <c r="M140" s="2">
        <v>49435</v>
      </c>
      <c r="N140" s="3">
        <v>0</v>
      </c>
      <c r="O140" s="3">
        <v>0</v>
      </c>
      <c r="P140" s="2">
        <f>Table1[[#This Row],[Sales]]-Table1[[#This Row],[Marketing_Spend]]</f>
        <v>48095</v>
      </c>
      <c r="Q140" s="3">
        <f>IF(Table1[[#This Row],[Profit]]&lt;0, 1, 0)</f>
        <v>0</v>
      </c>
      <c r="R140" s="6">
        <f>IF(Table1[[#This Row],[Spending_Score]]&lt;= 33, 1.1, IF(Table1[[#This Row],[Spending_Score]]&lt;=66, 1.4, 1.7))</f>
        <v>1.1000000000000001</v>
      </c>
      <c r="S140" s="6">
        <f>IF(Table1[[#This Row],[Seasonality]]="Low", 0.8, IF(Table1[[#This Row],[Seasonality]]="High", 1.2, 1))</f>
        <v>0.8</v>
      </c>
      <c r="T140" s="2">
        <f>Table1[[#This Row],[Profit]]/Table1[[#This Row],[Purchase_Frequency]]</f>
        <v>2671.9444444444443</v>
      </c>
      <c r="U140" s="2">
        <f>IF(Table1[[#This Row],[Customer_Churn]] = 1, Table1[[#This Row],[Profit]], (Table1[[#This Row],[Avg_Sales]] * (Table1[[#This Row],[Purchase_Frequency]] * Table1[[#This Row],[Spend_Factor]]) * Table1[[#This Row],[Seasonality_Factor]]))</f>
        <v>42323.600000000006</v>
      </c>
    </row>
    <row r="141" spans="1:21">
      <c r="A141" s="1">
        <v>45326</v>
      </c>
      <c r="B141">
        <v>140</v>
      </c>
      <c r="C141" s="3">
        <v>52</v>
      </c>
      <c r="D141" t="s">
        <v>21</v>
      </c>
      <c r="E141" s="2">
        <v>67915</v>
      </c>
      <c r="F141" s="3">
        <v>37</v>
      </c>
      <c r="G141" s="3">
        <v>762</v>
      </c>
      <c r="H141" s="2">
        <v>37371</v>
      </c>
      <c r="I141" s="3">
        <v>0</v>
      </c>
      <c r="J141" s="2">
        <v>12181</v>
      </c>
      <c r="K141" s="3">
        <v>1</v>
      </c>
      <c r="L141" t="s">
        <v>24</v>
      </c>
      <c r="M141" s="2">
        <v>9529</v>
      </c>
      <c r="N141" s="3">
        <v>0</v>
      </c>
      <c r="O141" s="3">
        <v>0</v>
      </c>
      <c r="P141" s="2">
        <f>Table1[[#This Row],[Sales]]-Table1[[#This Row],[Marketing_Spend]]</f>
        <v>-2652</v>
      </c>
      <c r="Q141" s="3">
        <f>IF(Table1[[#This Row],[Profit]]&lt;0, 1, 0)</f>
        <v>1</v>
      </c>
      <c r="R141" s="6">
        <f>IF(Table1[[#This Row],[Spending_Score]]&lt;= 33, 1.1, IF(Table1[[#This Row],[Spending_Score]]&lt;=66, 1.4, 1.7))</f>
        <v>1.4</v>
      </c>
      <c r="S141" s="6">
        <f>IF(Table1[[#This Row],[Seasonality]]="Low", 0.8, IF(Table1[[#This Row],[Seasonality]]="High", 1.2, 1))</f>
        <v>1</v>
      </c>
      <c r="T141" s="2">
        <f>Table1[[#This Row],[Profit]]/Table1[[#This Row],[Purchase_Frequency]]</f>
        <v>-2652</v>
      </c>
      <c r="U141" s="2">
        <f>IF(Table1[[#This Row],[Customer_Churn]] = 1, Table1[[#This Row],[Profit]], (Table1[[#This Row],[Avg_Sales]] * (Table1[[#This Row],[Purchase_Frequency]] * Table1[[#This Row],[Spend_Factor]]) * Table1[[#This Row],[Seasonality_Factor]]))</f>
        <v>-3712.7999999999997</v>
      </c>
    </row>
    <row r="142" spans="1:21">
      <c r="A142" s="1">
        <v>45324</v>
      </c>
      <c r="B142">
        <v>141</v>
      </c>
      <c r="C142" s="3">
        <v>54</v>
      </c>
      <c r="D142" t="s">
        <v>21</v>
      </c>
      <c r="E142" s="2">
        <v>24632</v>
      </c>
      <c r="F142" s="3">
        <v>38</v>
      </c>
      <c r="G142" s="3">
        <v>588</v>
      </c>
      <c r="H142" s="2">
        <v>10693</v>
      </c>
      <c r="I142" s="3">
        <v>0</v>
      </c>
      <c r="J142" s="2">
        <v>17766</v>
      </c>
      <c r="K142" s="3">
        <v>26</v>
      </c>
      <c r="L142" t="s">
        <v>22</v>
      </c>
      <c r="M142" s="2">
        <v>88055</v>
      </c>
      <c r="N142" s="3">
        <v>0</v>
      </c>
      <c r="O142" s="3">
        <v>0</v>
      </c>
      <c r="P142" s="2">
        <f>Table1[[#This Row],[Sales]]-Table1[[#This Row],[Marketing_Spend]]</f>
        <v>70289</v>
      </c>
      <c r="Q142" s="3">
        <f>IF(Table1[[#This Row],[Profit]]&lt;0, 1, 0)</f>
        <v>0</v>
      </c>
      <c r="R142" s="6">
        <f>IF(Table1[[#This Row],[Spending_Score]]&lt;= 33, 1.1, IF(Table1[[#This Row],[Spending_Score]]&lt;=66, 1.4, 1.7))</f>
        <v>1.4</v>
      </c>
      <c r="S142" s="6">
        <f>IF(Table1[[#This Row],[Seasonality]]="Low", 0.8, IF(Table1[[#This Row],[Seasonality]]="High", 1.2, 1))</f>
        <v>0.8</v>
      </c>
      <c r="T142" s="2">
        <f>Table1[[#This Row],[Profit]]/Table1[[#This Row],[Purchase_Frequency]]</f>
        <v>2703.4230769230771</v>
      </c>
      <c r="U142" s="2">
        <f>IF(Table1[[#This Row],[Customer_Churn]] = 1, Table1[[#This Row],[Profit]], (Table1[[#This Row],[Avg_Sales]] * (Table1[[#This Row],[Purchase_Frequency]] * Table1[[#This Row],[Spend_Factor]]) * Table1[[#This Row],[Seasonality_Factor]]))</f>
        <v>78723.680000000008</v>
      </c>
    </row>
    <row r="143" spans="1:21">
      <c r="A143" s="1">
        <v>45296</v>
      </c>
      <c r="B143">
        <v>142</v>
      </c>
      <c r="C143" s="3">
        <v>64</v>
      </c>
      <c r="D143" t="s">
        <v>23</v>
      </c>
      <c r="E143" s="2">
        <v>85375</v>
      </c>
      <c r="F143" s="3">
        <v>94</v>
      </c>
      <c r="G143" s="3">
        <v>588</v>
      </c>
      <c r="H143" s="2">
        <v>38535</v>
      </c>
      <c r="I143" s="3">
        <v>2</v>
      </c>
      <c r="J143" s="2">
        <v>9491</v>
      </c>
      <c r="K143" s="3">
        <v>26</v>
      </c>
      <c r="L143" t="s">
        <v>24</v>
      </c>
      <c r="M143" s="2">
        <v>17192</v>
      </c>
      <c r="N143" s="3">
        <v>0</v>
      </c>
      <c r="O143" s="3">
        <v>0</v>
      </c>
      <c r="P143" s="2">
        <f>Table1[[#This Row],[Sales]]-Table1[[#This Row],[Marketing_Spend]]</f>
        <v>7701</v>
      </c>
      <c r="Q143" s="3">
        <f>IF(Table1[[#This Row],[Profit]]&lt;0, 1, 0)</f>
        <v>0</v>
      </c>
      <c r="R143" s="6">
        <f>IF(Table1[[#This Row],[Spending_Score]]&lt;= 33, 1.1, IF(Table1[[#This Row],[Spending_Score]]&lt;=66, 1.4, 1.7))</f>
        <v>1.7</v>
      </c>
      <c r="S143" s="6">
        <f>IF(Table1[[#This Row],[Seasonality]]="Low", 0.8, IF(Table1[[#This Row],[Seasonality]]="High", 1.2, 1))</f>
        <v>1</v>
      </c>
      <c r="T143" s="2">
        <f>Table1[[#This Row],[Profit]]/Table1[[#This Row],[Purchase_Frequency]]</f>
        <v>296.19230769230768</v>
      </c>
      <c r="U143" s="2">
        <f>IF(Table1[[#This Row],[Customer_Churn]] = 1, Table1[[#This Row],[Profit]], (Table1[[#This Row],[Avg_Sales]] * (Table1[[#This Row],[Purchase_Frequency]] * Table1[[#This Row],[Spend_Factor]]) * Table1[[#This Row],[Seasonality_Factor]]))</f>
        <v>13091.699999999999</v>
      </c>
    </row>
    <row r="144" spans="1:21">
      <c r="A144" s="1">
        <v>45397</v>
      </c>
      <c r="B144">
        <v>143</v>
      </c>
      <c r="C144" s="3">
        <v>31</v>
      </c>
      <c r="D144" t="s">
        <v>21</v>
      </c>
      <c r="E144" s="2">
        <v>85375</v>
      </c>
      <c r="F144" s="3">
        <v>9</v>
      </c>
      <c r="G144" s="3">
        <v>391</v>
      </c>
      <c r="H144" s="2">
        <v>19818</v>
      </c>
      <c r="I144" s="3">
        <v>0</v>
      </c>
      <c r="J144" s="2">
        <v>1138</v>
      </c>
      <c r="K144" s="3">
        <v>13</v>
      </c>
      <c r="L144" t="s">
        <v>24</v>
      </c>
      <c r="M144" s="2">
        <v>79102</v>
      </c>
      <c r="N144" s="3">
        <v>1</v>
      </c>
      <c r="O144" s="3">
        <v>0</v>
      </c>
      <c r="P144" s="2">
        <f>Table1[[#This Row],[Sales]]-Table1[[#This Row],[Marketing_Spend]]</f>
        <v>77964</v>
      </c>
      <c r="Q144" s="3">
        <f>IF(Table1[[#This Row],[Profit]]&lt;0, 1, 0)</f>
        <v>0</v>
      </c>
      <c r="R144" s="6">
        <f>IF(Table1[[#This Row],[Spending_Score]]&lt;= 33, 1.1, IF(Table1[[#This Row],[Spending_Score]]&lt;=66, 1.4, 1.7))</f>
        <v>1.1000000000000001</v>
      </c>
      <c r="S144" s="6">
        <f>IF(Table1[[#This Row],[Seasonality]]="Low", 0.8, IF(Table1[[#This Row],[Seasonality]]="High", 1.2, 1))</f>
        <v>1</v>
      </c>
      <c r="T144" s="2">
        <f>Table1[[#This Row],[Profit]]/Table1[[#This Row],[Purchase_Frequency]]</f>
        <v>5997.2307692307695</v>
      </c>
      <c r="U144" s="2">
        <f>IF(Table1[[#This Row],[Customer_Churn]] = 1, Table1[[#This Row],[Profit]], (Table1[[#This Row],[Avg_Sales]] * (Table1[[#This Row],[Purchase_Frequency]] * Table1[[#This Row],[Spend_Factor]]) * Table1[[#This Row],[Seasonality_Factor]]))</f>
        <v>77964</v>
      </c>
    </row>
    <row r="145" spans="1:21">
      <c r="A145" s="1">
        <v>45394</v>
      </c>
      <c r="B145">
        <v>144</v>
      </c>
      <c r="C145" s="3">
        <v>20</v>
      </c>
      <c r="D145" t="s">
        <v>21</v>
      </c>
      <c r="E145" s="2">
        <v>129779</v>
      </c>
      <c r="F145" s="3">
        <v>98</v>
      </c>
      <c r="G145" s="3">
        <v>541</v>
      </c>
      <c r="H145" s="2">
        <v>36238</v>
      </c>
      <c r="I145" s="3">
        <v>2</v>
      </c>
      <c r="J145" s="2">
        <v>1358</v>
      </c>
      <c r="K145" s="3">
        <v>20</v>
      </c>
      <c r="L145" t="s">
        <v>25</v>
      </c>
      <c r="M145" s="2">
        <v>77762</v>
      </c>
      <c r="N145" s="3">
        <v>0</v>
      </c>
      <c r="O145" s="3">
        <v>1</v>
      </c>
      <c r="P145" s="2">
        <f>Table1[[#This Row],[Sales]]-Table1[[#This Row],[Marketing_Spend]]</f>
        <v>76404</v>
      </c>
      <c r="Q145" s="3">
        <f>IF(Table1[[#This Row],[Profit]]&lt;0, 1, 0)</f>
        <v>0</v>
      </c>
      <c r="R145" s="6">
        <f>IF(Table1[[#This Row],[Spending_Score]]&lt;= 33, 1.1, IF(Table1[[#This Row],[Spending_Score]]&lt;=66, 1.4, 1.7))</f>
        <v>1.7</v>
      </c>
      <c r="S145" s="6">
        <f>IF(Table1[[#This Row],[Seasonality]]="Low", 0.8, IF(Table1[[#This Row],[Seasonality]]="High", 1.2, 1))</f>
        <v>1.2</v>
      </c>
      <c r="T145" s="2">
        <f>Table1[[#This Row],[Profit]]/Table1[[#This Row],[Purchase_Frequency]]</f>
        <v>3820.2</v>
      </c>
      <c r="U145" s="2">
        <f>IF(Table1[[#This Row],[Customer_Churn]] = 1, Table1[[#This Row],[Profit]], (Table1[[#This Row],[Avg_Sales]] * (Table1[[#This Row],[Purchase_Frequency]] * Table1[[#This Row],[Spend_Factor]]) * Table1[[#This Row],[Seasonality_Factor]]))</f>
        <v>155864.15999999997</v>
      </c>
    </row>
    <row r="146" spans="1:21">
      <c r="A146" s="1">
        <v>45332</v>
      </c>
      <c r="B146">
        <v>145</v>
      </c>
      <c r="C146" s="3">
        <v>18</v>
      </c>
      <c r="D146" t="s">
        <v>23</v>
      </c>
      <c r="E146" s="2">
        <v>26168</v>
      </c>
      <c r="F146" s="3">
        <v>53</v>
      </c>
      <c r="G146" s="3">
        <v>301</v>
      </c>
      <c r="H146" s="2">
        <v>35874</v>
      </c>
      <c r="I146" s="3">
        <v>2</v>
      </c>
      <c r="J146" s="2">
        <v>10714</v>
      </c>
      <c r="K146" s="3">
        <v>20</v>
      </c>
      <c r="L146" t="s">
        <v>25</v>
      </c>
      <c r="M146" s="2">
        <v>91795</v>
      </c>
      <c r="N146" s="3">
        <v>0</v>
      </c>
      <c r="O146" s="3">
        <v>1</v>
      </c>
      <c r="P146" s="2">
        <f>Table1[[#This Row],[Sales]]-Table1[[#This Row],[Marketing_Spend]]</f>
        <v>81081</v>
      </c>
      <c r="Q146" s="3">
        <f>IF(Table1[[#This Row],[Profit]]&lt;0, 1, 0)</f>
        <v>0</v>
      </c>
      <c r="R146" s="6">
        <f>IF(Table1[[#This Row],[Spending_Score]]&lt;= 33, 1.1, IF(Table1[[#This Row],[Spending_Score]]&lt;=66, 1.4, 1.7))</f>
        <v>1.4</v>
      </c>
      <c r="S146" s="6">
        <f>IF(Table1[[#This Row],[Seasonality]]="Low", 0.8, IF(Table1[[#This Row],[Seasonality]]="High", 1.2, 1))</f>
        <v>1.2</v>
      </c>
      <c r="T146" s="2">
        <f>Table1[[#This Row],[Profit]]/Table1[[#This Row],[Purchase_Frequency]]</f>
        <v>4054.05</v>
      </c>
      <c r="U146" s="2">
        <f>IF(Table1[[#This Row],[Customer_Churn]] = 1, Table1[[#This Row],[Profit]], (Table1[[#This Row],[Avg_Sales]] * (Table1[[#This Row],[Purchase_Frequency]] * Table1[[#This Row],[Spend_Factor]]) * Table1[[#This Row],[Seasonality_Factor]]))</f>
        <v>136216.08000000002</v>
      </c>
    </row>
    <row r="147" spans="1:21">
      <c r="A147" s="1">
        <v>45319</v>
      </c>
      <c r="B147">
        <v>146</v>
      </c>
      <c r="C147" s="3">
        <v>22</v>
      </c>
      <c r="D147" t="s">
        <v>21</v>
      </c>
      <c r="E147" s="2">
        <v>128099</v>
      </c>
      <c r="F147" s="3">
        <v>44</v>
      </c>
      <c r="G147" s="3">
        <v>524</v>
      </c>
      <c r="H147" s="2">
        <v>31715</v>
      </c>
      <c r="I147" s="3">
        <v>1</v>
      </c>
      <c r="J147" s="2">
        <v>2627</v>
      </c>
      <c r="K147" s="3">
        <v>23</v>
      </c>
      <c r="L147" t="s">
        <v>25</v>
      </c>
      <c r="M147" s="2">
        <v>39087</v>
      </c>
      <c r="N147" s="3">
        <v>0</v>
      </c>
      <c r="O147" s="3">
        <v>0</v>
      </c>
      <c r="P147" s="2">
        <f>Table1[[#This Row],[Sales]]-Table1[[#This Row],[Marketing_Spend]]</f>
        <v>36460</v>
      </c>
      <c r="Q147" s="3">
        <f>IF(Table1[[#This Row],[Profit]]&lt;0, 1, 0)</f>
        <v>0</v>
      </c>
      <c r="R147" s="6">
        <f>IF(Table1[[#This Row],[Spending_Score]]&lt;= 33, 1.1, IF(Table1[[#This Row],[Spending_Score]]&lt;=66, 1.4, 1.7))</f>
        <v>1.4</v>
      </c>
      <c r="S147" s="6">
        <f>IF(Table1[[#This Row],[Seasonality]]="Low", 0.8, IF(Table1[[#This Row],[Seasonality]]="High", 1.2, 1))</f>
        <v>1.2</v>
      </c>
      <c r="T147" s="2">
        <f>Table1[[#This Row],[Profit]]/Table1[[#This Row],[Purchase_Frequency]]</f>
        <v>1585.2173913043478</v>
      </c>
      <c r="U147" s="2">
        <f>IF(Table1[[#This Row],[Customer_Churn]] = 1, Table1[[#This Row],[Profit]], (Table1[[#This Row],[Avg_Sales]] * (Table1[[#This Row],[Purchase_Frequency]] * Table1[[#This Row],[Spend_Factor]]) * Table1[[#This Row],[Seasonality_Factor]]))</f>
        <v>61252.799999999988</v>
      </c>
    </row>
    <row r="148" spans="1:21">
      <c r="A148" s="1">
        <v>45298</v>
      </c>
      <c r="B148">
        <v>147</v>
      </c>
      <c r="C148" s="3">
        <v>43</v>
      </c>
      <c r="D148" t="s">
        <v>23</v>
      </c>
      <c r="E148" s="2">
        <v>27561</v>
      </c>
      <c r="F148" s="3">
        <v>99</v>
      </c>
      <c r="G148" s="3">
        <v>415</v>
      </c>
      <c r="H148" s="2">
        <v>32605</v>
      </c>
      <c r="I148" s="3">
        <v>1</v>
      </c>
      <c r="J148" s="2">
        <v>16996</v>
      </c>
      <c r="K148" s="3">
        <v>10</v>
      </c>
      <c r="L148" t="s">
        <v>24</v>
      </c>
      <c r="M148" s="2">
        <v>71677</v>
      </c>
      <c r="N148" s="3">
        <v>1</v>
      </c>
      <c r="O148" s="3">
        <v>0</v>
      </c>
      <c r="P148" s="2">
        <f>Table1[[#This Row],[Sales]]-Table1[[#This Row],[Marketing_Spend]]</f>
        <v>54681</v>
      </c>
      <c r="Q148" s="3">
        <f>IF(Table1[[#This Row],[Profit]]&lt;0, 1, 0)</f>
        <v>0</v>
      </c>
      <c r="R148" s="6">
        <f>IF(Table1[[#This Row],[Spending_Score]]&lt;= 33, 1.1, IF(Table1[[#This Row],[Spending_Score]]&lt;=66, 1.4, 1.7))</f>
        <v>1.7</v>
      </c>
      <c r="S148" s="6">
        <f>IF(Table1[[#This Row],[Seasonality]]="Low", 0.8, IF(Table1[[#This Row],[Seasonality]]="High", 1.2, 1))</f>
        <v>1</v>
      </c>
      <c r="T148" s="2">
        <f>Table1[[#This Row],[Profit]]/Table1[[#This Row],[Purchase_Frequency]]</f>
        <v>5468.1</v>
      </c>
      <c r="U148" s="2">
        <f>IF(Table1[[#This Row],[Customer_Churn]] = 1, Table1[[#This Row],[Profit]], (Table1[[#This Row],[Avg_Sales]] * (Table1[[#This Row],[Purchase_Frequency]] * Table1[[#This Row],[Spend_Factor]]) * Table1[[#This Row],[Seasonality_Factor]]))</f>
        <v>54681</v>
      </c>
    </row>
    <row r="149" spans="1:21">
      <c r="A149" s="1">
        <v>45364</v>
      </c>
      <c r="B149">
        <v>148</v>
      </c>
      <c r="C149" s="3">
        <v>31</v>
      </c>
      <c r="D149" t="s">
        <v>23</v>
      </c>
      <c r="E149" s="2">
        <v>93794</v>
      </c>
      <c r="F149" s="3">
        <v>86</v>
      </c>
      <c r="G149" s="3">
        <v>402</v>
      </c>
      <c r="H149" s="2">
        <v>39317</v>
      </c>
      <c r="I149" s="3">
        <v>1</v>
      </c>
      <c r="J149" s="2">
        <v>6004</v>
      </c>
      <c r="K149" s="3">
        <v>27</v>
      </c>
      <c r="L149" t="s">
        <v>22</v>
      </c>
      <c r="M149" s="2">
        <v>9627</v>
      </c>
      <c r="N149" s="3">
        <v>1</v>
      </c>
      <c r="O149" s="3">
        <v>1</v>
      </c>
      <c r="P149" s="2">
        <f>Table1[[#This Row],[Sales]]-Table1[[#This Row],[Marketing_Spend]]</f>
        <v>3623</v>
      </c>
      <c r="Q149" s="3">
        <f>IF(Table1[[#This Row],[Profit]]&lt;0, 1, 0)</f>
        <v>0</v>
      </c>
      <c r="R149" s="6">
        <f>IF(Table1[[#This Row],[Spending_Score]]&lt;= 33, 1.1, IF(Table1[[#This Row],[Spending_Score]]&lt;=66, 1.4, 1.7))</f>
        <v>1.7</v>
      </c>
      <c r="S149" s="6">
        <f>IF(Table1[[#This Row],[Seasonality]]="Low", 0.8, IF(Table1[[#This Row],[Seasonality]]="High", 1.2, 1))</f>
        <v>0.8</v>
      </c>
      <c r="T149" s="2">
        <f>Table1[[#This Row],[Profit]]/Table1[[#This Row],[Purchase_Frequency]]</f>
        <v>134.18518518518519</v>
      </c>
      <c r="U149" s="2">
        <f>IF(Table1[[#This Row],[Customer_Churn]] = 1, Table1[[#This Row],[Profit]], (Table1[[#This Row],[Avg_Sales]] * (Table1[[#This Row],[Purchase_Frequency]] * Table1[[#This Row],[Spend_Factor]]) * Table1[[#This Row],[Seasonality_Factor]]))</f>
        <v>3623</v>
      </c>
    </row>
    <row r="150" spans="1:21">
      <c r="A150" s="1">
        <v>45363</v>
      </c>
      <c r="B150">
        <v>149</v>
      </c>
      <c r="C150" s="3">
        <v>56</v>
      </c>
      <c r="D150" t="s">
        <v>23</v>
      </c>
      <c r="E150" s="2">
        <v>102152</v>
      </c>
      <c r="F150" s="3">
        <v>24</v>
      </c>
      <c r="G150" s="3">
        <v>493</v>
      </c>
      <c r="H150" s="2">
        <v>36174</v>
      </c>
      <c r="I150" s="3">
        <v>1</v>
      </c>
      <c r="J150" s="2">
        <v>14283</v>
      </c>
      <c r="K150" s="3">
        <v>11</v>
      </c>
      <c r="L150" t="s">
        <v>25</v>
      </c>
      <c r="M150" s="2">
        <v>61541</v>
      </c>
      <c r="N150" s="3">
        <v>0</v>
      </c>
      <c r="O150" s="3">
        <v>0</v>
      </c>
      <c r="P150" s="2">
        <f>Table1[[#This Row],[Sales]]-Table1[[#This Row],[Marketing_Spend]]</f>
        <v>47258</v>
      </c>
      <c r="Q150" s="3">
        <f>IF(Table1[[#This Row],[Profit]]&lt;0, 1, 0)</f>
        <v>0</v>
      </c>
      <c r="R150" s="6">
        <f>IF(Table1[[#This Row],[Spending_Score]]&lt;= 33, 1.1, IF(Table1[[#This Row],[Spending_Score]]&lt;=66, 1.4, 1.7))</f>
        <v>1.1000000000000001</v>
      </c>
      <c r="S150" s="6">
        <f>IF(Table1[[#This Row],[Seasonality]]="Low", 0.8, IF(Table1[[#This Row],[Seasonality]]="High", 1.2, 1))</f>
        <v>1.2</v>
      </c>
      <c r="T150" s="2">
        <f>Table1[[#This Row],[Profit]]/Table1[[#This Row],[Purchase_Frequency]]</f>
        <v>4296.181818181818</v>
      </c>
      <c r="U150" s="2">
        <f>IF(Table1[[#This Row],[Customer_Churn]] = 1, Table1[[#This Row],[Profit]], (Table1[[#This Row],[Avg_Sales]] * (Table1[[#This Row],[Purchase_Frequency]] * Table1[[#This Row],[Spend_Factor]]) * Table1[[#This Row],[Seasonality_Factor]]))</f>
        <v>62380.56</v>
      </c>
    </row>
    <row r="151" spans="1:21">
      <c r="A151" s="1">
        <v>45303</v>
      </c>
      <c r="B151">
        <v>150</v>
      </c>
      <c r="C151" s="3">
        <v>44</v>
      </c>
      <c r="D151" t="s">
        <v>23</v>
      </c>
      <c r="E151" s="2">
        <v>145036</v>
      </c>
      <c r="F151" s="3">
        <v>81</v>
      </c>
      <c r="G151" s="3">
        <v>465</v>
      </c>
      <c r="H151" s="2">
        <v>14956</v>
      </c>
      <c r="I151" s="3">
        <v>1</v>
      </c>
      <c r="J151" s="2">
        <v>7652</v>
      </c>
      <c r="K151" s="3">
        <v>9</v>
      </c>
      <c r="L151" t="s">
        <v>22</v>
      </c>
      <c r="M151" s="2">
        <v>73226</v>
      </c>
      <c r="N151" s="3">
        <v>1</v>
      </c>
      <c r="O151" s="3">
        <v>0</v>
      </c>
      <c r="P151" s="2">
        <f>Table1[[#This Row],[Sales]]-Table1[[#This Row],[Marketing_Spend]]</f>
        <v>65574</v>
      </c>
      <c r="Q151" s="3">
        <f>IF(Table1[[#This Row],[Profit]]&lt;0, 1, 0)</f>
        <v>0</v>
      </c>
      <c r="R151" s="6">
        <f>IF(Table1[[#This Row],[Spending_Score]]&lt;= 33, 1.1, IF(Table1[[#This Row],[Spending_Score]]&lt;=66, 1.4, 1.7))</f>
        <v>1.7</v>
      </c>
      <c r="S151" s="6">
        <f>IF(Table1[[#This Row],[Seasonality]]="Low", 0.8, IF(Table1[[#This Row],[Seasonality]]="High", 1.2, 1))</f>
        <v>0.8</v>
      </c>
      <c r="T151" s="2">
        <f>Table1[[#This Row],[Profit]]/Table1[[#This Row],[Purchase_Frequency]]</f>
        <v>7286</v>
      </c>
      <c r="U151" s="2">
        <f>IF(Table1[[#This Row],[Customer_Churn]] = 1, Table1[[#This Row],[Profit]], (Table1[[#This Row],[Avg_Sales]] * (Table1[[#This Row],[Purchase_Frequency]] * Table1[[#This Row],[Spend_Factor]]) * Table1[[#This Row],[Seasonality_Factor]]))</f>
        <v>65574</v>
      </c>
    </row>
    <row r="152" spans="1:21">
      <c r="A152" s="1">
        <v>45325</v>
      </c>
      <c r="B152">
        <v>151</v>
      </c>
      <c r="C152" s="3">
        <v>26</v>
      </c>
      <c r="D152" t="s">
        <v>23</v>
      </c>
      <c r="E152" s="2">
        <v>144049</v>
      </c>
      <c r="F152" s="3">
        <v>74</v>
      </c>
      <c r="G152" s="3">
        <v>389</v>
      </c>
      <c r="H152" s="2">
        <v>43908</v>
      </c>
      <c r="I152" s="3">
        <v>2</v>
      </c>
      <c r="J152" s="2">
        <v>3151</v>
      </c>
      <c r="K152" s="3">
        <v>9</v>
      </c>
      <c r="L152" t="s">
        <v>25</v>
      </c>
      <c r="M152" s="2">
        <v>8255</v>
      </c>
      <c r="N152" s="3">
        <v>0</v>
      </c>
      <c r="O152" s="3">
        <v>0</v>
      </c>
      <c r="P152" s="2">
        <f>Table1[[#This Row],[Sales]]-Table1[[#This Row],[Marketing_Spend]]</f>
        <v>5104</v>
      </c>
      <c r="Q152" s="3">
        <f>IF(Table1[[#This Row],[Profit]]&lt;0, 1, 0)</f>
        <v>0</v>
      </c>
      <c r="R152" s="6">
        <f>IF(Table1[[#This Row],[Spending_Score]]&lt;= 33, 1.1, IF(Table1[[#This Row],[Spending_Score]]&lt;=66, 1.4, 1.7))</f>
        <v>1.7</v>
      </c>
      <c r="S152" s="6">
        <f>IF(Table1[[#This Row],[Seasonality]]="Low", 0.8, IF(Table1[[#This Row],[Seasonality]]="High", 1.2, 1))</f>
        <v>1.2</v>
      </c>
      <c r="T152" s="2">
        <f>Table1[[#This Row],[Profit]]/Table1[[#This Row],[Purchase_Frequency]]</f>
        <v>567.11111111111109</v>
      </c>
      <c r="U152" s="2">
        <f>IF(Table1[[#This Row],[Customer_Churn]] = 1, Table1[[#This Row],[Profit]], (Table1[[#This Row],[Avg_Sales]] * (Table1[[#This Row],[Purchase_Frequency]] * Table1[[#This Row],[Spend_Factor]]) * Table1[[#This Row],[Seasonality_Factor]]))</f>
        <v>10412.159999999998</v>
      </c>
    </row>
    <row r="153" spans="1:21">
      <c r="A153" s="1">
        <v>45324</v>
      </c>
      <c r="B153">
        <v>152</v>
      </c>
      <c r="C153" s="3">
        <v>32</v>
      </c>
      <c r="D153" t="s">
        <v>23</v>
      </c>
      <c r="E153" s="2">
        <v>46734</v>
      </c>
      <c r="F153" s="3">
        <v>30</v>
      </c>
      <c r="G153" s="3">
        <v>588</v>
      </c>
      <c r="H153" s="2">
        <v>15837</v>
      </c>
      <c r="I153" s="3">
        <v>2</v>
      </c>
      <c r="J153" s="2">
        <v>10429</v>
      </c>
      <c r="K153" s="3">
        <v>5</v>
      </c>
      <c r="L153" t="s">
        <v>25</v>
      </c>
      <c r="M153" s="2">
        <v>62433</v>
      </c>
      <c r="N153" s="3">
        <v>0</v>
      </c>
      <c r="O153" s="3">
        <v>0</v>
      </c>
      <c r="P153" s="2">
        <f>Table1[[#This Row],[Sales]]-Table1[[#This Row],[Marketing_Spend]]</f>
        <v>52004</v>
      </c>
      <c r="Q153" s="3">
        <f>IF(Table1[[#This Row],[Profit]]&lt;0, 1, 0)</f>
        <v>0</v>
      </c>
      <c r="R153" s="6">
        <f>IF(Table1[[#This Row],[Spending_Score]]&lt;= 33, 1.1, IF(Table1[[#This Row],[Spending_Score]]&lt;=66, 1.4, 1.7))</f>
        <v>1.1000000000000001</v>
      </c>
      <c r="S153" s="6">
        <f>IF(Table1[[#This Row],[Seasonality]]="Low", 0.8, IF(Table1[[#This Row],[Seasonality]]="High", 1.2, 1))</f>
        <v>1.2</v>
      </c>
      <c r="T153" s="2">
        <f>Table1[[#This Row],[Profit]]/Table1[[#This Row],[Purchase_Frequency]]</f>
        <v>10400.799999999999</v>
      </c>
      <c r="U153" s="2">
        <f>IF(Table1[[#This Row],[Customer_Churn]] = 1, Table1[[#This Row],[Profit]], (Table1[[#This Row],[Avg_Sales]] * (Table1[[#This Row],[Purchase_Frequency]] * Table1[[#This Row],[Spend_Factor]]) * Table1[[#This Row],[Seasonality_Factor]]))</f>
        <v>68645.279999999984</v>
      </c>
    </row>
    <row r="154" spans="1:21">
      <c r="A154" s="1">
        <v>45339</v>
      </c>
      <c r="B154">
        <v>153</v>
      </c>
      <c r="C154" s="3">
        <v>32</v>
      </c>
      <c r="D154" t="s">
        <v>23</v>
      </c>
      <c r="E154" s="2">
        <v>26371</v>
      </c>
      <c r="F154" s="3">
        <v>59</v>
      </c>
      <c r="G154" s="3">
        <v>442</v>
      </c>
      <c r="H154" s="2">
        <v>29817</v>
      </c>
      <c r="I154" s="3">
        <v>0</v>
      </c>
      <c r="J154" s="2">
        <v>15072</v>
      </c>
      <c r="K154" s="3">
        <v>26</v>
      </c>
      <c r="L154" t="s">
        <v>24</v>
      </c>
      <c r="M154" s="2">
        <v>10213</v>
      </c>
      <c r="N154" s="3">
        <v>0</v>
      </c>
      <c r="O154" s="3">
        <v>0</v>
      </c>
      <c r="P154" s="2">
        <f>Table1[[#This Row],[Sales]]-Table1[[#This Row],[Marketing_Spend]]</f>
        <v>-4859</v>
      </c>
      <c r="Q154" s="3">
        <f>IF(Table1[[#This Row],[Profit]]&lt;0, 1, 0)</f>
        <v>1</v>
      </c>
      <c r="R154" s="6">
        <f>IF(Table1[[#This Row],[Spending_Score]]&lt;= 33, 1.1, IF(Table1[[#This Row],[Spending_Score]]&lt;=66, 1.4, 1.7))</f>
        <v>1.4</v>
      </c>
      <c r="S154" s="6">
        <f>IF(Table1[[#This Row],[Seasonality]]="Low", 0.8, IF(Table1[[#This Row],[Seasonality]]="High", 1.2, 1))</f>
        <v>1</v>
      </c>
      <c r="T154" s="2">
        <f>Table1[[#This Row],[Profit]]/Table1[[#This Row],[Purchase_Frequency]]</f>
        <v>-186.88461538461539</v>
      </c>
      <c r="U154" s="2">
        <f>IF(Table1[[#This Row],[Customer_Churn]] = 1, Table1[[#This Row],[Profit]], (Table1[[#This Row],[Avg_Sales]] * (Table1[[#This Row],[Purchase_Frequency]] * Table1[[#This Row],[Spend_Factor]]) * Table1[[#This Row],[Seasonality_Factor]]))</f>
        <v>-6802.5999999999995</v>
      </c>
    </row>
    <row r="155" spans="1:21">
      <c r="A155" s="1">
        <v>45410</v>
      </c>
      <c r="B155">
        <v>154</v>
      </c>
      <c r="C155" s="3">
        <v>43</v>
      </c>
      <c r="D155" t="s">
        <v>21</v>
      </c>
      <c r="E155" s="2">
        <v>138894</v>
      </c>
      <c r="F155" s="3">
        <v>87</v>
      </c>
      <c r="G155" s="3">
        <v>405</v>
      </c>
      <c r="H155" s="2">
        <v>9481</v>
      </c>
      <c r="I155" s="3">
        <v>2</v>
      </c>
      <c r="J155" s="2">
        <v>12927</v>
      </c>
      <c r="K155" s="3">
        <v>1</v>
      </c>
      <c r="L155" t="s">
        <v>25</v>
      </c>
      <c r="M155" s="2">
        <v>24404</v>
      </c>
      <c r="N155" s="3">
        <v>0</v>
      </c>
      <c r="O155" s="3">
        <v>0</v>
      </c>
      <c r="P155" s="2">
        <f>Table1[[#This Row],[Sales]]-Table1[[#This Row],[Marketing_Spend]]</f>
        <v>11477</v>
      </c>
      <c r="Q155" s="3">
        <f>IF(Table1[[#This Row],[Profit]]&lt;0, 1, 0)</f>
        <v>0</v>
      </c>
      <c r="R155" s="6">
        <f>IF(Table1[[#This Row],[Spending_Score]]&lt;= 33, 1.1, IF(Table1[[#This Row],[Spending_Score]]&lt;=66, 1.4, 1.7))</f>
        <v>1.7</v>
      </c>
      <c r="S155" s="6">
        <f>IF(Table1[[#This Row],[Seasonality]]="Low", 0.8, IF(Table1[[#This Row],[Seasonality]]="High", 1.2, 1))</f>
        <v>1.2</v>
      </c>
      <c r="T155" s="2">
        <f>Table1[[#This Row],[Profit]]/Table1[[#This Row],[Purchase_Frequency]]</f>
        <v>11477</v>
      </c>
      <c r="U155" s="2">
        <f>IF(Table1[[#This Row],[Customer_Churn]] = 1, Table1[[#This Row],[Profit]], (Table1[[#This Row],[Avg_Sales]] * (Table1[[#This Row],[Purchase_Frequency]] * Table1[[#This Row],[Spend_Factor]]) * Table1[[#This Row],[Seasonality_Factor]]))</f>
        <v>23413.079999999998</v>
      </c>
    </row>
    <row r="156" spans="1:21">
      <c r="A156" s="1">
        <v>45314</v>
      </c>
      <c r="B156">
        <v>155</v>
      </c>
      <c r="C156" s="3">
        <v>59</v>
      </c>
      <c r="D156" t="s">
        <v>23</v>
      </c>
      <c r="E156" s="2">
        <v>46069</v>
      </c>
      <c r="F156" s="3">
        <v>96</v>
      </c>
      <c r="G156" s="3">
        <v>727</v>
      </c>
      <c r="H156" s="2">
        <v>29282</v>
      </c>
      <c r="I156" s="3">
        <v>2</v>
      </c>
      <c r="J156" s="2">
        <v>7905</v>
      </c>
      <c r="K156" s="3">
        <v>17</v>
      </c>
      <c r="L156" t="s">
        <v>25</v>
      </c>
      <c r="M156" s="2">
        <v>30380</v>
      </c>
      <c r="N156" s="3">
        <v>0</v>
      </c>
      <c r="O156" s="3">
        <v>0</v>
      </c>
      <c r="P156" s="2">
        <f>Table1[[#This Row],[Sales]]-Table1[[#This Row],[Marketing_Spend]]</f>
        <v>22475</v>
      </c>
      <c r="Q156" s="3">
        <f>IF(Table1[[#This Row],[Profit]]&lt;0, 1, 0)</f>
        <v>0</v>
      </c>
      <c r="R156" s="6">
        <f>IF(Table1[[#This Row],[Spending_Score]]&lt;= 33, 1.1, IF(Table1[[#This Row],[Spending_Score]]&lt;=66, 1.4, 1.7))</f>
        <v>1.7</v>
      </c>
      <c r="S156" s="6">
        <f>IF(Table1[[#This Row],[Seasonality]]="Low", 0.8, IF(Table1[[#This Row],[Seasonality]]="High", 1.2, 1))</f>
        <v>1.2</v>
      </c>
      <c r="T156" s="2">
        <f>Table1[[#This Row],[Profit]]/Table1[[#This Row],[Purchase_Frequency]]</f>
        <v>1322.0588235294117</v>
      </c>
      <c r="U156" s="2">
        <f>IF(Table1[[#This Row],[Customer_Churn]] = 1, Table1[[#This Row],[Profit]], (Table1[[#This Row],[Avg_Sales]] * (Table1[[#This Row],[Purchase_Frequency]] * Table1[[#This Row],[Spend_Factor]]) * Table1[[#This Row],[Seasonality_Factor]]))</f>
        <v>45849</v>
      </c>
    </row>
    <row r="157" spans="1:21">
      <c r="A157" s="1">
        <v>45353</v>
      </c>
      <c r="B157">
        <v>156</v>
      </c>
      <c r="C157" s="3">
        <v>30</v>
      </c>
      <c r="D157" t="s">
        <v>23</v>
      </c>
      <c r="E157" s="2">
        <v>99905</v>
      </c>
      <c r="F157" s="3">
        <v>81</v>
      </c>
      <c r="G157" s="3">
        <v>604</v>
      </c>
      <c r="H157" s="2">
        <v>11548</v>
      </c>
      <c r="I157" s="3">
        <v>1</v>
      </c>
      <c r="J157" s="2">
        <v>13452</v>
      </c>
      <c r="K157" s="3">
        <v>22</v>
      </c>
      <c r="L157" t="s">
        <v>24</v>
      </c>
      <c r="M157" s="2">
        <v>96056</v>
      </c>
      <c r="N157" s="3">
        <v>0</v>
      </c>
      <c r="O157" s="3">
        <v>0</v>
      </c>
      <c r="P157" s="2">
        <f>Table1[[#This Row],[Sales]]-Table1[[#This Row],[Marketing_Spend]]</f>
        <v>82604</v>
      </c>
      <c r="Q157" s="3">
        <f>IF(Table1[[#This Row],[Profit]]&lt;0, 1, 0)</f>
        <v>0</v>
      </c>
      <c r="R157" s="6">
        <f>IF(Table1[[#This Row],[Spending_Score]]&lt;= 33, 1.1, IF(Table1[[#This Row],[Spending_Score]]&lt;=66, 1.4, 1.7))</f>
        <v>1.7</v>
      </c>
      <c r="S157" s="6">
        <f>IF(Table1[[#This Row],[Seasonality]]="Low", 0.8, IF(Table1[[#This Row],[Seasonality]]="High", 1.2, 1))</f>
        <v>1</v>
      </c>
      <c r="T157" s="2">
        <f>Table1[[#This Row],[Profit]]/Table1[[#This Row],[Purchase_Frequency]]</f>
        <v>3754.7272727272725</v>
      </c>
      <c r="U157" s="2">
        <f>IF(Table1[[#This Row],[Customer_Churn]] = 1, Table1[[#This Row],[Profit]], (Table1[[#This Row],[Avg_Sales]] * (Table1[[#This Row],[Purchase_Frequency]] * Table1[[#This Row],[Spend_Factor]]) * Table1[[#This Row],[Seasonality_Factor]]))</f>
        <v>140426.79999999999</v>
      </c>
    </row>
    <row r="158" spans="1:21">
      <c r="A158" s="1">
        <v>45379</v>
      </c>
      <c r="B158">
        <v>157</v>
      </c>
      <c r="C158" s="3">
        <v>68</v>
      </c>
      <c r="D158" t="s">
        <v>21</v>
      </c>
      <c r="E158" s="2">
        <v>32910</v>
      </c>
      <c r="F158" s="3">
        <v>81</v>
      </c>
      <c r="G158" s="3">
        <v>616</v>
      </c>
      <c r="H158" s="2">
        <v>29817</v>
      </c>
      <c r="I158" s="3">
        <v>2</v>
      </c>
      <c r="J158" s="2">
        <v>17212</v>
      </c>
      <c r="K158" s="3">
        <v>2</v>
      </c>
      <c r="L158" t="s">
        <v>22</v>
      </c>
      <c r="M158" s="2">
        <v>24173</v>
      </c>
      <c r="N158" s="3">
        <v>0</v>
      </c>
      <c r="O158" s="3">
        <v>0</v>
      </c>
      <c r="P158" s="2">
        <f>Table1[[#This Row],[Sales]]-Table1[[#This Row],[Marketing_Spend]]</f>
        <v>6961</v>
      </c>
      <c r="Q158" s="3">
        <f>IF(Table1[[#This Row],[Profit]]&lt;0, 1, 0)</f>
        <v>0</v>
      </c>
      <c r="R158" s="6">
        <f>IF(Table1[[#This Row],[Spending_Score]]&lt;= 33, 1.1, IF(Table1[[#This Row],[Spending_Score]]&lt;=66, 1.4, 1.7))</f>
        <v>1.7</v>
      </c>
      <c r="S158" s="6">
        <f>IF(Table1[[#This Row],[Seasonality]]="Low", 0.8, IF(Table1[[#This Row],[Seasonality]]="High", 1.2, 1))</f>
        <v>0.8</v>
      </c>
      <c r="T158" s="2">
        <f>Table1[[#This Row],[Profit]]/Table1[[#This Row],[Purchase_Frequency]]</f>
        <v>3480.5</v>
      </c>
      <c r="U158" s="2">
        <f>IF(Table1[[#This Row],[Customer_Churn]] = 1, Table1[[#This Row],[Profit]], (Table1[[#This Row],[Avg_Sales]] * (Table1[[#This Row],[Purchase_Frequency]] * Table1[[#This Row],[Spend_Factor]]) * Table1[[#This Row],[Seasonality_Factor]]))</f>
        <v>9466.9599999999991</v>
      </c>
    </row>
    <row r="159" spans="1:21">
      <c r="A159" s="1">
        <v>45328</v>
      </c>
      <c r="B159">
        <v>158</v>
      </c>
      <c r="C159" s="3">
        <v>49</v>
      </c>
      <c r="D159" t="s">
        <v>21</v>
      </c>
      <c r="E159" s="2">
        <v>93479</v>
      </c>
      <c r="F159" s="3">
        <v>14</v>
      </c>
      <c r="G159" s="3">
        <v>308</v>
      </c>
      <c r="H159" s="2">
        <v>12758</v>
      </c>
      <c r="I159" s="3">
        <v>1</v>
      </c>
      <c r="J159" s="2">
        <v>19951</v>
      </c>
      <c r="K159" s="3">
        <v>24</v>
      </c>
      <c r="L159" t="s">
        <v>25</v>
      </c>
      <c r="M159" s="2">
        <v>58027</v>
      </c>
      <c r="N159" s="3">
        <v>1</v>
      </c>
      <c r="O159" s="3">
        <v>1</v>
      </c>
      <c r="P159" s="2">
        <f>Table1[[#This Row],[Sales]]-Table1[[#This Row],[Marketing_Spend]]</f>
        <v>38076</v>
      </c>
      <c r="Q159" s="3">
        <f>IF(Table1[[#This Row],[Profit]]&lt;0, 1, 0)</f>
        <v>0</v>
      </c>
      <c r="R159" s="6">
        <f>IF(Table1[[#This Row],[Spending_Score]]&lt;= 33, 1.1, IF(Table1[[#This Row],[Spending_Score]]&lt;=66, 1.4, 1.7))</f>
        <v>1.1000000000000001</v>
      </c>
      <c r="S159" s="6">
        <f>IF(Table1[[#This Row],[Seasonality]]="Low", 0.8, IF(Table1[[#This Row],[Seasonality]]="High", 1.2, 1))</f>
        <v>1.2</v>
      </c>
      <c r="T159" s="2">
        <f>Table1[[#This Row],[Profit]]/Table1[[#This Row],[Purchase_Frequency]]</f>
        <v>1586.5</v>
      </c>
      <c r="U159" s="2">
        <f>IF(Table1[[#This Row],[Customer_Churn]] = 1, Table1[[#This Row],[Profit]], (Table1[[#This Row],[Avg_Sales]] * (Table1[[#This Row],[Purchase_Frequency]] * Table1[[#This Row],[Spend_Factor]]) * Table1[[#This Row],[Seasonality_Factor]]))</f>
        <v>38076</v>
      </c>
    </row>
    <row r="160" spans="1:21">
      <c r="A160" s="1">
        <v>45390</v>
      </c>
      <c r="B160">
        <v>159</v>
      </c>
      <c r="C160" s="3">
        <v>56</v>
      </c>
      <c r="D160" t="s">
        <v>21</v>
      </c>
      <c r="E160" s="2">
        <v>85375</v>
      </c>
      <c r="F160" s="3">
        <v>9</v>
      </c>
      <c r="G160" s="3">
        <v>372</v>
      </c>
      <c r="H160" s="2">
        <v>48668</v>
      </c>
      <c r="I160" s="3">
        <v>0</v>
      </c>
      <c r="J160" s="2">
        <v>2307</v>
      </c>
      <c r="K160" s="3">
        <v>13</v>
      </c>
      <c r="L160" t="s">
        <v>24</v>
      </c>
      <c r="M160" s="2">
        <v>28989</v>
      </c>
      <c r="N160" s="3">
        <v>0</v>
      </c>
      <c r="O160" s="3">
        <v>1</v>
      </c>
      <c r="P160" s="2">
        <f>Table1[[#This Row],[Sales]]-Table1[[#This Row],[Marketing_Spend]]</f>
        <v>26682</v>
      </c>
      <c r="Q160" s="3">
        <f>IF(Table1[[#This Row],[Profit]]&lt;0, 1, 0)</f>
        <v>0</v>
      </c>
      <c r="R160" s="6">
        <f>IF(Table1[[#This Row],[Spending_Score]]&lt;= 33, 1.1, IF(Table1[[#This Row],[Spending_Score]]&lt;=66, 1.4, 1.7))</f>
        <v>1.1000000000000001</v>
      </c>
      <c r="S160" s="6">
        <f>IF(Table1[[#This Row],[Seasonality]]="Low", 0.8, IF(Table1[[#This Row],[Seasonality]]="High", 1.2, 1))</f>
        <v>1</v>
      </c>
      <c r="T160" s="2">
        <f>Table1[[#This Row],[Profit]]/Table1[[#This Row],[Purchase_Frequency]]</f>
        <v>2052.4615384615386</v>
      </c>
      <c r="U160" s="2">
        <f>IF(Table1[[#This Row],[Customer_Churn]] = 1, Table1[[#This Row],[Profit]], (Table1[[#This Row],[Avg_Sales]] * (Table1[[#This Row],[Purchase_Frequency]] * Table1[[#This Row],[Spend_Factor]]) * Table1[[#This Row],[Seasonality_Factor]]))</f>
        <v>29350.200000000004</v>
      </c>
    </row>
    <row r="161" spans="1:21">
      <c r="A161" s="1">
        <v>45335</v>
      </c>
      <c r="B161">
        <v>160</v>
      </c>
      <c r="C161" s="3">
        <v>66</v>
      </c>
      <c r="D161" t="s">
        <v>23</v>
      </c>
      <c r="E161" s="2">
        <v>101264</v>
      </c>
      <c r="F161" s="3">
        <v>40</v>
      </c>
      <c r="G161" s="3">
        <v>658</v>
      </c>
      <c r="H161" s="2">
        <v>28177</v>
      </c>
      <c r="I161" s="3">
        <v>0</v>
      </c>
      <c r="J161" s="2">
        <v>15852</v>
      </c>
      <c r="K161" s="3">
        <v>9</v>
      </c>
      <c r="L161" t="s">
        <v>25</v>
      </c>
      <c r="M161" s="2">
        <v>29519</v>
      </c>
      <c r="N161" s="3">
        <v>0</v>
      </c>
      <c r="O161" s="3">
        <v>1</v>
      </c>
      <c r="P161" s="2">
        <f>Table1[[#This Row],[Sales]]-Table1[[#This Row],[Marketing_Spend]]</f>
        <v>13667</v>
      </c>
      <c r="Q161" s="3">
        <f>IF(Table1[[#This Row],[Profit]]&lt;0, 1, 0)</f>
        <v>0</v>
      </c>
      <c r="R161" s="6">
        <f>IF(Table1[[#This Row],[Spending_Score]]&lt;= 33, 1.1, IF(Table1[[#This Row],[Spending_Score]]&lt;=66, 1.4, 1.7))</f>
        <v>1.4</v>
      </c>
      <c r="S161" s="6">
        <f>IF(Table1[[#This Row],[Seasonality]]="Low", 0.8, IF(Table1[[#This Row],[Seasonality]]="High", 1.2, 1))</f>
        <v>1.2</v>
      </c>
      <c r="T161" s="2">
        <f>Table1[[#This Row],[Profit]]/Table1[[#This Row],[Purchase_Frequency]]</f>
        <v>1518.5555555555557</v>
      </c>
      <c r="U161" s="2">
        <f>IF(Table1[[#This Row],[Customer_Churn]] = 1, Table1[[#This Row],[Profit]], (Table1[[#This Row],[Avg_Sales]] * (Table1[[#This Row],[Purchase_Frequency]] * Table1[[#This Row],[Spend_Factor]]) * Table1[[#This Row],[Seasonality_Factor]]))</f>
        <v>22960.559999999998</v>
      </c>
    </row>
    <row r="162" spans="1:21">
      <c r="A162" s="1">
        <v>45395</v>
      </c>
      <c r="B162">
        <v>161</v>
      </c>
      <c r="C162" s="3">
        <v>69</v>
      </c>
      <c r="D162" t="s">
        <v>21</v>
      </c>
      <c r="E162" s="2">
        <v>43275</v>
      </c>
      <c r="F162" s="3">
        <v>66</v>
      </c>
      <c r="G162" s="3">
        <v>522</v>
      </c>
      <c r="H162" s="2">
        <v>29022</v>
      </c>
      <c r="I162" s="3">
        <v>2</v>
      </c>
      <c r="J162" s="2">
        <v>3660</v>
      </c>
      <c r="K162" s="3">
        <v>29</v>
      </c>
      <c r="L162" t="s">
        <v>24</v>
      </c>
      <c r="M162" s="2">
        <v>27439</v>
      </c>
      <c r="N162" s="3">
        <v>0</v>
      </c>
      <c r="O162" s="3">
        <v>0</v>
      </c>
      <c r="P162" s="2">
        <f>Table1[[#This Row],[Sales]]-Table1[[#This Row],[Marketing_Spend]]</f>
        <v>23779</v>
      </c>
      <c r="Q162" s="3">
        <f>IF(Table1[[#This Row],[Profit]]&lt;0, 1, 0)</f>
        <v>0</v>
      </c>
      <c r="R162" s="6">
        <f>IF(Table1[[#This Row],[Spending_Score]]&lt;= 33, 1.1, IF(Table1[[#This Row],[Spending_Score]]&lt;=66, 1.4, 1.7))</f>
        <v>1.4</v>
      </c>
      <c r="S162" s="6">
        <f>IF(Table1[[#This Row],[Seasonality]]="Low", 0.8, IF(Table1[[#This Row],[Seasonality]]="High", 1.2, 1))</f>
        <v>1</v>
      </c>
      <c r="T162" s="2">
        <f>Table1[[#This Row],[Profit]]/Table1[[#This Row],[Purchase_Frequency]]</f>
        <v>819.9655172413793</v>
      </c>
      <c r="U162" s="2">
        <f>IF(Table1[[#This Row],[Customer_Churn]] = 1, Table1[[#This Row],[Profit]], (Table1[[#This Row],[Avg_Sales]] * (Table1[[#This Row],[Purchase_Frequency]] * Table1[[#This Row],[Spend_Factor]]) * Table1[[#This Row],[Seasonality_Factor]]))</f>
        <v>33290.6</v>
      </c>
    </row>
    <row r="163" spans="1:21">
      <c r="A163" s="1">
        <v>45377</v>
      </c>
      <c r="B163">
        <v>162</v>
      </c>
      <c r="C163" s="3">
        <v>49</v>
      </c>
      <c r="D163" t="s">
        <v>23</v>
      </c>
      <c r="E163" s="2">
        <v>92274</v>
      </c>
      <c r="F163" s="3">
        <v>25</v>
      </c>
      <c r="G163" s="3">
        <v>588</v>
      </c>
      <c r="H163" s="2">
        <v>45761</v>
      </c>
      <c r="I163" s="3">
        <v>0</v>
      </c>
      <c r="J163" s="2">
        <v>11403</v>
      </c>
      <c r="K163" s="3">
        <v>4</v>
      </c>
      <c r="L163" t="s">
        <v>22</v>
      </c>
      <c r="M163" s="2">
        <v>81949</v>
      </c>
      <c r="N163" s="3">
        <v>0</v>
      </c>
      <c r="O163" s="3">
        <v>0</v>
      </c>
      <c r="P163" s="2">
        <f>Table1[[#This Row],[Sales]]-Table1[[#This Row],[Marketing_Spend]]</f>
        <v>70546</v>
      </c>
      <c r="Q163" s="3">
        <f>IF(Table1[[#This Row],[Profit]]&lt;0, 1, 0)</f>
        <v>0</v>
      </c>
      <c r="R163" s="6">
        <f>IF(Table1[[#This Row],[Spending_Score]]&lt;= 33, 1.1, IF(Table1[[#This Row],[Spending_Score]]&lt;=66, 1.4, 1.7))</f>
        <v>1.1000000000000001</v>
      </c>
      <c r="S163" s="6">
        <f>IF(Table1[[#This Row],[Seasonality]]="Low", 0.8, IF(Table1[[#This Row],[Seasonality]]="High", 1.2, 1))</f>
        <v>0.8</v>
      </c>
      <c r="T163" s="2">
        <f>Table1[[#This Row],[Profit]]/Table1[[#This Row],[Purchase_Frequency]]</f>
        <v>17636.5</v>
      </c>
      <c r="U163" s="2">
        <f>IF(Table1[[#This Row],[Customer_Churn]] = 1, Table1[[#This Row],[Profit]], (Table1[[#This Row],[Avg_Sales]] * (Table1[[#This Row],[Purchase_Frequency]] * Table1[[#This Row],[Spend_Factor]]) * Table1[[#This Row],[Seasonality_Factor]]))</f>
        <v>62080.48000000001</v>
      </c>
    </row>
    <row r="164" spans="1:21">
      <c r="A164" s="1">
        <v>45382</v>
      </c>
      <c r="B164">
        <v>163</v>
      </c>
      <c r="C164" s="3">
        <v>21</v>
      </c>
      <c r="D164" t="s">
        <v>23</v>
      </c>
      <c r="E164" s="2">
        <v>85375</v>
      </c>
      <c r="F164" s="3">
        <v>73</v>
      </c>
      <c r="G164" s="3">
        <v>669</v>
      </c>
      <c r="H164" s="2">
        <v>10542</v>
      </c>
      <c r="I164" s="3">
        <v>2</v>
      </c>
      <c r="J164" s="2">
        <v>11238</v>
      </c>
      <c r="K164" s="3">
        <v>5</v>
      </c>
      <c r="L164" t="s">
        <v>22</v>
      </c>
      <c r="M164" s="2">
        <v>19995</v>
      </c>
      <c r="N164" s="3">
        <v>0</v>
      </c>
      <c r="O164" s="3">
        <v>0</v>
      </c>
      <c r="P164" s="2">
        <f>Table1[[#This Row],[Sales]]-Table1[[#This Row],[Marketing_Spend]]</f>
        <v>8757</v>
      </c>
      <c r="Q164" s="3">
        <f>IF(Table1[[#This Row],[Profit]]&lt;0, 1, 0)</f>
        <v>0</v>
      </c>
      <c r="R164" s="6">
        <f>IF(Table1[[#This Row],[Spending_Score]]&lt;= 33, 1.1, IF(Table1[[#This Row],[Spending_Score]]&lt;=66, 1.4, 1.7))</f>
        <v>1.7</v>
      </c>
      <c r="S164" s="6">
        <f>IF(Table1[[#This Row],[Seasonality]]="Low", 0.8, IF(Table1[[#This Row],[Seasonality]]="High", 1.2, 1))</f>
        <v>0.8</v>
      </c>
      <c r="T164" s="2">
        <f>Table1[[#This Row],[Profit]]/Table1[[#This Row],[Purchase_Frequency]]</f>
        <v>1751.4</v>
      </c>
      <c r="U164" s="2">
        <f>IF(Table1[[#This Row],[Customer_Churn]] = 1, Table1[[#This Row],[Profit]], (Table1[[#This Row],[Avg_Sales]] * (Table1[[#This Row],[Purchase_Frequency]] * Table1[[#This Row],[Spend_Factor]]) * Table1[[#This Row],[Seasonality_Factor]]))</f>
        <v>11909.520000000002</v>
      </c>
    </row>
    <row r="165" spans="1:21">
      <c r="A165" s="1">
        <v>45326</v>
      </c>
      <c r="B165">
        <v>164</v>
      </c>
      <c r="C165" s="3">
        <v>47</v>
      </c>
      <c r="D165" t="s">
        <v>23</v>
      </c>
      <c r="E165" s="2">
        <v>120776</v>
      </c>
      <c r="F165" s="3">
        <v>22</v>
      </c>
      <c r="G165" s="3">
        <v>563</v>
      </c>
      <c r="H165" s="2">
        <v>30476</v>
      </c>
      <c r="I165" s="3">
        <v>0</v>
      </c>
      <c r="J165" s="2">
        <v>7207</v>
      </c>
      <c r="K165" s="3">
        <v>11</v>
      </c>
      <c r="L165" t="s">
        <v>24</v>
      </c>
      <c r="M165" s="2">
        <v>28559</v>
      </c>
      <c r="N165" s="3">
        <v>0</v>
      </c>
      <c r="O165" s="3">
        <v>0</v>
      </c>
      <c r="P165" s="2">
        <f>Table1[[#This Row],[Sales]]-Table1[[#This Row],[Marketing_Spend]]</f>
        <v>21352</v>
      </c>
      <c r="Q165" s="3">
        <f>IF(Table1[[#This Row],[Profit]]&lt;0, 1, 0)</f>
        <v>0</v>
      </c>
      <c r="R165" s="6">
        <f>IF(Table1[[#This Row],[Spending_Score]]&lt;= 33, 1.1, IF(Table1[[#This Row],[Spending_Score]]&lt;=66, 1.4, 1.7))</f>
        <v>1.1000000000000001</v>
      </c>
      <c r="S165" s="6">
        <f>IF(Table1[[#This Row],[Seasonality]]="Low", 0.8, IF(Table1[[#This Row],[Seasonality]]="High", 1.2, 1))</f>
        <v>1</v>
      </c>
      <c r="T165" s="2">
        <f>Table1[[#This Row],[Profit]]/Table1[[#This Row],[Purchase_Frequency]]</f>
        <v>1941.090909090909</v>
      </c>
      <c r="U165" s="2">
        <f>IF(Table1[[#This Row],[Customer_Churn]] = 1, Table1[[#This Row],[Profit]], (Table1[[#This Row],[Avg_Sales]] * (Table1[[#This Row],[Purchase_Frequency]] * Table1[[#This Row],[Spend_Factor]]) * Table1[[#This Row],[Seasonality_Factor]]))</f>
        <v>23487.200000000001</v>
      </c>
    </row>
    <row r="166" spans="1:21">
      <c r="A166" s="1">
        <v>45356</v>
      </c>
      <c r="B166">
        <v>165</v>
      </c>
      <c r="C166" s="3">
        <v>54</v>
      </c>
      <c r="D166" t="s">
        <v>23</v>
      </c>
      <c r="E166" s="2">
        <v>80004</v>
      </c>
      <c r="F166" s="3">
        <v>4</v>
      </c>
      <c r="G166" s="3">
        <v>617</v>
      </c>
      <c r="H166" s="2">
        <v>35784</v>
      </c>
      <c r="I166" s="3">
        <v>1</v>
      </c>
      <c r="J166" s="2">
        <v>2140</v>
      </c>
      <c r="K166" s="3">
        <v>24</v>
      </c>
      <c r="L166" t="s">
        <v>24</v>
      </c>
      <c r="M166" s="2">
        <v>94049</v>
      </c>
      <c r="N166" s="3">
        <v>1</v>
      </c>
      <c r="O166" s="3">
        <v>0</v>
      </c>
      <c r="P166" s="2">
        <f>Table1[[#This Row],[Sales]]-Table1[[#This Row],[Marketing_Spend]]</f>
        <v>91909</v>
      </c>
      <c r="Q166" s="3">
        <f>IF(Table1[[#This Row],[Profit]]&lt;0, 1, 0)</f>
        <v>0</v>
      </c>
      <c r="R166" s="6">
        <f>IF(Table1[[#This Row],[Spending_Score]]&lt;= 33, 1.1, IF(Table1[[#This Row],[Spending_Score]]&lt;=66, 1.4, 1.7))</f>
        <v>1.1000000000000001</v>
      </c>
      <c r="S166" s="6">
        <f>IF(Table1[[#This Row],[Seasonality]]="Low", 0.8, IF(Table1[[#This Row],[Seasonality]]="High", 1.2, 1))</f>
        <v>1</v>
      </c>
      <c r="T166" s="2">
        <f>Table1[[#This Row],[Profit]]/Table1[[#This Row],[Purchase_Frequency]]</f>
        <v>3829.5416666666665</v>
      </c>
      <c r="U166" s="2">
        <f>IF(Table1[[#This Row],[Customer_Churn]] = 1, Table1[[#This Row],[Profit]], (Table1[[#This Row],[Avg_Sales]] * (Table1[[#This Row],[Purchase_Frequency]] * Table1[[#This Row],[Spend_Factor]]) * Table1[[#This Row],[Seasonality_Factor]]))</f>
        <v>91909</v>
      </c>
    </row>
    <row r="167" spans="1:21">
      <c r="A167" s="1">
        <v>45390</v>
      </c>
      <c r="B167">
        <v>166</v>
      </c>
      <c r="C167" s="3">
        <v>40</v>
      </c>
      <c r="D167" t="s">
        <v>21</v>
      </c>
      <c r="E167" s="2">
        <v>82981</v>
      </c>
      <c r="F167" s="3">
        <v>26</v>
      </c>
      <c r="G167" s="3">
        <v>383</v>
      </c>
      <c r="H167" s="2">
        <v>27740</v>
      </c>
      <c r="I167" s="3">
        <v>1</v>
      </c>
      <c r="J167" s="2">
        <v>2708</v>
      </c>
      <c r="K167" s="3">
        <v>19</v>
      </c>
      <c r="L167" t="s">
        <v>24</v>
      </c>
      <c r="M167" s="2">
        <v>10021</v>
      </c>
      <c r="N167" s="3">
        <v>0</v>
      </c>
      <c r="O167" s="3">
        <v>0</v>
      </c>
      <c r="P167" s="2">
        <f>Table1[[#This Row],[Sales]]-Table1[[#This Row],[Marketing_Spend]]</f>
        <v>7313</v>
      </c>
      <c r="Q167" s="3">
        <f>IF(Table1[[#This Row],[Profit]]&lt;0, 1, 0)</f>
        <v>0</v>
      </c>
      <c r="R167" s="6">
        <f>IF(Table1[[#This Row],[Spending_Score]]&lt;= 33, 1.1, IF(Table1[[#This Row],[Spending_Score]]&lt;=66, 1.4, 1.7))</f>
        <v>1.1000000000000001</v>
      </c>
      <c r="S167" s="6">
        <f>IF(Table1[[#This Row],[Seasonality]]="Low", 0.8, IF(Table1[[#This Row],[Seasonality]]="High", 1.2, 1))</f>
        <v>1</v>
      </c>
      <c r="T167" s="2">
        <f>Table1[[#This Row],[Profit]]/Table1[[#This Row],[Purchase_Frequency]]</f>
        <v>384.89473684210526</v>
      </c>
      <c r="U167" s="2">
        <f>IF(Table1[[#This Row],[Customer_Churn]] = 1, Table1[[#This Row],[Profit]], (Table1[[#This Row],[Avg_Sales]] * (Table1[[#This Row],[Purchase_Frequency]] * Table1[[#This Row],[Spend_Factor]]) * Table1[[#This Row],[Seasonality_Factor]]))</f>
        <v>8044.3000000000011</v>
      </c>
    </row>
    <row r="168" spans="1:21">
      <c r="A168" s="1">
        <v>45392</v>
      </c>
      <c r="B168">
        <v>167</v>
      </c>
      <c r="C168" s="3">
        <v>56</v>
      </c>
      <c r="D168" t="s">
        <v>21</v>
      </c>
      <c r="E168" s="2">
        <v>104659</v>
      </c>
      <c r="F168" s="3">
        <v>58</v>
      </c>
      <c r="G168" s="3">
        <v>617</v>
      </c>
      <c r="H168" s="2">
        <v>29817</v>
      </c>
      <c r="I168" s="3">
        <v>1</v>
      </c>
      <c r="J168" s="2">
        <v>4630</v>
      </c>
      <c r="K168" s="3">
        <v>21</v>
      </c>
      <c r="L168" t="s">
        <v>22</v>
      </c>
      <c r="M168" s="2">
        <v>26119</v>
      </c>
      <c r="N168" s="3">
        <v>0</v>
      </c>
      <c r="O168" s="3">
        <v>0</v>
      </c>
      <c r="P168" s="2">
        <f>Table1[[#This Row],[Sales]]-Table1[[#This Row],[Marketing_Spend]]</f>
        <v>21489</v>
      </c>
      <c r="Q168" s="3">
        <f>IF(Table1[[#This Row],[Profit]]&lt;0, 1, 0)</f>
        <v>0</v>
      </c>
      <c r="R168" s="6">
        <f>IF(Table1[[#This Row],[Spending_Score]]&lt;= 33, 1.1, IF(Table1[[#This Row],[Spending_Score]]&lt;=66, 1.4, 1.7))</f>
        <v>1.4</v>
      </c>
      <c r="S168" s="6">
        <f>IF(Table1[[#This Row],[Seasonality]]="Low", 0.8, IF(Table1[[#This Row],[Seasonality]]="High", 1.2, 1))</f>
        <v>0.8</v>
      </c>
      <c r="T168" s="2">
        <f>Table1[[#This Row],[Profit]]/Table1[[#This Row],[Purchase_Frequency]]</f>
        <v>1023.2857142857143</v>
      </c>
      <c r="U168" s="2">
        <f>IF(Table1[[#This Row],[Customer_Churn]] = 1, Table1[[#This Row],[Profit]], (Table1[[#This Row],[Avg_Sales]] * (Table1[[#This Row],[Purchase_Frequency]] * Table1[[#This Row],[Spend_Factor]]) * Table1[[#This Row],[Seasonality_Factor]]))</f>
        <v>24067.68</v>
      </c>
    </row>
    <row r="169" spans="1:21">
      <c r="A169" s="1">
        <v>45338</v>
      </c>
      <c r="B169">
        <v>168</v>
      </c>
      <c r="C169" s="3">
        <v>62</v>
      </c>
      <c r="D169" t="s">
        <v>23</v>
      </c>
      <c r="E169" s="2">
        <v>74553</v>
      </c>
      <c r="F169" s="3">
        <v>29</v>
      </c>
      <c r="G169" s="3">
        <v>410</v>
      </c>
      <c r="H169" s="2">
        <v>21052</v>
      </c>
      <c r="I169" s="3">
        <v>1</v>
      </c>
      <c r="J169" s="2">
        <v>11485</v>
      </c>
      <c r="K169" s="3">
        <v>3</v>
      </c>
      <c r="L169" t="s">
        <v>25</v>
      </c>
      <c r="M169" s="2">
        <v>56539</v>
      </c>
      <c r="N169" s="3">
        <v>1</v>
      </c>
      <c r="O169" s="3">
        <v>1</v>
      </c>
      <c r="P169" s="2">
        <f>Table1[[#This Row],[Sales]]-Table1[[#This Row],[Marketing_Spend]]</f>
        <v>45054</v>
      </c>
      <c r="Q169" s="3">
        <f>IF(Table1[[#This Row],[Profit]]&lt;0, 1, 0)</f>
        <v>0</v>
      </c>
      <c r="R169" s="6">
        <f>IF(Table1[[#This Row],[Spending_Score]]&lt;= 33, 1.1, IF(Table1[[#This Row],[Spending_Score]]&lt;=66, 1.4, 1.7))</f>
        <v>1.1000000000000001</v>
      </c>
      <c r="S169" s="6">
        <f>IF(Table1[[#This Row],[Seasonality]]="Low", 0.8, IF(Table1[[#This Row],[Seasonality]]="High", 1.2, 1))</f>
        <v>1.2</v>
      </c>
      <c r="T169" s="2">
        <f>Table1[[#This Row],[Profit]]/Table1[[#This Row],[Purchase_Frequency]]</f>
        <v>15018</v>
      </c>
      <c r="U169" s="2">
        <f>IF(Table1[[#This Row],[Customer_Churn]] = 1, Table1[[#This Row],[Profit]], (Table1[[#This Row],[Avg_Sales]] * (Table1[[#This Row],[Purchase_Frequency]] * Table1[[#This Row],[Spend_Factor]]) * Table1[[#This Row],[Seasonality_Factor]]))</f>
        <v>45054</v>
      </c>
    </row>
    <row r="170" spans="1:21">
      <c r="A170" s="1">
        <v>45369</v>
      </c>
      <c r="B170">
        <v>169</v>
      </c>
      <c r="C170" s="3">
        <v>32</v>
      </c>
      <c r="D170" t="s">
        <v>23</v>
      </c>
      <c r="E170" s="2">
        <v>68447</v>
      </c>
      <c r="F170" s="3">
        <v>98</v>
      </c>
      <c r="G170" s="3">
        <v>550</v>
      </c>
      <c r="H170" s="2">
        <v>40153</v>
      </c>
      <c r="I170" s="3">
        <v>2</v>
      </c>
      <c r="J170" s="2">
        <v>13021</v>
      </c>
      <c r="K170" s="3">
        <v>12</v>
      </c>
      <c r="L170" t="s">
        <v>22</v>
      </c>
      <c r="M170" s="2">
        <v>99835</v>
      </c>
      <c r="N170" s="3">
        <v>0</v>
      </c>
      <c r="O170" s="3">
        <v>0</v>
      </c>
      <c r="P170" s="2">
        <f>Table1[[#This Row],[Sales]]-Table1[[#This Row],[Marketing_Spend]]</f>
        <v>86814</v>
      </c>
      <c r="Q170" s="3">
        <f>IF(Table1[[#This Row],[Profit]]&lt;0, 1, 0)</f>
        <v>0</v>
      </c>
      <c r="R170" s="6">
        <f>IF(Table1[[#This Row],[Spending_Score]]&lt;= 33, 1.1, IF(Table1[[#This Row],[Spending_Score]]&lt;=66, 1.4, 1.7))</f>
        <v>1.7</v>
      </c>
      <c r="S170" s="6">
        <f>IF(Table1[[#This Row],[Seasonality]]="Low", 0.8, IF(Table1[[#This Row],[Seasonality]]="High", 1.2, 1))</f>
        <v>0.8</v>
      </c>
      <c r="T170" s="2">
        <f>Table1[[#This Row],[Profit]]/Table1[[#This Row],[Purchase_Frequency]]</f>
        <v>7234.5</v>
      </c>
      <c r="U170" s="2">
        <f>IF(Table1[[#This Row],[Customer_Churn]] = 1, Table1[[#This Row],[Profit]], (Table1[[#This Row],[Avg_Sales]] * (Table1[[#This Row],[Purchase_Frequency]] * Table1[[#This Row],[Spend_Factor]]) * Table1[[#This Row],[Seasonality_Factor]]))</f>
        <v>118067.04</v>
      </c>
    </row>
    <row r="171" spans="1:21">
      <c r="A171" s="1">
        <v>45294</v>
      </c>
      <c r="B171">
        <v>170</v>
      </c>
      <c r="C171" s="3">
        <v>60</v>
      </c>
      <c r="D171" t="s">
        <v>23</v>
      </c>
      <c r="E171" s="2">
        <v>54529</v>
      </c>
      <c r="F171" s="3">
        <v>87</v>
      </c>
      <c r="G171" s="3">
        <v>682</v>
      </c>
      <c r="H171" s="2">
        <v>5671</v>
      </c>
      <c r="I171" s="3">
        <v>0</v>
      </c>
      <c r="J171" s="2">
        <v>17859</v>
      </c>
      <c r="K171" s="3">
        <v>26</v>
      </c>
      <c r="L171" t="s">
        <v>24</v>
      </c>
      <c r="M171" s="2">
        <v>44350</v>
      </c>
      <c r="N171" s="3">
        <v>0</v>
      </c>
      <c r="O171" s="3">
        <v>0</v>
      </c>
      <c r="P171" s="2">
        <f>Table1[[#This Row],[Sales]]-Table1[[#This Row],[Marketing_Spend]]</f>
        <v>26491</v>
      </c>
      <c r="Q171" s="3">
        <f>IF(Table1[[#This Row],[Profit]]&lt;0, 1, 0)</f>
        <v>0</v>
      </c>
      <c r="R171" s="6">
        <f>IF(Table1[[#This Row],[Spending_Score]]&lt;= 33, 1.1, IF(Table1[[#This Row],[Spending_Score]]&lt;=66, 1.4, 1.7))</f>
        <v>1.7</v>
      </c>
      <c r="S171" s="6">
        <f>IF(Table1[[#This Row],[Seasonality]]="Low", 0.8, IF(Table1[[#This Row],[Seasonality]]="High", 1.2, 1))</f>
        <v>1</v>
      </c>
      <c r="T171" s="2">
        <f>Table1[[#This Row],[Profit]]/Table1[[#This Row],[Purchase_Frequency]]</f>
        <v>1018.8846153846154</v>
      </c>
      <c r="U171" s="2">
        <f>IF(Table1[[#This Row],[Customer_Churn]] = 1, Table1[[#This Row],[Profit]], (Table1[[#This Row],[Avg_Sales]] * (Table1[[#This Row],[Purchase_Frequency]] * Table1[[#This Row],[Spend_Factor]]) * Table1[[#This Row],[Seasonality_Factor]]))</f>
        <v>45034.7</v>
      </c>
    </row>
    <row r="172" spans="1:21">
      <c r="A172" s="1">
        <v>45292</v>
      </c>
      <c r="B172">
        <v>171</v>
      </c>
      <c r="C172" s="3">
        <v>46</v>
      </c>
      <c r="D172" t="s">
        <v>21</v>
      </c>
      <c r="E172" s="2">
        <v>146394</v>
      </c>
      <c r="F172" s="3">
        <v>37</v>
      </c>
      <c r="G172" s="3">
        <v>306</v>
      </c>
      <c r="H172" s="2">
        <v>5163</v>
      </c>
      <c r="I172" s="3">
        <v>2</v>
      </c>
      <c r="J172" s="2">
        <v>8684</v>
      </c>
      <c r="K172" s="3">
        <v>19</v>
      </c>
      <c r="L172" t="s">
        <v>24</v>
      </c>
      <c r="M172" s="2">
        <v>51223</v>
      </c>
      <c r="N172" s="3">
        <v>0</v>
      </c>
      <c r="O172" s="3">
        <v>0</v>
      </c>
      <c r="P172" s="2">
        <f>Table1[[#This Row],[Sales]]-Table1[[#This Row],[Marketing_Spend]]</f>
        <v>42539</v>
      </c>
      <c r="Q172" s="3">
        <f>IF(Table1[[#This Row],[Profit]]&lt;0, 1, 0)</f>
        <v>0</v>
      </c>
      <c r="R172" s="6">
        <f>IF(Table1[[#This Row],[Spending_Score]]&lt;= 33, 1.1, IF(Table1[[#This Row],[Spending_Score]]&lt;=66, 1.4, 1.7))</f>
        <v>1.4</v>
      </c>
      <c r="S172" s="6">
        <f>IF(Table1[[#This Row],[Seasonality]]="Low", 0.8, IF(Table1[[#This Row],[Seasonality]]="High", 1.2, 1))</f>
        <v>1</v>
      </c>
      <c r="T172" s="2">
        <f>Table1[[#This Row],[Profit]]/Table1[[#This Row],[Purchase_Frequency]]</f>
        <v>2238.8947368421054</v>
      </c>
      <c r="U172" s="2">
        <f>IF(Table1[[#This Row],[Customer_Churn]] = 1, Table1[[#This Row],[Profit]], (Table1[[#This Row],[Avg_Sales]] * (Table1[[#This Row],[Purchase_Frequency]] * Table1[[#This Row],[Spend_Factor]]) * Table1[[#This Row],[Seasonality_Factor]]))</f>
        <v>59554.6</v>
      </c>
    </row>
    <row r="173" spans="1:21">
      <c r="A173" s="1">
        <v>45296</v>
      </c>
      <c r="B173">
        <v>172</v>
      </c>
      <c r="C173" s="3">
        <v>53</v>
      </c>
      <c r="D173" t="s">
        <v>23</v>
      </c>
      <c r="E173" s="2">
        <v>95703</v>
      </c>
      <c r="F173" s="3">
        <v>75</v>
      </c>
      <c r="G173" s="3">
        <v>758</v>
      </c>
      <c r="H173" s="2">
        <v>29817</v>
      </c>
      <c r="I173" s="3">
        <v>1</v>
      </c>
      <c r="J173" s="2">
        <v>2207</v>
      </c>
      <c r="K173" s="3">
        <v>19</v>
      </c>
      <c r="L173" t="s">
        <v>22</v>
      </c>
      <c r="M173" s="2">
        <v>30517</v>
      </c>
      <c r="N173" s="3">
        <v>0</v>
      </c>
      <c r="O173" s="3">
        <v>1</v>
      </c>
      <c r="P173" s="2">
        <f>Table1[[#This Row],[Sales]]-Table1[[#This Row],[Marketing_Spend]]</f>
        <v>28310</v>
      </c>
      <c r="Q173" s="3">
        <f>IF(Table1[[#This Row],[Profit]]&lt;0, 1, 0)</f>
        <v>0</v>
      </c>
      <c r="R173" s="6">
        <f>IF(Table1[[#This Row],[Spending_Score]]&lt;= 33, 1.1, IF(Table1[[#This Row],[Spending_Score]]&lt;=66, 1.4, 1.7))</f>
        <v>1.7</v>
      </c>
      <c r="S173" s="6">
        <f>IF(Table1[[#This Row],[Seasonality]]="Low", 0.8, IF(Table1[[#This Row],[Seasonality]]="High", 1.2, 1))</f>
        <v>0.8</v>
      </c>
      <c r="T173" s="2">
        <f>Table1[[#This Row],[Profit]]/Table1[[#This Row],[Purchase_Frequency]]</f>
        <v>1490</v>
      </c>
      <c r="U173" s="2">
        <f>IF(Table1[[#This Row],[Customer_Churn]] = 1, Table1[[#This Row],[Profit]], (Table1[[#This Row],[Avg_Sales]] * (Table1[[#This Row],[Purchase_Frequency]] * Table1[[#This Row],[Spend_Factor]]) * Table1[[#This Row],[Seasonality_Factor]]))</f>
        <v>38501.599999999999</v>
      </c>
    </row>
    <row r="174" spans="1:21">
      <c r="A174" s="1">
        <v>45381</v>
      </c>
      <c r="B174">
        <v>173</v>
      </c>
      <c r="C174" s="3">
        <v>30</v>
      </c>
      <c r="D174" t="s">
        <v>23</v>
      </c>
      <c r="E174" s="2">
        <v>96090</v>
      </c>
      <c r="F174" s="3">
        <v>70</v>
      </c>
      <c r="G174" s="3">
        <v>383</v>
      </c>
      <c r="H174" s="2">
        <v>49002</v>
      </c>
      <c r="I174" s="3">
        <v>2</v>
      </c>
      <c r="J174" s="2">
        <v>14331</v>
      </c>
      <c r="K174" s="3">
        <v>13</v>
      </c>
      <c r="L174" t="s">
        <v>24</v>
      </c>
      <c r="M174" s="2">
        <v>83653</v>
      </c>
      <c r="N174" s="3">
        <v>0</v>
      </c>
      <c r="O174" s="3">
        <v>0</v>
      </c>
      <c r="P174" s="2">
        <f>Table1[[#This Row],[Sales]]-Table1[[#This Row],[Marketing_Spend]]</f>
        <v>69322</v>
      </c>
      <c r="Q174" s="3">
        <f>IF(Table1[[#This Row],[Profit]]&lt;0, 1, 0)</f>
        <v>0</v>
      </c>
      <c r="R174" s="6">
        <f>IF(Table1[[#This Row],[Spending_Score]]&lt;= 33, 1.1, IF(Table1[[#This Row],[Spending_Score]]&lt;=66, 1.4, 1.7))</f>
        <v>1.7</v>
      </c>
      <c r="S174" s="6">
        <f>IF(Table1[[#This Row],[Seasonality]]="Low", 0.8, IF(Table1[[#This Row],[Seasonality]]="High", 1.2, 1))</f>
        <v>1</v>
      </c>
      <c r="T174" s="2">
        <f>Table1[[#This Row],[Profit]]/Table1[[#This Row],[Purchase_Frequency]]</f>
        <v>5332.4615384615381</v>
      </c>
      <c r="U174" s="2">
        <f>IF(Table1[[#This Row],[Customer_Churn]] = 1, Table1[[#This Row],[Profit]], (Table1[[#This Row],[Avg_Sales]] * (Table1[[#This Row],[Purchase_Frequency]] * Table1[[#This Row],[Spend_Factor]]) * Table1[[#This Row],[Seasonality_Factor]]))</f>
        <v>117847.39999999998</v>
      </c>
    </row>
    <row r="175" spans="1:21">
      <c r="A175" s="1">
        <v>45410</v>
      </c>
      <c r="B175">
        <v>174</v>
      </c>
      <c r="C175" s="3">
        <v>49</v>
      </c>
      <c r="D175" t="s">
        <v>21</v>
      </c>
      <c r="E175" s="2">
        <v>37260</v>
      </c>
      <c r="F175" s="3">
        <v>18</v>
      </c>
      <c r="G175" s="3">
        <v>507</v>
      </c>
      <c r="H175" s="2">
        <v>9795</v>
      </c>
      <c r="I175" s="3">
        <v>0</v>
      </c>
      <c r="J175" s="2">
        <v>2960</v>
      </c>
      <c r="K175" s="3">
        <v>28</v>
      </c>
      <c r="L175" t="s">
        <v>22</v>
      </c>
      <c r="M175" s="2">
        <v>27250</v>
      </c>
      <c r="N175" s="3">
        <v>0</v>
      </c>
      <c r="O175" s="3">
        <v>1</v>
      </c>
      <c r="P175" s="2">
        <f>Table1[[#This Row],[Sales]]-Table1[[#This Row],[Marketing_Spend]]</f>
        <v>24290</v>
      </c>
      <c r="Q175" s="3">
        <f>IF(Table1[[#This Row],[Profit]]&lt;0, 1, 0)</f>
        <v>0</v>
      </c>
      <c r="R175" s="6">
        <f>IF(Table1[[#This Row],[Spending_Score]]&lt;= 33, 1.1, IF(Table1[[#This Row],[Spending_Score]]&lt;=66, 1.4, 1.7))</f>
        <v>1.1000000000000001</v>
      </c>
      <c r="S175" s="6">
        <f>IF(Table1[[#This Row],[Seasonality]]="Low", 0.8, IF(Table1[[#This Row],[Seasonality]]="High", 1.2, 1))</f>
        <v>0.8</v>
      </c>
      <c r="T175" s="2">
        <f>Table1[[#This Row],[Profit]]/Table1[[#This Row],[Purchase_Frequency]]</f>
        <v>867.5</v>
      </c>
      <c r="U175" s="2">
        <f>IF(Table1[[#This Row],[Customer_Churn]] = 1, Table1[[#This Row],[Profit]], (Table1[[#This Row],[Avg_Sales]] * (Table1[[#This Row],[Purchase_Frequency]] * Table1[[#This Row],[Spend_Factor]]) * Table1[[#This Row],[Seasonality_Factor]]))</f>
        <v>21375.200000000004</v>
      </c>
    </row>
    <row r="176" spans="1:21">
      <c r="A176" s="1">
        <v>45305</v>
      </c>
      <c r="B176">
        <v>175</v>
      </c>
      <c r="C176" s="3">
        <v>24</v>
      </c>
      <c r="D176" t="s">
        <v>21</v>
      </c>
      <c r="E176" s="2">
        <v>132581</v>
      </c>
      <c r="F176" s="3">
        <v>85</v>
      </c>
      <c r="G176" s="3">
        <v>689</v>
      </c>
      <c r="H176" s="2">
        <v>15634</v>
      </c>
      <c r="I176" s="3">
        <v>2</v>
      </c>
      <c r="J176" s="2">
        <v>1557</v>
      </c>
      <c r="K176" s="3">
        <v>7</v>
      </c>
      <c r="L176" t="s">
        <v>24</v>
      </c>
      <c r="M176" s="2">
        <v>89486</v>
      </c>
      <c r="N176" s="3">
        <v>0</v>
      </c>
      <c r="O176" s="3">
        <v>1</v>
      </c>
      <c r="P176" s="2">
        <f>Table1[[#This Row],[Sales]]-Table1[[#This Row],[Marketing_Spend]]</f>
        <v>87929</v>
      </c>
      <c r="Q176" s="3">
        <f>IF(Table1[[#This Row],[Profit]]&lt;0, 1, 0)</f>
        <v>0</v>
      </c>
      <c r="R176" s="6">
        <f>IF(Table1[[#This Row],[Spending_Score]]&lt;= 33, 1.1, IF(Table1[[#This Row],[Spending_Score]]&lt;=66, 1.4, 1.7))</f>
        <v>1.7</v>
      </c>
      <c r="S176" s="6">
        <f>IF(Table1[[#This Row],[Seasonality]]="Low", 0.8, IF(Table1[[#This Row],[Seasonality]]="High", 1.2, 1))</f>
        <v>1</v>
      </c>
      <c r="T176" s="2">
        <f>Table1[[#This Row],[Profit]]/Table1[[#This Row],[Purchase_Frequency]]</f>
        <v>12561.285714285714</v>
      </c>
      <c r="U176" s="2">
        <f>IF(Table1[[#This Row],[Customer_Churn]] = 1, Table1[[#This Row],[Profit]], (Table1[[#This Row],[Avg_Sales]] * (Table1[[#This Row],[Purchase_Frequency]] * Table1[[#This Row],[Spend_Factor]]) * Table1[[#This Row],[Seasonality_Factor]]))</f>
        <v>149479.29999999999</v>
      </c>
    </row>
    <row r="177" spans="1:21">
      <c r="A177" s="1">
        <v>45394</v>
      </c>
      <c r="B177">
        <v>176</v>
      </c>
      <c r="C177" s="3">
        <v>68</v>
      </c>
      <c r="D177" t="s">
        <v>23</v>
      </c>
      <c r="E177" s="2">
        <v>23812</v>
      </c>
      <c r="F177" s="3">
        <v>42</v>
      </c>
      <c r="G177" s="3">
        <v>613</v>
      </c>
      <c r="H177" s="2">
        <v>9798</v>
      </c>
      <c r="I177" s="3">
        <v>0</v>
      </c>
      <c r="J177" s="2">
        <v>16883</v>
      </c>
      <c r="K177" s="3">
        <v>15</v>
      </c>
      <c r="L177" t="s">
        <v>25</v>
      </c>
      <c r="M177" s="2">
        <v>87895</v>
      </c>
      <c r="N177" s="3">
        <v>0</v>
      </c>
      <c r="O177" s="3">
        <v>0</v>
      </c>
      <c r="P177" s="2">
        <f>Table1[[#This Row],[Sales]]-Table1[[#This Row],[Marketing_Spend]]</f>
        <v>71012</v>
      </c>
      <c r="Q177" s="3">
        <f>IF(Table1[[#This Row],[Profit]]&lt;0, 1, 0)</f>
        <v>0</v>
      </c>
      <c r="R177" s="6">
        <f>IF(Table1[[#This Row],[Spending_Score]]&lt;= 33, 1.1, IF(Table1[[#This Row],[Spending_Score]]&lt;=66, 1.4, 1.7))</f>
        <v>1.4</v>
      </c>
      <c r="S177" s="6">
        <f>IF(Table1[[#This Row],[Seasonality]]="Low", 0.8, IF(Table1[[#This Row],[Seasonality]]="High", 1.2, 1))</f>
        <v>1.2</v>
      </c>
      <c r="T177" s="2">
        <f>Table1[[#This Row],[Profit]]/Table1[[#This Row],[Purchase_Frequency]]</f>
        <v>4734.1333333333332</v>
      </c>
      <c r="U177" s="2">
        <f>IF(Table1[[#This Row],[Customer_Churn]] = 1, Table1[[#This Row],[Profit]], (Table1[[#This Row],[Avg_Sales]] * (Table1[[#This Row],[Purchase_Frequency]] * Table1[[#This Row],[Spend_Factor]]) * Table1[[#This Row],[Seasonality_Factor]]))</f>
        <v>119300.16</v>
      </c>
    </row>
    <row r="178" spans="1:21">
      <c r="A178" s="1">
        <v>45318</v>
      </c>
      <c r="B178">
        <v>177</v>
      </c>
      <c r="C178" s="3">
        <v>39</v>
      </c>
      <c r="D178" t="s">
        <v>21</v>
      </c>
      <c r="E178" s="2">
        <v>48024</v>
      </c>
      <c r="F178" s="3">
        <v>41</v>
      </c>
      <c r="G178" s="3">
        <v>321</v>
      </c>
      <c r="H178" s="2">
        <v>27420</v>
      </c>
      <c r="I178" s="3">
        <v>2</v>
      </c>
      <c r="J178" s="2">
        <v>14893</v>
      </c>
      <c r="K178" s="3">
        <v>23</v>
      </c>
      <c r="L178" t="s">
        <v>25</v>
      </c>
      <c r="M178" s="2">
        <v>94132</v>
      </c>
      <c r="N178" s="3">
        <v>1</v>
      </c>
      <c r="O178" s="3">
        <v>0</v>
      </c>
      <c r="P178" s="2">
        <f>Table1[[#This Row],[Sales]]-Table1[[#This Row],[Marketing_Spend]]</f>
        <v>79239</v>
      </c>
      <c r="Q178" s="3">
        <f>IF(Table1[[#This Row],[Profit]]&lt;0, 1, 0)</f>
        <v>0</v>
      </c>
      <c r="R178" s="6">
        <f>IF(Table1[[#This Row],[Spending_Score]]&lt;= 33, 1.1, IF(Table1[[#This Row],[Spending_Score]]&lt;=66, 1.4, 1.7))</f>
        <v>1.4</v>
      </c>
      <c r="S178" s="6">
        <f>IF(Table1[[#This Row],[Seasonality]]="Low", 0.8, IF(Table1[[#This Row],[Seasonality]]="High", 1.2, 1))</f>
        <v>1.2</v>
      </c>
      <c r="T178" s="2">
        <f>Table1[[#This Row],[Profit]]/Table1[[#This Row],[Purchase_Frequency]]</f>
        <v>3445.1739130434785</v>
      </c>
      <c r="U178" s="2">
        <f>IF(Table1[[#This Row],[Customer_Churn]] = 1, Table1[[#This Row],[Profit]], (Table1[[#This Row],[Avg_Sales]] * (Table1[[#This Row],[Purchase_Frequency]] * Table1[[#This Row],[Spend_Factor]]) * Table1[[#This Row],[Seasonality_Factor]]))</f>
        <v>79239</v>
      </c>
    </row>
    <row r="179" spans="1:21">
      <c r="A179" s="1">
        <v>45300</v>
      </c>
      <c r="B179">
        <v>178</v>
      </c>
      <c r="C179" s="3">
        <v>45</v>
      </c>
      <c r="D179" t="s">
        <v>21</v>
      </c>
      <c r="E179" s="2">
        <v>78656</v>
      </c>
      <c r="F179" s="3">
        <v>38</v>
      </c>
      <c r="G179" s="3">
        <v>709</v>
      </c>
      <c r="H179" s="2">
        <v>34300</v>
      </c>
      <c r="I179" s="3">
        <v>0</v>
      </c>
      <c r="J179" s="2">
        <v>1882</v>
      </c>
      <c r="K179" s="3">
        <v>7</v>
      </c>
      <c r="L179" t="s">
        <v>24</v>
      </c>
      <c r="M179" s="2">
        <v>96066</v>
      </c>
      <c r="N179" s="3">
        <v>0</v>
      </c>
      <c r="O179" s="3">
        <v>0</v>
      </c>
      <c r="P179" s="2">
        <f>Table1[[#This Row],[Sales]]-Table1[[#This Row],[Marketing_Spend]]</f>
        <v>94184</v>
      </c>
      <c r="Q179" s="3">
        <f>IF(Table1[[#This Row],[Profit]]&lt;0, 1, 0)</f>
        <v>0</v>
      </c>
      <c r="R179" s="6">
        <f>IF(Table1[[#This Row],[Spending_Score]]&lt;= 33, 1.1, IF(Table1[[#This Row],[Spending_Score]]&lt;=66, 1.4, 1.7))</f>
        <v>1.4</v>
      </c>
      <c r="S179" s="6">
        <f>IF(Table1[[#This Row],[Seasonality]]="Low", 0.8, IF(Table1[[#This Row],[Seasonality]]="High", 1.2, 1))</f>
        <v>1</v>
      </c>
      <c r="T179" s="2">
        <f>Table1[[#This Row],[Profit]]/Table1[[#This Row],[Purchase_Frequency]]</f>
        <v>13454.857142857143</v>
      </c>
      <c r="U179" s="2">
        <f>IF(Table1[[#This Row],[Customer_Churn]] = 1, Table1[[#This Row],[Profit]], (Table1[[#This Row],[Avg_Sales]] * (Table1[[#This Row],[Purchase_Frequency]] * Table1[[#This Row],[Spend_Factor]]) * Table1[[#This Row],[Seasonality_Factor]]))</f>
        <v>131857.59999999998</v>
      </c>
    </row>
    <row r="180" spans="1:21">
      <c r="A180" s="1">
        <v>45370</v>
      </c>
      <c r="B180">
        <v>179</v>
      </c>
      <c r="C180" s="3">
        <v>19</v>
      </c>
      <c r="D180" t="s">
        <v>23</v>
      </c>
      <c r="E180" s="2">
        <v>136148</v>
      </c>
      <c r="F180" s="3">
        <v>34</v>
      </c>
      <c r="G180" s="3">
        <v>814</v>
      </c>
      <c r="H180" s="2">
        <v>29345</v>
      </c>
      <c r="I180" s="3">
        <v>0</v>
      </c>
      <c r="J180" s="2">
        <v>5761</v>
      </c>
      <c r="K180" s="3">
        <v>26</v>
      </c>
      <c r="L180" t="s">
        <v>22</v>
      </c>
      <c r="M180" s="2">
        <v>71798</v>
      </c>
      <c r="N180" s="3">
        <v>0</v>
      </c>
      <c r="O180" s="3">
        <v>0</v>
      </c>
      <c r="P180" s="2">
        <f>Table1[[#This Row],[Sales]]-Table1[[#This Row],[Marketing_Spend]]</f>
        <v>66037</v>
      </c>
      <c r="Q180" s="3">
        <f>IF(Table1[[#This Row],[Profit]]&lt;0, 1, 0)</f>
        <v>0</v>
      </c>
      <c r="R180" s="6">
        <f>IF(Table1[[#This Row],[Spending_Score]]&lt;= 33, 1.1, IF(Table1[[#This Row],[Spending_Score]]&lt;=66, 1.4, 1.7))</f>
        <v>1.4</v>
      </c>
      <c r="S180" s="6">
        <f>IF(Table1[[#This Row],[Seasonality]]="Low", 0.8, IF(Table1[[#This Row],[Seasonality]]="High", 1.2, 1))</f>
        <v>0.8</v>
      </c>
      <c r="T180" s="2">
        <f>Table1[[#This Row],[Profit]]/Table1[[#This Row],[Purchase_Frequency]]</f>
        <v>2539.8846153846152</v>
      </c>
      <c r="U180" s="2">
        <f>IF(Table1[[#This Row],[Customer_Churn]] = 1, Table1[[#This Row],[Profit]], (Table1[[#This Row],[Avg_Sales]] * (Table1[[#This Row],[Purchase_Frequency]] * Table1[[#This Row],[Spend_Factor]]) * Table1[[#This Row],[Seasonality_Factor]]))</f>
        <v>73961.439999999988</v>
      </c>
    </row>
    <row r="181" spans="1:21">
      <c r="A181" s="1">
        <v>45306</v>
      </c>
      <c r="B181">
        <v>180</v>
      </c>
      <c r="C181" s="3">
        <v>59</v>
      </c>
      <c r="D181" t="s">
        <v>21</v>
      </c>
      <c r="E181" s="2">
        <v>47285</v>
      </c>
      <c r="F181" s="3">
        <v>17</v>
      </c>
      <c r="G181" s="3">
        <v>426</v>
      </c>
      <c r="H181" s="2">
        <v>15749</v>
      </c>
      <c r="I181" s="3">
        <v>1</v>
      </c>
      <c r="J181" s="2">
        <v>6867</v>
      </c>
      <c r="K181" s="3">
        <v>8</v>
      </c>
      <c r="L181" t="s">
        <v>25</v>
      </c>
      <c r="M181" s="2">
        <v>59199</v>
      </c>
      <c r="N181" s="3">
        <v>1</v>
      </c>
      <c r="O181" s="3">
        <v>0</v>
      </c>
      <c r="P181" s="2">
        <f>Table1[[#This Row],[Sales]]-Table1[[#This Row],[Marketing_Spend]]</f>
        <v>52332</v>
      </c>
      <c r="Q181" s="3">
        <f>IF(Table1[[#This Row],[Profit]]&lt;0, 1, 0)</f>
        <v>0</v>
      </c>
      <c r="R181" s="6">
        <f>IF(Table1[[#This Row],[Spending_Score]]&lt;= 33, 1.1, IF(Table1[[#This Row],[Spending_Score]]&lt;=66, 1.4, 1.7))</f>
        <v>1.1000000000000001</v>
      </c>
      <c r="S181" s="6">
        <f>IF(Table1[[#This Row],[Seasonality]]="Low", 0.8, IF(Table1[[#This Row],[Seasonality]]="High", 1.2, 1))</f>
        <v>1.2</v>
      </c>
      <c r="T181" s="2">
        <f>Table1[[#This Row],[Profit]]/Table1[[#This Row],[Purchase_Frequency]]</f>
        <v>6541.5</v>
      </c>
      <c r="U181" s="2">
        <f>IF(Table1[[#This Row],[Customer_Churn]] = 1, Table1[[#This Row],[Profit]], (Table1[[#This Row],[Avg_Sales]] * (Table1[[#This Row],[Purchase_Frequency]] * Table1[[#This Row],[Spend_Factor]]) * Table1[[#This Row],[Seasonality_Factor]]))</f>
        <v>52332</v>
      </c>
    </row>
    <row r="182" spans="1:21">
      <c r="A182" s="1">
        <v>45381</v>
      </c>
      <c r="B182">
        <v>181</v>
      </c>
      <c r="C182" s="3">
        <v>62</v>
      </c>
      <c r="D182" t="s">
        <v>23</v>
      </c>
      <c r="E182" s="2">
        <v>112436</v>
      </c>
      <c r="F182" s="3">
        <v>37</v>
      </c>
      <c r="G182" s="3">
        <v>313</v>
      </c>
      <c r="H182" s="2">
        <v>43595</v>
      </c>
      <c r="I182" s="3">
        <v>0</v>
      </c>
      <c r="J182" s="2">
        <v>13869</v>
      </c>
      <c r="K182" s="3">
        <v>5</v>
      </c>
      <c r="L182" t="s">
        <v>22</v>
      </c>
      <c r="M182" s="2">
        <v>64546</v>
      </c>
      <c r="N182" s="3">
        <v>0</v>
      </c>
      <c r="O182" s="3">
        <v>0</v>
      </c>
      <c r="P182" s="2">
        <f>Table1[[#This Row],[Sales]]-Table1[[#This Row],[Marketing_Spend]]</f>
        <v>50677</v>
      </c>
      <c r="Q182" s="3">
        <f>IF(Table1[[#This Row],[Profit]]&lt;0, 1, 0)</f>
        <v>0</v>
      </c>
      <c r="R182" s="6">
        <f>IF(Table1[[#This Row],[Spending_Score]]&lt;= 33, 1.1, IF(Table1[[#This Row],[Spending_Score]]&lt;=66, 1.4, 1.7))</f>
        <v>1.4</v>
      </c>
      <c r="S182" s="6">
        <f>IF(Table1[[#This Row],[Seasonality]]="Low", 0.8, IF(Table1[[#This Row],[Seasonality]]="High", 1.2, 1))</f>
        <v>0.8</v>
      </c>
      <c r="T182" s="2">
        <f>Table1[[#This Row],[Profit]]/Table1[[#This Row],[Purchase_Frequency]]</f>
        <v>10135.4</v>
      </c>
      <c r="U182" s="2">
        <f>IF(Table1[[#This Row],[Customer_Churn]] = 1, Table1[[#This Row],[Profit]], (Table1[[#This Row],[Avg_Sales]] * (Table1[[#This Row],[Purchase_Frequency]] * Table1[[#This Row],[Spend_Factor]]) * Table1[[#This Row],[Seasonality_Factor]]))</f>
        <v>56758.240000000005</v>
      </c>
    </row>
    <row r="183" spans="1:21">
      <c r="A183" s="1">
        <v>45333</v>
      </c>
      <c r="B183">
        <v>182</v>
      </c>
      <c r="C183" s="3">
        <v>23</v>
      </c>
      <c r="D183" t="s">
        <v>21</v>
      </c>
      <c r="E183" s="2">
        <v>136421</v>
      </c>
      <c r="F183" s="3">
        <v>25</v>
      </c>
      <c r="G183" s="3">
        <v>311</v>
      </c>
      <c r="H183" s="2">
        <v>30121</v>
      </c>
      <c r="I183" s="3">
        <v>1</v>
      </c>
      <c r="J183" s="2">
        <v>8166</v>
      </c>
      <c r="K183" s="3">
        <v>21</v>
      </c>
      <c r="L183" t="s">
        <v>24</v>
      </c>
      <c r="M183" s="2">
        <v>93151</v>
      </c>
      <c r="N183" s="3">
        <v>0</v>
      </c>
      <c r="O183" s="3">
        <v>1</v>
      </c>
      <c r="P183" s="2">
        <f>Table1[[#This Row],[Sales]]-Table1[[#This Row],[Marketing_Spend]]</f>
        <v>84985</v>
      </c>
      <c r="Q183" s="3">
        <f>IF(Table1[[#This Row],[Profit]]&lt;0, 1, 0)</f>
        <v>0</v>
      </c>
      <c r="R183" s="6">
        <f>IF(Table1[[#This Row],[Spending_Score]]&lt;= 33, 1.1, IF(Table1[[#This Row],[Spending_Score]]&lt;=66, 1.4, 1.7))</f>
        <v>1.1000000000000001</v>
      </c>
      <c r="S183" s="6">
        <f>IF(Table1[[#This Row],[Seasonality]]="Low", 0.8, IF(Table1[[#This Row],[Seasonality]]="High", 1.2, 1))</f>
        <v>1</v>
      </c>
      <c r="T183" s="2">
        <f>Table1[[#This Row],[Profit]]/Table1[[#This Row],[Purchase_Frequency]]</f>
        <v>4046.9047619047619</v>
      </c>
      <c r="U183" s="2">
        <f>IF(Table1[[#This Row],[Customer_Churn]] = 1, Table1[[#This Row],[Profit]], (Table1[[#This Row],[Avg_Sales]] * (Table1[[#This Row],[Purchase_Frequency]] * Table1[[#This Row],[Spend_Factor]]) * Table1[[#This Row],[Seasonality_Factor]]))</f>
        <v>93483.5</v>
      </c>
    </row>
    <row r="184" spans="1:21">
      <c r="A184" s="1">
        <v>45368</v>
      </c>
      <c r="B184">
        <v>183</v>
      </c>
      <c r="C184" s="3">
        <v>45</v>
      </c>
      <c r="D184" t="s">
        <v>23</v>
      </c>
      <c r="E184" s="2">
        <v>21605</v>
      </c>
      <c r="F184" s="3">
        <v>76</v>
      </c>
      <c r="G184" s="3">
        <v>386</v>
      </c>
      <c r="H184" s="2">
        <v>42487</v>
      </c>
      <c r="I184" s="3">
        <v>1</v>
      </c>
      <c r="J184" s="2">
        <v>13982</v>
      </c>
      <c r="K184" s="3">
        <v>14</v>
      </c>
      <c r="L184" t="s">
        <v>22</v>
      </c>
      <c r="M184" s="2">
        <v>8327</v>
      </c>
      <c r="N184" s="3">
        <v>1</v>
      </c>
      <c r="O184" s="3">
        <v>1</v>
      </c>
      <c r="P184" s="2">
        <f>Table1[[#This Row],[Sales]]-Table1[[#This Row],[Marketing_Spend]]</f>
        <v>-5655</v>
      </c>
      <c r="Q184" s="3">
        <f>IF(Table1[[#This Row],[Profit]]&lt;0, 1, 0)</f>
        <v>1</v>
      </c>
      <c r="R184" s="6">
        <f>IF(Table1[[#This Row],[Spending_Score]]&lt;= 33, 1.1, IF(Table1[[#This Row],[Spending_Score]]&lt;=66, 1.4, 1.7))</f>
        <v>1.7</v>
      </c>
      <c r="S184" s="6">
        <f>IF(Table1[[#This Row],[Seasonality]]="Low", 0.8, IF(Table1[[#This Row],[Seasonality]]="High", 1.2, 1))</f>
        <v>0.8</v>
      </c>
      <c r="T184" s="2">
        <f>Table1[[#This Row],[Profit]]/Table1[[#This Row],[Purchase_Frequency]]</f>
        <v>-403.92857142857144</v>
      </c>
      <c r="U184" s="2">
        <f>IF(Table1[[#This Row],[Customer_Churn]] = 1, Table1[[#This Row],[Profit]], (Table1[[#This Row],[Avg_Sales]] * (Table1[[#This Row],[Purchase_Frequency]] * Table1[[#This Row],[Spend_Factor]]) * Table1[[#This Row],[Seasonality_Factor]]))</f>
        <v>-5655</v>
      </c>
    </row>
    <row r="185" spans="1:21">
      <c r="A185" s="1">
        <v>45342</v>
      </c>
      <c r="B185">
        <v>184</v>
      </c>
      <c r="C185" s="3">
        <v>45</v>
      </c>
      <c r="D185" t="s">
        <v>23</v>
      </c>
      <c r="E185" s="2">
        <v>91158</v>
      </c>
      <c r="F185" s="3">
        <v>87</v>
      </c>
      <c r="G185" s="3">
        <v>823</v>
      </c>
      <c r="H185" s="2">
        <v>33411</v>
      </c>
      <c r="I185" s="3">
        <v>1</v>
      </c>
      <c r="J185" s="2">
        <v>8929</v>
      </c>
      <c r="K185" s="3">
        <v>4</v>
      </c>
      <c r="L185" t="s">
        <v>25</v>
      </c>
      <c r="M185" s="2">
        <v>34768</v>
      </c>
      <c r="N185" s="3">
        <v>0</v>
      </c>
      <c r="O185" s="3">
        <v>0</v>
      </c>
      <c r="P185" s="2">
        <f>Table1[[#This Row],[Sales]]-Table1[[#This Row],[Marketing_Spend]]</f>
        <v>25839</v>
      </c>
      <c r="Q185" s="3">
        <f>IF(Table1[[#This Row],[Profit]]&lt;0, 1, 0)</f>
        <v>0</v>
      </c>
      <c r="R185" s="6">
        <f>IF(Table1[[#This Row],[Spending_Score]]&lt;= 33, 1.1, IF(Table1[[#This Row],[Spending_Score]]&lt;=66, 1.4, 1.7))</f>
        <v>1.7</v>
      </c>
      <c r="S185" s="6">
        <f>IF(Table1[[#This Row],[Seasonality]]="Low", 0.8, IF(Table1[[#This Row],[Seasonality]]="High", 1.2, 1))</f>
        <v>1.2</v>
      </c>
      <c r="T185" s="2">
        <f>Table1[[#This Row],[Profit]]/Table1[[#This Row],[Purchase_Frequency]]</f>
        <v>6459.75</v>
      </c>
      <c r="U185" s="2">
        <f>IF(Table1[[#This Row],[Customer_Churn]] = 1, Table1[[#This Row],[Profit]], (Table1[[#This Row],[Avg_Sales]] * (Table1[[#This Row],[Purchase_Frequency]] * Table1[[#This Row],[Spend_Factor]]) * Table1[[#This Row],[Seasonality_Factor]]))</f>
        <v>52711.55999999999</v>
      </c>
    </row>
    <row r="186" spans="1:21">
      <c r="A186" s="1">
        <v>45354</v>
      </c>
      <c r="B186">
        <v>185</v>
      </c>
      <c r="C186" s="3">
        <v>61</v>
      </c>
      <c r="D186" t="s">
        <v>23</v>
      </c>
      <c r="E186" s="2">
        <v>92303</v>
      </c>
      <c r="F186" s="3">
        <v>86</v>
      </c>
      <c r="G186" s="3">
        <v>836</v>
      </c>
      <c r="H186" s="2">
        <v>38361</v>
      </c>
      <c r="I186" s="3">
        <v>2</v>
      </c>
      <c r="J186" s="2">
        <v>6347</v>
      </c>
      <c r="K186" s="3">
        <v>23</v>
      </c>
      <c r="L186" t="s">
        <v>22</v>
      </c>
      <c r="M186" s="2">
        <v>69418</v>
      </c>
      <c r="N186" s="3">
        <v>0</v>
      </c>
      <c r="O186" s="3">
        <v>0</v>
      </c>
      <c r="P186" s="2">
        <f>Table1[[#This Row],[Sales]]-Table1[[#This Row],[Marketing_Spend]]</f>
        <v>63071</v>
      </c>
      <c r="Q186" s="3">
        <f>IF(Table1[[#This Row],[Profit]]&lt;0, 1, 0)</f>
        <v>0</v>
      </c>
      <c r="R186" s="6">
        <f>IF(Table1[[#This Row],[Spending_Score]]&lt;= 33, 1.1, IF(Table1[[#This Row],[Spending_Score]]&lt;=66, 1.4, 1.7))</f>
        <v>1.7</v>
      </c>
      <c r="S186" s="6">
        <f>IF(Table1[[#This Row],[Seasonality]]="Low", 0.8, IF(Table1[[#This Row],[Seasonality]]="High", 1.2, 1))</f>
        <v>0.8</v>
      </c>
      <c r="T186" s="2">
        <f>Table1[[#This Row],[Profit]]/Table1[[#This Row],[Purchase_Frequency]]</f>
        <v>2742.217391304348</v>
      </c>
      <c r="U186" s="2">
        <f>IF(Table1[[#This Row],[Customer_Churn]] = 1, Table1[[#This Row],[Profit]], (Table1[[#This Row],[Avg_Sales]] * (Table1[[#This Row],[Purchase_Frequency]] * Table1[[#This Row],[Spend_Factor]]) * Table1[[#This Row],[Seasonality_Factor]]))</f>
        <v>85776.560000000012</v>
      </c>
    </row>
    <row r="187" spans="1:21">
      <c r="A187" s="1">
        <v>45387</v>
      </c>
      <c r="B187">
        <v>186</v>
      </c>
      <c r="C187" s="3">
        <v>61</v>
      </c>
      <c r="D187" t="s">
        <v>21</v>
      </c>
      <c r="E187" s="2">
        <v>47139</v>
      </c>
      <c r="F187" s="3">
        <v>85</v>
      </c>
      <c r="G187" s="3">
        <v>600</v>
      </c>
      <c r="H187" s="2">
        <v>26223</v>
      </c>
      <c r="I187" s="3">
        <v>2</v>
      </c>
      <c r="J187" s="2">
        <v>8269</v>
      </c>
      <c r="K187" s="3">
        <v>10</v>
      </c>
      <c r="L187" t="s">
        <v>22</v>
      </c>
      <c r="M187" s="2">
        <v>99386</v>
      </c>
      <c r="N187" s="3">
        <v>1</v>
      </c>
      <c r="O187" s="3">
        <v>0</v>
      </c>
      <c r="P187" s="2">
        <f>Table1[[#This Row],[Sales]]-Table1[[#This Row],[Marketing_Spend]]</f>
        <v>91117</v>
      </c>
      <c r="Q187" s="3">
        <f>IF(Table1[[#This Row],[Profit]]&lt;0, 1, 0)</f>
        <v>0</v>
      </c>
      <c r="R187" s="6">
        <f>IF(Table1[[#This Row],[Spending_Score]]&lt;= 33, 1.1, IF(Table1[[#This Row],[Spending_Score]]&lt;=66, 1.4, 1.7))</f>
        <v>1.7</v>
      </c>
      <c r="S187" s="6">
        <f>IF(Table1[[#This Row],[Seasonality]]="Low", 0.8, IF(Table1[[#This Row],[Seasonality]]="High", 1.2, 1))</f>
        <v>0.8</v>
      </c>
      <c r="T187" s="2">
        <f>Table1[[#This Row],[Profit]]/Table1[[#This Row],[Purchase_Frequency]]</f>
        <v>9111.7000000000007</v>
      </c>
      <c r="U187" s="2">
        <f>IF(Table1[[#This Row],[Customer_Churn]] = 1, Table1[[#This Row],[Profit]], (Table1[[#This Row],[Avg_Sales]] * (Table1[[#This Row],[Purchase_Frequency]] * Table1[[#This Row],[Spend_Factor]]) * Table1[[#This Row],[Seasonality_Factor]]))</f>
        <v>91117</v>
      </c>
    </row>
    <row r="188" spans="1:21">
      <c r="A188" s="1">
        <v>45394</v>
      </c>
      <c r="B188">
        <v>187</v>
      </c>
      <c r="C188" s="3">
        <v>37</v>
      </c>
      <c r="D188" t="s">
        <v>23</v>
      </c>
      <c r="E188" s="2">
        <v>97149</v>
      </c>
      <c r="F188" s="3">
        <v>27</v>
      </c>
      <c r="G188" s="3">
        <v>542</v>
      </c>
      <c r="H188" s="2">
        <v>12394</v>
      </c>
      <c r="I188" s="3">
        <v>2</v>
      </c>
      <c r="J188" s="2">
        <v>14527</v>
      </c>
      <c r="K188" s="3">
        <v>20</v>
      </c>
      <c r="L188" t="s">
        <v>24</v>
      </c>
      <c r="M188" s="2">
        <v>47788</v>
      </c>
      <c r="N188" s="3">
        <v>0</v>
      </c>
      <c r="O188" s="3">
        <v>0</v>
      </c>
      <c r="P188" s="2">
        <f>Table1[[#This Row],[Sales]]-Table1[[#This Row],[Marketing_Spend]]</f>
        <v>33261</v>
      </c>
      <c r="Q188" s="3">
        <f>IF(Table1[[#This Row],[Profit]]&lt;0, 1, 0)</f>
        <v>0</v>
      </c>
      <c r="R188" s="6">
        <f>IF(Table1[[#This Row],[Spending_Score]]&lt;= 33, 1.1, IF(Table1[[#This Row],[Spending_Score]]&lt;=66, 1.4, 1.7))</f>
        <v>1.1000000000000001</v>
      </c>
      <c r="S188" s="6">
        <f>IF(Table1[[#This Row],[Seasonality]]="Low", 0.8, IF(Table1[[#This Row],[Seasonality]]="High", 1.2, 1))</f>
        <v>1</v>
      </c>
      <c r="T188" s="2">
        <f>Table1[[#This Row],[Profit]]/Table1[[#This Row],[Purchase_Frequency]]</f>
        <v>1663.05</v>
      </c>
      <c r="U188" s="2">
        <f>IF(Table1[[#This Row],[Customer_Churn]] = 1, Table1[[#This Row],[Profit]], (Table1[[#This Row],[Avg_Sales]] * (Table1[[#This Row],[Purchase_Frequency]] * Table1[[#This Row],[Spend_Factor]]) * Table1[[#This Row],[Seasonality_Factor]]))</f>
        <v>36587.1</v>
      </c>
    </row>
    <row r="189" spans="1:21">
      <c r="A189" s="1">
        <v>45404</v>
      </c>
      <c r="B189">
        <v>188</v>
      </c>
      <c r="C189" s="3">
        <v>47</v>
      </c>
      <c r="D189" t="s">
        <v>21</v>
      </c>
      <c r="E189" s="2">
        <v>76138</v>
      </c>
      <c r="F189" s="3">
        <v>57</v>
      </c>
      <c r="G189" s="3">
        <v>421</v>
      </c>
      <c r="H189" s="2">
        <v>19056</v>
      </c>
      <c r="I189" s="3">
        <v>2</v>
      </c>
      <c r="J189" s="2">
        <v>3454</v>
      </c>
      <c r="K189" s="3">
        <v>15</v>
      </c>
      <c r="L189" t="s">
        <v>24</v>
      </c>
      <c r="M189" s="2">
        <v>87384</v>
      </c>
      <c r="N189" s="3">
        <v>0</v>
      </c>
      <c r="O189" s="3">
        <v>0</v>
      </c>
      <c r="P189" s="2">
        <f>Table1[[#This Row],[Sales]]-Table1[[#This Row],[Marketing_Spend]]</f>
        <v>83930</v>
      </c>
      <c r="Q189" s="3">
        <f>IF(Table1[[#This Row],[Profit]]&lt;0, 1, 0)</f>
        <v>0</v>
      </c>
      <c r="R189" s="6">
        <f>IF(Table1[[#This Row],[Spending_Score]]&lt;= 33, 1.1, IF(Table1[[#This Row],[Spending_Score]]&lt;=66, 1.4, 1.7))</f>
        <v>1.4</v>
      </c>
      <c r="S189" s="6">
        <f>IF(Table1[[#This Row],[Seasonality]]="Low", 0.8, IF(Table1[[#This Row],[Seasonality]]="High", 1.2, 1))</f>
        <v>1</v>
      </c>
      <c r="T189" s="2">
        <f>Table1[[#This Row],[Profit]]/Table1[[#This Row],[Purchase_Frequency]]</f>
        <v>5595.333333333333</v>
      </c>
      <c r="U189" s="2">
        <f>IF(Table1[[#This Row],[Customer_Churn]] = 1, Table1[[#This Row],[Profit]], (Table1[[#This Row],[Avg_Sales]] * (Table1[[#This Row],[Purchase_Frequency]] * Table1[[#This Row],[Spend_Factor]]) * Table1[[#This Row],[Seasonality_Factor]]))</f>
        <v>117502</v>
      </c>
    </row>
    <row r="190" spans="1:21">
      <c r="A190" s="1">
        <v>45343</v>
      </c>
      <c r="B190">
        <v>189</v>
      </c>
      <c r="C190" s="3">
        <v>28</v>
      </c>
      <c r="D190" t="s">
        <v>23</v>
      </c>
      <c r="E190" s="2">
        <v>138205</v>
      </c>
      <c r="F190" s="3">
        <v>31</v>
      </c>
      <c r="G190" s="3">
        <v>446</v>
      </c>
      <c r="H190" s="2">
        <v>33380</v>
      </c>
      <c r="I190" s="3">
        <v>0</v>
      </c>
      <c r="J190" s="2">
        <v>19330</v>
      </c>
      <c r="K190" s="3">
        <v>18</v>
      </c>
      <c r="L190" t="s">
        <v>24</v>
      </c>
      <c r="M190" s="2">
        <v>51830</v>
      </c>
      <c r="N190" s="3">
        <v>0</v>
      </c>
      <c r="O190" s="3">
        <v>0</v>
      </c>
      <c r="P190" s="2">
        <f>Table1[[#This Row],[Sales]]-Table1[[#This Row],[Marketing_Spend]]</f>
        <v>32500</v>
      </c>
      <c r="Q190" s="3">
        <f>IF(Table1[[#This Row],[Profit]]&lt;0, 1, 0)</f>
        <v>0</v>
      </c>
      <c r="R190" s="6">
        <f>IF(Table1[[#This Row],[Spending_Score]]&lt;= 33, 1.1, IF(Table1[[#This Row],[Spending_Score]]&lt;=66, 1.4, 1.7))</f>
        <v>1.1000000000000001</v>
      </c>
      <c r="S190" s="6">
        <f>IF(Table1[[#This Row],[Seasonality]]="Low", 0.8, IF(Table1[[#This Row],[Seasonality]]="High", 1.2, 1))</f>
        <v>1</v>
      </c>
      <c r="T190" s="2">
        <f>Table1[[#This Row],[Profit]]/Table1[[#This Row],[Purchase_Frequency]]</f>
        <v>1805.5555555555557</v>
      </c>
      <c r="U190" s="2">
        <f>IF(Table1[[#This Row],[Customer_Churn]] = 1, Table1[[#This Row],[Profit]], (Table1[[#This Row],[Avg_Sales]] * (Table1[[#This Row],[Purchase_Frequency]] * Table1[[#This Row],[Spend_Factor]]) * Table1[[#This Row],[Seasonality_Factor]]))</f>
        <v>35750</v>
      </c>
    </row>
    <row r="191" spans="1:21">
      <c r="A191" s="1">
        <v>45387</v>
      </c>
      <c r="B191">
        <v>190</v>
      </c>
      <c r="C191" s="3">
        <v>45</v>
      </c>
      <c r="D191" t="s">
        <v>23</v>
      </c>
      <c r="E191" s="2">
        <v>96125</v>
      </c>
      <c r="F191" s="3">
        <v>6</v>
      </c>
      <c r="G191" s="3">
        <v>655</v>
      </c>
      <c r="H191" s="2">
        <v>31035</v>
      </c>
      <c r="I191" s="3">
        <v>0</v>
      </c>
      <c r="J191" s="2">
        <v>13991</v>
      </c>
      <c r="K191" s="3">
        <v>20</v>
      </c>
      <c r="L191" t="s">
        <v>25</v>
      </c>
      <c r="M191" s="2">
        <v>57446</v>
      </c>
      <c r="N191" s="3">
        <v>0</v>
      </c>
      <c r="O191" s="3">
        <v>0</v>
      </c>
      <c r="P191" s="2">
        <f>Table1[[#This Row],[Sales]]-Table1[[#This Row],[Marketing_Spend]]</f>
        <v>43455</v>
      </c>
      <c r="Q191" s="3">
        <f>IF(Table1[[#This Row],[Profit]]&lt;0, 1, 0)</f>
        <v>0</v>
      </c>
      <c r="R191" s="6">
        <f>IF(Table1[[#This Row],[Spending_Score]]&lt;= 33, 1.1, IF(Table1[[#This Row],[Spending_Score]]&lt;=66, 1.4, 1.7))</f>
        <v>1.1000000000000001</v>
      </c>
      <c r="S191" s="6">
        <f>IF(Table1[[#This Row],[Seasonality]]="Low", 0.8, IF(Table1[[#This Row],[Seasonality]]="High", 1.2, 1))</f>
        <v>1.2</v>
      </c>
      <c r="T191" s="2">
        <f>Table1[[#This Row],[Profit]]/Table1[[#This Row],[Purchase_Frequency]]</f>
        <v>2172.75</v>
      </c>
      <c r="U191" s="2">
        <f>IF(Table1[[#This Row],[Customer_Churn]] = 1, Table1[[#This Row],[Profit]], (Table1[[#This Row],[Avg_Sales]] * (Table1[[#This Row],[Purchase_Frequency]] * Table1[[#This Row],[Spend_Factor]]) * Table1[[#This Row],[Seasonality_Factor]]))</f>
        <v>57360.6</v>
      </c>
    </row>
    <row r="192" spans="1:21">
      <c r="A192" s="1">
        <v>45295</v>
      </c>
      <c r="B192">
        <v>191</v>
      </c>
      <c r="C192" s="3">
        <v>42</v>
      </c>
      <c r="D192" t="s">
        <v>21</v>
      </c>
      <c r="E192" s="2">
        <v>33918</v>
      </c>
      <c r="F192" s="3">
        <v>91</v>
      </c>
      <c r="G192" s="3">
        <v>608</v>
      </c>
      <c r="H192" s="2">
        <v>35620</v>
      </c>
      <c r="I192" s="3">
        <v>2</v>
      </c>
      <c r="J192" s="2">
        <v>3808</v>
      </c>
      <c r="K192" s="3">
        <v>13</v>
      </c>
      <c r="L192" t="s">
        <v>25</v>
      </c>
      <c r="M192" s="2">
        <v>20160</v>
      </c>
      <c r="N192" s="3">
        <v>0</v>
      </c>
      <c r="O192" s="3">
        <v>0</v>
      </c>
      <c r="P192" s="2">
        <f>Table1[[#This Row],[Sales]]-Table1[[#This Row],[Marketing_Spend]]</f>
        <v>16352</v>
      </c>
      <c r="Q192" s="3">
        <f>IF(Table1[[#This Row],[Profit]]&lt;0, 1, 0)</f>
        <v>0</v>
      </c>
      <c r="R192" s="6">
        <f>IF(Table1[[#This Row],[Spending_Score]]&lt;= 33, 1.1, IF(Table1[[#This Row],[Spending_Score]]&lt;=66, 1.4, 1.7))</f>
        <v>1.7</v>
      </c>
      <c r="S192" s="6">
        <f>IF(Table1[[#This Row],[Seasonality]]="Low", 0.8, IF(Table1[[#This Row],[Seasonality]]="High", 1.2, 1))</f>
        <v>1.2</v>
      </c>
      <c r="T192" s="2">
        <f>Table1[[#This Row],[Profit]]/Table1[[#This Row],[Purchase_Frequency]]</f>
        <v>1257.8461538461538</v>
      </c>
      <c r="U192" s="2">
        <f>IF(Table1[[#This Row],[Customer_Churn]] = 1, Table1[[#This Row],[Profit]], (Table1[[#This Row],[Avg_Sales]] * (Table1[[#This Row],[Purchase_Frequency]] * Table1[[#This Row],[Spend_Factor]]) * Table1[[#This Row],[Seasonality_Factor]]))</f>
        <v>33358.079999999994</v>
      </c>
    </row>
    <row r="193" spans="1:21">
      <c r="A193" s="1">
        <v>45385</v>
      </c>
      <c r="B193">
        <v>192</v>
      </c>
      <c r="C193" s="3">
        <v>56</v>
      </c>
      <c r="D193" t="s">
        <v>23</v>
      </c>
      <c r="E193" s="2">
        <v>105655</v>
      </c>
      <c r="F193" s="3">
        <v>40</v>
      </c>
      <c r="G193" s="3">
        <v>587</v>
      </c>
      <c r="H193" s="2">
        <v>24877</v>
      </c>
      <c r="I193" s="3">
        <v>0</v>
      </c>
      <c r="J193" s="2">
        <v>7642</v>
      </c>
      <c r="K193" s="3">
        <v>29</v>
      </c>
      <c r="L193" t="s">
        <v>24</v>
      </c>
      <c r="M193" s="2">
        <v>61583</v>
      </c>
      <c r="N193" s="3">
        <v>1</v>
      </c>
      <c r="O193" s="3">
        <v>1</v>
      </c>
      <c r="P193" s="2">
        <f>Table1[[#This Row],[Sales]]-Table1[[#This Row],[Marketing_Spend]]</f>
        <v>53941</v>
      </c>
      <c r="Q193" s="3">
        <f>IF(Table1[[#This Row],[Profit]]&lt;0, 1, 0)</f>
        <v>0</v>
      </c>
      <c r="R193" s="6">
        <f>IF(Table1[[#This Row],[Spending_Score]]&lt;= 33, 1.1, IF(Table1[[#This Row],[Spending_Score]]&lt;=66, 1.4, 1.7))</f>
        <v>1.4</v>
      </c>
      <c r="S193" s="6">
        <f>IF(Table1[[#This Row],[Seasonality]]="Low", 0.8, IF(Table1[[#This Row],[Seasonality]]="High", 1.2, 1))</f>
        <v>1</v>
      </c>
      <c r="T193" s="2">
        <f>Table1[[#This Row],[Profit]]/Table1[[#This Row],[Purchase_Frequency]]</f>
        <v>1860.0344827586207</v>
      </c>
      <c r="U193" s="2">
        <f>IF(Table1[[#This Row],[Customer_Churn]] = 1, Table1[[#This Row],[Profit]], (Table1[[#This Row],[Avg_Sales]] * (Table1[[#This Row],[Purchase_Frequency]] * Table1[[#This Row],[Spend_Factor]]) * Table1[[#This Row],[Seasonality_Factor]]))</f>
        <v>53941</v>
      </c>
    </row>
    <row r="194" spans="1:21">
      <c r="A194" s="1">
        <v>45392</v>
      </c>
      <c r="B194">
        <v>193</v>
      </c>
      <c r="C194" s="3">
        <v>50</v>
      </c>
      <c r="D194" t="s">
        <v>23</v>
      </c>
      <c r="E194" s="2">
        <v>47446</v>
      </c>
      <c r="F194" s="3">
        <v>98</v>
      </c>
      <c r="G194" s="3">
        <v>606</v>
      </c>
      <c r="H194" s="2">
        <v>48404</v>
      </c>
      <c r="I194" s="3">
        <v>0</v>
      </c>
      <c r="J194" s="2">
        <v>4825</v>
      </c>
      <c r="K194" s="3">
        <v>8</v>
      </c>
      <c r="L194" t="s">
        <v>24</v>
      </c>
      <c r="M194" s="2">
        <v>38998</v>
      </c>
      <c r="N194" s="3">
        <v>0</v>
      </c>
      <c r="O194" s="3">
        <v>0</v>
      </c>
      <c r="P194" s="2">
        <f>Table1[[#This Row],[Sales]]-Table1[[#This Row],[Marketing_Spend]]</f>
        <v>34173</v>
      </c>
      <c r="Q194" s="3">
        <f>IF(Table1[[#This Row],[Profit]]&lt;0, 1, 0)</f>
        <v>0</v>
      </c>
      <c r="R194" s="6">
        <f>IF(Table1[[#This Row],[Spending_Score]]&lt;= 33, 1.1, IF(Table1[[#This Row],[Spending_Score]]&lt;=66, 1.4, 1.7))</f>
        <v>1.7</v>
      </c>
      <c r="S194" s="6">
        <f>IF(Table1[[#This Row],[Seasonality]]="Low", 0.8, IF(Table1[[#This Row],[Seasonality]]="High", 1.2, 1))</f>
        <v>1</v>
      </c>
      <c r="T194" s="2">
        <f>Table1[[#This Row],[Profit]]/Table1[[#This Row],[Purchase_Frequency]]</f>
        <v>4271.625</v>
      </c>
      <c r="U194" s="2">
        <f>IF(Table1[[#This Row],[Customer_Churn]] = 1, Table1[[#This Row],[Profit]], (Table1[[#This Row],[Avg_Sales]] * (Table1[[#This Row],[Purchase_Frequency]] * Table1[[#This Row],[Spend_Factor]]) * Table1[[#This Row],[Seasonality_Factor]]))</f>
        <v>58094.1</v>
      </c>
    </row>
    <row r="195" spans="1:21">
      <c r="A195" s="1">
        <v>45314</v>
      </c>
      <c r="B195">
        <v>194</v>
      </c>
      <c r="C195" s="3">
        <v>18</v>
      </c>
      <c r="D195" t="s">
        <v>21</v>
      </c>
      <c r="E195" s="2">
        <v>85375</v>
      </c>
      <c r="F195" s="3">
        <v>12</v>
      </c>
      <c r="G195" s="3">
        <v>848</v>
      </c>
      <c r="H195" s="2">
        <v>35911</v>
      </c>
      <c r="I195" s="3">
        <v>1</v>
      </c>
      <c r="J195" s="2">
        <v>4536</v>
      </c>
      <c r="K195" s="3">
        <v>9</v>
      </c>
      <c r="L195" t="s">
        <v>25</v>
      </c>
      <c r="M195" s="2">
        <v>32230</v>
      </c>
      <c r="N195" s="3">
        <v>1</v>
      </c>
      <c r="O195" s="3">
        <v>0</v>
      </c>
      <c r="P195" s="2">
        <f>Table1[[#This Row],[Sales]]-Table1[[#This Row],[Marketing_Spend]]</f>
        <v>27694</v>
      </c>
      <c r="Q195" s="3">
        <f>IF(Table1[[#This Row],[Profit]]&lt;0, 1, 0)</f>
        <v>0</v>
      </c>
      <c r="R195" s="6">
        <f>IF(Table1[[#This Row],[Spending_Score]]&lt;= 33, 1.1, IF(Table1[[#This Row],[Spending_Score]]&lt;=66, 1.4, 1.7))</f>
        <v>1.1000000000000001</v>
      </c>
      <c r="S195" s="6">
        <f>IF(Table1[[#This Row],[Seasonality]]="Low", 0.8, IF(Table1[[#This Row],[Seasonality]]="High", 1.2, 1))</f>
        <v>1.2</v>
      </c>
      <c r="T195" s="2">
        <f>Table1[[#This Row],[Profit]]/Table1[[#This Row],[Purchase_Frequency]]</f>
        <v>3077.1111111111113</v>
      </c>
      <c r="U195" s="2">
        <f>IF(Table1[[#This Row],[Customer_Churn]] = 1, Table1[[#This Row],[Profit]], (Table1[[#This Row],[Avg_Sales]] * (Table1[[#This Row],[Purchase_Frequency]] * Table1[[#This Row],[Spend_Factor]]) * Table1[[#This Row],[Seasonality_Factor]]))</f>
        <v>27694</v>
      </c>
    </row>
    <row r="196" spans="1:21">
      <c r="A196" s="1">
        <v>45394</v>
      </c>
      <c r="B196">
        <v>195</v>
      </c>
      <c r="C196" s="3">
        <v>44</v>
      </c>
      <c r="D196" t="s">
        <v>23</v>
      </c>
      <c r="E196" s="2">
        <v>33046</v>
      </c>
      <c r="F196" s="3">
        <v>53</v>
      </c>
      <c r="G196" s="3">
        <v>651</v>
      </c>
      <c r="H196" s="2">
        <v>37784</v>
      </c>
      <c r="I196" s="3">
        <v>1</v>
      </c>
      <c r="J196" s="2">
        <v>16309</v>
      </c>
      <c r="K196" s="3">
        <v>16</v>
      </c>
      <c r="L196" t="s">
        <v>25</v>
      </c>
      <c r="M196" s="2">
        <v>14076</v>
      </c>
      <c r="N196" s="3">
        <v>0</v>
      </c>
      <c r="O196" s="3">
        <v>0</v>
      </c>
      <c r="P196" s="2">
        <f>Table1[[#This Row],[Sales]]-Table1[[#This Row],[Marketing_Spend]]</f>
        <v>-2233</v>
      </c>
      <c r="Q196" s="3">
        <f>IF(Table1[[#This Row],[Profit]]&lt;0, 1, 0)</f>
        <v>1</v>
      </c>
      <c r="R196" s="6">
        <f>IF(Table1[[#This Row],[Spending_Score]]&lt;= 33, 1.1, IF(Table1[[#This Row],[Spending_Score]]&lt;=66, 1.4, 1.7))</f>
        <v>1.4</v>
      </c>
      <c r="S196" s="6">
        <f>IF(Table1[[#This Row],[Seasonality]]="Low", 0.8, IF(Table1[[#This Row],[Seasonality]]="High", 1.2, 1))</f>
        <v>1.2</v>
      </c>
      <c r="T196" s="2">
        <f>Table1[[#This Row],[Profit]]/Table1[[#This Row],[Purchase_Frequency]]</f>
        <v>-139.5625</v>
      </c>
      <c r="U196" s="2">
        <f>IF(Table1[[#This Row],[Customer_Churn]] = 1, Table1[[#This Row],[Profit]], (Table1[[#This Row],[Avg_Sales]] * (Table1[[#This Row],[Purchase_Frequency]] * Table1[[#This Row],[Spend_Factor]]) * Table1[[#This Row],[Seasonality_Factor]]))</f>
        <v>-3751.4399999999996</v>
      </c>
    </row>
    <row r="197" spans="1:21">
      <c r="A197" s="1">
        <v>45400</v>
      </c>
      <c r="B197">
        <v>196</v>
      </c>
      <c r="C197" s="3">
        <v>69</v>
      </c>
      <c r="D197" t="s">
        <v>23</v>
      </c>
      <c r="E197" s="2">
        <v>149922</v>
      </c>
      <c r="F197" s="3">
        <v>71</v>
      </c>
      <c r="G197" s="3">
        <v>588</v>
      </c>
      <c r="H197" s="2">
        <v>8191</v>
      </c>
      <c r="I197" s="3">
        <v>1</v>
      </c>
      <c r="J197" s="2">
        <v>4802</v>
      </c>
      <c r="K197" s="3">
        <v>19</v>
      </c>
      <c r="L197" t="s">
        <v>25</v>
      </c>
      <c r="M197" s="2">
        <v>74341</v>
      </c>
      <c r="N197" s="3">
        <v>1</v>
      </c>
      <c r="O197" s="3">
        <v>0</v>
      </c>
      <c r="P197" s="2">
        <f>Table1[[#This Row],[Sales]]-Table1[[#This Row],[Marketing_Spend]]</f>
        <v>69539</v>
      </c>
      <c r="Q197" s="3">
        <f>IF(Table1[[#This Row],[Profit]]&lt;0, 1, 0)</f>
        <v>0</v>
      </c>
      <c r="R197" s="6">
        <f>IF(Table1[[#This Row],[Spending_Score]]&lt;= 33, 1.1, IF(Table1[[#This Row],[Spending_Score]]&lt;=66, 1.4, 1.7))</f>
        <v>1.7</v>
      </c>
      <c r="S197" s="6">
        <f>IF(Table1[[#This Row],[Seasonality]]="Low", 0.8, IF(Table1[[#This Row],[Seasonality]]="High", 1.2, 1))</f>
        <v>1.2</v>
      </c>
      <c r="T197" s="2">
        <f>Table1[[#This Row],[Profit]]/Table1[[#This Row],[Purchase_Frequency]]</f>
        <v>3659.9473684210525</v>
      </c>
      <c r="U197" s="2">
        <f>IF(Table1[[#This Row],[Customer_Churn]] = 1, Table1[[#This Row],[Profit]], (Table1[[#This Row],[Avg_Sales]] * (Table1[[#This Row],[Purchase_Frequency]] * Table1[[#This Row],[Spend_Factor]]) * Table1[[#This Row],[Seasonality_Factor]]))</f>
        <v>69539</v>
      </c>
    </row>
    <row r="198" spans="1:21">
      <c r="A198" s="1">
        <v>45306</v>
      </c>
      <c r="B198">
        <v>197</v>
      </c>
      <c r="C198" s="3">
        <v>30</v>
      </c>
      <c r="D198" t="s">
        <v>23</v>
      </c>
      <c r="E198" s="2">
        <v>44818</v>
      </c>
      <c r="F198" s="3">
        <v>10</v>
      </c>
      <c r="G198" s="3">
        <v>358</v>
      </c>
      <c r="H198" s="2">
        <v>38160</v>
      </c>
      <c r="I198" s="3">
        <v>1</v>
      </c>
      <c r="J198" s="2">
        <v>19354</v>
      </c>
      <c r="K198" s="3">
        <v>16</v>
      </c>
      <c r="L198" t="s">
        <v>25</v>
      </c>
      <c r="M198" s="2">
        <v>36085</v>
      </c>
      <c r="N198" s="3">
        <v>0</v>
      </c>
      <c r="O198" s="3">
        <v>0</v>
      </c>
      <c r="P198" s="2">
        <f>Table1[[#This Row],[Sales]]-Table1[[#This Row],[Marketing_Spend]]</f>
        <v>16731</v>
      </c>
      <c r="Q198" s="3">
        <f>IF(Table1[[#This Row],[Profit]]&lt;0, 1, 0)</f>
        <v>0</v>
      </c>
      <c r="R198" s="6">
        <f>IF(Table1[[#This Row],[Spending_Score]]&lt;= 33, 1.1, IF(Table1[[#This Row],[Spending_Score]]&lt;=66, 1.4, 1.7))</f>
        <v>1.1000000000000001</v>
      </c>
      <c r="S198" s="6">
        <f>IF(Table1[[#This Row],[Seasonality]]="Low", 0.8, IF(Table1[[#This Row],[Seasonality]]="High", 1.2, 1))</f>
        <v>1.2</v>
      </c>
      <c r="T198" s="2">
        <f>Table1[[#This Row],[Profit]]/Table1[[#This Row],[Purchase_Frequency]]</f>
        <v>1045.6875</v>
      </c>
      <c r="U198" s="2">
        <f>IF(Table1[[#This Row],[Customer_Churn]] = 1, Table1[[#This Row],[Profit]], (Table1[[#This Row],[Avg_Sales]] * (Table1[[#This Row],[Purchase_Frequency]] * Table1[[#This Row],[Spend_Factor]]) * Table1[[#This Row],[Seasonality_Factor]]))</f>
        <v>22084.920000000002</v>
      </c>
    </row>
    <row r="199" spans="1:21">
      <c r="A199" s="1">
        <v>45334</v>
      </c>
      <c r="B199">
        <v>198</v>
      </c>
      <c r="C199" s="3">
        <v>58</v>
      </c>
      <c r="D199" t="s">
        <v>23</v>
      </c>
      <c r="E199" s="2">
        <v>120894</v>
      </c>
      <c r="F199" s="3">
        <v>45</v>
      </c>
      <c r="G199" s="3">
        <v>334</v>
      </c>
      <c r="H199" s="2">
        <v>30000</v>
      </c>
      <c r="I199" s="3">
        <v>0</v>
      </c>
      <c r="J199" s="2">
        <v>7142</v>
      </c>
      <c r="K199" s="3">
        <v>7</v>
      </c>
      <c r="L199" t="s">
        <v>24</v>
      </c>
      <c r="M199" s="2">
        <v>60571</v>
      </c>
      <c r="N199" s="3">
        <v>0</v>
      </c>
      <c r="O199" s="3">
        <v>0</v>
      </c>
      <c r="P199" s="2">
        <f>Table1[[#This Row],[Sales]]-Table1[[#This Row],[Marketing_Spend]]</f>
        <v>53429</v>
      </c>
      <c r="Q199" s="3">
        <f>IF(Table1[[#This Row],[Profit]]&lt;0, 1, 0)</f>
        <v>0</v>
      </c>
      <c r="R199" s="6">
        <f>IF(Table1[[#This Row],[Spending_Score]]&lt;= 33, 1.1, IF(Table1[[#This Row],[Spending_Score]]&lt;=66, 1.4, 1.7))</f>
        <v>1.4</v>
      </c>
      <c r="S199" s="6">
        <f>IF(Table1[[#This Row],[Seasonality]]="Low", 0.8, IF(Table1[[#This Row],[Seasonality]]="High", 1.2, 1))</f>
        <v>1</v>
      </c>
      <c r="T199" s="2">
        <f>Table1[[#This Row],[Profit]]/Table1[[#This Row],[Purchase_Frequency]]</f>
        <v>7632.7142857142853</v>
      </c>
      <c r="U199" s="2">
        <f>IF(Table1[[#This Row],[Customer_Churn]] = 1, Table1[[#This Row],[Profit]], (Table1[[#This Row],[Avg_Sales]] * (Table1[[#This Row],[Purchase_Frequency]] * Table1[[#This Row],[Spend_Factor]]) * Table1[[#This Row],[Seasonality_Factor]]))</f>
        <v>74800.599999999991</v>
      </c>
    </row>
    <row r="200" spans="1:21">
      <c r="A200" s="1">
        <v>45320</v>
      </c>
      <c r="B200">
        <v>199</v>
      </c>
      <c r="C200" s="3">
        <v>20</v>
      </c>
      <c r="D200" t="s">
        <v>21</v>
      </c>
      <c r="E200" s="2">
        <v>135751</v>
      </c>
      <c r="F200" s="3">
        <v>17</v>
      </c>
      <c r="G200" s="3">
        <v>744</v>
      </c>
      <c r="H200" s="2">
        <v>44040</v>
      </c>
      <c r="I200" s="3">
        <v>2</v>
      </c>
      <c r="J200" s="2">
        <v>10094</v>
      </c>
      <c r="K200" s="3">
        <v>14</v>
      </c>
      <c r="L200" t="s">
        <v>25</v>
      </c>
      <c r="M200" s="2">
        <v>19715</v>
      </c>
      <c r="N200" s="3">
        <v>0</v>
      </c>
      <c r="O200" s="3">
        <v>0</v>
      </c>
      <c r="P200" s="2">
        <f>Table1[[#This Row],[Sales]]-Table1[[#This Row],[Marketing_Spend]]</f>
        <v>9621</v>
      </c>
      <c r="Q200" s="3">
        <f>IF(Table1[[#This Row],[Profit]]&lt;0, 1, 0)</f>
        <v>0</v>
      </c>
      <c r="R200" s="6">
        <f>IF(Table1[[#This Row],[Spending_Score]]&lt;= 33, 1.1, IF(Table1[[#This Row],[Spending_Score]]&lt;=66, 1.4, 1.7))</f>
        <v>1.1000000000000001</v>
      </c>
      <c r="S200" s="6">
        <f>IF(Table1[[#This Row],[Seasonality]]="Low", 0.8, IF(Table1[[#This Row],[Seasonality]]="High", 1.2, 1))</f>
        <v>1.2</v>
      </c>
      <c r="T200" s="2">
        <f>Table1[[#This Row],[Profit]]/Table1[[#This Row],[Purchase_Frequency]]</f>
        <v>687.21428571428567</v>
      </c>
      <c r="U200" s="2">
        <f>IF(Table1[[#This Row],[Customer_Churn]] = 1, Table1[[#This Row],[Profit]], (Table1[[#This Row],[Avg_Sales]] * (Table1[[#This Row],[Purchase_Frequency]] * Table1[[#This Row],[Spend_Factor]]) * Table1[[#This Row],[Seasonality_Factor]]))</f>
        <v>12699.72</v>
      </c>
    </row>
    <row r="201" spans="1:21">
      <c r="A201" s="1">
        <v>45327</v>
      </c>
      <c r="B201">
        <v>200</v>
      </c>
      <c r="C201" s="3">
        <v>56</v>
      </c>
      <c r="D201" t="s">
        <v>21</v>
      </c>
      <c r="E201" s="2">
        <v>24324</v>
      </c>
      <c r="F201" s="3">
        <v>26</v>
      </c>
      <c r="G201" s="3">
        <v>392</v>
      </c>
      <c r="H201" s="2">
        <v>8631</v>
      </c>
      <c r="I201" s="3">
        <v>0</v>
      </c>
      <c r="J201" s="2">
        <v>1364</v>
      </c>
      <c r="K201" s="3">
        <v>28</v>
      </c>
      <c r="L201" t="s">
        <v>24</v>
      </c>
      <c r="M201" s="2">
        <v>10750</v>
      </c>
      <c r="N201" s="3">
        <v>0</v>
      </c>
      <c r="O201" s="3">
        <v>0</v>
      </c>
      <c r="P201" s="2">
        <f>Table1[[#This Row],[Sales]]-Table1[[#This Row],[Marketing_Spend]]</f>
        <v>9386</v>
      </c>
      <c r="Q201" s="3">
        <f>IF(Table1[[#This Row],[Profit]]&lt;0, 1, 0)</f>
        <v>0</v>
      </c>
      <c r="R201" s="6">
        <f>IF(Table1[[#This Row],[Spending_Score]]&lt;= 33, 1.1, IF(Table1[[#This Row],[Spending_Score]]&lt;=66, 1.4, 1.7))</f>
        <v>1.1000000000000001</v>
      </c>
      <c r="S201" s="6">
        <f>IF(Table1[[#This Row],[Seasonality]]="Low", 0.8, IF(Table1[[#This Row],[Seasonality]]="High", 1.2, 1))</f>
        <v>1</v>
      </c>
      <c r="T201" s="2">
        <f>Table1[[#This Row],[Profit]]/Table1[[#This Row],[Purchase_Frequency]]</f>
        <v>335.21428571428572</v>
      </c>
      <c r="U201" s="2">
        <f>IF(Table1[[#This Row],[Customer_Churn]] = 1, Table1[[#This Row],[Profit]], (Table1[[#This Row],[Avg_Sales]] * (Table1[[#This Row],[Purchase_Frequency]] * Table1[[#This Row],[Spend_Factor]]) * Table1[[#This Row],[Seasonality_Factor]]))</f>
        <v>10324.600000000002</v>
      </c>
    </row>
    <row r="202" spans="1:21">
      <c r="A202" s="1">
        <v>45304</v>
      </c>
      <c r="B202">
        <v>201</v>
      </c>
      <c r="C202" s="3">
        <v>23</v>
      </c>
      <c r="D202" t="s">
        <v>23</v>
      </c>
      <c r="E202" s="2">
        <v>96323</v>
      </c>
      <c r="F202" s="3">
        <v>85</v>
      </c>
      <c r="G202" s="3">
        <v>506</v>
      </c>
      <c r="H202" s="2">
        <v>11172</v>
      </c>
      <c r="I202" s="3">
        <v>0</v>
      </c>
      <c r="J202" s="2">
        <v>16688</v>
      </c>
      <c r="K202" s="3">
        <v>14</v>
      </c>
      <c r="L202" t="s">
        <v>22</v>
      </c>
      <c r="M202" s="2">
        <v>83768</v>
      </c>
      <c r="N202" s="3">
        <v>0</v>
      </c>
      <c r="O202" s="3">
        <v>0</v>
      </c>
      <c r="P202" s="2">
        <f>Table1[[#This Row],[Sales]]-Table1[[#This Row],[Marketing_Spend]]</f>
        <v>67080</v>
      </c>
      <c r="Q202" s="3">
        <f>IF(Table1[[#This Row],[Profit]]&lt;0, 1, 0)</f>
        <v>0</v>
      </c>
      <c r="R202" s="6">
        <f>IF(Table1[[#This Row],[Spending_Score]]&lt;= 33, 1.1, IF(Table1[[#This Row],[Spending_Score]]&lt;=66, 1.4, 1.7))</f>
        <v>1.7</v>
      </c>
      <c r="S202" s="6">
        <f>IF(Table1[[#This Row],[Seasonality]]="Low", 0.8, IF(Table1[[#This Row],[Seasonality]]="High", 1.2, 1))</f>
        <v>0.8</v>
      </c>
      <c r="T202" s="2">
        <f>Table1[[#This Row],[Profit]]/Table1[[#This Row],[Purchase_Frequency]]</f>
        <v>4791.4285714285716</v>
      </c>
      <c r="U202" s="2">
        <f>IF(Table1[[#This Row],[Customer_Churn]] = 1, Table1[[#This Row],[Profit]], (Table1[[#This Row],[Avg_Sales]] * (Table1[[#This Row],[Purchase_Frequency]] * Table1[[#This Row],[Spend_Factor]]) * Table1[[#This Row],[Seasonality_Factor]]))</f>
        <v>91228.800000000003</v>
      </c>
    </row>
    <row r="203" spans="1:21">
      <c r="A203" s="1">
        <v>45323</v>
      </c>
      <c r="B203">
        <v>202</v>
      </c>
      <c r="C203" s="3">
        <v>25</v>
      </c>
      <c r="D203" t="s">
        <v>21</v>
      </c>
      <c r="E203" s="2">
        <v>29111</v>
      </c>
      <c r="F203" s="3">
        <v>92</v>
      </c>
      <c r="G203" s="3">
        <v>652</v>
      </c>
      <c r="H203" s="2">
        <v>47080</v>
      </c>
      <c r="I203" s="3">
        <v>0</v>
      </c>
      <c r="J203" s="2">
        <v>2863</v>
      </c>
      <c r="K203" s="3">
        <v>25</v>
      </c>
      <c r="L203" t="s">
        <v>22</v>
      </c>
      <c r="M203" s="2">
        <v>40903</v>
      </c>
      <c r="N203" s="3">
        <v>1</v>
      </c>
      <c r="O203" s="3">
        <v>0</v>
      </c>
      <c r="P203" s="2">
        <f>Table1[[#This Row],[Sales]]-Table1[[#This Row],[Marketing_Spend]]</f>
        <v>38040</v>
      </c>
      <c r="Q203" s="3">
        <f>IF(Table1[[#This Row],[Profit]]&lt;0, 1, 0)</f>
        <v>0</v>
      </c>
      <c r="R203" s="6">
        <f>IF(Table1[[#This Row],[Spending_Score]]&lt;= 33, 1.1, IF(Table1[[#This Row],[Spending_Score]]&lt;=66, 1.4, 1.7))</f>
        <v>1.7</v>
      </c>
      <c r="S203" s="6">
        <f>IF(Table1[[#This Row],[Seasonality]]="Low", 0.8, IF(Table1[[#This Row],[Seasonality]]="High", 1.2, 1))</f>
        <v>0.8</v>
      </c>
      <c r="T203" s="2">
        <f>Table1[[#This Row],[Profit]]/Table1[[#This Row],[Purchase_Frequency]]</f>
        <v>1521.6</v>
      </c>
      <c r="U203" s="2">
        <f>IF(Table1[[#This Row],[Customer_Churn]] = 1, Table1[[#This Row],[Profit]], (Table1[[#This Row],[Avg_Sales]] * (Table1[[#This Row],[Purchase_Frequency]] * Table1[[#This Row],[Spend_Factor]]) * Table1[[#This Row],[Seasonality_Factor]]))</f>
        <v>38040</v>
      </c>
    </row>
    <row r="204" spans="1:21">
      <c r="A204" s="1">
        <v>45362</v>
      </c>
      <c r="B204">
        <v>203</v>
      </c>
      <c r="C204" s="3">
        <v>44</v>
      </c>
      <c r="D204" t="s">
        <v>23</v>
      </c>
      <c r="E204" s="2">
        <v>58110</v>
      </c>
      <c r="F204" s="3">
        <v>62</v>
      </c>
      <c r="G204" s="3">
        <v>631</v>
      </c>
      <c r="H204" s="2">
        <v>28561</v>
      </c>
      <c r="I204" s="3">
        <v>1</v>
      </c>
      <c r="J204" s="2">
        <v>17499</v>
      </c>
      <c r="K204" s="3">
        <v>27</v>
      </c>
      <c r="L204" t="s">
        <v>25</v>
      </c>
      <c r="M204" s="2">
        <v>77489</v>
      </c>
      <c r="N204" s="3">
        <v>1</v>
      </c>
      <c r="O204" s="3">
        <v>0</v>
      </c>
      <c r="P204" s="2">
        <f>Table1[[#This Row],[Sales]]-Table1[[#This Row],[Marketing_Spend]]</f>
        <v>59990</v>
      </c>
      <c r="Q204" s="3">
        <f>IF(Table1[[#This Row],[Profit]]&lt;0, 1, 0)</f>
        <v>0</v>
      </c>
      <c r="R204" s="6">
        <f>IF(Table1[[#This Row],[Spending_Score]]&lt;= 33, 1.1, IF(Table1[[#This Row],[Spending_Score]]&lt;=66, 1.4, 1.7))</f>
        <v>1.4</v>
      </c>
      <c r="S204" s="6">
        <f>IF(Table1[[#This Row],[Seasonality]]="Low", 0.8, IF(Table1[[#This Row],[Seasonality]]="High", 1.2, 1))</f>
        <v>1.2</v>
      </c>
      <c r="T204" s="2">
        <f>Table1[[#This Row],[Profit]]/Table1[[#This Row],[Purchase_Frequency]]</f>
        <v>2221.8518518518517</v>
      </c>
      <c r="U204" s="2">
        <f>IF(Table1[[#This Row],[Customer_Churn]] = 1, Table1[[#This Row],[Profit]], (Table1[[#This Row],[Avg_Sales]] * (Table1[[#This Row],[Purchase_Frequency]] * Table1[[#This Row],[Spend_Factor]]) * Table1[[#This Row],[Seasonality_Factor]]))</f>
        <v>59990</v>
      </c>
    </row>
    <row r="205" spans="1:21">
      <c r="A205" s="1">
        <v>45350</v>
      </c>
      <c r="B205">
        <v>204</v>
      </c>
      <c r="C205" s="3">
        <v>26</v>
      </c>
      <c r="D205" t="s">
        <v>21</v>
      </c>
      <c r="E205" s="2">
        <v>36389</v>
      </c>
      <c r="F205" s="3">
        <v>46</v>
      </c>
      <c r="G205" s="3">
        <v>458</v>
      </c>
      <c r="H205" s="2">
        <v>29817</v>
      </c>
      <c r="I205" s="3">
        <v>1</v>
      </c>
      <c r="J205" s="2">
        <v>8084</v>
      </c>
      <c r="K205" s="3">
        <v>4</v>
      </c>
      <c r="L205" t="s">
        <v>22</v>
      </c>
      <c r="M205" s="2">
        <v>37093</v>
      </c>
      <c r="N205" s="3">
        <v>0</v>
      </c>
      <c r="O205" s="3">
        <v>1</v>
      </c>
      <c r="P205" s="2">
        <f>Table1[[#This Row],[Sales]]-Table1[[#This Row],[Marketing_Spend]]</f>
        <v>29009</v>
      </c>
      <c r="Q205" s="3">
        <f>IF(Table1[[#This Row],[Profit]]&lt;0, 1, 0)</f>
        <v>0</v>
      </c>
      <c r="R205" s="6">
        <f>IF(Table1[[#This Row],[Spending_Score]]&lt;= 33, 1.1, IF(Table1[[#This Row],[Spending_Score]]&lt;=66, 1.4, 1.7))</f>
        <v>1.4</v>
      </c>
      <c r="S205" s="6">
        <f>IF(Table1[[#This Row],[Seasonality]]="Low", 0.8, IF(Table1[[#This Row],[Seasonality]]="High", 1.2, 1))</f>
        <v>0.8</v>
      </c>
      <c r="T205" s="2">
        <f>Table1[[#This Row],[Profit]]/Table1[[#This Row],[Purchase_Frequency]]</f>
        <v>7252.25</v>
      </c>
      <c r="U205" s="2">
        <f>IF(Table1[[#This Row],[Customer_Churn]] = 1, Table1[[#This Row],[Profit]], (Table1[[#This Row],[Avg_Sales]] * (Table1[[#This Row],[Purchase_Frequency]] * Table1[[#This Row],[Spend_Factor]]) * Table1[[#This Row],[Seasonality_Factor]]))</f>
        <v>32490.080000000002</v>
      </c>
    </row>
    <row r="206" spans="1:21">
      <c r="A206" s="1">
        <v>45406</v>
      </c>
      <c r="B206">
        <v>205</v>
      </c>
      <c r="C206" s="3">
        <v>54</v>
      </c>
      <c r="D206" t="s">
        <v>23</v>
      </c>
      <c r="E206" s="2">
        <v>85375</v>
      </c>
      <c r="F206" s="3">
        <v>64</v>
      </c>
      <c r="G206" s="3">
        <v>323</v>
      </c>
      <c r="H206" s="2">
        <v>25281</v>
      </c>
      <c r="I206" s="3">
        <v>1</v>
      </c>
      <c r="J206" s="2">
        <v>9016</v>
      </c>
      <c r="K206" s="3">
        <v>26</v>
      </c>
      <c r="L206" t="s">
        <v>22</v>
      </c>
      <c r="M206" s="2">
        <v>96036</v>
      </c>
      <c r="N206" s="3">
        <v>0</v>
      </c>
      <c r="O206" s="3">
        <v>0</v>
      </c>
      <c r="P206" s="2">
        <f>Table1[[#This Row],[Sales]]-Table1[[#This Row],[Marketing_Spend]]</f>
        <v>87020</v>
      </c>
      <c r="Q206" s="3">
        <f>IF(Table1[[#This Row],[Profit]]&lt;0, 1, 0)</f>
        <v>0</v>
      </c>
      <c r="R206" s="6">
        <f>IF(Table1[[#This Row],[Spending_Score]]&lt;= 33, 1.1, IF(Table1[[#This Row],[Spending_Score]]&lt;=66, 1.4, 1.7))</f>
        <v>1.4</v>
      </c>
      <c r="S206" s="6">
        <f>IF(Table1[[#This Row],[Seasonality]]="Low", 0.8, IF(Table1[[#This Row],[Seasonality]]="High", 1.2, 1))</f>
        <v>0.8</v>
      </c>
      <c r="T206" s="2">
        <f>Table1[[#This Row],[Profit]]/Table1[[#This Row],[Purchase_Frequency]]</f>
        <v>3346.9230769230771</v>
      </c>
      <c r="U206" s="2">
        <f>IF(Table1[[#This Row],[Customer_Churn]] = 1, Table1[[#This Row],[Profit]], (Table1[[#This Row],[Avg_Sales]] * (Table1[[#This Row],[Purchase_Frequency]] * Table1[[#This Row],[Spend_Factor]]) * Table1[[#This Row],[Seasonality_Factor]]))</f>
        <v>97462.400000000009</v>
      </c>
    </row>
    <row r="207" spans="1:21">
      <c r="A207" s="1">
        <v>45377</v>
      </c>
      <c r="B207">
        <v>206</v>
      </c>
      <c r="C207" s="3">
        <v>50</v>
      </c>
      <c r="D207" t="s">
        <v>23</v>
      </c>
      <c r="E207" s="2">
        <v>61427</v>
      </c>
      <c r="F207" s="3">
        <v>2</v>
      </c>
      <c r="G207" s="3">
        <v>703</v>
      </c>
      <c r="H207" s="2">
        <v>33671</v>
      </c>
      <c r="I207" s="3">
        <v>2</v>
      </c>
      <c r="J207" s="2">
        <v>3384</v>
      </c>
      <c r="K207" s="3">
        <v>15</v>
      </c>
      <c r="L207" t="s">
        <v>22</v>
      </c>
      <c r="M207" s="2">
        <v>92954</v>
      </c>
      <c r="N207" s="3">
        <v>0</v>
      </c>
      <c r="O207" s="3">
        <v>1</v>
      </c>
      <c r="P207" s="2">
        <f>Table1[[#This Row],[Sales]]-Table1[[#This Row],[Marketing_Spend]]</f>
        <v>89570</v>
      </c>
      <c r="Q207" s="3">
        <f>IF(Table1[[#This Row],[Profit]]&lt;0, 1, 0)</f>
        <v>0</v>
      </c>
      <c r="R207" s="6">
        <f>IF(Table1[[#This Row],[Spending_Score]]&lt;= 33, 1.1, IF(Table1[[#This Row],[Spending_Score]]&lt;=66, 1.4, 1.7))</f>
        <v>1.1000000000000001</v>
      </c>
      <c r="S207" s="6">
        <f>IF(Table1[[#This Row],[Seasonality]]="Low", 0.8, IF(Table1[[#This Row],[Seasonality]]="High", 1.2, 1))</f>
        <v>0.8</v>
      </c>
      <c r="T207" s="2">
        <f>Table1[[#This Row],[Profit]]/Table1[[#This Row],[Purchase_Frequency]]</f>
        <v>5971.333333333333</v>
      </c>
      <c r="U207" s="2">
        <f>IF(Table1[[#This Row],[Customer_Churn]] = 1, Table1[[#This Row],[Profit]], (Table1[[#This Row],[Avg_Sales]] * (Table1[[#This Row],[Purchase_Frequency]] * Table1[[#This Row],[Spend_Factor]]) * Table1[[#This Row],[Seasonality_Factor]]))</f>
        <v>78821.600000000006</v>
      </c>
    </row>
    <row r="208" spans="1:21">
      <c r="A208" s="1">
        <v>45319</v>
      </c>
      <c r="B208">
        <v>207</v>
      </c>
      <c r="C208" s="3">
        <v>68</v>
      </c>
      <c r="D208" t="s">
        <v>23</v>
      </c>
      <c r="E208" s="2">
        <v>99579</v>
      </c>
      <c r="F208" s="3">
        <v>54</v>
      </c>
      <c r="G208" s="3">
        <v>815</v>
      </c>
      <c r="H208" s="2">
        <v>30364</v>
      </c>
      <c r="I208" s="3">
        <v>0</v>
      </c>
      <c r="J208" s="2">
        <v>16072</v>
      </c>
      <c r="K208" s="3">
        <v>3</v>
      </c>
      <c r="L208" t="s">
        <v>25</v>
      </c>
      <c r="M208" s="2">
        <v>39314</v>
      </c>
      <c r="N208" s="3">
        <v>0</v>
      </c>
      <c r="O208" s="3">
        <v>0</v>
      </c>
      <c r="P208" s="2">
        <f>Table1[[#This Row],[Sales]]-Table1[[#This Row],[Marketing_Spend]]</f>
        <v>23242</v>
      </c>
      <c r="Q208" s="3">
        <f>IF(Table1[[#This Row],[Profit]]&lt;0, 1, 0)</f>
        <v>0</v>
      </c>
      <c r="R208" s="6">
        <f>IF(Table1[[#This Row],[Spending_Score]]&lt;= 33, 1.1, IF(Table1[[#This Row],[Spending_Score]]&lt;=66, 1.4, 1.7))</f>
        <v>1.4</v>
      </c>
      <c r="S208" s="6">
        <f>IF(Table1[[#This Row],[Seasonality]]="Low", 0.8, IF(Table1[[#This Row],[Seasonality]]="High", 1.2, 1))</f>
        <v>1.2</v>
      </c>
      <c r="T208" s="2">
        <f>Table1[[#This Row],[Profit]]/Table1[[#This Row],[Purchase_Frequency]]</f>
        <v>7747.333333333333</v>
      </c>
      <c r="U208" s="2">
        <f>IF(Table1[[#This Row],[Customer_Churn]] = 1, Table1[[#This Row],[Profit]], (Table1[[#This Row],[Avg_Sales]] * (Table1[[#This Row],[Purchase_Frequency]] * Table1[[#This Row],[Spend_Factor]]) * Table1[[#This Row],[Seasonality_Factor]]))</f>
        <v>39046.55999999999</v>
      </c>
    </row>
    <row r="209" spans="1:21">
      <c r="A209" s="1">
        <v>45357</v>
      </c>
      <c r="B209">
        <v>208</v>
      </c>
      <c r="C209" s="3">
        <v>59</v>
      </c>
      <c r="D209" t="s">
        <v>23</v>
      </c>
      <c r="E209" s="2">
        <v>48746</v>
      </c>
      <c r="F209" s="3">
        <v>65</v>
      </c>
      <c r="G209" s="3">
        <v>663</v>
      </c>
      <c r="H209" s="2">
        <v>46674</v>
      </c>
      <c r="I209" s="3">
        <v>2</v>
      </c>
      <c r="J209" s="2">
        <v>4935</v>
      </c>
      <c r="K209" s="3">
        <v>5</v>
      </c>
      <c r="L209" t="s">
        <v>25</v>
      </c>
      <c r="M209" s="2">
        <v>53225</v>
      </c>
      <c r="N209" s="3">
        <v>0</v>
      </c>
      <c r="O209" s="3">
        <v>1</v>
      </c>
      <c r="P209" s="2">
        <f>Table1[[#This Row],[Sales]]-Table1[[#This Row],[Marketing_Spend]]</f>
        <v>48290</v>
      </c>
      <c r="Q209" s="3">
        <f>IF(Table1[[#This Row],[Profit]]&lt;0, 1, 0)</f>
        <v>0</v>
      </c>
      <c r="R209" s="6">
        <f>IF(Table1[[#This Row],[Spending_Score]]&lt;= 33, 1.1, IF(Table1[[#This Row],[Spending_Score]]&lt;=66, 1.4, 1.7))</f>
        <v>1.4</v>
      </c>
      <c r="S209" s="6">
        <f>IF(Table1[[#This Row],[Seasonality]]="Low", 0.8, IF(Table1[[#This Row],[Seasonality]]="High", 1.2, 1))</f>
        <v>1.2</v>
      </c>
      <c r="T209" s="2">
        <f>Table1[[#This Row],[Profit]]/Table1[[#This Row],[Purchase_Frequency]]</f>
        <v>9658</v>
      </c>
      <c r="U209" s="2">
        <f>IF(Table1[[#This Row],[Customer_Churn]] = 1, Table1[[#This Row],[Profit]], (Table1[[#This Row],[Avg_Sales]] * (Table1[[#This Row],[Purchase_Frequency]] * Table1[[#This Row],[Spend_Factor]]) * Table1[[#This Row],[Seasonality_Factor]]))</f>
        <v>81127.199999999997</v>
      </c>
    </row>
    <row r="210" spans="1:21">
      <c r="A210" s="1">
        <v>45333</v>
      </c>
      <c r="B210">
        <v>209</v>
      </c>
      <c r="C210" s="3">
        <v>61</v>
      </c>
      <c r="D210" t="s">
        <v>23</v>
      </c>
      <c r="E210" s="2">
        <v>142883</v>
      </c>
      <c r="F210" s="3">
        <v>51</v>
      </c>
      <c r="G210" s="3">
        <v>681</v>
      </c>
      <c r="H210" s="2">
        <v>32425</v>
      </c>
      <c r="I210" s="3">
        <v>1</v>
      </c>
      <c r="J210" s="2">
        <v>14127</v>
      </c>
      <c r="K210" s="3">
        <v>1</v>
      </c>
      <c r="L210" t="s">
        <v>22</v>
      </c>
      <c r="M210" s="2">
        <v>92985</v>
      </c>
      <c r="N210" s="3">
        <v>1</v>
      </c>
      <c r="O210" s="3">
        <v>0</v>
      </c>
      <c r="P210" s="2">
        <f>Table1[[#This Row],[Sales]]-Table1[[#This Row],[Marketing_Spend]]</f>
        <v>78858</v>
      </c>
      <c r="Q210" s="3">
        <f>IF(Table1[[#This Row],[Profit]]&lt;0, 1, 0)</f>
        <v>0</v>
      </c>
      <c r="R210" s="6">
        <f>IF(Table1[[#This Row],[Spending_Score]]&lt;= 33, 1.1, IF(Table1[[#This Row],[Spending_Score]]&lt;=66, 1.4, 1.7))</f>
        <v>1.4</v>
      </c>
      <c r="S210" s="6">
        <f>IF(Table1[[#This Row],[Seasonality]]="Low", 0.8, IF(Table1[[#This Row],[Seasonality]]="High", 1.2, 1))</f>
        <v>0.8</v>
      </c>
      <c r="T210" s="2">
        <f>Table1[[#This Row],[Profit]]/Table1[[#This Row],[Purchase_Frequency]]</f>
        <v>78858</v>
      </c>
      <c r="U210" s="2">
        <f>IF(Table1[[#This Row],[Customer_Churn]] = 1, Table1[[#This Row],[Profit]], (Table1[[#This Row],[Avg_Sales]] * (Table1[[#This Row],[Purchase_Frequency]] * Table1[[#This Row],[Spend_Factor]]) * Table1[[#This Row],[Seasonality_Factor]]))</f>
        <v>78858</v>
      </c>
    </row>
    <row r="211" spans="1:21">
      <c r="A211" s="1">
        <v>45336</v>
      </c>
      <c r="B211">
        <v>210</v>
      </c>
      <c r="C211" s="3">
        <v>41</v>
      </c>
      <c r="D211" t="s">
        <v>23</v>
      </c>
      <c r="E211" s="2">
        <v>107886</v>
      </c>
      <c r="F211" s="3">
        <v>53</v>
      </c>
      <c r="G211" s="3">
        <v>831</v>
      </c>
      <c r="H211" s="2">
        <v>33602</v>
      </c>
      <c r="I211" s="3">
        <v>2</v>
      </c>
      <c r="J211" s="2">
        <v>15482</v>
      </c>
      <c r="K211" s="3">
        <v>3</v>
      </c>
      <c r="L211" t="s">
        <v>24</v>
      </c>
      <c r="M211" s="2">
        <v>88014</v>
      </c>
      <c r="N211" s="3">
        <v>1</v>
      </c>
      <c r="O211" s="3">
        <v>0</v>
      </c>
      <c r="P211" s="2">
        <f>Table1[[#This Row],[Sales]]-Table1[[#This Row],[Marketing_Spend]]</f>
        <v>72532</v>
      </c>
      <c r="Q211" s="3">
        <f>IF(Table1[[#This Row],[Profit]]&lt;0, 1, 0)</f>
        <v>0</v>
      </c>
      <c r="R211" s="6">
        <f>IF(Table1[[#This Row],[Spending_Score]]&lt;= 33, 1.1, IF(Table1[[#This Row],[Spending_Score]]&lt;=66, 1.4, 1.7))</f>
        <v>1.4</v>
      </c>
      <c r="S211" s="6">
        <f>IF(Table1[[#This Row],[Seasonality]]="Low", 0.8, IF(Table1[[#This Row],[Seasonality]]="High", 1.2, 1))</f>
        <v>1</v>
      </c>
      <c r="T211" s="2">
        <f>Table1[[#This Row],[Profit]]/Table1[[#This Row],[Purchase_Frequency]]</f>
        <v>24177.333333333332</v>
      </c>
      <c r="U211" s="2">
        <f>IF(Table1[[#This Row],[Customer_Churn]] = 1, Table1[[#This Row],[Profit]], (Table1[[#This Row],[Avg_Sales]] * (Table1[[#This Row],[Purchase_Frequency]] * Table1[[#This Row],[Spend_Factor]]) * Table1[[#This Row],[Seasonality_Factor]]))</f>
        <v>72532</v>
      </c>
    </row>
    <row r="212" spans="1:21">
      <c r="A212" s="1">
        <v>45353</v>
      </c>
      <c r="B212">
        <v>211</v>
      </c>
      <c r="C212" s="3">
        <v>32</v>
      </c>
      <c r="D212" t="s">
        <v>21</v>
      </c>
      <c r="E212" s="2">
        <v>127141</v>
      </c>
      <c r="F212" s="3">
        <v>36</v>
      </c>
      <c r="G212" s="3">
        <v>451</v>
      </c>
      <c r="H212" s="2">
        <v>28253</v>
      </c>
      <c r="I212" s="3">
        <v>0</v>
      </c>
      <c r="J212" s="2">
        <v>8742</v>
      </c>
      <c r="K212" s="3">
        <v>15</v>
      </c>
      <c r="L212" t="s">
        <v>22</v>
      </c>
      <c r="M212" s="2">
        <v>40179</v>
      </c>
      <c r="N212" s="3">
        <v>0</v>
      </c>
      <c r="O212" s="3">
        <v>0</v>
      </c>
      <c r="P212" s="2">
        <f>Table1[[#This Row],[Sales]]-Table1[[#This Row],[Marketing_Spend]]</f>
        <v>31437</v>
      </c>
      <c r="Q212" s="3">
        <f>IF(Table1[[#This Row],[Profit]]&lt;0, 1, 0)</f>
        <v>0</v>
      </c>
      <c r="R212" s="6">
        <f>IF(Table1[[#This Row],[Spending_Score]]&lt;= 33, 1.1, IF(Table1[[#This Row],[Spending_Score]]&lt;=66, 1.4, 1.7))</f>
        <v>1.4</v>
      </c>
      <c r="S212" s="6">
        <f>IF(Table1[[#This Row],[Seasonality]]="Low", 0.8, IF(Table1[[#This Row],[Seasonality]]="High", 1.2, 1))</f>
        <v>0.8</v>
      </c>
      <c r="T212" s="2">
        <f>Table1[[#This Row],[Profit]]/Table1[[#This Row],[Purchase_Frequency]]</f>
        <v>2095.8000000000002</v>
      </c>
      <c r="U212" s="2">
        <f>IF(Table1[[#This Row],[Customer_Churn]] = 1, Table1[[#This Row],[Profit]], (Table1[[#This Row],[Avg_Sales]] * (Table1[[#This Row],[Purchase_Frequency]] * Table1[[#This Row],[Spend_Factor]]) * Table1[[#This Row],[Seasonality_Factor]]))</f>
        <v>35209.440000000002</v>
      </c>
    </row>
    <row r="213" spans="1:21">
      <c r="A213" s="1">
        <v>45348</v>
      </c>
      <c r="B213">
        <v>212</v>
      </c>
      <c r="C213" s="3">
        <v>49</v>
      </c>
      <c r="D213" t="s">
        <v>23</v>
      </c>
      <c r="E213" s="2">
        <v>20117</v>
      </c>
      <c r="F213" s="3">
        <v>26</v>
      </c>
      <c r="G213" s="3">
        <v>719</v>
      </c>
      <c r="H213" s="2">
        <v>28472</v>
      </c>
      <c r="I213" s="3">
        <v>0</v>
      </c>
      <c r="J213" s="2">
        <v>17165</v>
      </c>
      <c r="K213" s="3">
        <v>24</v>
      </c>
      <c r="L213" t="s">
        <v>25</v>
      </c>
      <c r="M213" s="2">
        <v>30338</v>
      </c>
      <c r="N213" s="3">
        <v>0</v>
      </c>
      <c r="O213" s="3">
        <v>0</v>
      </c>
      <c r="P213" s="2">
        <f>Table1[[#This Row],[Sales]]-Table1[[#This Row],[Marketing_Spend]]</f>
        <v>13173</v>
      </c>
      <c r="Q213" s="3">
        <f>IF(Table1[[#This Row],[Profit]]&lt;0, 1, 0)</f>
        <v>0</v>
      </c>
      <c r="R213" s="6">
        <f>IF(Table1[[#This Row],[Spending_Score]]&lt;= 33, 1.1, IF(Table1[[#This Row],[Spending_Score]]&lt;=66, 1.4, 1.7))</f>
        <v>1.1000000000000001</v>
      </c>
      <c r="S213" s="6">
        <f>IF(Table1[[#This Row],[Seasonality]]="Low", 0.8, IF(Table1[[#This Row],[Seasonality]]="High", 1.2, 1))</f>
        <v>1.2</v>
      </c>
      <c r="T213" s="2">
        <f>Table1[[#This Row],[Profit]]/Table1[[#This Row],[Purchase_Frequency]]</f>
        <v>548.875</v>
      </c>
      <c r="U213" s="2">
        <f>IF(Table1[[#This Row],[Customer_Churn]] = 1, Table1[[#This Row],[Profit]], (Table1[[#This Row],[Avg_Sales]] * (Table1[[#This Row],[Purchase_Frequency]] * Table1[[#This Row],[Spend_Factor]]) * Table1[[#This Row],[Seasonality_Factor]]))</f>
        <v>17388.36</v>
      </c>
    </row>
    <row r="214" spans="1:21">
      <c r="A214" s="1">
        <v>45408</v>
      </c>
      <c r="B214">
        <v>213</v>
      </c>
      <c r="C214" s="3">
        <v>49</v>
      </c>
      <c r="D214" t="s">
        <v>21</v>
      </c>
      <c r="E214" s="2">
        <v>145808</v>
      </c>
      <c r="F214" s="3">
        <v>29</v>
      </c>
      <c r="G214" s="3">
        <v>549</v>
      </c>
      <c r="H214" s="2">
        <v>13080</v>
      </c>
      <c r="I214" s="3">
        <v>1</v>
      </c>
      <c r="J214" s="2">
        <v>3490</v>
      </c>
      <c r="K214" s="3">
        <v>27</v>
      </c>
      <c r="L214" t="s">
        <v>25</v>
      </c>
      <c r="M214" s="2">
        <v>97435</v>
      </c>
      <c r="N214" s="3">
        <v>0</v>
      </c>
      <c r="O214" s="3">
        <v>0</v>
      </c>
      <c r="P214" s="2">
        <f>Table1[[#This Row],[Sales]]-Table1[[#This Row],[Marketing_Spend]]</f>
        <v>93945</v>
      </c>
      <c r="Q214" s="3">
        <f>IF(Table1[[#This Row],[Profit]]&lt;0, 1, 0)</f>
        <v>0</v>
      </c>
      <c r="R214" s="6">
        <f>IF(Table1[[#This Row],[Spending_Score]]&lt;= 33, 1.1, IF(Table1[[#This Row],[Spending_Score]]&lt;=66, 1.4, 1.7))</f>
        <v>1.1000000000000001</v>
      </c>
      <c r="S214" s="6">
        <f>IF(Table1[[#This Row],[Seasonality]]="Low", 0.8, IF(Table1[[#This Row],[Seasonality]]="High", 1.2, 1))</f>
        <v>1.2</v>
      </c>
      <c r="T214" s="2">
        <f>Table1[[#This Row],[Profit]]/Table1[[#This Row],[Purchase_Frequency]]</f>
        <v>3479.4444444444443</v>
      </c>
      <c r="U214" s="2">
        <f>IF(Table1[[#This Row],[Customer_Churn]] = 1, Table1[[#This Row],[Profit]], (Table1[[#This Row],[Avg_Sales]] * (Table1[[#This Row],[Purchase_Frequency]] * Table1[[#This Row],[Spend_Factor]]) * Table1[[#This Row],[Seasonality_Factor]]))</f>
        <v>124007.4</v>
      </c>
    </row>
    <row r="215" spans="1:21">
      <c r="A215" s="1">
        <v>45297</v>
      </c>
      <c r="B215">
        <v>214</v>
      </c>
      <c r="C215" s="3">
        <v>41</v>
      </c>
      <c r="D215" t="s">
        <v>23</v>
      </c>
      <c r="E215" s="2">
        <v>132221</v>
      </c>
      <c r="F215" s="3">
        <v>21</v>
      </c>
      <c r="G215" s="3">
        <v>416</v>
      </c>
      <c r="H215" s="2">
        <v>12099</v>
      </c>
      <c r="I215" s="3">
        <v>1</v>
      </c>
      <c r="J215" s="2">
        <v>14324</v>
      </c>
      <c r="K215" s="3">
        <v>8</v>
      </c>
      <c r="L215" t="s">
        <v>25</v>
      </c>
      <c r="M215" s="2">
        <v>74681</v>
      </c>
      <c r="N215" s="3">
        <v>0</v>
      </c>
      <c r="O215" s="3">
        <v>0</v>
      </c>
      <c r="P215" s="2">
        <f>Table1[[#This Row],[Sales]]-Table1[[#This Row],[Marketing_Spend]]</f>
        <v>60357</v>
      </c>
      <c r="Q215" s="3">
        <f>IF(Table1[[#This Row],[Profit]]&lt;0, 1, 0)</f>
        <v>0</v>
      </c>
      <c r="R215" s="6">
        <f>IF(Table1[[#This Row],[Spending_Score]]&lt;= 33, 1.1, IF(Table1[[#This Row],[Spending_Score]]&lt;=66, 1.4, 1.7))</f>
        <v>1.1000000000000001</v>
      </c>
      <c r="S215" s="6">
        <f>IF(Table1[[#This Row],[Seasonality]]="Low", 0.8, IF(Table1[[#This Row],[Seasonality]]="High", 1.2, 1))</f>
        <v>1.2</v>
      </c>
      <c r="T215" s="2">
        <f>Table1[[#This Row],[Profit]]/Table1[[#This Row],[Purchase_Frequency]]</f>
        <v>7544.625</v>
      </c>
      <c r="U215" s="2">
        <f>IF(Table1[[#This Row],[Customer_Churn]] = 1, Table1[[#This Row],[Profit]], (Table1[[#This Row],[Avg_Sales]] * (Table1[[#This Row],[Purchase_Frequency]] * Table1[[#This Row],[Spend_Factor]]) * Table1[[#This Row],[Seasonality_Factor]]))</f>
        <v>79671.240000000005</v>
      </c>
    </row>
    <row r="216" spans="1:21">
      <c r="A216" s="1">
        <v>45319</v>
      </c>
      <c r="B216">
        <v>215</v>
      </c>
      <c r="C216" s="3">
        <v>58</v>
      </c>
      <c r="D216" t="s">
        <v>21</v>
      </c>
      <c r="E216" s="2">
        <v>104471</v>
      </c>
      <c r="F216" s="3">
        <v>11</v>
      </c>
      <c r="G216" s="3">
        <v>811</v>
      </c>
      <c r="H216" s="2">
        <v>30431</v>
      </c>
      <c r="I216" s="3">
        <v>2</v>
      </c>
      <c r="J216" s="2">
        <v>19108</v>
      </c>
      <c r="K216" s="3">
        <v>29</v>
      </c>
      <c r="L216" t="s">
        <v>22</v>
      </c>
      <c r="M216" s="2">
        <v>37101</v>
      </c>
      <c r="N216" s="3">
        <v>0</v>
      </c>
      <c r="O216" s="3">
        <v>0</v>
      </c>
      <c r="P216" s="2">
        <f>Table1[[#This Row],[Sales]]-Table1[[#This Row],[Marketing_Spend]]</f>
        <v>17993</v>
      </c>
      <c r="Q216" s="3">
        <f>IF(Table1[[#This Row],[Profit]]&lt;0, 1, 0)</f>
        <v>0</v>
      </c>
      <c r="R216" s="6">
        <f>IF(Table1[[#This Row],[Spending_Score]]&lt;= 33, 1.1, IF(Table1[[#This Row],[Spending_Score]]&lt;=66, 1.4, 1.7))</f>
        <v>1.1000000000000001</v>
      </c>
      <c r="S216" s="6">
        <f>IF(Table1[[#This Row],[Seasonality]]="Low", 0.8, IF(Table1[[#This Row],[Seasonality]]="High", 1.2, 1))</f>
        <v>0.8</v>
      </c>
      <c r="T216" s="2">
        <f>Table1[[#This Row],[Profit]]/Table1[[#This Row],[Purchase_Frequency]]</f>
        <v>620.44827586206895</v>
      </c>
      <c r="U216" s="2">
        <f>IF(Table1[[#This Row],[Customer_Churn]] = 1, Table1[[#This Row],[Profit]], (Table1[[#This Row],[Avg_Sales]] * (Table1[[#This Row],[Purchase_Frequency]] * Table1[[#This Row],[Spend_Factor]]) * Table1[[#This Row],[Seasonality_Factor]]))</f>
        <v>15833.84</v>
      </c>
    </row>
    <row r="217" spans="1:21">
      <c r="A217" s="1">
        <v>45319</v>
      </c>
      <c r="B217">
        <v>216</v>
      </c>
      <c r="C217" s="3">
        <v>69</v>
      </c>
      <c r="D217" t="s">
        <v>21</v>
      </c>
      <c r="E217" s="2">
        <v>132613</v>
      </c>
      <c r="F217" s="3">
        <v>40</v>
      </c>
      <c r="G217" s="3">
        <v>634</v>
      </c>
      <c r="H217" s="2">
        <v>36186</v>
      </c>
      <c r="I217" s="3">
        <v>1</v>
      </c>
      <c r="J217" s="2">
        <v>2137</v>
      </c>
      <c r="K217" s="3">
        <v>4</v>
      </c>
      <c r="L217" t="s">
        <v>24</v>
      </c>
      <c r="M217" s="2">
        <v>7775</v>
      </c>
      <c r="N217" s="3">
        <v>0</v>
      </c>
      <c r="O217" s="3">
        <v>0</v>
      </c>
      <c r="P217" s="2">
        <f>Table1[[#This Row],[Sales]]-Table1[[#This Row],[Marketing_Spend]]</f>
        <v>5638</v>
      </c>
      <c r="Q217" s="3">
        <f>IF(Table1[[#This Row],[Profit]]&lt;0, 1, 0)</f>
        <v>0</v>
      </c>
      <c r="R217" s="6">
        <f>IF(Table1[[#This Row],[Spending_Score]]&lt;= 33, 1.1, IF(Table1[[#This Row],[Spending_Score]]&lt;=66, 1.4, 1.7))</f>
        <v>1.4</v>
      </c>
      <c r="S217" s="6">
        <f>IF(Table1[[#This Row],[Seasonality]]="Low", 0.8, IF(Table1[[#This Row],[Seasonality]]="High", 1.2, 1))</f>
        <v>1</v>
      </c>
      <c r="T217" s="2">
        <f>Table1[[#This Row],[Profit]]/Table1[[#This Row],[Purchase_Frequency]]</f>
        <v>1409.5</v>
      </c>
      <c r="U217" s="2">
        <f>IF(Table1[[#This Row],[Customer_Churn]] = 1, Table1[[#This Row],[Profit]], (Table1[[#This Row],[Avg_Sales]] * (Table1[[#This Row],[Purchase_Frequency]] * Table1[[#This Row],[Spend_Factor]]) * Table1[[#This Row],[Seasonality_Factor]]))</f>
        <v>7893.2</v>
      </c>
    </row>
    <row r="218" spans="1:21">
      <c r="A218" s="1">
        <v>45399</v>
      </c>
      <c r="B218">
        <v>217</v>
      </c>
      <c r="C218" s="3">
        <v>66</v>
      </c>
      <c r="D218" t="s">
        <v>21</v>
      </c>
      <c r="E218" s="2">
        <v>85375</v>
      </c>
      <c r="F218" s="3">
        <v>11</v>
      </c>
      <c r="G218" s="3">
        <v>717</v>
      </c>
      <c r="H218" s="2">
        <v>35111</v>
      </c>
      <c r="I218" s="3">
        <v>1</v>
      </c>
      <c r="J218" s="2">
        <v>4420</v>
      </c>
      <c r="K218" s="3">
        <v>2</v>
      </c>
      <c r="L218" t="s">
        <v>25</v>
      </c>
      <c r="M218" s="2">
        <v>50619</v>
      </c>
      <c r="N218" s="3">
        <v>1</v>
      </c>
      <c r="O218" s="3">
        <v>0</v>
      </c>
      <c r="P218" s="2">
        <f>Table1[[#This Row],[Sales]]-Table1[[#This Row],[Marketing_Spend]]</f>
        <v>46199</v>
      </c>
      <c r="Q218" s="3">
        <f>IF(Table1[[#This Row],[Profit]]&lt;0, 1, 0)</f>
        <v>0</v>
      </c>
      <c r="R218" s="6">
        <f>IF(Table1[[#This Row],[Spending_Score]]&lt;= 33, 1.1, IF(Table1[[#This Row],[Spending_Score]]&lt;=66, 1.4, 1.7))</f>
        <v>1.1000000000000001</v>
      </c>
      <c r="S218" s="6">
        <f>IF(Table1[[#This Row],[Seasonality]]="Low", 0.8, IF(Table1[[#This Row],[Seasonality]]="High", 1.2, 1))</f>
        <v>1.2</v>
      </c>
      <c r="T218" s="2">
        <f>Table1[[#This Row],[Profit]]/Table1[[#This Row],[Purchase_Frequency]]</f>
        <v>23099.5</v>
      </c>
      <c r="U218" s="2">
        <f>IF(Table1[[#This Row],[Customer_Churn]] = 1, Table1[[#This Row],[Profit]], (Table1[[#This Row],[Avg_Sales]] * (Table1[[#This Row],[Purchase_Frequency]] * Table1[[#This Row],[Spend_Factor]]) * Table1[[#This Row],[Seasonality_Factor]]))</f>
        <v>46199</v>
      </c>
    </row>
    <row r="219" spans="1:21">
      <c r="A219" s="1">
        <v>45335</v>
      </c>
      <c r="B219">
        <v>218</v>
      </c>
      <c r="C219" s="3">
        <v>66</v>
      </c>
      <c r="D219" t="s">
        <v>23</v>
      </c>
      <c r="E219" s="2">
        <v>149597</v>
      </c>
      <c r="F219" s="3">
        <v>36</v>
      </c>
      <c r="G219" s="3">
        <v>594</v>
      </c>
      <c r="H219" s="2">
        <v>44851</v>
      </c>
      <c r="I219" s="3">
        <v>0</v>
      </c>
      <c r="J219" s="2">
        <v>6845</v>
      </c>
      <c r="K219" s="3">
        <v>29</v>
      </c>
      <c r="L219" t="s">
        <v>25</v>
      </c>
      <c r="M219" s="2">
        <v>50838</v>
      </c>
      <c r="N219" s="3">
        <v>0</v>
      </c>
      <c r="O219" s="3">
        <v>0</v>
      </c>
      <c r="P219" s="2">
        <f>Table1[[#This Row],[Sales]]-Table1[[#This Row],[Marketing_Spend]]</f>
        <v>43993</v>
      </c>
      <c r="Q219" s="3">
        <f>IF(Table1[[#This Row],[Profit]]&lt;0, 1, 0)</f>
        <v>0</v>
      </c>
      <c r="R219" s="6">
        <f>IF(Table1[[#This Row],[Spending_Score]]&lt;= 33, 1.1, IF(Table1[[#This Row],[Spending_Score]]&lt;=66, 1.4, 1.7))</f>
        <v>1.4</v>
      </c>
      <c r="S219" s="6">
        <f>IF(Table1[[#This Row],[Seasonality]]="Low", 0.8, IF(Table1[[#This Row],[Seasonality]]="High", 1.2, 1))</f>
        <v>1.2</v>
      </c>
      <c r="T219" s="2">
        <f>Table1[[#This Row],[Profit]]/Table1[[#This Row],[Purchase_Frequency]]</f>
        <v>1517</v>
      </c>
      <c r="U219" s="2">
        <f>IF(Table1[[#This Row],[Customer_Churn]] = 1, Table1[[#This Row],[Profit]], (Table1[[#This Row],[Avg_Sales]] * (Table1[[#This Row],[Purchase_Frequency]] * Table1[[#This Row],[Spend_Factor]]) * Table1[[#This Row],[Seasonality_Factor]]))</f>
        <v>73908.239999999991</v>
      </c>
    </row>
    <row r="220" spans="1:21">
      <c r="A220" s="1">
        <v>45375</v>
      </c>
      <c r="B220">
        <v>219</v>
      </c>
      <c r="C220" s="3">
        <v>69</v>
      </c>
      <c r="D220" t="s">
        <v>23</v>
      </c>
      <c r="E220" s="2">
        <v>123864</v>
      </c>
      <c r="F220" s="3">
        <v>59</v>
      </c>
      <c r="G220" s="3">
        <v>670</v>
      </c>
      <c r="H220" s="2">
        <v>27614</v>
      </c>
      <c r="I220" s="3">
        <v>1</v>
      </c>
      <c r="J220" s="2">
        <v>4906</v>
      </c>
      <c r="K220" s="3">
        <v>24</v>
      </c>
      <c r="L220" t="s">
        <v>22</v>
      </c>
      <c r="M220" s="2">
        <v>24539</v>
      </c>
      <c r="N220" s="3">
        <v>0</v>
      </c>
      <c r="O220" s="3">
        <v>0</v>
      </c>
      <c r="P220" s="2">
        <f>Table1[[#This Row],[Sales]]-Table1[[#This Row],[Marketing_Spend]]</f>
        <v>19633</v>
      </c>
      <c r="Q220" s="3">
        <f>IF(Table1[[#This Row],[Profit]]&lt;0, 1, 0)</f>
        <v>0</v>
      </c>
      <c r="R220" s="6">
        <f>IF(Table1[[#This Row],[Spending_Score]]&lt;= 33, 1.1, IF(Table1[[#This Row],[Spending_Score]]&lt;=66, 1.4, 1.7))</f>
        <v>1.4</v>
      </c>
      <c r="S220" s="6">
        <f>IF(Table1[[#This Row],[Seasonality]]="Low", 0.8, IF(Table1[[#This Row],[Seasonality]]="High", 1.2, 1))</f>
        <v>0.8</v>
      </c>
      <c r="T220" s="2">
        <f>Table1[[#This Row],[Profit]]/Table1[[#This Row],[Purchase_Frequency]]</f>
        <v>818.04166666666663</v>
      </c>
      <c r="U220" s="2">
        <f>IF(Table1[[#This Row],[Customer_Churn]] = 1, Table1[[#This Row],[Profit]], (Table1[[#This Row],[Avg_Sales]] * (Table1[[#This Row],[Purchase_Frequency]] * Table1[[#This Row],[Spend_Factor]]) * Table1[[#This Row],[Seasonality_Factor]]))</f>
        <v>21988.959999999995</v>
      </c>
    </row>
    <row r="221" spans="1:21">
      <c r="A221" s="1">
        <v>45321</v>
      </c>
      <c r="B221">
        <v>220</v>
      </c>
      <c r="C221" s="3">
        <v>29</v>
      </c>
      <c r="D221" t="s">
        <v>21</v>
      </c>
      <c r="E221" s="2">
        <v>73441</v>
      </c>
      <c r="F221" s="3">
        <v>39</v>
      </c>
      <c r="G221" s="3">
        <v>485</v>
      </c>
      <c r="H221" s="2">
        <v>31724</v>
      </c>
      <c r="I221" s="3">
        <v>1</v>
      </c>
      <c r="J221" s="2">
        <v>13413</v>
      </c>
      <c r="K221" s="3">
        <v>24</v>
      </c>
      <c r="L221" t="s">
        <v>24</v>
      </c>
      <c r="M221" s="2">
        <v>62124</v>
      </c>
      <c r="N221" s="3">
        <v>1</v>
      </c>
      <c r="O221" s="3">
        <v>0</v>
      </c>
      <c r="P221" s="2">
        <f>Table1[[#This Row],[Sales]]-Table1[[#This Row],[Marketing_Spend]]</f>
        <v>48711</v>
      </c>
      <c r="Q221" s="3">
        <f>IF(Table1[[#This Row],[Profit]]&lt;0, 1, 0)</f>
        <v>0</v>
      </c>
      <c r="R221" s="6">
        <f>IF(Table1[[#This Row],[Spending_Score]]&lt;= 33, 1.1, IF(Table1[[#This Row],[Spending_Score]]&lt;=66, 1.4, 1.7))</f>
        <v>1.4</v>
      </c>
      <c r="S221" s="6">
        <f>IF(Table1[[#This Row],[Seasonality]]="Low", 0.8, IF(Table1[[#This Row],[Seasonality]]="High", 1.2, 1))</f>
        <v>1</v>
      </c>
      <c r="T221" s="2">
        <f>Table1[[#This Row],[Profit]]/Table1[[#This Row],[Purchase_Frequency]]</f>
        <v>2029.625</v>
      </c>
      <c r="U221" s="2">
        <f>IF(Table1[[#This Row],[Customer_Churn]] = 1, Table1[[#This Row],[Profit]], (Table1[[#This Row],[Avg_Sales]] * (Table1[[#This Row],[Purchase_Frequency]] * Table1[[#This Row],[Spend_Factor]]) * Table1[[#This Row],[Seasonality_Factor]]))</f>
        <v>48711</v>
      </c>
    </row>
    <row r="222" spans="1:21">
      <c r="A222" s="1">
        <v>45353</v>
      </c>
      <c r="B222">
        <v>221</v>
      </c>
      <c r="C222" s="3">
        <v>56</v>
      </c>
      <c r="D222" t="s">
        <v>23</v>
      </c>
      <c r="E222" s="2">
        <v>20846</v>
      </c>
      <c r="F222" s="3">
        <v>99</v>
      </c>
      <c r="G222" s="3">
        <v>545</v>
      </c>
      <c r="H222" s="2">
        <v>29817</v>
      </c>
      <c r="I222" s="3">
        <v>0</v>
      </c>
      <c r="J222" s="2">
        <v>1276</v>
      </c>
      <c r="K222" s="3">
        <v>10</v>
      </c>
      <c r="L222" t="s">
        <v>22</v>
      </c>
      <c r="M222" s="2">
        <v>70149</v>
      </c>
      <c r="N222" s="3">
        <v>1</v>
      </c>
      <c r="O222" s="3">
        <v>0</v>
      </c>
      <c r="P222" s="2">
        <f>Table1[[#This Row],[Sales]]-Table1[[#This Row],[Marketing_Spend]]</f>
        <v>68873</v>
      </c>
      <c r="Q222" s="3">
        <f>IF(Table1[[#This Row],[Profit]]&lt;0, 1, 0)</f>
        <v>0</v>
      </c>
      <c r="R222" s="6">
        <f>IF(Table1[[#This Row],[Spending_Score]]&lt;= 33, 1.1, IF(Table1[[#This Row],[Spending_Score]]&lt;=66, 1.4, 1.7))</f>
        <v>1.7</v>
      </c>
      <c r="S222" s="6">
        <f>IF(Table1[[#This Row],[Seasonality]]="Low", 0.8, IF(Table1[[#This Row],[Seasonality]]="High", 1.2, 1))</f>
        <v>0.8</v>
      </c>
      <c r="T222" s="2">
        <f>Table1[[#This Row],[Profit]]/Table1[[#This Row],[Purchase_Frequency]]</f>
        <v>6887.3</v>
      </c>
      <c r="U222" s="2">
        <f>IF(Table1[[#This Row],[Customer_Churn]] = 1, Table1[[#This Row],[Profit]], (Table1[[#This Row],[Avg_Sales]] * (Table1[[#This Row],[Purchase_Frequency]] * Table1[[#This Row],[Spend_Factor]]) * Table1[[#This Row],[Seasonality_Factor]]))</f>
        <v>68873</v>
      </c>
    </row>
    <row r="223" spans="1:21">
      <c r="A223" s="1">
        <v>45366</v>
      </c>
      <c r="B223">
        <v>222</v>
      </c>
      <c r="C223" s="3">
        <v>19</v>
      </c>
      <c r="D223" t="s">
        <v>21</v>
      </c>
      <c r="E223" s="2">
        <v>30954</v>
      </c>
      <c r="F223" s="3">
        <v>54</v>
      </c>
      <c r="G223" s="3">
        <v>588</v>
      </c>
      <c r="H223" s="2">
        <v>29817</v>
      </c>
      <c r="I223" s="3">
        <v>0</v>
      </c>
      <c r="J223" s="2">
        <v>19383</v>
      </c>
      <c r="K223" s="3">
        <v>4</v>
      </c>
      <c r="L223" t="s">
        <v>25</v>
      </c>
      <c r="M223" s="2">
        <v>31616</v>
      </c>
      <c r="N223" s="3">
        <v>0</v>
      </c>
      <c r="O223" s="3">
        <v>1</v>
      </c>
      <c r="P223" s="2">
        <f>Table1[[#This Row],[Sales]]-Table1[[#This Row],[Marketing_Spend]]</f>
        <v>12233</v>
      </c>
      <c r="Q223" s="3">
        <f>IF(Table1[[#This Row],[Profit]]&lt;0, 1, 0)</f>
        <v>0</v>
      </c>
      <c r="R223" s="6">
        <f>IF(Table1[[#This Row],[Spending_Score]]&lt;= 33, 1.1, IF(Table1[[#This Row],[Spending_Score]]&lt;=66, 1.4, 1.7))</f>
        <v>1.4</v>
      </c>
      <c r="S223" s="6">
        <f>IF(Table1[[#This Row],[Seasonality]]="Low", 0.8, IF(Table1[[#This Row],[Seasonality]]="High", 1.2, 1))</f>
        <v>1.2</v>
      </c>
      <c r="T223" s="2">
        <f>Table1[[#This Row],[Profit]]/Table1[[#This Row],[Purchase_Frequency]]</f>
        <v>3058.25</v>
      </c>
      <c r="U223" s="2">
        <f>IF(Table1[[#This Row],[Customer_Churn]] = 1, Table1[[#This Row],[Profit]], (Table1[[#This Row],[Avg_Sales]] * (Table1[[#This Row],[Purchase_Frequency]] * Table1[[#This Row],[Spend_Factor]]) * Table1[[#This Row],[Seasonality_Factor]]))</f>
        <v>20551.439999999999</v>
      </c>
    </row>
    <row r="224" spans="1:21">
      <c r="A224" s="1">
        <v>45410</v>
      </c>
      <c r="B224">
        <v>223</v>
      </c>
      <c r="C224" s="3">
        <v>20</v>
      </c>
      <c r="D224" t="s">
        <v>23</v>
      </c>
      <c r="E224" s="2">
        <v>85375</v>
      </c>
      <c r="F224" s="3">
        <v>98</v>
      </c>
      <c r="G224" s="3">
        <v>588</v>
      </c>
      <c r="H224" s="2">
        <v>33758</v>
      </c>
      <c r="I224" s="3">
        <v>2</v>
      </c>
      <c r="J224" s="2">
        <v>18611</v>
      </c>
      <c r="K224" s="3">
        <v>3</v>
      </c>
      <c r="L224" t="s">
        <v>24</v>
      </c>
      <c r="M224" s="2">
        <v>84655</v>
      </c>
      <c r="N224" s="3">
        <v>0</v>
      </c>
      <c r="O224" s="3">
        <v>0</v>
      </c>
      <c r="P224" s="2">
        <f>Table1[[#This Row],[Sales]]-Table1[[#This Row],[Marketing_Spend]]</f>
        <v>66044</v>
      </c>
      <c r="Q224" s="3">
        <f>IF(Table1[[#This Row],[Profit]]&lt;0, 1, 0)</f>
        <v>0</v>
      </c>
      <c r="R224" s="6">
        <f>IF(Table1[[#This Row],[Spending_Score]]&lt;= 33, 1.1, IF(Table1[[#This Row],[Spending_Score]]&lt;=66, 1.4, 1.7))</f>
        <v>1.7</v>
      </c>
      <c r="S224" s="6">
        <f>IF(Table1[[#This Row],[Seasonality]]="Low", 0.8, IF(Table1[[#This Row],[Seasonality]]="High", 1.2, 1))</f>
        <v>1</v>
      </c>
      <c r="T224" s="2">
        <f>Table1[[#This Row],[Profit]]/Table1[[#This Row],[Purchase_Frequency]]</f>
        <v>22014.666666666668</v>
      </c>
      <c r="U224" s="2">
        <f>IF(Table1[[#This Row],[Customer_Churn]] = 1, Table1[[#This Row],[Profit]], (Table1[[#This Row],[Avg_Sales]] * (Table1[[#This Row],[Purchase_Frequency]] * Table1[[#This Row],[Spend_Factor]]) * Table1[[#This Row],[Seasonality_Factor]]))</f>
        <v>112274.8</v>
      </c>
    </row>
    <row r="225" spans="1:21">
      <c r="A225" s="1">
        <v>45383</v>
      </c>
      <c r="B225">
        <v>224</v>
      </c>
      <c r="C225" s="3">
        <v>66</v>
      </c>
      <c r="D225" t="s">
        <v>21</v>
      </c>
      <c r="E225" s="2">
        <v>133689</v>
      </c>
      <c r="F225" s="3">
        <v>55</v>
      </c>
      <c r="G225" s="3">
        <v>829</v>
      </c>
      <c r="H225" s="2">
        <v>41224</v>
      </c>
      <c r="I225" s="3">
        <v>1</v>
      </c>
      <c r="J225" s="2">
        <v>7337</v>
      </c>
      <c r="K225" s="3">
        <v>2</v>
      </c>
      <c r="L225" t="s">
        <v>24</v>
      </c>
      <c r="M225" s="2">
        <v>95695</v>
      </c>
      <c r="N225" s="3">
        <v>0</v>
      </c>
      <c r="O225" s="3">
        <v>0</v>
      </c>
      <c r="P225" s="2">
        <f>Table1[[#This Row],[Sales]]-Table1[[#This Row],[Marketing_Spend]]</f>
        <v>88358</v>
      </c>
      <c r="Q225" s="3">
        <f>IF(Table1[[#This Row],[Profit]]&lt;0, 1, 0)</f>
        <v>0</v>
      </c>
      <c r="R225" s="6">
        <f>IF(Table1[[#This Row],[Spending_Score]]&lt;= 33, 1.1, IF(Table1[[#This Row],[Spending_Score]]&lt;=66, 1.4, 1.7))</f>
        <v>1.4</v>
      </c>
      <c r="S225" s="6">
        <f>IF(Table1[[#This Row],[Seasonality]]="Low", 0.8, IF(Table1[[#This Row],[Seasonality]]="High", 1.2, 1))</f>
        <v>1</v>
      </c>
      <c r="T225" s="2">
        <f>Table1[[#This Row],[Profit]]/Table1[[#This Row],[Purchase_Frequency]]</f>
        <v>44179</v>
      </c>
      <c r="U225" s="2">
        <f>IF(Table1[[#This Row],[Customer_Churn]] = 1, Table1[[#This Row],[Profit]], (Table1[[#This Row],[Avg_Sales]] * (Table1[[#This Row],[Purchase_Frequency]] * Table1[[#This Row],[Spend_Factor]]) * Table1[[#This Row],[Seasonality_Factor]]))</f>
        <v>123701.2</v>
      </c>
    </row>
    <row r="226" spans="1:21">
      <c r="A226" s="1">
        <v>45380</v>
      </c>
      <c r="B226">
        <v>225</v>
      </c>
      <c r="C226" s="3">
        <v>54</v>
      </c>
      <c r="D226" t="s">
        <v>21</v>
      </c>
      <c r="E226" s="2">
        <v>66514</v>
      </c>
      <c r="F226" s="3">
        <v>24</v>
      </c>
      <c r="G226" s="3">
        <v>588</v>
      </c>
      <c r="H226" s="2">
        <v>12788</v>
      </c>
      <c r="I226" s="3">
        <v>0</v>
      </c>
      <c r="J226" s="2">
        <v>12944</v>
      </c>
      <c r="K226" s="3">
        <v>25</v>
      </c>
      <c r="L226" t="s">
        <v>25</v>
      </c>
      <c r="M226" s="2">
        <v>59567</v>
      </c>
      <c r="N226" s="3">
        <v>1</v>
      </c>
      <c r="O226" s="3">
        <v>1</v>
      </c>
      <c r="P226" s="2">
        <f>Table1[[#This Row],[Sales]]-Table1[[#This Row],[Marketing_Spend]]</f>
        <v>46623</v>
      </c>
      <c r="Q226" s="3">
        <f>IF(Table1[[#This Row],[Profit]]&lt;0, 1, 0)</f>
        <v>0</v>
      </c>
      <c r="R226" s="6">
        <f>IF(Table1[[#This Row],[Spending_Score]]&lt;= 33, 1.1, IF(Table1[[#This Row],[Spending_Score]]&lt;=66, 1.4, 1.7))</f>
        <v>1.1000000000000001</v>
      </c>
      <c r="S226" s="6">
        <f>IF(Table1[[#This Row],[Seasonality]]="Low", 0.8, IF(Table1[[#This Row],[Seasonality]]="High", 1.2, 1))</f>
        <v>1.2</v>
      </c>
      <c r="T226" s="2">
        <f>Table1[[#This Row],[Profit]]/Table1[[#This Row],[Purchase_Frequency]]</f>
        <v>1864.92</v>
      </c>
      <c r="U226" s="2">
        <f>IF(Table1[[#This Row],[Customer_Churn]] = 1, Table1[[#This Row],[Profit]], (Table1[[#This Row],[Avg_Sales]] * (Table1[[#This Row],[Purchase_Frequency]] * Table1[[#This Row],[Spend_Factor]]) * Table1[[#This Row],[Seasonality_Factor]]))</f>
        <v>46623</v>
      </c>
    </row>
    <row r="227" spans="1:21">
      <c r="A227" s="1">
        <v>45394</v>
      </c>
      <c r="B227">
        <v>226</v>
      </c>
      <c r="C227" s="3">
        <v>66</v>
      </c>
      <c r="D227" t="s">
        <v>23</v>
      </c>
      <c r="E227" s="2">
        <v>108236</v>
      </c>
      <c r="F227" s="3">
        <v>22</v>
      </c>
      <c r="G227" s="3">
        <v>819</v>
      </c>
      <c r="H227" s="2">
        <v>33082</v>
      </c>
      <c r="I227" s="3">
        <v>2</v>
      </c>
      <c r="J227" s="2">
        <v>16906</v>
      </c>
      <c r="K227" s="3">
        <v>17</v>
      </c>
      <c r="L227" t="s">
        <v>24</v>
      </c>
      <c r="M227" s="2">
        <v>42099</v>
      </c>
      <c r="N227" s="3">
        <v>0</v>
      </c>
      <c r="O227" s="3">
        <v>0</v>
      </c>
      <c r="P227" s="2">
        <f>Table1[[#This Row],[Sales]]-Table1[[#This Row],[Marketing_Spend]]</f>
        <v>25193</v>
      </c>
      <c r="Q227" s="3">
        <f>IF(Table1[[#This Row],[Profit]]&lt;0, 1, 0)</f>
        <v>0</v>
      </c>
      <c r="R227" s="6">
        <f>IF(Table1[[#This Row],[Spending_Score]]&lt;= 33, 1.1, IF(Table1[[#This Row],[Spending_Score]]&lt;=66, 1.4, 1.7))</f>
        <v>1.1000000000000001</v>
      </c>
      <c r="S227" s="6">
        <f>IF(Table1[[#This Row],[Seasonality]]="Low", 0.8, IF(Table1[[#This Row],[Seasonality]]="High", 1.2, 1))</f>
        <v>1</v>
      </c>
      <c r="T227" s="2">
        <f>Table1[[#This Row],[Profit]]/Table1[[#This Row],[Purchase_Frequency]]</f>
        <v>1481.9411764705883</v>
      </c>
      <c r="U227" s="2">
        <f>IF(Table1[[#This Row],[Customer_Churn]] = 1, Table1[[#This Row],[Profit]], (Table1[[#This Row],[Avg_Sales]] * (Table1[[#This Row],[Purchase_Frequency]] * Table1[[#This Row],[Spend_Factor]]) * Table1[[#This Row],[Seasonality_Factor]]))</f>
        <v>27712.300000000007</v>
      </c>
    </row>
    <row r="228" spans="1:21">
      <c r="A228" s="1">
        <v>45353</v>
      </c>
      <c r="B228">
        <v>227</v>
      </c>
      <c r="C228" s="3">
        <v>34</v>
      </c>
      <c r="D228" t="s">
        <v>21</v>
      </c>
      <c r="E228" s="2">
        <v>85375</v>
      </c>
      <c r="F228" s="3">
        <v>69</v>
      </c>
      <c r="G228" s="3">
        <v>399</v>
      </c>
      <c r="H228" s="2">
        <v>29034</v>
      </c>
      <c r="I228" s="3">
        <v>2</v>
      </c>
      <c r="J228" s="2">
        <v>18079</v>
      </c>
      <c r="K228" s="3">
        <v>23</v>
      </c>
      <c r="L228" t="s">
        <v>24</v>
      </c>
      <c r="M228" s="2">
        <v>80831</v>
      </c>
      <c r="N228" s="3">
        <v>0</v>
      </c>
      <c r="O228" s="3">
        <v>0</v>
      </c>
      <c r="P228" s="2">
        <f>Table1[[#This Row],[Sales]]-Table1[[#This Row],[Marketing_Spend]]</f>
        <v>62752</v>
      </c>
      <c r="Q228" s="3">
        <f>IF(Table1[[#This Row],[Profit]]&lt;0, 1, 0)</f>
        <v>0</v>
      </c>
      <c r="R228" s="6">
        <f>IF(Table1[[#This Row],[Spending_Score]]&lt;= 33, 1.1, IF(Table1[[#This Row],[Spending_Score]]&lt;=66, 1.4, 1.7))</f>
        <v>1.7</v>
      </c>
      <c r="S228" s="6">
        <f>IF(Table1[[#This Row],[Seasonality]]="Low", 0.8, IF(Table1[[#This Row],[Seasonality]]="High", 1.2, 1))</f>
        <v>1</v>
      </c>
      <c r="T228" s="2">
        <f>Table1[[#This Row],[Profit]]/Table1[[#This Row],[Purchase_Frequency]]</f>
        <v>2728.3478260869565</v>
      </c>
      <c r="U228" s="2">
        <f>IF(Table1[[#This Row],[Customer_Churn]] = 1, Table1[[#This Row],[Profit]], (Table1[[#This Row],[Avg_Sales]] * (Table1[[#This Row],[Purchase_Frequency]] * Table1[[#This Row],[Spend_Factor]]) * Table1[[#This Row],[Seasonality_Factor]]))</f>
        <v>106678.40000000001</v>
      </c>
    </row>
    <row r="229" spans="1:21">
      <c r="A229" s="1">
        <v>45388</v>
      </c>
      <c r="B229">
        <v>228</v>
      </c>
      <c r="C229" s="3">
        <v>66</v>
      </c>
      <c r="D229" t="s">
        <v>23</v>
      </c>
      <c r="E229" s="2">
        <v>148644</v>
      </c>
      <c r="F229" s="3">
        <v>56</v>
      </c>
      <c r="G229" s="3">
        <v>777</v>
      </c>
      <c r="H229" s="2">
        <v>40479</v>
      </c>
      <c r="I229" s="3">
        <v>1</v>
      </c>
      <c r="J229" s="2">
        <v>13306</v>
      </c>
      <c r="K229" s="3">
        <v>21</v>
      </c>
      <c r="L229" t="s">
        <v>22</v>
      </c>
      <c r="M229" s="2">
        <v>66799</v>
      </c>
      <c r="N229" s="3">
        <v>0</v>
      </c>
      <c r="O229" s="3">
        <v>0</v>
      </c>
      <c r="P229" s="2">
        <f>Table1[[#This Row],[Sales]]-Table1[[#This Row],[Marketing_Spend]]</f>
        <v>53493</v>
      </c>
      <c r="Q229" s="3">
        <f>IF(Table1[[#This Row],[Profit]]&lt;0, 1, 0)</f>
        <v>0</v>
      </c>
      <c r="R229" s="6">
        <f>IF(Table1[[#This Row],[Spending_Score]]&lt;= 33, 1.1, IF(Table1[[#This Row],[Spending_Score]]&lt;=66, 1.4, 1.7))</f>
        <v>1.4</v>
      </c>
      <c r="S229" s="6">
        <f>IF(Table1[[#This Row],[Seasonality]]="Low", 0.8, IF(Table1[[#This Row],[Seasonality]]="High", 1.2, 1))</f>
        <v>0.8</v>
      </c>
      <c r="T229" s="2">
        <f>Table1[[#This Row],[Profit]]/Table1[[#This Row],[Purchase_Frequency]]</f>
        <v>2547.2857142857142</v>
      </c>
      <c r="U229" s="2">
        <f>IF(Table1[[#This Row],[Customer_Churn]] = 1, Table1[[#This Row],[Profit]], (Table1[[#This Row],[Avg_Sales]] * (Table1[[#This Row],[Purchase_Frequency]] * Table1[[#This Row],[Spend_Factor]]) * Table1[[#This Row],[Seasonality_Factor]]))</f>
        <v>59912.160000000003</v>
      </c>
    </row>
    <row r="230" spans="1:21">
      <c r="A230" s="1">
        <v>45292</v>
      </c>
      <c r="B230">
        <v>229</v>
      </c>
      <c r="C230" s="3">
        <v>19</v>
      </c>
      <c r="D230" t="s">
        <v>21</v>
      </c>
      <c r="E230" s="2">
        <v>26469</v>
      </c>
      <c r="F230" s="3">
        <v>33</v>
      </c>
      <c r="G230" s="3">
        <v>597</v>
      </c>
      <c r="H230" s="2">
        <v>29817</v>
      </c>
      <c r="I230" s="3">
        <v>1</v>
      </c>
      <c r="J230" s="2">
        <v>11503</v>
      </c>
      <c r="K230" s="3">
        <v>24</v>
      </c>
      <c r="L230" t="s">
        <v>25</v>
      </c>
      <c r="M230" s="2">
        <v>95221</v>
      </c>
      <c r="N230" s="3">
        <v>1</v>
      </c>
      <c r="O230" s="3">
        <v>0</v>
      </c>
      <c r="P230" s="2">
        <f>Table1[[#This Row],[Sales]]-Table1[[#This Row],[Marketing_Spend]]</f>
        <v>83718</v>
      </c>
      <c r="Q230" s="3">
        <f>IF(Table1[[#This Row],[Profit]]&lt;0, 1, 0)</f>
        <v>0</v>
      </c>
      <c r="R230" s="6">
        <f>IF(Table1[[#This Row],[Spending_Score]]&lt;= 33, 1.1, IF(Table1[[#This Row],[Spending_Score]]&lt;=66, 1.4, 1.7))</f>
        <v>1.1000000000000001</v>
      </c>
      <c r="S230" s="6">
        <f>IF(Table1[[#This Row],[Seasonality]]="Low", 0.8, IF(Table1[[#This Row],[Seasonality]]="High", 1.2, 1))</f>
        <v>1.2</v>
      </c>
      <c r="T230" s="2">
        <f>Table1[[#This Row],[Profit]]/Table1[[#This Row],[Purchase_Frequency]]</f>
        <v>3488.25</v>
      </c>
      <c r="U230" s="2">
        <f>IF(Table1[[#This Row],[Customer_Churn]] = 1, Table1[[#This Row],[Profit]], (Table1[[#This Row],[Avg_Sales]] * (Table1[[#This Row],[Purchase_Frequency]] * Table1[[#This Row],[Spend_Factor]]) * Table1[[#This Row],[Seasonality_Factor]]))</f>
        <v>83718</v>
      </c>
    </row>
    <row r="231" spans="1:21">
      <c r="A231" s="1">
        <v>45318</v>
      </c>
      <c r="B231">
        <v>230</v>
      </c>
      <c r="C231" s="3">
        <v>19</v>
      </c>
      <c r="D231" t="s">
        <v>21</v>
      </c>
      <c r="E231" s="2">
        <v>50105</v>
      </c>
      <c r="F231" s="3">
        <v>36</v>
      </c>
      <c r="G231" s="3">
        <v>825</v>
      </c>
      <c r="H231" s="2">
        <v>23052</v>
      </c>
      <c r="I231" s="3">
        <v>2</v>
      </c>
      <c r="J231" s="2">
        <v>5208</v>
      </c>
      <c r="K231" s="3">
        <v>20</v>
      </c>
      <c r="L231" t="s">
        <v>25</v>
      </c>
      <c r="M231" s="2">
        <v>30479</v>
      </c>
      <c r="N231" s="3">
        <v>0</v>
      </c>
      <c r="O231" s="3">
        <v>0</v>
      </c>
      <c r="P231" s="2">
        <f>Table1[[#This Row],[Sales]]-Table1[[#This Row],[Marketing_Spend]]</f>
        <v>25271</v>
      </c>
      <c r="Q231" s="3">
        <f>IF(Table1[[#This Row],[Profit]]&lt;0, 1, 0)</f>
        <v>0</v>
      </c>
      <c r="R231" s="6">
        <f>IF(Table1[[#This Row],[Spending_Score]]&lt;= 33, 1.1, IF(Table1[[#This Row],[Spending_Score]]&lt;=66, 1.4, 1.7))</f>
        <v>1.4</v>
      </c>
      <c r="S231" s="6">
        <f>IF(Table1[[#This Row],[Seasonality]]="Low", 0.8, IF(Table1[[#This Row],[Seasonality]]="High", 1.2, 1))</f>
        <v>1.2</v>
      </c>
      <c r="T231" s="2">
        <f>Table1[[#This Row],[Profit]]/Table1[[#This Row],[Purchase_Frequency]]</f>
        <v>1263.55</v>
      </c>
      <c r="U231" s="2">
        <f>IF(Table1[[#This Row],[Customer_Churn]] = 1, Table1[[#This Row],[Profit]], (Table1[[#This Row],[Avg_Sales]] * (Table1[[#This Row],[Purchase_Frequency]] * Table1[[#This Row],[Spend_Factor]]) * Table1[[#This Row],[Seasonality_Factor]]))</f>
        <v>42455.28</v>
      </c>
    </row>
    <row r="232" spans="1:21">
      <c r="A232" s="1">
        <v>45353</v>
      </c>
      <c r="B232">
        <v>231</v>
      </c>
      <c r="C232" s="3">
        <v>45</v>
      </c>
      <c r="D232" t="s">
        <v>23</v>
      </c>
      <c r="E232" s="2">
        <v>85375</v>
      </c>
      <c r="F232" s="3">
        <v>20</v>
      </c>
      <c r="G232" s="3">
        <v>633</v>
      </c>
      <c r="H232" s="2">
        <v>21531</v>
      </c>
      <c r="I232" s="3">
        <v>0</v>
      </c>
      <c r="J232" s="2">
        <v>12590</v>
      </c>
      <c r="K232" s="3">
        <v>23</v>
      </c>
      <c r="L232" t="s">
        <v>25</v>
      </c>
      <c r="M232" s="2">
        <v>51172</v>
      </c>
      <c r="N232" s="3">
        <v>0</v>
      </c>
      <c r="O232" s="3">
        <v>0</v>
      </c>
      <c r="P232" s="2">
        <f>Table1[[#This Row],[Sales]]-Table1[[#This Row],[Marketing_Spend]]</f>
        <v>38582</v>
      </c>
      <c r="Q232" s="3">
        <f>IF(Table1[[#This Row],[Profit]]&lt;0, 1, 0)</f>
        <v>0</v>
      </c>
      <c r="R232" s="6">
        <f>IF(Table1[[#This Row],[Spending_Score]]&lt;= 33, 1.1, IF(Table1[[#This Row],[Spending_Score]]&lt;=66, 1.4, 1.7))</f>
        <v>1.1000000000000001</v>
      </c>
      <c r="S232" s="6">
        <f>IF(Table1[[#This Row],[Seasonality]]="Low", 0.8, IF(Table1[[#This Row],[Seasonality]]="High", 1.2, 1))</f>
        <v>1.2</v>
      </c>
      <c r="T232" s="2">
        <f>Table1[[#This Row],[Profit]]/Table1[[#This Row],[Purchase_Frequency]]</f>
        <v>1677.4782608695652</v>
      </c>
      <c r="U232" s="2">
        <f>IF(Table1[[#This Row],[Customer_Churn]] = 1, Table1[[#This Row],[Profit]], (Table1[[#This Row],[Avg_Sales]] * (Table1[[#This Row],[Purchase_Frequency]] * Table1[[#This Row],[Spend_Factor]]) * Table1[[#This Row],[Seasonality_Factor]]))</f>
        <v>50928.240000000005</v>
      </c>
    </row>
    <row r="233" spans="1:21">
      <c r="A233" s="1">
        <v>45407</v>
      </c>
      <c r="B233">
        <v>232</v>
      </c>
      <c r="C233" s="3">
        <v>40</v>
      </c>
      <c r="D233" t="s">
        <v>23</v>
      </c>
      <c r="E233" s="2">
        <v>84323</v>
      </c>
      <c r="F233" s="3">
        <v>83</v>
      </c>
      <c r="G233" s="3">
        <v>301</v>
      </c>
      <c r="H233" s="2">
        <v>27804</v>
      </c>
      <c r="I233" s="3">
        <v>2</v>
      </c>
      <c r="J233" s="2">
        <v>11886</v>
      </c>
      <c r="K233" s="3">
        <v>13</v>
      </c>
      <c r="L233" t="s">
        <v>25</v>
      </c>
      <c r="M233" s="2">
        <v>60863</v>
      </c>
      <c r="N233" s="3">
        <v>0</v>
      </c>
      <c r="O233" s="3">
        <v>0</v>
      </c>
      <c r="P233" s="2">
        <f>Table1[[#This Row],[Sales]]-Table1[[#This Row],[Marketing_Spend]]</f>
        <v>48977</v>
      </c>
      <c r="Q233" s="3">
        <f>IF(Table1[[#This Row],[Profit]]&lt;0, 1, 0)</f>
        <v>0</v>
      </c>
      <c r="R233" s="6">
        <f>IF(Table1[[#This Row],[Spending_Score]]&lt;= 33, 1.1, IF(Table1[[#This Row],[Spending_Score]]&lt;=66, 1.4, 1.7))</f>
        <v>1.7</v>
      </c>
      <c r="S233" s="6">
        <f>IF(Table1[[#This Row],[Seasonality]]="Low", 0.8, IF(Table1[[#This Row],[Seasonality]]="High", 1.2, 1))</f>
        <v>1.2</v>
      </c>
      <c r="T233" s="2">
        <f>Table1[[#This Row],[Profit]]/Table1[[#This Row],[Purchase_Frequency]]</f>
        <v>3767.4615384615386</v>
      </c>
      <c r="U233" s="2">
        <f>IF(Table1[[#This Row],[Customer_Churn]] = 1, Table1[[#This Row],[Profit]], (Table1[[#This Row],[Avg_Sales]] * (Table1[[#This Row],[Purchase_Frequency]] * Table1[[#This Row],[Spend_Factor]]) * Table1[[#This Row],[Seasonality_Factor]]))</f>
        <v>99913.079999999987</v>
      </c>
    </row>
    <row r="234" spans="1:21">
      <c r="A234" s="1">
        <v>45368</v>
      </c>
      <c r="B234">
        <v>233</v>
      </c>
      <c r="C234" s="3">
        <v>54</v>
      </c>
      <c r="D234" t="s">
        <v>23</v>
      </c>
      <c r="E234" s="2">
        <v>111922</v>
      </c>
      <c r="F234" s="3">
        <v>99</v>
      </c>
      <c r="G234" s="3">
        <v>588</v>
      </c>
      <c r="H234" s="2">
        <v>33903</v>
      </c>
      <c r="I234" s="3">
        <v>1</v>
      </c>
      <c r="J234" s="2">
        <v>13866</v>
      </c>
      <c r="K234" s="3">
        <v>5</v>
      </c>
      <c r="L234" t="s">
        <v>25</v>
      </c>
      <c r="M234" s="2">
        <v>47043</v>
      </c>
      <c r="N234" s="3">
        <v>0</v>
      </c>
      <c r="O234" s="3">
        <v>1</v>
      </c>
      <c r="P234" s="2">
        <f>Table1[[#This Row],[Sales]]-Table1[[#This Row],[Marketing_Spend]]</f>
        <v>33177</v>
      </c>
      <c r="Q234" s="3">
        <f>IF(Table1[[#This Row],[Profit]]&lt;0, 1, 0)</f>
        <v>0</v>
      </c>
      <c r="R234" s="6">
        <f>IF(Table1[[#This Row],[Spending_Score]]&lt;= 33, 1.1, IF(Table1[[#This Row],[Spending_Score]]&lt;=66, 1.4, 1.7))</f>
        <v>1.7</v>
      </c>
      <c r="S234" s="6">
        <f>IF(Table1[[#This Row],[Seasonality]]="Low", 0.8, IF(Table1[[#This Row],[Seasonality]]="High", 1.2, 1))</f>
        <v>1.2</v>
      </c>
      <c r="T234" s="2">
        <f>Table1[[#This Row],[Profit]]/Table1[[#This Row],[Purchase_Frequency]]</f>
        <v>6635.4</v>
      </c>
      <c r="U234" s="2">
        <f>IF(Table1[[#This Row],[Customer_Churn]] = 1, Table1[[#This Row],[Profit]], (Table1[[#This Row],[Avg_Sales]] * (Table1[[#This Row],[Purchase_Frequency]] * Table1[[#This Row],[Spend_Factor]]) * Table1[[#This Row],[Seasonality_Factor]]))</f>
        <v>67681.079999999987</v>
      </c>
    </row>
    <row r="235" spans="1:21">
      <c r="A235" s="1">
        <v>45396</v>
      </c>
      <c r="B235">
        <v>234</v>
      </c>
      <c r="C235" s="3">
        <v>49</v>
      </c>
      <c r="D235" t="s">
        <v>21</v>
      </c>
      <c r="E235" s="2">
        <v>78067</v>
      </c>
      <c r="F235" s="3">
        <v>81</v>
      </c>
      <c r="G235" s="3">
        <v>592</v>
      </c>
      <c r="H235" s="2">
        <v>49857</v>
      </c>
      <c r="I235" s="3">
        <v>0</v>
      </c>
      <c r="J235" s="2">
        <v>2088</v>
      </c>
      <c r="K235" s="3">
        <v>21</v>
      </c>
      <c r="L235" t="s">
        <v>24</v>
      </c>
      <c r="M235" s="2">
        <v>87569</v>
      </c>
      <c r="N235" s="3">
        <v>0</v>
      </c>
      <c r="O235" s="3">
        <v>0</v>
      </c>
      <c r="P235" s="2">
        <f>Table1[[#This Row],[Sales]]-Table1[[#This Row],[Marketing_Spend]]</f>
        <v>85481</v>
      </c>
      <c r="Q235" s="3">
        <f>IF(Table1[[#This Row],[Profit]]&lt;0, 1, 0)</f>
        <v>0</v>
      </c>
      <c r="R235" s="6">
        <f>IF(Table1[[#This Row],[Spending_Score]]&lt;= 33, 1.1, IF(Table1[[#This Row],[Spending_Score]]&lt;=66, 1.4, 1.7))</f>
        <v>1.7</v>
      </c>
      <c r="S235" s="6">
        <f>IF(Table1[[#This Row],[Seasonality]]="Low", 0.8, IF(Table1[[#This Row],[Seasonality]]="High", 1.2, 1))</f>
        <v>1</v>
      </c>
      <c r="T235" s="2">
        <f>Table1[[#This Row],[Profit]]/Table1[[#This Row],[Purchase_Frequency]]</f>
        <v>4070.5238095238096</v>
      </c>
      <c r="U235" s="2">
        <f>IF(Table1[[#This Row],[Customer_Churn]] = 1, Table1[[#This Row],[Profit]], (Table1[[#This Row],[Avg_Sales]] * (Table1[[#This Row],[Purchase_Frequency]] * Table1[[#This Row],[Spend_Factor]]) * Table1[[#This Row],[Seasonality_Factor]]))</f>
        <v>145317.69999999998</v>
      </c>
    </row>
    <row r="236" spans="1:21">
      <c r="A236" s="1">
        <v>45294</v>
      </c>
      <c r="B236">
        <v>235</v>
      </c>
      <c r="C236" s="3">
        <v>50</v>
      </c>
      <c r="D236" t="s">
        <v>23</v>
      </c>
      <c r="E236" s="2">
        <v>69376</v>
      </c>
      <c r="F236" s="3">
        <v>62</v>
      </c>
      <c r="G236" s="3">
        <v>617</v>
      </c>
      <c r="H236" s="2">
        <v>15142</v>
      </c>
      <c r="I236" s="3">
        <v>0</v>
      </c>
      <c r="J236" s="2">
        <v>4363</v>
      </c>
      <c r="K236" s="3">
        <v>9</v>
      </c>
      <c r="L236" t="s">
        <v>22</v>
      </c>
      <c r="M236" s="2">
        <v>20408</v>
      </c>
      <c r="N236" s="3">
        <v>1</v>
      </c>
      <c r="O236" s="3">
        <v>0</v>
      </c>
      <c r="P236" s="2">
        <f>Table1[[#This Row],[Sales]]-Table1[[#This Row],[Marketing_Spend]]</f>
        <v>16045</v>
      </c>
      <c r="Q236" s="3">
        <f>IF(Table1[[#This Row],[Profit]]&lt;0, 1, 0)</f>
        <v>0</v>
      </c>
      <c r="R236" s="6">
        <f>IF(Table1[[#This Row],[Spending_Score]]&lt;= 33, 1.1, IF(Table1[[#This Row],[Spending_Score]]&lt;=66, 1.4, 1.7))</f>
        <v>1.4</v>
      </c>
      <c r="S236" s="6">
        <f>IF(Table1[[#This Row],[Seasonality]]="Low", 0.8, IF(Table1[[#This Row],[Seasonality]]="High", 1.2, 1))</f>
        <v>0.8</v>
      </c>
      <c r="T236" s="2">
        <f>Table1[[#This Row],[Profit]]/Table1[[#This Row],[Purchase_Frequency]]</f>
        <v>1782.7777777777778</v>
      </c>
      <c r="U236" s="2">
        <f>IF(Table1[[#This Row],[Customer_Churn]] = 1, Table1[[#This Row],[Profit]], (Table1[[#This Row],[Avg_Sales]] * (Table1[[#This Row],[Purchase_Frequency]] * Table1[[#This Row],[Spend_Factor]]) * Table1[[#This Row],[Seasonality_Factor]]))</f>
        <v>16045</v>
      </c>
    </row>
    <row r="237" spans="1:21">
      <c r="A237" s="1">
        <v>45394</v>
      </c>
      <c r="B237">
        <v>236</v>
      </c>
      <c r="C237" s="3">
        <v>18</v>
      </c>
      <c r="D237" t="s">
        <v>21</v>
      </c>
      <c r="E237" s="2">
        <v>65587</v>
      </c>
      <c r="F237" s="3">
        <v>98</v>
      </c>
      <c r="G237" s="3">
        <v>801</v>
      </c>
      <c r="H237" s="2">
        <v>14866</v>
      </c>
      <c r="I237" s="3">
        <v>2</v>
      </c>
      <c r="J237" s="2">
        <v>1024</v>
      </c>
      <c r="K237" s="3">
        <v>25</v>
      </c>
      <c r="L237" t="s">
        <v>25</v>
      </c>
      <c r="M237" s="2">
        <v>62980</v>
      </c>
      <c r="N237" s="3">
        <v>1</v>
      </c>
      <c r="O237" s="3">
        <v>0</v>
      </c>
      <c r="P237" s="2">
        <f>Table1[[#This Row],[Sales]]-Table1[[#This Row],[Marketing_Spend]]</f>
        <v>61956</v>
      </c>
      <c r="Q237" s="3">
        <f>IF(Table1[[#This Row],[Profit]]&lt;0, 1, 0)</f>
        <v>0</v>
      </c>
      <c r="R237" s="6">
        <f>IF(Table1[[#This Row],[Spending_Score]]&lt;= 33, 1.1, IF(Table1[[#This Row],[Spending_Score]]&lt;=66, 1.4, 1.7))</f>
        <v>1.7</v>
      </c>
      <c r="S237" s="6">
        <f>IF(Table1[[#This Row],[Seasonality]]="Low", 0.8, IF(Table1[[#This Row],[Seasonality]]="High", 1.2, 1))</f>
        <v>1.2</v>
      </c>
      <c r="T237" s="2">
        <f>Table1[[#This Row],[Profit]]/Table1[[#This Row],[Purchase_Frequency]]</f>
        <v>2478.2399999999998</v>
      </c>
      <c r="U237" s="2">
        <f>IF(Table1[[#This Row],[Customer_Churn]] = 1, Table1[[#This Row],[Profit]], (Table1[[#This Row],[Avg_Sales]] * (Table1[[#This Row],[Purchase_Frequency]] * Table1[[#This Row],[Spend_Factor]]) * Table1[[#This Row],[Seasonality_Factor]]))</f>
        <v>61956</v>
      </c>
    </row>
    <row r="238" spans="1:21">
      <c r="A238" s="1">
        <v>45361</v>
      </c>
      <c r="B238">
        <v>237</v>
      </c>
      <c r="C238" s="3">
        <v>36</v>
      </c>
      <c r="D238" t="s">
        <v>21</v>
      </c>
      <c r="E238" s="2">
        <v>85375</v>
      </c>
      <c r="F238" s="3">
        <v>73</v>
      </c>
      <c r="G238" s="3">
        <v>680</v>
      </c>
      <c r="H238" s="2">
        <v>9531</v>
      </c>
      <c r="I238" s="3">
        <v>1</v>
      </c>
      <c r="J238" s="2">
        <v>10764</v>
      </c>
      <c r="K238" s="3">
        <v>29</v>
      </c>
      <c r="L238" t="s">
        <v>22</v>
      </c>
      <c r="M238" s="2">
        <v>87956</v>
      </c>
      <c r="N238" s="3">
        <v>0</v>
      </c>
      <c r="O238" s="3">
        <v>0</v>
      </c>
      <c r="P238" s="2">
        <f>Table1[[#This Row],[Sales]]-Table1[[#This Row],[Marketing_Spend]]</f>
        <v>77192</v>
      </c>
      <c r="Q238" s="3">
        <f>IF(Table1[[#This Row],[Profit]]&lt;0, 1, 0)</f>
        <v>0</v>
      </c>
      <c r="R238" s="6">
        <f>IF(Table1[[#This Row],[Spending_Score]]&lt;= 33, 1.1, IF(Table1[[#This Row],[Spending_Score]]&lt;=66, 1.4, 1.7))</f>
        <v>1.7</v>
      </c>
      <c r="S238" s="6">
        <f>IF(Table1[[#This Row],[Seasonality]]="Low", 0.8, IF(Table1[[#This Row],[Seasonality]]="High", 1.2, 1))</f>
        <v>0.8</v>
      </c>
      <c r="T238" s="2">
        <f>Table1[[#This Row],[Profit]]/Table1[[#This Row],[Purchase_Frequency]]</f>
        <v>2661.7931034482758</v>
      </c>
      <c r="U238" s="2">
        <f>IF(Table1[[#This Row],[Customer_Churn]] = 1, Table1[[#This Row],[Profit]], (Table1[[#This Row],[Avg_Sales]] * (Table1[[#This Row],[Purchase_Frequency]] * Table1[[#This Row],[Spend_Factor]]) * Table1[[#This Row],[Seasonality_Factor]]))</f>
        <v>104981.12</v>
      </c>
    </row>
    <row r="239" spans="1:21">
      <c r="A239" s="1">
        <v>45363</v>
      </c>
      <c r="B239">
        <v>238</v>
      </c>
      <c r="C239" s="3">
        <v>19</v>
      </c>
      <c r="D239" t="s">
        <v>23</v>
      </c>
      <c r="E239" s="2">
        <v>124587</v>
      </c>
      <c r="F239" s="3">
        <v>26</v>
      </c>
      <c r="G239" s="3">
        <v>588</v>
      </c>
      <c r="H239" s="2">
        <v>43098</v>
      </c>
      <c r="I239" s="3">
        <v>2</v>
      </c>
      <c r="J239" s="2">
        <v>10959</v>
      </c>
      <c r="K239" s="3">
        <v>25</v>
      </c>
      <c r="L239" t="s">
        <v>22</v>
      </c>
      <c r="M239" s="2">
        <v>21351</v>
      </c>
      <c r="N239" s="3">
        <v>0</v>
      </c>
      <c r="O239" s="3">
        <v>0</v>
      </c>
      <c r="P239" s="2">
        <f>Table1[[#This Row],[Sales]]-Table1[[#This Row],[Marketing_Spend]]</f>
        <v>10392</v>
      </c>
      <c r="Q239" s="3">
        <f>IF(Table1[[#This Row],[Profit]]&lt;0, 1, 0)</f>
        <v>0</v>
      </c>
      <c r="R239" s="6">
        <f>IF(Table1[[#This Row],[Spending_Score]]&lt;= 33, 1.1, IF(Table1[[#This Row],[Spending_Score]]&lt;=66, 1.4, 1.7))</f>
        <v>1.1000000000000001</v>
      </c>
      <c r="S239" s="6">
        <f>IF(Table1[[#This Row],[Seasonality]]="Low", 0.8, IF(Table1[[#This Row],[Seasonality]]="High", 1.2, 1))</f>
        <v>0.8</v>
      </c>
      <c r="T239" s="2">
        <f>Table1[[#This Row],[Profit]]/Table1[[#This Row],[Purchase_Frequency]]</f>
        <v>415.68</v>
      </c>
      <c r="U239" s="2">
        <f>IF(Table1[[#This Row],[Customer_Churn]] = 1, Table1[[#This Row],[Profit]], (Table1[[#This Row],[Avg_Sales]] * (Table1[[#This Row],[Purchase_Frequency]] * Table1[[#This Row],[Spend_Factor]]) * Table1[[#This Row],[Seasonality_Factor]]))</f>
        <v>9144.9600000000028</v>
      </c>
    </row>
    <row r="240" spans="1:21">
      <c r="A240" s="1">
        <v>45318</v>
      </c>
      <c r="B240">
        <v>239</v>
      </c>
      <c r="C240" s="3">
        <v>61</v>
      </c>
      <c r="D240" t="s">
        <v>23</v>
      </c>
      <c r="E240" s="2">
        <v>147534</v>
      </c>
      <c r="F240" s="3">
        <v>66</v>
      </c>
      <c r="G240" s="3">
        <v>803</v>
      </c>
      <c r="H240" s="2">
        <v>43278</v>
      </c>
      <c r="I240" s="3">
        <v>2</v>
      </c>
      <c r="J240" s="2">
        <v>13935</v>
      </c>
      <c r="K240" s="3">
        <v>28</v>
      </c>
      <c r="L240" t="s">
        <v>24</v>
      </c>
      <c r="M240" s="2">
        <v>9131</v>
      </c>
      <c r="N240" s="3">
        <v>0</v>
      </c>
      <c r="O240" s="3">
        <v>0</v>
      </c>
      <c r="P240" s="2">
        <f>Table1[[#This Row],[Sales]]-Table1[[#This Row],[Marketing_Spend]]</f>
        <v>-4804</v>
      </c>
      <c r="Q240" s="3">
        <f>IF(Table1[[#This Row],[Profit]]&lt;0, 1, 0)</f>
        <v>1</v>
      </c>
      <c r="R240" s="6">
        <f>IF(Table1[[#This Row],[Spending_Score]]&lt;= 33, 1.1, IF(Table1[[#This Row],[Spending_Score]]&lt;=66, 1.4, 1.7))</f>
        <v>1.4</v>
      </c>
      <c r="S240" s="6">
        <f>IF(Table1[[#This Row],[Seasonality]]="Low", 0.8, IF(Table1[[#This Row],[Seasonality]]="High", 1.2, 1))</f>
        <v>1</v>
      </c>
      <c r="T240" s="2">
        <f>Table1[[#This Row],[Profit]]/Table1[[#This Row],[Purchase_Frequency]]</f>
        <v>-171.57142857142858</v>
      </c>
      <c r="U240" s="2">
        <f>IF(Table1[[#This Row],[Customer_Churn]] = 1, Table1[[#This Row],[Profit]], (Table1[[#This Row],[Avg_Sales]] * (Table1[[#This Row],[Purchase_Frequency]] * Table1[[#This Row],[Spend_Factor]]) * Table1[[#This Row],[Seasonality_Factor]]))</f>
        <v>-6725.5999999999995</v>
      </c>
    </row>
    <row r="241" spans="1:21">
      <c r="A241" s="1">
        <v>45300</v>
      </c>
      <c r="B241">
        <v>240</v>
      </c>
      <c r="C241" s="3">
        <v>43</v>
      </c>
      <c r="D241" t="s">
        <v>21</v>
      </c>
      <c r="E241" s="2">
        <v>87584</v>
      </c>
      <c r="F241" s="3">
        <v>73</v>
      </c>
      <c r="G241" s="3">
        <v>530</v>
      </c>
      <c r="H241" s="2">
        <v>33138</v>
      </c>
      <c r="I241" s="3">
        <v>2</v>
      </c>
      <c r="J241" s="2">
        <v>9068</v>
      </c>
      <c r="K241" s="3">
        <v>22</v>
      </c>
      <c r="L241" t="s">
        <v>25</v>
      </c>
      <c r="M241" s="2">
        <v>49825</v>
      </c>
      <c r="N241" s="3">
        <v>0</v>
      </c>
      <c r="O241" s="3">
        <v>1</v>
      </c>
      <c r="P241" s="2">
        <f>Table1[[#This Row],[Sales]]-Table1[[#This Row],[Marketing_Spend]]</f>
        <v>40757</v>
      </c>
      <c r="Q241" s="3">
        <f>IF(Table1[[#This Row],[Profit]]&lt;0, 1, 0)</f>
        <v>0</v>
      </c>
      <c r="R241" s="6">
        <f>IF(Table1[[#This Row],[Spending_Score]]&lt;= 33, 1.1, IF(Table1[[#This Row],[Spending_Score]]&lt;=66, 1.4, 1.7))</f>
        <v>1.7</v>
      </c>
      <c r="S241" s="6">
        <f>IF(Table1[[#This Row],[Seasonality]]="Low", 0.8, IF(Table1[[#This Row],[Seasonality]]="High", 1.2, 1))</f>
        <v>1.2</v>
      </c>
      <c r="T241" s="2">
        <f>Table1[[#This Row],[Profit]]/Table1[[#This Row],[Purchase_Frequency]]</f>
        <v>1852.590909090909</v>
      </c>
      <c r="U241" s="2">
        <f>IF(Table1[[#This Row],[Customer_Churn]] = 1, Table1[[#This Row],[Profit]], (Table1[[#This Row],[Avg_Sales]] * (Table1[[#This Row],[Purchase_Frequency]] * Table1[[#This Row],[Spend_Factor]]) * Table1[[#This Row],[Seasonality_Factor]]))</f>
        <v>83144.279999999984</v>
      </c>
    </row>
    <row r="242" spans="1:21">
      <c r="A242" s="1">
        <v>45353</v>
      </c>
      <c r="B242">
        <v>241</v>
      </c>
      <c r="C242" s="3">
        <v>49</v>
      </c>
      <c r="D242" t="s">
        <v>21</v>
      </c>
      <c r="E242" s="2">
        <v>124537</v>
      </c>
      <c r="F242" s="3">
        <v>73</v>
      </c>
      <c r="G242" s="3">
        <v>383</v>
      </c>
      <c r="H242" s="2">
        <v>32065</v>
      </c>
      <c r="I242" s="3">
        <v>0</v>
      </c>
      <c r="J242" s="2">
        <v>19619</v>
      </c>
      <c r="K242" s="3">
        <v>6</v>
      </c>
      <c r="L242" t="s">
        <v>24</v>
      </c>
      <c r="M242" s="2">
        <v>16349</v>
      </c>
      <c r="N242" s="3">
        <v>0</v>
      </c>
      <c r="O242" s="3">
        <v>1</v>
      </c>
      <c r="P242" s="2">
        <f>Table1[[#This Row],[Sales]]-Table1[[#This Row],[Marketing_Spend]]</f>
        <v>-3270</v>
      </c>
      <c r="Q242" s="3">
        <f>IF(Table1[[#This Row],[Profit]]&lt;0, 1, 0)</f>
        <v>1</v>
      </c>
      <c r="R242" s="6">
        <f>IF(Table1[[#This Row],[Spending_Score]]&lt;= 33, 1.1, IF(Table1[[#This Row],[Spending_Score]]&lt;=66, 1.4, 1.7))</f>
        <v>1.7</v>
      </c>
      <c r="S242" s="6">
        <f>IF(Table1[[#This Row],[Seasonality]]="Low", 0.8, IF(Table1[[#This Row],[Seasonality]]="High", 1.2, 1))</f>
        <v>1</v>
      </c>
      <c r="T242" s="2">
        <f>Table1[[#This Row],[Profit]]/Table1[[#This Row],[Purchase_Frequency]]</f>
        <v>-545</v>
      </c>
      <c r="U242" s="2">
        <f>IF(Table1[[#This Row],[Customer_Churn]] = 1, Table1[[#This Row],[Profit]], (Table1[[#This Row],[Avg_Sales]] * (Table1[[#This Row],[Purchase_Frequency]] * Table1[[#This Row],[Spend_Factor]]) * Table1[[#This Row],[Seasonality_Factor]]))</f>
        <v>-5559</v>
      </c>
    </row>
    <row r="243" spans="1:21">
      <c r="A243" s="1">
        <v>45328</v>
      </c>
      <c r="B243">
        <v>242</v>
      </c>
      <c r="C243" s="3">
        <v>23</v>
      </c>
      <c r="D243" t="s">
        <v>23</v>
      </c>
      <c r="E243" s="2">
        <v>98477</v>
      </c>
      <c r="F243" s="3">
        <v>40</v>
      </c>
      <c r="G243" s="3">
        <v>429</v>
      </c>
      <c r="H243" s="2">
        <v>34956</v>
      </c>
      <c r="I243" s="3">
        <v>0</v>
      </c>
      <c r="J243" s="2">
        <v>8295</v>
      </c>
      <c r="K243" s="3">
        <v>5</v>
      </c>
      <c r="L243" t="s">
        <v>25</v>
      </c>
      <c r="M243" s="2">
        <v>65931</v>
      </c>
      <c r="N243" s="3">
        <v>1</v>
      </c>
      <c r="O243" s="3">
        <v>0</v>
      </c>
      <c r="P243" s="2">
        <f>Table1[[#This Row],[Sales]]-Table1[[#This Row],[Marketing_Spend]]</f>
        <v>57636</v>
      </c>
      <c r="Q243" s="3">
        <f>IF(Table1[[#This Row],[Profit]]&lt;0, 1, 0)</f>
        <v>0</v>
      </c>
      <c r="R243" s="6">
        <f>IF(Table1[[#This Row],[Spending_Score]]&lt;= 33, 1.1, IF(Table1[[#This Row],[Spending_Score]]&lt;=66, 1.4, 1.7))</f>
        <v>1.4</v>
      </c>
      <c r="S243" s="6">
        <f>IF(Table1[[#This Row],[Seasonality]]="Low", 0.8, IF(Table1[[#This Row],[Seasonality]]="High", 1.2, 1))</f>
        <v>1.2</v>
      </c>
      <c r="T243" s="2">
        <f>Table1[[#This Row],[Profit]]/Table1[[#This Row],[Purchase_Frequency]]</f>
        <v>11527.2</v>
      </c>
      <c r="U243" s="2">
        <f>IF(Table1[[#This Row],[Customer_Churn]] = 1, Table1[[#This Row],[Profit]], (Table1[[#This Row],[Avg_Sales]] * (Table1[[#This Row],[Purchase_Frequency]] * Table1[[#This Row],[Spend_Factor]]) * Table1[[#This Row],[Seasonality_Factor]]))</f>
        <v>57636</v>
      </c>
    </row>
    <row r="244" spans="1:21">
      <c r="A244" s="1">
        <v>45388</v>
      </c>
      <c r="B244">
        <v>243</v>
      </c>
      <c r="C244" s="3">
        <v>49</v>
      </c>
      <c r="D244" t="s">
        <v>23</v>
      </c>
      <c r="E244" s="2">
        <v>85375</v>
      </c>
      <c r="F244" s="3">
        <v>17</v>
      </c>
      <c r="G244" s="3">
        <v>588</v>
      </c>
      <c r="H244" s="2">
        <v>46732</v>
      </c>
      <c r="I244" s="3">
        <v>1</v>
      </c>
      <c r="J244" s="2">
        <v>9392</v>
      </c>
      <c r="K244" s="3">
        <v>25</v>
      </c>
      <c r="L244" t="s">
        <v>24</v>
      </c>
      <c r="M244" s="2">
        <v>49254</v>
      </c>
      <c r="N244" s="3">
        <v>0</v>
      </c>
      <c r="O244" s="3">
        <v>0</v>
      </c>
      <c r="P244" s="2">
        <f>Table1[[#This Row],[Sales]]-Table1[[#This Row],[Marketing_Spend]]</f>
        <v>39862</v>
      </c>
      <c r="Q244" s="3">
        <f>IF(Table1[[#This Row],[Profit]]&lt;0, 1, 0)</f>
        <v>0</v>
      </c>
      <c r="R244" s="6">
        <f>IF(Table1[[#This Row],[Spending_Score]]&lt;= 33, 1.1, IF(Table1[[#This Row],[Spending_Score]]&lt;=66, 1.4, 1.7))</f>
        <v>1.1000000000000001</v>
      </c>
      <c r="S244" s="6">
        <f>IF(Table1[[#This Row],[Seasonality]]="Low", 0.8, IF(Table1[[#This Row],[Seasonality]]="High", 1.2, 1))</f>
        <v>1</v>
      </c>
      <c r="T244" s="2">
        <f>Table1[[#This Row],[Profit]]/Table1[[#This Row],[Purchase_Frequency]]</f>
        <v>1594.48</v>
      </c>
      <c r="U244" s="2">
        <f>IF(Table1[[#This Row],[Customer_Churn]] = 1, Table1[[#This Row],[Profit]], (Table1[[#This Row],[Avg_Sales]] * (Table1[[#This Row],[Purchase_Frequency]] * Table1[[#This Row],[Spend_Factor]]) * Table1[[#This Row],[Seasonality_Factor]]))</f>
        <v>43848.200000000004</v>
      </c>
    </row>
    <row r="245" spans="1:21">
      <c r="A245" s="4">
        <v>45342</v>
      </c>
      <c r="B245">
        <v>244</v>
      </c>
      <c r="C245" s="3">
        <v>21</v>
      </c>
      <c r="D245" t="s">
        <v>23</v>
      </c>
      <c r="E245" s="2">
        <v>62533</v>
      </c>
      <c r="F245" s="3">
        <v>1</v>
      </c>
      <c r="G245" s="3">
        <v>327</v>
      </c>
      <c r="H245" s="2">
        <v>44261</v>
      </c>
      <c r="I245" s="3">
        <v>1</v>
      </c>
      <c r="J245" s="2">
        <v>12390</v>
      </c>
      <c r="K245" s="3">
        <v>10</v>
      </c>
      <c r="L245" t="s">
        <v>22</v>
      </c>
      <c r="M245" s="2">
        <v>43225</v>
      </c>
      <c r="N245" s="3">
        <v>0</v>
      </c>
      <c r="O245" s="3">
        <v>0</v>
      </c>
      <c r="P245" s="2">
        <f>Table1[[#This Row],[Sales]]-Table1[[#This Row],[Marketing_Spend]]</f>
        <v>30835</v>
      </c>
      <c r="Q245" s="3">
        <f>IF(Table1[[#This Row],[Profit]]&lt;0, 1, 0)</f>
        <v>0</v>
      </c>
      <c r="R245" s="6">
        <f>IF(Table1[[#This Row],[Spending_Score]]&lt;= 33, 1.1, IF(Table1[[#This Row],[Spending_Score]]&lt;=66, 1.4, 1.7))</f>
        <v>1.1000000000000001</v>
      </c>
      <c r="S245" s="6">
        <f>IF(Table1[[#This Row],[Seasonality]]="Low", 0.8, IF(Table1[[#This Row],[Seasonality]]="High", 1.2, 1))</f>
        <v>0.8</v>
      </c>
      <c r="T245" s="2">
        <f>Table1[[#This Row],[Profit]]/Table1[[#This Row],[Purchase_Frequency]]</f>
        <v>3083.5</v>
      </c>
      <c r="U245" s="7">
        <f>IF(Table1[[#This Row],[Customer_Churn]] = 1, Table1[[#This Row],[Profit]], (Table1[[#This Row],[Avg_Sales]] * (Table1[[#This Row],[Purchase_Frequency]] * Table1[[#This Row],[Spend_Factor]]) * Table1[[#This Row],[Seasonality_Factor]]))</f>
        <v>27134.800000000003</v>
      </c>
    </row>
    <row r="246" spans="1:21">
      <c r="A246" s="1">
        <v>45397</v>
      </c>
      <c r="B246">
        <v>245</v>
      </c>
      <c r="C246" s="3">
        <v>28</v>
      </c>
      <c r="D246" t="s">
        <v>23</v>
      </c>
      <c r="E246" s="2">
        <v>21828</v>
      </c>
      <c r="F246" s="3">
        <v>89</v>
      </c>
      <c r="G246" s="3">
        <v>365</v>
      </c>
      <c r="H246" s="2">
        <v>29817</v>
      </c>
      <c r="I246" s="3">
        <v>2</v>
      </c>
      <c r="J246" s="2">
        <v>9448</v>
      </c>
      <c r="K246" s="3">
        <v>8</v>
      </c>
      <c r="L246" t="s">
        <v>25</v>
      </c>
      <c r="M246" s="2">
        <v>17453</v>
      </c>
      <c r="N246" s="3">
        <v>0</v>
      </c>
      <c r="O246" s="3">
        <v>0</v>
      </c>
      <c r="P246" s="2">
        <f>Table1[[#This Row],[Sales]]-Table1[[#This Row],[Marketing_Spend]]</f>
        <v>8005</v>
      </c>
      <c r="Q246" s="3">
        <f>IF(Table1[[#This Row],[Profit]]&lt;0, 1, 0)</f>
        <v>0</v>
      </c>
      <c r="R246" s="6">
        <f>IF(Table1[[#This Row],[Spending_Score]]&lt;= 33, 1.1, IF(Table1[[#This Row],[Spending_Score]]&lt;=66, 1.4, 1.7))</f>
        <v>1.7</v>
      </c>
      <c r="S246" s="6">
        <f>IF(Table1[[#This Row],[Seasonality]]="Low", 0.8, IF(Table1[[#This Row],[Seasonality]]="High", 1.2, 1))</f>
        <v>1.2</v>
      </c>
      <c r="T246" s="2">
        <f>Table1[[#This Row],[Profit]]/Table1[[#This Row],[Purchase_Frequency]]</f>
        <v>1000.625</v>
      </c>
      <c r="U246" s="2">
        <f>IF(Table1[[#This Row],[Customer_Churn]] = 1, Table1[[#This Row],[Profit]], (Table1[[#This Row],[Avg_Sales]] * (Table1[[#This Row],[Purchase_Frequency]] * Table1[[#This Row],[Spend_Factor]]) * Table1[[#This Row],[Seasonality_Factor]]))</f>
        <v>16330.199999999999</v>
      </c>
    </row>
    <row r="247" spans="1:21">
      <c r="A247" s="1">
        <v>45335</v>
      </c>
      <c r="B247">
        <v>246</v>
      </c>
      <c r="C247" s="3">
        <v>34</v>
      </c>
      <c r="D247" t="s">
        <v>23</v>
      </c>
      <c r="E247" s="2">
        <v>21917</v>
      </c>
      <c r="F247" s="3">
        <v>61</v>
      </c>
      <c r="G247" s="3">
        <v>462</v>
      </c>
      <c r="H247" s="2">
        <v>29817</v>
      </c>
      <c r="I247" s="3">
        <v>2</v>
      </c>
      <c r="J247" s="2">
        <v>11433</v>
      </c>
      <c r="K247" s="3">
        <v>7</v>
      </c>
      <c r="L247" t="s">
        <v>22</v>
      </c>
      <c r="M247" s="2">
        <v>23814</v>
      </c>
      <c r="N247" s="3">
        <v>1</v>
      </c>
      <c r="O247" s="3">
        <v>0</v>
      </c>
      <c r="P247" s="2">
        <f>Table1[[#This Row],[Sales]]-Table1[[#This Row],[Marketing_Spend]]</f>
        <v>12381</v>
      </c>
      <c r="Q247" s="3">
        <f>IF(Table1[[#This Row],[Profit]]&lt;0, 1, 0)</f>
        <v>0</v>
      </c>
      <c r="R247" s="6">
        <f>IF(Table1[[#This Row],[Spending_Score]]&lt;= 33, 1.1, IF(Table1[[#This Row],[Spending_Score]]&lt;=66, 1.4, 1.7))</f>
        <v>1.4</v>
      </c>
      <c r="S247" s="6">
        <f>IF(Table1[[#This Row],[Seasonality]]="Low", 0.8, IF(Table1[[#This Row],[Seasonality]]="High", 1.2, 1))</f>
        <v>0.8</v>
      </c>
      <c r="T247" s="2">
        <f>Table1[[#This Row],[Profit]]/Table1[[#This Row],[Purchase_Frequency]]</f>
        <v>1768.7142857142858</v>
      </c>
      <c r="U247" s="2">
        <f>IF(Table1[[#This Row],[Customer_Churn]] = 1, Table1[[#This Row],[Profit]], (Table1[[#This Row],[Avg_Sales]] * (Table1[[#This Row],[Purchase_Frequency]] * Table1[[#This Row],[Spend_Factor]]) * Table1[[#This Row],[Seasonality_Factor]]))</f>
        <v>12381</v>
      </c>
    </row>
    <row r="248" spans="1:21">
      <c r="A248" s="1">
        <v>45315</v>
      </c>
      <c r="B248">
        <v>247</v>
      </c>
      <c r="C248" s="3">
        <v>55</v>
      </c>
      <c r="D248" t="s">
        <v>21</v>
      </c>
      <c r="E248" s="2">
        <v>40618</v>
      </c>
      <c r="F248" s="3">
        <v>43</v>
      </c>
      <c r="G248" s="3">
        <v>528</v>
      </c>
      <c r="H248" s="2">
        <v>47533</v>
      </c>
      <c r="I248" s="3">
        <v>2</v>
      </c>
      <c r="J248" s="2">
        <v>16038</v>
      </c>
      <c r="K248" s="3">
        <v>7</v>
      </c>
      <c r="L248" t="s">
        <v>22</v>
      </c>
      <c r="M248" s="2">
        <v>23263</v>
      </c>
      <c r="N248" s="3">
        <v>0</v>
      </c>
      <c r="O248" s="3">
        <v>0</v>
      </c>
      <c r="P248" s="2">
        <f>Table1[[#This Row],[Sales]]-Table1[[#This Row],[Marketing_Spend]]</f>
        <v>7225</v>
      </c>
      <c r="Q248" s="3">
        <f>IF(Table1[[#This Row],[Profit]]&lt;0, 1, 0)</f>
        <v>0</v>
      </c>
      <c r="R248" s="6">
        <f>IF(Table1[[#This Row],[Spending_Score]]&lt;= 33, 1.1, IF(Table1[[#This Row],[Spending_Score]]&lt;=66, 1.4, 1.7))</f>
        <v>1.4</v>
      </c>
      <c r="S248" s="6">
        <f>IF(Table1[[#This Row],[Seasonality]]="Low", 0.8, IF(Table1[[#This Row],[Seasonality]]="High", 1.2, 1))</f>
        <v>0.8</v>
      </c>
      <c r="T248" s="2">
        <f>Table1[[#This Row],[Profit]]/Table1[[#This Row],[Purchase_Frequency]]</f>
        <v>1032.1428571428571</v>
      </c>
      <c r="U248" s="2">
        <f>IF(Table1[[#This Row],[Customer_Churn]] = 1, Table1[[#This Row],[Profit]], (Table1[[#This Row],[Avg_Sales]] * (Table1[[#This Row],[Purchase_Frequency]] * Table1[[#This Row],[Spend_Factor]]) * Table1[[#This Row],[Seasonality_Factor]]))</f>
        <v>8091.9999999999991</v>
      </c>
    </row>
    <row r="249" spans="1:21">
      <c r="A249" s="1">
        <v>45370</v>
      </c>
      <c r="B249">
        <v>248</v>
      </c>
      <c r="C249" s="3">
        <v>41</v>
      </c>
      <c r="D249" t="s">
        <v>21</v>
      </c>
      <c r="E249" s="2">
        <v>52254</v>
      </c>
      <c r="F249" s="3">
        <v>42</v>
      </c>
      <c r="G249" s="3">
        <v>560</v>
      </c>
      <c r="H249" s="2">
        <v>33270</v>
      </c>
      <c r="I249" s="3">
        <v>1</v>
      </c>
      <c r="J249" s="2">
        <v>12528</v>
      </c>
      <c r="K249" s="3">
        <v>6</v>
      </c>
      <c r="L249" t="s">
        <v>24</v>
      </c>
      <c r="M249" s="2">
        <v>82694</v>
      </c>
      <c r="N249" s="3">
        <v>1</v>
      </c>
      <c r="O249" s="3">
        <v>0</v>
      </c>
      <c r="P249" s="2">
        <f>Table1[[#This Row],[Sales]]-Table1[[#This Row],[Marketing_Spend]]</f>
        <v>70166</v>
      </c>
      <c r="Q249" s="3">
        <f>IF(Table1[[#This Row],[Profit]]&lt;0, 1, 0)</f>
        <v>0</v>
      </c>
      <c r="R249" s="6">
        <f>IF(Table1[[#This Row],[Spending_Score]]&lt;= 33, 1.1, IF(Table1[[#This Row],[Spending_Score]]&lt;=66, 1.4, 1.7))</f>
        <v>1.4</v>
      </c>
      <c r="S249" s="6">
        <f>IF(Table1[[#This Row],[Seasonality]]="Low", 0.8, IF(Table1[[#This Row],[Seasonality]]="High", 1.2, 1))</f>
        <v>1</v>
      </c>
      <c r="T249" s="2">
        <f>Table1[[#This Row],[Profit]]/Table1[[#This Row],[Purchase_Frequency]]</f>
        <v>11694.333333333334</v>
      </c>
      <c r="U249" s="2">
        <f>IF(Table1[[#This Row],[Customer_Churn]] = 1, Table1[[#This Row],[Profit]], (Table1[[#This Row],[Avg_Sales]] * (Table1[[#This Row],[Purchase_Frequency]] * Table1[[#This Row],[Spend_Factor]]) * Table1[[#This Row],[Seasonality_Factor]]))</f>
        <v>70166</v>
      </c>
    </row>
    <row r="250" spans="1:21">
      <c r="A250" s="1">
        <v>45350</v>
      </c>
      <c r="B250">
        <v>249</v>
      </c>
      <c r="C250" s="3">
        <v>22</v>
      </c>
      <c r="D250" t="s">
        <v>21</v>
      </c>
      <c r="E250" s="2">
        <v>85375</v>
      </c>
      <c r="F250" s="3">
        <v>25</v>
      </c>
      <c r="G250" s="3">
        <v>748</v>
      </c>
      <c r="H250" s="2">
        <v>18279</v>
      </c>
      <c r="I250" s="3">
        <v>0</v>
      </c>
      <c r="J250" s="2">
        <v>16743</v>
      </c>
      <c r="K250" s="3">
        <v>21</v>
      </c>
      <c r="L250" t="s">
        <v>25</v>
      </c>
      <c r="M250" s="2">
        <v>20735</v>
      </c>
      <c r="N250" s="3">
        <v>1</v>
      </c>
      <c r="O250" s="3">
        <v>0</v>
      </c>
      <c r="P250" s="2">
        <f>Table1[[#This Row],[Sales]]-Table1[[#This Row],[Marketing_Spend]]</f>
        <v>3992</v>
      </c>
      <c r="Q250" s="3">
        <f>IF(Table1[[#This Row],[Profit]]&lt;0, 1, 0)</f>
        <v>0</v>
      </c>
      <c r="R250" s="6">
        <f>IF(Table1[[#This Row],[Spending_Score]]&lt;= 33, 1.1, IF(Table1[[#This Row],[Spending_Score]]&lt;=66, 1.4, 1.7))</f>
        <v>1.1000000000000001</v>
      </c>
      <c r="S250" s="6">
        <f>IF(Table1[[#This Row],[Seasonality]]="Low", 0.8, IF(Table1[[#This Row],[Seasonality]]="High", 1.2, 1))</f>
        <v>1.2</v>
      </c>
      <c r="T250" s="2">
        <f>Table1[[#This Row],[Profit]]/Table1[[#This Row],[Purchase_Frequency]]</f>
        <v>190.0952380952381</v>
      </c>
      <c r="U250" s="2">
        <f>IF(Table1[[#This Row],[Customer_Churn]] = 1, Table1[[#This Row],[Profit]], (Table1[[#This Row],[Avg_Sales]] * (Table1[[#This Row],[Purchase_Frequency]] * Table1[[#This Row],[Spend_Factor]]) * Table1[[#This Row],[Seasonality_Factor]]))</f>
        <v>3992</v>
      </c>
    </row>
    <row r="251" spans="1:21">
      <c r="A251" s="1">
        <v>45409</v>
      </c>
      <c r="B251">
        <v>250</v>
      </c>
      <c r="C251" s="3">
        <v>69</v>
      </c>
      <c r="D251" t="s">
        <v>21</v>
      </c>
      <c r="E251" s="2">
        <v>136714</v>
      </c>
      <c r="F251" s="3">
        <v>39</v>
      </c>
      <c r="G251" s="3">
        <v>723</v>
      </c>
      <c r="H251" s="2">
        <v>29817</v>
      </c>
      <c r="I251" s="3">
        <v>0</v>
      </c>
      <c r="J251" s="2">
        <v>9605</v>
      </c>
      <c r="K251" s="3">
        <v>29</v>
      </c>
      <c r="L251" t="s">
        <v>22</v>
      </c>
      <c r="M251" s="2">
        <v>20830</v>
      </c>
      <c r="N251" s="3">
        <v>0</v>
      </c>
      <c r="O251" s="3">
        <v>1</v>
      </c>
      <c r="P251" s="2">
        <f>Table1[[#This Row],[Sales]]-Table1[[#This Row],[Marketing_Spend]]</f>
        <v>11225</v>
      </c>
      <c r="Q251" s="3">
        <f>IF(Table1[[#This Row],[Profit]]&lt;0, 1, 0)</f>
        <v>0</v>
      </c>
      <c r="R251" s="6">
        <f>IF(Table1[[#This Row],[Spending_Score]]&lt;= 33, 1.1, IF(Table1[[#This Row],[Spending_Score]]&lt;=66, 1.4, 1.7))</f>
        <v>1.4</v>
      </c>
      <c r="S251" s="6">
        <f>IF(Table1[[#This Row],[Seasonality]]="Low", 0.8, IF(Table1[[#This Row],[Seasonality]]="High", 1.2, 1))</f>
        <v>0.8</v>
      </c>
      <c r="T251" s="2">
        <f>Table1[[#This Row],[Profit]]/Table1[[#This Row],[Purchase_Frequency]]</f>
        <v>387.06896551724139</v>
      </c>
      <c r="U251" s="2">
        <f>IF(Table1[[#This Row],[Customer_Churn]] = 1, Table1[[#This Row],[Profit]], (Table1[[#This Row],[Avg_Sales]] * (Table1[[#This Row],[Purchase_Frequency]] * Table1[[#This Row],[Spend_Factor]]) * Table1[[#This Row],[Seasonality_Factor]]))</f>
        <v>12572</v>
      </c>
    </row>
    <row r="252" spans="1:21">
      <c r="A252" s="1">
        <v>45323</v>
      </c>
      <c r="B252">
        <v>251</v>
      </c>
      <c r="C252" s="3">
        <v>51</v>
      </c>
      <c r="D252" t="s">
        <v>23</v>
      </c>
      <c r="E252" s="2">
        <v>67362</v>
      </c>
      <c r="F252" s="3">
        <v>35</v>
      </c>
      <c r="G252" s="3">
        <v>759</v>
      </c>
      <c r="H252" s="2">
        <v>49251</v>
      </c>
      <c r="I252" s="3">
        <v>2</v>
      </c>
      <c r="J252" s="2">
        <v>3014</v>
      </c>
      <c r="K252" s="3">
        <v>20</v>
      </c>
      <c r="L252" t="s">
        <v>24</v>
      </c>
      <c r="M252" s="2">
        <v>52893</v>
      </c>
      <c r="N252" s="3">
        <v>0</v>
      </c>
      <c r="O252" s="3">
        <v>0</v>
      </c>
      <c r="P252" s="2">
        <f>Table1[[#This Row],[Sales]]-Table1[[#This Row],[Marketing_Spend]]</f>
        <v>49879</v>
      </c>
      <c r="Q252" s="3">
        <f>IF(Table1[[#This Row],[Profit]]&lt;0, 1, 0)</f>
        <v>0</v>
      </c>
      <c r="R252" s="6">
        <f>IF(Table1[[#This Row],[Spending_Score]]&lt;= 33, 1.1, IF(Table1[[#This Row],[Spending_Score]]&lt;=66, 1.4, 1.7))</f>
        <v>1.4</v>
      </c>
      <c r="S252" s="6">
        <f>IF(Table1[[#This Row],[Seasonality]]="Low", 0.8, IF(Table1[[#This Row],[Seasonality]]="High", 1.2, 1))</f>
        <v>1</v>
      </c>
      <c r="T252" s="2">
        <f>Table1[[#This Row],[Profit]]/Table1[[#This Row],[Purchase_Frequency]]</f>
        <v>2493.9499999999998</v>
      </c>
      <c r="U252" s="2">
        <f>IF(Table1[[#This Row],[Customer_Churn]] = 1, Table1[[#This Row],[Profit]], (Table1[[#This Row],[Avg_Sales]] * (Table1[[#This Row],[Purchase_Frequency]] * Table1[[#This Row],[Spend_Factor]]) * Table1[[#This Row],[Seasonality_Factor]]))</f>
        <v>69830.599999999991</v>
      </c>
    </row>
    <row r="253" spans="1:21">
      <c r="A253" s="1">
        <v>45387</v>
      </c>
      <c r="B253">
        <v>252</v>
      </c>
      <c r="C253" s="3">
        <v>23</v>
      </c>
      <c r="D253" t="s">
        <v>23</v>
      </c>
      <c r="E253" s="2">
        <v>40128</v>
      </c>
      <c r="F253" s="3">
        <v>3</v>
      </c>
      <c r="G253" s="3">
        <v>600</v>
      </c>
      <c r="H253" s="2">
        <v>28888</v>
      </c>
      <c r="I253" s="3">
        <v>2</v>
      </c>
      <c r="J253" s="2">
        <v>2381</v>
      </c>
      <c r="K253" s="3">
        <v>3</v>
      </c>
      <c r="L253" t="s">
        <v>25</v>
      </c>
      <c r="M253" s="2">
        <v>49673</v>
      </c>
      <c r="N253" s="3">
        <v>0</v>
      </c>
      <c r="O253" s="3">
        <v>0</v>
      </c>
      <c r="P253" s="2">
        <f>Table1[[#This Row],[Sales]]-Table1[[#This Row],[Marketing_Spend]]</f>
        <v>47292</v>
      </c>
      <c r="Q253" s="3">
        <f>IF(Table1[[#This Row],[Profit]]&lt;0, 1, 0)</f>
        <v>0</v>
      </c>
      <c r="R253" s="6">
        <f>IF(Table1[[#This Row],[Spending_Score]]&lt;= 33, 1.1, IF(Table1[[#This Row],[Spending_Score]]&lt;=66, 1.4, 1.7))</f>
        <v>1.1000000000000001</v>
      </c>
      <c r="S253" s="6">
        <f>IF(Table1[[#This Row],[Seasonality]]="Low", 0.8, IF(Table1[[#This Row],[Seasonality]]="High", 1.2, 1))</f>
        <v>1.2</v>
      </c>
      <c r="T253" s="2">
        <f>Table1[[#This Row],[Profit]]/Table1[[#This Row],[Purchase_Frequency]]</f>
        <v>15764</v>
      </c>
      <c r="U253" s="2">
        <f>IF(Table1[[#This Row],[Customer_Churn]] = 1, Table1[[#This Row],[Profit]], (Table1[[#This Row],[Avg_Sales]] * (Table1[[#This Row],[Purchase_Frequency]] * Table1[[#This Row],[Spend_Factor]]) * Table1[[#This Row],[Seasonality_Factor]]))</f>
        <v>62425.440000000002</v>
      </c>
    </row>
    <row r="254" spans="1:21">
      <c r="A254" s="1">
        <v>45379</v>
      </c>
      <c r="B254">
        <v>253</v>
      </c>
      <c r="C254" s="3">
        <v>39</v>
      </c>
      <c r="D254" t="s">
        <v>23</v>
      </c>
      <c r="E254" s="2">
        <v>143781</v>
      </c>
      <c r="F254" s="3">
        <v>44</v>
      </c>
      <c r="G254" s="3">
        <v>602</v>
      </c>
      <c r="H254" s="2">
        <v>29817</v>
      </c>
      <c r="I254" s="3">
        <v>2</v>
      </c>
      <c r="J254" s="2">
        <v>2098</v>
      </c>
      <c r="K254" s="3">
        <v>19</v>
      </c>
      <c r="L254" t="s">
        <v>25</v>
      </c>
      <c r="M254" s="2">
        <v>94462</v>
      </c>
      <c r="N254" s="3">
        <v>0</v>
      </c>
      <c r="O254" s="3">
        <v>0</v>
      </c>
      <c r="P254" s="2">
        <f>Table1[[#This Row],[Sales]]-Table1[[#This Row],[Marketing_Spend]]</f>
        <v>92364</v>
      </c>
      <c r="Q254" s="3">
        <f>IF(Table1[[#This Row],[Profit]]&lt;0, 1, 0)</f>
        <v>0</v>
      </c>
      <c r="R254" s="6">
        <f>IF(Table1[[#This Row],[Spending_Score]]&lt;= 33, 1.1, IF(Table1[[#This Row],[Spending_Score]]&lt;=66, 1.4, 1.7))</f>
        <v>1.4</v>
      </c>
      <c r="S254" s="6">
        <f>IF(Table1[[#This Row],[Seasonality]]="Low", 0.8, IF(Table1[[#This Row],[Seasonality]]="High", 1.2, 1))</f>
        <v>1.2</v>
      </c>
      <c r="T254" s="2">
        <f>Table1[[#This Row],[Profit]]/Table1[[#This Row],[Purchase_Frequency]]</f>
        <v>4861.2631578947367</v>
      </c>
      <c r="U254" s="2">
        <f>IF(Table1[[#This Row],[Customer_Churn]] = 1, Table1[[#This Row],[Profit]], (Table1[[#This Row],[Avg_Sales]] * (Table1[[#This Row],[Purchase_Frequency]] * Table1[[#This Row],[Spend_Factor]]) * Table1[[#This Row],[Seasonality_Factor]]))</f>
        <v>155171.51999999999</v>
      </c>
    </row>
    <row r="255" spans="1:21">
      <c r="A255" s="1">
        <v>45396</v>
      </c>
      <c r="B255">
        <v>254</v>
      </c>
      <c r="C255" s="3">
        <v>28</v>
      </c>
      <c r="D255" t="s">
        <v>21</v>
      </c>
      <c r="E255" s="2">
        <v>131281</v>
      </c>
      <c r="F255" s="3">
        <v>51</v>
      </c>
      <c r="G255" s="3">
        <v>586</v>
      </c>
      <c r="H255" s="2">
        <v>40144</v>
      </c>
      <c r="I255" s="3">
        <v>2</v>
      </c>
      <c r="J255" s="2">
        <v>10101</v>
      </c>
      <c r="K255" s="3">
        <v>22</v>
      </c>
      <c r="L255" t="s">
        <v>22</v>
      </c>
      <c r="M255" s="2">
        <v>50066</v>
      </c>
      <c r="N255" s="3">
        <v>0</v>
      </c>
      <c r="O255" s="3">
        <v>0</v>
      </c>
      <c r="P255" s="2">
        <f>Table1[[#This Row],[Sales]]-Table1[[#This Row],[Marketing_Spend]]</f>
        <v>39965</v>
      </c>
      <c r="Q255" s="3">
        <f>IF(Table1[[#This Row],[Profit]]&lt;0, 1, 0)</f>
        <v>0</v>
      </c>
      <c r="R255" s="6">
        <f>IF(Table1[[#This Row],[Spending_Score]]&lt;= 33, 1.1, IF(Table1[[#This Row],[Spending_Score]]&lt;=66, 1.4, 1.7))</f>
        <v>1.4</v>
      </c>
      <c r="S255" s="6">
        <f>IF(Table1[[#This Row],[Seasonality]]="Low", 0.8, IF(Table1[[#This Row],[Seasonality]]="High", 1.2, 1))</f>
        <v>0.8</v>
      </c>
      <c r="T255" s="2">
        <f>Table1[[#This Row],[Profit]]/Table1[[#This Row],[Purchase_Frequency]]</f>
        <v>1816.590909090909</v>
      </c>
      <c r="U255" s="2">
        <f>IF(Table1[[#This Row],[Customer_Churn]] = 1, Table1[[#This Row],[Profit]], (Table1[[#This Row],[Avg_Sales]] * (Table1[[#This Row],[Purchase_Frequency]] * Table1[[#This Row],[Spend_Factor]]) * Table1[[#This Row],[Seasonality_Factor]]))</f>
        <v>44760.799999999996</v>
      </c>
    </row>
    <row r="256" spans="1:21">
      <c r="A256" s="1">
        <v>45343</v>
      </c>
      <c r="B256">
        <v>255</v>
      </c>
      <c r="C256" s="3">
        <v>65</v>
      </c>
      <c r="D256" t="s">
        <v>21</v>
      </c>
      <c r="E256" s="2">
        <v>79383</v>
      </c>
      <c r="F256" s="3">
        <v>94</v>
      </c>
      <c r="G256" s="3">
        <v>694</v>
      </c>
      <c r="H256" s="2">
        <v>36182</v>
      </c>
      <c r="I256" s="3">
        <v>1</v>
      </c>
      <c r="J256" s="2">
        <v>1187</v>
      </c>
      <c r="K256" s="3">
        <v>15</v>
      </c>
      <c r="L256" t="s">
        <v>25</v>
      </c>
      <c r="M256" s="2">
        <v>8373</v>
      </c>
      <c r="N256" s="3">
        <v>0</v>
      </c>
      <c r="O256" s="3">
        <v>0</v>
      </c>
      <c r="P256" s="2">
        <f>Table1[[#This Row],[Sales]]-Table1[[#This Row],[Marketing_Spend]]</f>
        <v>7186</v>
      </c>
      <c r="Q256" s="3">
        <f>IF(Table1[[#This Row],[Profit]]&lt;0, 1, 0)</f>
        <v>0</v>
      </c>
      <c r="R256" s="6">
        <f>IF(Table1[[#This Row],[Spending_Score]]&lt;= 33, 1.1, IF(Table1[[#This Row],[Spending_Score]]&lt;=66, 1.4, 1.7))</f>
        <v>1.7</v>
      </c>
      <c r="S256" s="6">
        <f>IF(Table1[[#This Row],[Seasonality]]="Low", 0.8, IF(Table1[[#This Row],[Seasonality]]="High", 1.2, 1))</f>
        <v>1.2</v>
      </c>
      <c r="T256" s="2">
        <f>Table1[[#This Row],[Profit]]/Table1[[#This Row],[Purchase_Frequency]]</f>
        <v>479.06666666666666</v>
      </c>
      <c r="U256" s="2">
        <f>IF(Table1[[#This Row],[Customer_Churn]] = 1, Table1[[#This Row],[Profit]], (Table1[[#This Row],[Avg_Sales]] * (Table1[[#This Row],[Purchase_Frequency]] * Table1[[#This Row],[Spend_Factor]]) * Table1[[#This Row],[Seasonality_Factor]]))</f>
        <v>14659.44</v>
      </c>
    </row>
    <row r="257" spans="1:21">
      <c r="A257" s="1">
        <v>45404</v>
      </c>
      <c r="B257">
        <v>256</v>
      </c>
      <c r="C257" s="3">
        <v>33</v>
      </c>
      <c r="D257" t="s">
        <v>23</v>
      </c>
      <c r="E257" s="2">
        <v>85375</v>
      </c>
      <c r="F257" s="3">
        <v>98</v>
      </c>
      <c r="G257" s="3">
        <v>309</v>
      </c>
      <c r="H257" s="2">
        <v>30538</v>
      </c>
      <c r="I257" s="3">
        <v>0</v>
      </c>
      <c r="J257" s="2">
        <v>12948</v>
      </c>
      <c r="K257" s="3">
        <v>4</v>
      </c>
      <c r="L257" t="s">
        <v>22</v>
      </c>
      <c r="M257" s="2">
        <v>15335</v>
      </c>
      <c r="N257" s="3">
        <v>0</v>
      </c>
      <c r="O257" s="3">
        <v>0</v>
      </c>
      <c r="P257" s="2">
        <f>Table1[[#This Row],[Sales]]-Table1[[#This Row],[Marketing_Spend]]</f>
        <v>2387</v>
      </c>
      <c r="Q257" s="3">
        <f>IF(Table1[[#This Row],[Profit]]&lt;0, 1, 0)</f>
        <v>0</v>
      </c>
      <c r="R257" s="6">
        <f>IF(Table1[[#This Row],[Spending_Score]]&lt;= 33, 1.1, IF(Table1[[#This Row],[Spending_Score]]&lt;=66, 1.4, 1.7))</f>
        <v>1.7</v>
      </c>
      <c r="S257" s="6">
        <f>IF(Table1[[#This Row],[Seasonality]]="Low", 0.8, IF(Table1[[#This Row],[Seasonality]]="High", 1.2, 1))</f>
        <v>0.8</v>
      </c>
      <c r="T257" s="2">
        <f>Table1[[#This Row],[Profit]]/Table1[[#This Row],[Purchase_Frequency]]</f>
        <v>596.75</v>
      </c>
      <c r="U257" s="2">
        <f>IF(Table1[[#This Row],[Customer_Churn]] = 1, Table1[[#This Row],[Profit]], (Table1[[#This Row],[Avg_Sales]] * (Table1[[#This Row],[Purchase_Frequency]] * Table1[[#This Row],[Spend_Factor]]) * Table1[[#This Row],[Seasonality_Factor]]))</f>
        <v>3246.32</v>
      </c>
    </row>
    <row r="258" spans="1:21">
      <c r="A258" s="1">
        <v>45353</v>
      </c>
      <c r="B258">
        <v>257</v>
      </c>
      <c r="C258" s="3">
        <v>50</v>
      </c>
      <c r="D258" t="s">
        <v>23</v>
      </c>
      <c r="E258" s="2">
        <v>102180</v>
      </c>
      <c r="F258" s="3">
        <v>12</v>
      </c>
      <c r="G258" s="3">
        <v>569</v>
      </c>
      <c r="H258" s="2">
        <v>16824</v>
      </c>
      <c r="I258" s="3">
        <v>2</v>
      </c>
      <c r="J258" s="2">
        <v>11207</v>
      </c>
      <c r="K258" s="3">
        <v>28</v>
      </c>
      <c r="L258" t="s">
        <v>25</v>
      </c>
      <c r="M258" s="2">
        <v>28741</v>
      </c>
      <c r="N258" s="3">
        <v>0</v>
      </c>
      <c r="O258" s="3">
        <v>0</v>
      </c>
      <c r="P258" s="2">
        <f>Table1[[#This Row],[Sales]]-Table1[[#This Row],[Marketing_Spend]]</f>
        <v>17534</v>
      </c>
      <c r="Q258" s="3">
        <f>IF(Table1[[#This Row],[Profit]]&lt;0, 1, 0)</f>
        <v>0</v>
      </c>
      <c r="R258" s="6">
        <f>IF(Table1[[#This Row],[Spending_Score]]&lt;= 33, 1.1, IF(Table1[[#This Row],[Spending_Score]]&lt;=66, 1.4, 1.7))</f>
        <v>1.1000000000000001</v>
      </c>
      <c r="S258" s="6">
        <f>IF(Table1[[#This Row],[Seasonality]]="Low", 0.8, IF(Table1[[#This Row],[Seasonality]]="High", 1.2, 1))</f>
        <v>1.2</v>
      </c>
      <c r="T258" s="2">
        <f>Table1[[#This Row],[Profit]]/Table1[[#This Row],[Purchase_Frequency]]</f>
        <v>626.21428571428567</v>
      </c>
      <c r="U258" s="2">
        <f>IF(Table1[[#This Row],[Customer_Churn]] = 1, Table1[[#This Row],[Profit]], (Table1[[#This Row],[Avg_Sales]] * (Table1[[#This Row],[Purchase_Frequency]] * Table1[[#This Row],[Spend_Factor]]) * Table1[[#This Row],[Seasonality_Factor]]))</f>
        <v>23144.880000000001</v>
      </c>
    </row>
    <row r="259" spans="1:21">
      <c r="A259" s="1">
        <v>45404</v>
      </c>
      <c r="B259">
        <v>258</v>
      </c>
      <c r="C259" s="3">
        <v>26</v>
      </c>
      <c r="D259" t="s">
        <v>21</v>
      </c>
      <c r="E259" s="2">
        <v>107958</v>
      </c>
      <c r="F259" s="3">
        <v>19</v>
      </c>
      <c r="G259" s="3">
        <v>660</v>
      </c>
      <c r="H259" s="2">
        <v>37125</v>
      </c>
      <c r="I259" s="3">
        <v>1</v>
      </c>
      <c r="J259" s="2">
        <v>3092</v>
      </c>
      <c r="K259" s="3">
        <v>12</v>
      </c>
      <c r="L259" t="s">
        <v>24</v>
      </c>
      <c r="M259" s="2">
        <v>15692</v>
      </c>
      <c r="N259" s="3">
        <v>0</v>
      </c>
      <c r="O259" s="3">
        <v>0</v>
      </c>
      <c r="P259" s="2">
        <f>Table1[[#This Row],[Sales]]-Table1[[#This Row],[Marketing_Spend]]</f>
        <v>12600</v>
      </c>
      <c r="Q259" s="3">
        <f>IF(Table1[[#This Row],[Profit]]&lt;0, 1, 0)</f>
        <v>0</v>
      </c>
      <c r="R259" s="6">
        <f>IF(Table1[[#This Row],[Spending_Score]]&lt;= 33, 1.1, IF(Table1[[#This Row],[Spending_Score]]&lt;=66, 1.4, 1.7))</f>
        <v>1.1000000000000001</v>
      </c>
      <c r="S259" s="6">
        <f>IF(Table1[[#This Row],[Seasonality]]="Low", 0.8, IF(Table1[[#This Row],[Seasonality]]="High", 1.2, 1))</f>
        <v>1</v>
      </c>
      <c r="T259" s="2">
        <f>Table1[[#This Row],[Profit]]/Table1[[#This Row],[Purchase_Frequency]]</f>
        <v>1050</v>
      </c>
      <c r="U259" s="2">
        <f>IF(Table1[[#This Row],[Customer_Churn]] = 1, Table1[[#This Row],[Profit]], (Table1[[#This Row],[Avg_Sales]] * (Table1[[#This Row],[Purchase_Frequency]] * Table1[[#This Row],[Spend_Factor]]) * Table1[[#This Row],[Seasonality_Factor]]))</f>
        <v>13860.000000000002</v>
      </c>
    </row>
    <row r="260" spans="1:21">
      <c r="A260" s="1">
        <v>45349</v>
      </c>
      <c r="B260">
        <v>259</v>
      </c>
      <c r="C260" s="3">
        <v>23</v>
      </c>
      <c r="D260" t="s">
        <v>21</v>
      </c>
      <c r="E260" s="2">
        <v>85375</v>
      </c>
      <c r="F260" s="3">
        <v>44</v>
      </c>
      <c r="G260" s="3">
        <v>556</v>
      </c>
      <c r="H260" s="2">
        <v>11979</v>
      </c>
      <c r="I260" s="3">
        <v>2</v>
      </c>
      <c r="J260" s="2">
        <v>19514</v>
      </c>
      <c r="K260" s="3">
        <v>6</v>
      </c>
      <c r="L260" t="s">
        <v>22</v>
      </c>
      <c r="M260" s="2">
        <v>52295</v>
      </c>
      <c r="N260" s="3">
        <v>1</v>
      </c>
      <c r="O260" s="3">
        <v>0</v>
      </c>
      <c r="P260" s="2">
        <f>Table1[[#This Row],[Sales]]-Table1[[#This Row],[Marketing_Spend]]</f>
        <v>32781</v>
      </c>
      <c r="Q260" s="3">
        <f>IF(Table1[[#This Row],[Profit]]&lt;0, 1, 0)</f>
        <v>0</v>
      </c>
      <c r="R260" s="6">
        <f>IF(Table1[[#This Row],[Spending_Score]]&lt;= 33, 1.1, IF(Table1[[#This Row],[Spending_Score]]&lt;=66, 1.4, 1.7))</f>
        <v>1.4</v>
      </c>
      <c r="S260" s="6">
        <f>IF(Table1[[#This Row],[Seasonality]]="Low", 0.8, IF(Table1[[#This Row],[Seasonality]]="High", 1.2, 1))</f>
        <v>0.8</v>
      </c>
      <c r="T260" s="2">
        <f>Table1[[#This Row],[Profit]]/Table1[[#This Row],[Purchase_Frequency]]</f>
        <v>5463.5</v>
      </c>
      <c r="U260" s="2">
        <f>IF(Table1[[#This Row],[Customer_Churn]] = 1, Table1[[#This Row],[Profit]], (Table1[[#This Row],[Avg_Sales]] * (Table1[[#This Row],[Purchase_Frequency]] * Table1[[#This Row],[Spend_Factor]]) * Table1[[#This Row],[Seasonality_Factor]]))</f>
        <v>32781</v>
      </c>
    </row>
    <row r="261" spans="1:21">
      <c r="A261" s="1">
        <v>45343</v>
      </c>
      <c r="B261">
        <v>260</v>
      </c>
      <c r="C261" s="3">
        <v>33</v>
      </c>
      <c r="D261" t="s">
        <v>23</v>
      </c>
      <c r="E261" s="2">
        <v>22219</v>
      </c>
      <c r="F261" s="3">
        <v>59</v>
      </c>
      <c r="G261" s="3">
        <v>432</v>
      </c>
      <c r="H261" s="2">
        <v>31189</v>
      </c>
      <c r="I261" s="3">
        <v>2</v>
      </c>
      <c r="J261" s="2">
        <v>6242</v>
      </c>
      <c r="K261" s="3">
        <v>19</v>
      </c>
      <c r="L261" t="s">
        <v>22</v>
      </c>
      <c r="M261" s="2">
        <v>50541</v>
      </c>
      <c r="N261" s="3">
        <v>0</v>
      </c>
      <c r="O261" s="3">
        <v>0</v>
      </c>
      <c r="P261" s="2">
        <f>Table1[[#This Row],[Sales]]-Table1[[#This Row],[Marketing_Spend]]</f>
        <v>44299</v>
      </c>
      <c r="Q261" s="3">
        <f>IF(Table1[[#This Row],[Profit]]&lt;0, 1, 0)</f>
        <v>0</v>
      </c>
      <c r="R261" s="6">
        <f>IF(Table1[[#This Row],[Spending_Score]]&lt;= 33, 1.1, IF(Table1[[#This Row],[Spending_Score]]&lt;=66, 1.4, 1.7))</f>
        <v>1.4</v>
      </c>
      <c r="S261" s="6">
        <f>IF(Table1[[#This Row],[Seasonality]]="Low", 0.8, IF(Table1[[#This Row],[Seasonality]]="High", 1.2, 1))</f>
        <v>0.8</v>
      </c>
      <c r="T261" s="2">
        <f>Table1[[#This Row],[Profit]]/Table1[[#This Row],[Purchase_Frequency]]</f>
        <v>2331.5263157894738</v>
      </c>
      <c r="U261" s="2">
        <f>IF(Table1[[#This Row],[Customer_Churn]] = 1, Table1[[#This Row],[Profit]], (Table1[[#This Row],[Avg_Sales]] * (Table1[[#This Row],[Purchase_Frequency]] * Table1[[#This Row],[Spend_Factor]]) * Table1[[#This Row],[Seasonality_Factor]]))</f>
        <v>49614.880000000005</v>
      </c>
    </row>
    <row r="262" spans="1:21">
      <c r="A262" s="1">
        <v>45303</v>
      </c>
      <c r="B262">
        <v>261</v>
      </c>
      <c r="C262" s="3">
        <v>46</v>
      </c>
      <c r="D262" t="s">
        <v>23</v>
      </c>
      <c r="E262" s="2">
        <v>59809</v>
      </c>
      <c r="F262" s="3">
        <v>49</v>
      </c>
      <c r="G262" s="3">
        <v>575</v>
      </c>
      <c r="H262" s="2">
        <v>47600</v>
      </c>
      <c r="I262" s="3">
        <v>0</v>
      </c>
      <c r="J262" s="2">
        <v>9549</v>
      </c>
      <c r="K262" s="3">
        <v>4</v>
      </c>
      <c r="L262" t="s">
        <v>25</v>
      </c>
      <c r="M262" s="2">
        <v>39057</v>
      </c>
      <c r="N262" s="3">
        <v>0</v>
      </c>
      <c r="O262" s="3">
        <v>0</v>
      </c>
      <c r="P262" s="2">
        <f>Table1[[#This Row],[Sales]]-Table1[[#This Row],[Marketing_Spend]]</f>
        <v>29508</v>
      </c>
      <c r="Q262" s="3">
        <f>IF(Table1[[#This Row],[Profit]]&lt;0, 1, 0)</f>
        <v>0</v>
      </c>
      <c r="R262" s="6">
        <f>IF(Table1[[#This Row],[Spending_Score]]&lt;= 33, 1.1, IF(Table1[[#This Row],[Spending_Score]]&lt;=66, 1.4, 1.7))</f>
        <v>1.4</v>
      </c>
      <c r="S262" s="6">
        <f>IF(Table1[[#This Row],[Seasonality]]="Low", 0.8, IF(Table1[[#This Row],[Seasonality]]="High", 1.2, 1))</f>
        <v>1.2</v>
      </c>
      <c r="T262" s="2">
        <f>Table1[[#This Row],[Profit]]/Table1[[#This Row],[Purchase_Frequency]]</f>
        <v>7377</v>
      </c>
      <c r="U262" s="2">
        <f>IF(Table1[[#This Row],[Customer_Churn]] = 1, Table1[[#This Row],[Profit]], (Table1[[#This Row],[Avg_Sales]] * (Table1[[#This Row],[Purchase_Frequency]] * Table1[[#This Row],[Spend_Factor]]) * Table1[[#This Row],[Seasonality_Factor]]))</f>
        <v>49573.439999999995</v>
      </c>
    </row>
    <row r="263" spans="1:21">
      <c r="A263" s="1">
        <v>45330</v>
      </c>
      <c r="B263">
        <v>262</v>
      </c>
      <c r="C263" s="3">
        <v>20</v>
      </c>
      <c r="D263" t="s">
        <v>21</v>
      </c>
      <c r="E263" s="2">
        <v>136748</v>
      </c>
      <c r="F263" s="3">
        <v>61</v>
      </c>
      <c r="G263" s="3">
        <v>812</v>
      </c>
      <c r="H263" s="2">
        <v>17504</v>
      </c>
      <c r="I263" s="3">
        <v>2</v>
      </c>
      <c r="J263" s="2">
        <v>6185</v>
      </c>
      <c r="K263" s="3">
        <v>15</v>
      </c>
      <c r="L263" t="s">
        <v>25</v>
      </c>
      <c r="M263" s="2">
        <v>71983</v>
      </c>
      <c r="N263" s="3">
        <v>0</v>
      </c>
      <c r="O263" s="3">
        <v>1</v>
      </c>
      <c r="P263" s="2">
        <f>Table1[[#This Row],[Sales]]-Table1[[#This Row],[Marketing_Spend]]</f>
        <v>65798</v>
      </c>
      <c r="Q263" s="3">
        <f>IF(Table1[[#This Row],[Profit]]&lt;0, 1, 0)</f>
        <v>0</v>
      </c>
      <c r="R263" s="6">
        <f>IF(Table1[[#This Row],[Spending_Score]]&lt;= 33, 1.1, IF(Table1[[#This Row],[Spending_Score]]&lt;=66, 1.4, 1.7))</f>
        <v>1.4</v>
      </c>
      <c r="S263" s="6">
        <f>IF(Table1[[#This Row],[Seasonality]]="Low", 0.8, IF(Table1[[#This Row],[Seasonality]]="High", 1.2, 1))</f>
        <v>1.2</v>
      </c>
      <c r="T263" s="2">
        <f>Table1[[#This Row],[Profit]]/Table1[[#This Row],[Purchase_Frequency]]</f>
        <v>4386.5333333333338</v>
      </c>
      <c r="U263" s="2">
        <f>IF(Table1[[#This Row],[Customer_Churn]] = 1, Table1[[#This Row],[Profit]], (Table1[[#This Row],[Avg_Sales]] * (Table1[[#This Row],[Purchase_Frequency]] * Table1[[#This Row],[Spend_Factor]]) * Table1[[#This Row],[Seasonality_Factor]]))</f>
        <v>110540.64000000001</v>
      </c>
    </row>
    <row r="264" spans="1:21">
      <c r="A264" s="1">
        <v>45293</v>
      </c>
      <c r="B264">
        <v>263</v>
      </c>
      <c r="C264" s="3">
        <v>37</v>
      </c>
      <c r="D264" t="s">
        <v>23</v>
      </c>
      <c r="E264" s="2">
        <v>25287</v>
      </c>
      <c r="F264" s="3">
        <v>17</v>
      </c>
      <c r="G264" s="3">
        <v>612</v>
      </c>
      <c r="H264" s="2">
        <v>25669</v>
      </c>
      <c r="I264" s="3">
        <v>0</v>
      </c>
      <c r="J264" s="2">
        <v>16271</v>
      </c>
      <c r="K264" s="3">
        <v>9</v>
      </c>
      <c r="L264" t="s">
        <v>22</v>
      </c>
      <c r="M264" s="2">
        <v>24583</v>
      </c>
      <c r="N264" s="3">
        <v>0</v>
      </c>
      <c r="O264" s="3">
        <v>0</v>
      </c>
      <c r="P264" s="2">
        <f>Table1[[#This Row],[Sales]]-Table1[[#This Row],[Marketing_Spend]]</f>
        <v>8312</v>
      </c>
      <c r="Q264" s="3">
        <f>IF(Table1[[#This Row],[Profit]]&lt;0, 1, 0)</f>
        <v>0</v>
      </c>
      <c r="R264" s="6">
        <f>IF(Table1[[#This Row],[Spending_Score]]&lt;= 33, 1.1, IF(Table1[[#This Row],[Spending_Score]]&lt;=66, 1.4, 1.7))</f>
        <v>1.1000000000000001</v>
      </c>
      <c r="S264" s="6">
        <f>IF(Table1[[#This Row],[Seasonality]]="Low", 0.8, IF(Table1[[#This Row],[Seasonality]]="High", 1.2, 1))</f>
        <v>0.8</v>
      </c>
      <c r="T264" s="2">
        <f>Table1[[#This Row],[Profit]]/Table1[[#This Row],[Purchase_Frequency]]</f>
        <v>923.55555555555554</v>
      </c>
      <c r="U264" s="2">
        <f>IF(Table1[[#This Row],[Customer_Churn]] = 1, Table1[[#This Row],[Profit]], (Table1[[#This Row],[Avg_Sales]] * (Table1[[#This Row],[Purchase_Frequency]] * Table1[[#This Row],[Spend_Factor]]) * Table1[[#This Row],[Seasonality_Factor]]))</f>
        <v>7314.5600000000013</v>
      </c>
    </row>
    <row r="265" spans="1:21">
      <c r="A265" s="1">
        <v>45294</v>
      </c>
      <c r="B265">
        <v>264</v>
      </c>
      <c r="C265" s="3">
        <v>53</v>
      </c>
      <c r="D265" t="s">
        <v>23</v>
      </c>
      <c r="E265" s="2">
        <v>146593</v>
      </c>
      <c r="F265" s="3">
        <v>74</v>
      </c>
      <c r="G265" s="3">
        <v>588</v>
      </c>
      <c r="H265" s="2">
        <v>29817</v>
      </c>
      <c r="I265" s="3">
        <v>0</v>
      </c>
      <c r="J265" s="2">
        <v>6776</v>
      </c>
      <c r="K265" s="3">
        <v>5</v>
      </c>
      <c r="L265" t="s">
        <v>25</v>
      </c>
      <c r="M265" s="2">
        <v>27765</v>
      </c>
      <c r="N265" s="3">
        <v>0</v>
      </c>
      <c r="O265" s="3">
        <v>0</v>
      </c>
      <c r="P265" s="2">
        <f>Table1[[#This Row],[Sales]]-Table1[[#This Row],[Marketing_Spend]]</f>
        <v>20989</v>
      </c>
      <c r="Q265" s="3">
        <f>IF(Table1[[#This Row],[Profit]]&lt;0, 1, 0)</f>
        <v>0</v>
      </c>
      <c r="R265" s="6">
        <f>IF(Table1[[#This Row],[Spending_Score]]&lt;= 33, 1.1, IF(Table1[[#This Row],[Spending_Score]]&lt;=66, 1.4, 1.7))</f>
        <v>1.7</v>
      </c>
      <c r="S265" s="6">
        <f>IF(Table1[[#This Row],[Seasonality]]="Low", 0.8, IF(Table1[[#This Row],[Seasonality]]="High", 1.2, 1))</f>
        <v>1.2</v>
      </c>
      <c r="T265" s="2">
        <f>Table1[[#This Row],[Profit]]/Table1[[#This Row],[Purchase_Frequency]]</f>
        <v>4197.8</v>
      </c>
      <c r="U265" s="2">
        <f>IF(Table1[[#This Row],[Customer_Churn]] = 1, Table1[[#This Row],[Profit]], (Table1[[#This Row],[Avg_Sales]] * (Table1[[#This Row],[Purchase_Frequency]] * Table1[[#This Row],[Spend_Factor]]) * Table1[[#This Row],[Seasonality_Factor]]))</f>
        <v>42817.560000000005</v>
      </c>
    </row>
    <row r="266" spans="1:21">
      <c r="A266" s="1">
        <v>45404</v>
      </c>
      <c r="B266">
        <v>265</v>
      </c>
      <c r="C266" s="3">
        <v>36</v>
      </c>
      <c r="D266" t="s">
        <v>23</v>
      </c>
      <c r="E266" s="2">
        <v>54387</v>
      </c>
      <c r="F266" s="3">
        <v>57</v>
      </c>
      <c r="G266" s="3">
        <v>420</v>
      </c>
      <c r="H266" s="2">
        <v>39964</v>
      </c>
      <c r="I266" s="3">
        <v>0</v>
      </c>
      <c r="J266" s="2">
        <v>13449</v>
      </c>
      <c r="K266" s="3">
        <v>13</v>
      </c>
      <c r="L266" t="s">
        <v>24</v>
      </c>
      <c r="M266" s="2">
        <v>64287</v>
      </c>
      <c r="N266" s="3">
        <v>0</v>
      </c>
      <c r="O266" s="3">
        <v>0</v>
      </c>
      <c r="P266" s="2">
        <f>Table1[[#This Row],[Sales]]-Table1[[#This Row],[Marketing_Spend]]</f>
        <v>50838</v>
      </c>
      <c r="Q266" s="3">
        <f>IF(Table1[[#This Row],[Profit]]&lt;0, 1, 0)</f>
        <v>0</v>
      </c>
      <c r="R266" s="6">
        <f>IF(Table1[[#This Row],[Spending_Score]]&lt;= 33, 1.1, IF(Table1[[#This Row],[Spending_Score]]&lt;=66, 1.4, 1.7))</f>
        <v>1.4</v>
      </c>
      <c r="S266" s="6">
        <f>IF(Table1[[#This Row],[Seasonality]]="Low", 0.8, IF(Table1[[#This Row],[Seasonality]]="High", 1.2, 1))</f>
        <v>1</v>
      </c>
      <c r="T266" s="2">
        <f>Table1[[#This Row],[Profit]]/Table1[[#This Row],[Purchase_Frequency]]</f>
        <v>3910.6153846153848</v>
      </c>
      <c r="U266" s="2">
        <f>IF(Table1[[#This Row],[Customer_Churn]] = 1, Table1[[#This Row],[Profit]], (Table1[[#This Row],[Avg_Sales]] * (Table1[[#This Row],[Purchase_Frequency]] * Table1[[#This Row],[Spend_Factor]]) * Table1[[#This Row],[Seasonality_Factor]]))</f>
        <v>71173.2</v>
      </c>
    </row>
    <row r="267" spans="1:21">
      <c r="A267" s="1">
        <v>45392</v>
      </c>
      <c r="B267">
        <v>266</v>
      </c>
      <c r="C267" s="3">
        <v>43</v>
      </c>
      <c r="D267" t="s">
        <v>21</v>
      </c>
      <c r="E267" s="2">
        <v>28512</v>
      </c>
      <c r="F267" s="3">
        <v>55</v>
      </c>
      <c r="G267" s="3">
        <v>406</v>
      </c>
      <c r="H267" s="2">
        <v>29817</v>
      </c>
      <c r="I267" s="3">
        <v>1</v>
      </c>
      <c r="J267" s="2">
        <v>8823</v>
      </c>
      <c r="K267" s="3">
        <v>23</v>
      </c>
      <c r="L267" t="s">
        <v>25</v>
      </c>
      <c r="M267" s="2">
        <v>28906</v>
      </c>
      <c r="N267" s="3">
        <v>0</v>
      </c>
      <c r="O267" s="3">
        <v>0</v>
      </c>
      <c r="P267" s="2">
        <f>Table1[[#This Row],[Sales]]-Table1[[#This Row],[Marketing_Spend]]</f>
        <v>20083</v>
      </c>
      <c r="Q267" s="3">
        <f>IF(Table1[[#This Row],[Profit]]&lt;0, 1, 0)</f>
        <v>0</v>
      </c>
      <c r="R267" s="6">
        <f>IF(Table1[[#This Row],[Spending_Score]]&lt;= 33, 1.1, IF(Table1[[#This Row],[Spending_Score]]&lt;=66, 1.4, 1.7))</f>
        <v>1.4</v>
      </c>
      <c r="S267" s="6">
        <f>IF(Table1[[#This Row],[Seasonality]]="Low", 0.8, IF(Table1[[#This Row],[Seasonality]]="High", 1.2, 1))</f>
        <v>1.2</v>
      </c>
      <c r="T267" s="2">
        <f>Table1[[#This Row],[Profit]]/Table1[[#This Row],[Purchase_Frequency]]</f>
        <v>873.17391304347825</v>
      </c>
      <c r="U267" s="2">
        <f>IF(Table1[[#This Row],[Customer_Churn]] = 1, Table1[[#This Row],[Profit]], (Table1[[#This Row],[Avg_Sales]] * (Table1[[#This Row],[Purchase_Frequency]] * Table1[[#This Row],[Spend_Factor]]) * Table1[[#This Row],[Seasonality_Factor]]))</f>
        <v>33739.439999999995</v>
      </c>
    </row>
    <row r="268" spans="1:21">
      <c r="A268" s="1">
        <v>45404</v>
      </c>
      <c r="B268">
        <v>267</v>
      </c>
      <c r="C268" s="3">
        <v>20</v>
      </c>
      <c r="D268" t="s">
        <v>21</v>
      </c>
      <c r="E268" s="2">
        <v>21342</v>
      </c>
      <c r="F268" s="3">
        <v>47</v>
      </c>
      <c r="G268" s="3">
        <v>503</v>
      </c>
      <c r="H268" s="2">
        <v>30227</v>
      </c>
      <c r="I268" s="3">
        <v>1</v>
      </c>
      <c r="J268" s="2">
        <v>16717</v>
      </c>
      <c r="K268" s="3">
        <v>26</v>
      </c>
      <c r="L268" t="s">
        <v>24</v>
      </c>
      <c r="M268" s="2">
        <v>90103</v>
      </c>
      <c r="N268" s="3">
        <v>0</v>
      </c>
      <c r="O268" s="3">
        <v>0</v>
      </c>
      <c r="P268" s="2">
        <f>Table1[[#This Row],[Sales]]-Table1[[#This Row],[Marketing_Spend]]</f>
        <v>73386</v>
      </c>
      <c r="Q268" s="3">
        <f>IF(Table1[[#This Row],[Profit]]&lt;0, 1, 0)</f>
        <v>0</v>
      </c>
      <c r="R268" s="6">
        <f>IF(Table1[[#This Row],[Spending_Score]]&lt;= 33, 1.1, IF(Table1[[#This Row],[Spending_Score]]&lt;=66, 1.4, 1.7))</f>
        <v>1.4</v>
      </c>
      <c r="S268" s="6">
        <f>IF(Table1[[#This Row],[Seasonality]]="Low", 0.8, IF(Table1[[#This Row],[Seasonality]]="High", 1.2, 1))</f>
        <v>1</v>
      </c>
      <c r="T268" s="2">
        <f>Table1[[#This Row],[Profit]]/Table1[[#This Row],[Purchase_Frequency]]</f>
        <v>2822.5384615384614</v>
      </c>
      <c r="U268" s="2">
        <f>IF(Table1[[#This Row],[Customer_Churn]] = 1, Table1[[#This Row],[Profit]], (Table1[[#This Row],[Avg_Sales]] * (Table1[[#This Row],[Purchase_Frequency]] * Table1[[#This Row],[Spend_Factor]]) * Table1[[#This Row],[Seasonality_Factor]]))</f>
        <v>102740.4</v>
      </c>
    </row>
    <row r="269" spans="1:21">
      <c r="A269" s="1">
        <v>45347</v>
      </c>
      <c r="B269">
        <v>268</v>
      </c>
      <c r="C269" s="3">
        <v>36</v>
      </c>
      <c r="D269" t="s">
        <v>21</v>
      </c>
      <c r="E269" s="2">
        <v>83076</v>
      </c>
      <c r="F269" s="3">
        <v>12</v>
      </c>
      <c r="G269" s="3">
        <v>464</v>
      </c>
      <c r="H269" s="2">
        <v>10978</v>
      </c>
      <c r="I269" s="3">
        <v>0</v>
      </c>
      <c r="J269" s="2">
        <v>8355</v>
      </c>
      <c r="K269" s="3">
        <v>18</v>
      </c>
      <c r="L269" t="s">
        <v>24</v>
      </c>
      <c r="M269" s="2">
        <v>84675</v>
      </c>
      <c r="N269" s="3">
        <v>0</v>
      </c>
      <c r="O269" s="3">
        <v>0</v>
      </c>
      <c r="P269" s="2">
        <f>Table1[[#This Row],[Sales]]-Table1[[#This Row],[Marketing_Spend]]</f>
        <v>76320</v>
      </c>
      <c r="Q269" s="3">
        <f>IF(Table1[[#This Row],[Profit]]&lt;0, 1, 0)</f>
        <v>0</v>
      </c>
      <c r="R269" s="6">
        <f>IF(Table1[[#This Row],[Spending_Score]]&lt;= 33, 1.1, IF(Table1[[#This Row],[Spending_Score]]&lt;=66, 1.4, 1.7))</f>
        <v>1.1000000000000001</v>
      </c>
      <c r="S269" s="6">
        <f>IF(Table1[[#This Row],[Seasonality]]="Low", 0.8, IF(Table1[[#This Row],[Seasonality]]="High", 1.2, 1))</f>
        <v>1</v>
      </c>
      <c r="T269" s="2">
        <f>Table1[[#This Row],[Profit]]/Table1[[#This Row],[Purchase_Frequency]]</f>
        <v>4240</v>
      </c>
      <c r="U269" s="2">
        <f>IF(Table1[[#This Row],[Customer_Churn]] = 1, Table1[[#This Row],[Profit]], (Table1[[#This Row],[Avg_Sales]] * (Table1[[#This Row],[Purchase_Frequency]] * Table1[[#This Row],[Spend_Factor]]) * Table1[[#This Row],[Seasonality_Factor]]))</f>
        <v>83952</v>
      </c>
    </row>
    <row r="270" spans="1:21">
      <c r="A270" s="1">
        <v>45372</v>
      </c>
      <c r="B270">
        <v>269</v>
      </c>
      <c r="C270" s="3">
        <v>37</v>
      </c>
      <c r="D270" t="s">
        <v>21</v>
      </c>
      <c r="E270" s="2">
        <v>128872</v>
      </c>
      <c r="F270" s="3">
        <v>62</v>
      </c>
      <c r="G270" s="3">
        <v>604</v>
      </c>
      <c r="H270" s="2">
        <v>26991</v>
      </c>
      <c r="I270" s="3">
        <v>2</v>
      </c>
      <c r="J270" s="2">
        <v>7465</v>
      </c>
      <c r="K270" s="3">
        <v>5</v>
      </c>
      <c r="L270" t="s">
        <v>24</v>
      </c>
      <c r="M270" s="2">
        <v>51525</v>
      </c>
      <c r="N270" s="3">
        <v>0</v>
      </c>
      <c r="O270" s="3">
        <v>0</v>
      </c>
      <c r="P270" s="2">
        <f>Table1[[#This Row],[Sales]]-Table1[[#This Row],[Marketing_Spend]]</f>
        <v>44060</v>
      </c>
      <c r="Q270" s="3">
        <f>IF(Table1[[#This Row],[Profit]]&lt;0, 1, 0)</f>
        <v>0</v>
      </c>
      <c r="R270" s="6">
        <f>IF(Table1[[#This Row],[Spending_Score]]&lt;= 33, 1.1, IF(Table1[[#This Row],[Spending_Score]]&lt;=66, 1.4, 1.7))</f>
        <v>1.4</v>
      </c>
      <c r="S270" s="6">
        <f>IF(Table1[[#This Row],[Seasonality]]="Low", 0.8, IF(Table1[[#This Row],[Seasonality]]="High", 1.2, 1))</f>
        <v>1</v>
      </c>
      <c r="T270" s="2">
        <f>Table1[[#This Row],[Profit]]/Table1[[#This Row],[Purchase_Frequency]]</f>
        <v>8812</v>
      </c>
      <c r="U270" s="2">
        <f>IF(Table1[[#This Row],[Customer_Churn]] = 1, Table1[[#This Row],[Profit]], (Table1[[#This Row],[Avg_Sales]] * (Table1[[#This Row],[Purchase_Frequency]] * Table1[[#This Row],[Spend_Factor]]) * Table1[[#This Row],[Seasonality_Factor]]))</f>
        <v>61684</v>
      </c>
    </row>
    <row r="271" spans="1:21">
      <c r="A271" s="1">
        <v>45350</v>
      </c>
      <c r="B271">
        <v>270</v>
      </c>
      <c r="C271" s="3">
        <v>49</v>
      </c>
      <c r="D271" t="s">
        <v>21</v>
      </c>
      <c r="E271" s="2">
        <v>39216</v>
      </c>
      <c r="F271" s="3">
        <v>80</v>
      </c>
      <c r="G271" s="3">
        <v>796</v>
      </c>
      <c r="H271" s="2">
        <v>22153</v>
      </c>
      <c r="I271" s="3">
        <v>0</v>
      </c>
      <c r="J271" s="2">
        <v>13737</v>
      </c>
      <c r="K271" s="3">
        <v>25</v>
      </c>
      <c r="L271" t="s">
        <v>24</v>
      </c>
      <c r="M271" s="2">
        <v>43230</v>
      </c>
      <c r="N271" s="3">
        <v>0</v>
      </c>
      <c r="O271" s="3">
        <v>1</v>
      </c>
      <c r="P271" s="2">
        <f>Table1[[#This Row],[Sales]]-Table1[[#This Row],[Marketing_Spend]]</f>
        <v>29493</v>
      </c>
      <c r="Q271" s="3">
        <f>IF(Table1[[#This Row],[Profit]]&lt;0, 1, 0)</f>
        <v>0</v>
      </c>
      <c r="R271" s="6">
        <f>IF(Table1[[#This Row],[Spending_Score]]&lt;= 33, 1.1, IF(Table1[[#This Row],[Spending_Score]]&lt;=66, 1.4, 1.7))</f>
        <v>1.7</v>
      </c>
      <c r="S271" s="6">
        <f>IF(Table1[[#This Row],[Seasonality]]="Low", 0.8, IF(Table1[[#This Row],[Seasonality]]="High", 1.2, 1))</f>
        <v>1</v>
      </c>
      <c r="T271" s="2">
        <f>Table1[[#This Row],[Profit]]/Table1[[#This Row],[Purchase_Frequency]]</f>
        <v>1179.72</v>
      </c>
      <c r="U271" s="2">
        <f>IF(Table1[[#This Row],[Customer_Churn]] = 1, Table1[[#This Row],[Profit]], (Table1[[#This Row],[Avg_Sales]] * (Table1[[#This Row],[Purchase_Frequency]] * Table1[[#This Row],[Spend_Factor]]) * Table1[[#This Row],[Seasonality_Factor]]))</f>
        <v>50138.1</v>
      </c>
    </row>
    <row r="272" spans="1:21">
      <c r="A272" s="1">
        <v>45404</v>
      </c>
      <c r="B272">
        <v>271</v>
      </c>
      <c r="C272" s="3">
        <v>24</v>
      </c>
      <c r="D272" t="s">
        <v>21</v>
      </c>
      <c r="E272" s="2">
        <v>137512</v>
      </c>
      <c r="F272" s="3">
        <v>88</v>
      </c>
      <c r="G272" s="3">
        <v>455</v>
      </c>
      <c r="H272" s="2">
        <v>38548</v>
      </c>
      <c r="I272" s="3">
        <v>2</v>
      </c>
      <c r="J272" s="2">
        <v>18881</v>
      </c>
      <c r="K272" s="3">
        <v>16</v>
      </c>
      <c r="L272" t="s">
        <v>24</v>
      </c>
      <c r="M272" s="2">
        <v>24520</v>
      </c>
      <c r="N272" s="3">
        <v>0</v>
      </c>
      <c r="O272" s="3">
        <v>0</v>
      </c>
      <c r="P272" s="2">
        <f>Table1[[#This Row],[Sales]]-Table1[[#This Row],[Marketing_Spend]]</f>
        <v>5639</v>
      </c>
      <c r="Q272" s="3">
        <f>IF(Table1[[#This Row],[Profit]]&lt;0, 1, 0)</f>
        <v>0</v>
      </c>
      <c r="R272" s="6">
        <f>IF(Table1[[#This Row],[Spending_Score]]&lt;= 33, 1.1, IF(Table1[[#This Row],[Spending_Score]]&lt;=66, 1.4, 1.7))</f>
        <v>1.7</v>
      </c>
      <c r="S272" s="6">
        <f>IF(Table1[[#This Row],[Seasonality]]="Low", 0.8, IF(Table1[[#This Row],[Seasonality]]="High", 1.2, 1))</f>
        <v>1</v>
      </c>
      <c r="T272" s="2">
        <f>Table1[[#This Row],[Profit]]/Table1[[#This Row],[Purchase_Frequency]]</f>
        <v>352.4375</v>
      </c>
      <c r="U272" s="2">
        <f>IF(Table1[[#This Row],[Customer_Churn]] = 1, Table1[[#This Row],[Profit]], (Table1[[#This Row],[Avg_Sales]] * (Table1[[#This Row],[Purchase_Frequency]] * Table1[[#This Row],[Spend_Factor]]) * Table1[[#This Row],[Seasonality_Factor]]))</f>
        <v>9586.2999999999993</v>
      </c>
    </row>
    <row r="273" spans="1:21">
      <c r="A273" s="1">
        <v>45293</v>
      </c>
      <c r="B273">
        <v>272</v>
      </c>
      <c r="C273" s="3">
        <v>69</v>
      </c>
      <c r="D273" t="s">
        <v>21</v>
      </c>
      <c r="E273" s="2">
        <v>136682</v>
      </c>
      <c r="F273" s="3">
        <v>83</v>
      </c>
      <c r="G273" s="3">
        <v>588</v>
      </c>
      <c r="H273" s="2">
        <v>47676</v>
      </c>
      <c r="I273" s="3">
        <v>0</v>
      </c>
      <c r="J273" s="2">
        <v>14324</v>
      </c>
      <c r="K273" s="3">
        <v>27</v>
      </c>
      <c r="L273" t="s">
        <v>25</v>
      </c>
      <c r="M273" s="2">
        <v>90238</v>
      </c>
      <c r="N273" s="3">
        <v>0</v>
      </c>
      <c r="O273" s="3">
        <v>0</v>
      </c>
      <c r="P273" s="2">
        <f>Table1[[#This Row],[Sales]]-Table1[[#This Row],[Marketing_Spend]]</f>
        <v>75914</v>
      </c>
      <c r="Q273" s="3">
        <f>IF(Table1[[#This Row],[Profit]]&lt;0, 1, 0)</f>
        <v>0</v>
      </c>
      <c r="R273" s="6">
        <f>IF(Table1[[#This Row],[Spending_Score]]&lt;= 33, 1.1, IF(Table1[[#This Row],[Spending_Score]]&lt;=66, 1.4, 1.7))</f>
        <v>1.7</v>
      </c>
      <c r="S273" s="6">
        <f>IF(Table1[[#This Row],[Seasonality]]="Low", 0.8, IF(Table1[[#This Row],[Seasonality]]="High", 1.2, 1))</f>
        <v>1.2</v>
      </c>
      <c r="T273" s="2">
        <f>Table1[[#This Row],[Profit]]/Table1[[#This Row],[Purchase_Frequency]]</f>
        <v>2811.6296296296296</v>
      </c>
      <c r="U273" s="2">
        <f>IF(Table1[[#This Row],[Customer_Churn]] = 1, Table1[[#This Row],[Profit]], (Table1[[#This Row],[Avg_Sales]] * (Table1[[#This Row],[Purchase_Frequency]] * Table1[[#This Row],[Spend_Factor]]) * Table1[[#This Row],[Seasonality_Factor]]))</f>
        <v>154864.55999999997</v>
      </c>
    </row>
    <row r="274" spans="1:21">
      <c r="A274" s="1">
        <v>45293</v>
      </c>
      <c r="B274">
        <v>273</v>
      </c>
      <c r="C274" s="3">
        <v>58</v>
      </c>
      <c r="D274" t="s">
        <v>23</v>
      </c>
      <c r="E274" s="2">
        <v>113070</v>
      </c>
      <c r="F274" s="3">
        <v>8</v>
      </c>
      <c r="G274" s="3">
        <v>550</v>
      </c>
      <c r="H274" s="2">
        <v>44071</v>
      </c>
      <c r="I274" s="3">
        <v>2</v>
      </c>
      <c r="J274" s="2">
        <v>11350</v>
      </c>
      <c r="K274" s="3">
        <v>19</v>
      </c>
      <c r="L274" t="s">
        <v>24</v>
      </c>
      <c r="M274" s="2">
        <v>56934</v>
      </c>
      <c r="N274" s="3">
        <v>0</v>
      </c>
      <c r="O274" s="3">
        <v>0</v>
      </c>
      <c r="P274" s="2">
        <f>Table1[[#This Row],[Sales]]-Table1[[#This Row],[Marketing_Spend]]</f>
        <v>45584</v>
      </c>
      <c r="Q274" s="3">
        <f>IF(Table1[[#This Row],[Profit]]&lt;0, 1, 0)</f>
        <v>0</v>
      </c>
      <c r="R274" s="6">
        <f>IF(Table1[[#This Row],[Spending_Score]]&lt;= 33, 1.1, IF(Table1[[#This Row],[Spending_Score]]&lt;=66, 1.4, 1.7))</f>
        <v>1.1000000000000001</v>
      </c>
      <c r="S274" s="6">
        <f>IF(Table1[[#This Row],[Seasonality]]="Low", 0.8, IF(Table1[[#This Row],[Seasonality]]="High", 1.2, 1))</f>
        <v>1</v>
      </c>
      <c r="T274" s="2">
        <f>Table1[[#This Row],[Profit]]/Table1[[#This Row],[Purchase_Frequency]]</f>
        <v>2399.1578947368421</v>
      </c>
      <c r="U274" s="2">
        <f>IF(Table1[[#This Row],[Customer_Churn]] = 1, Table1[[#This Row],[Profit]], (Table1[[#This Row],[Avg_Sales]] * (Table1[[#This Row],[Purchase_Frequency]] * Table1[[#This Row],[Spend_Factor]]) * Table1[[#This Row],[Seasonality_Factor]]))</f>
        <v>50142.400000000001</v>
      </c>
    </row>
    <row r="275" spans="1:21">
      <c r="A275" s="1">
        <v>45383</v>
      </c>
      <c r="B275">
        <v>274</v>
      </c>
      <c r="C275" s="3">
        <v>50</v>
      </c>
      <c r="D275" t="s">
        <v>23</v>
      </c>
      <c r="E275" s="2">
        <v>85375</v>
      </c>
      <c r="F275" s="3">
        <v>95</v>
      </c>
      <c r="G275" s="3">
        <v>633</v>
      </c>
      <c r="H275" s="2">
        <v>8983</v>
      </c>
      <c r="I275" s="3">
        <v>1</v>
      </c>
      <c r="J275" s="2">
        <v>3555</v>
      </c>
      <c r="K275" s="3">
        <v>14</v>
      </c>
      <c r="L275" t="s">
        <v>25</v>
      </c>
      <c r="M275" s="2">
        <v>30566</v>
      </c>
      <c r="N275" s="3">
        <v>0</v>
      </c>
      <c r="O275" s="3">
        <v>0</v>
      </c>
      <c r="P275" s="2">
        <f>Table1[[#This Row],[Sales]]-Table1[[#This Row],[Marketing_Spend]]</f>
        <v>27011</v>
      </c>
      <c r="Q275" s="3">
        <f>IF(Table1[[#This Row],[Profit]]&lt;0, 1, 0)</f>
        <v>0</v>
      </c>
      <c r="R275" s="6">
        <f>IF(Table1[[#This Row],[Spending_Score]]&lt;= 33, 1.1, IF(Table1[[#This Row],[Spending_Score]]&lt;=66, 1.4, 1.7))</f>
        <v>1.7</v>
      </c>
      <c r="S275" s="6">
        <f>IF(Table1[[#This Row],[Seasonality]]="Low", 0.8, IF(Table1[[#This Row],[Seasonality]]="High", 1.2, 1))</f>
        <v>1.2</v>
      </c>
      <c r="T275" s="2">
        <f>Table1[[#This Row],[Profit]]/Table1[[#This Row],[Purchase_Frequency]]</f>
        <v>1929.3571428571429</v>
      </c>
      <c r="U275" s="2">
        <f>IF(Table1[[#This Row],[Customer_Churn]] = 1, Table1[[#This Row],[Profit]], (Table1[[#This Row],[Avg_Sales]] * (Table1[[#This Row],[Purchase_Frequency]] * Table1[[#This Row],[Spend_Factor]]) * Table1[[#This Row],[Seasonality_Factor]]))</f>
        <v>55102.44</v>
      </c>
    </row>
    <row r="276" spans="1:21">
      <c r="A276" s="1">
        <v>45345</v>
      </c>
      <c r="B276">
        <v>275</v>
      </c>
      <c r="C276" s="3">
        <v>57</v>
      </c>
      <c r="D276" t="s">
        <v>23</v>
      </c>
      <c r="E276" s="2">
        <v>117829</v>
      </c>
      <c r="F276" s="3">
        <v>21</v>
      </c>
      <c r="G276" s="3">
        <v>810</v>
      </c>
      <c r="H276" s="2">
        <v>14503</v>
      </c>
      <c r="I276" s="3">
        <v>2</v>
      </c>
      <c r="J276" s="2">
        <v>3951</v>
      </c>
      <c r="K276" s="3">
        <v>25</v>
      </c>
      <c r="L276" t="s">
        <v>24</v>
      </c>
      <c r="M276" s="2">
        <v>78193</v>
      </c>
      <c r="N276" s="3">
        <v>0</v>
      </c>
      <c r="O276" s="3">
        <v>0</v>
      </c>
      <c r="P276" s="2">
        <f>Table1[[#This Row],[Sales]]-Table1[[#This Row],[Marketing_Spend]]</f>
        <v>74242</v>
      </c>
      <c r="Q276" s="3">
        <f>IF(Table1[[#This Row],[Profit]]&lt;0, 1, 0)</f>
        <v>0</v>
      </c>
      <c r="R276" s="6">
        <f>IF(Table1[[#This Row],[Spending_Score]]&lt;= 33, 1.1, IF(Table1[[#This Row],[Spending_Score]]&lt;=66, 1.4, 1.7))</f>
        <v>1.1000000000000001</v>
      </c>
      <c r="S276" s="6">
        <f>IF(Table1[[#This Row],[Seasonality]]="Low", 0.8, IF(Table1[[#This Row],[Seasonality]]="High", 1.2, 1))</f>
        <v>1</v>
      </c>
      <c r="T276" s="2">
        <f>Table1[[#This Row],[Profit]]/Table1[[#This Row],[Purchase_Frequency]]</f>
        <v>2969.68</v>
      </c>
      <c r="U276" s="2">
        <f>IF(Table1[[#This Row],[Customer_Churn]] = 1, Table1[[#This Row],[Profit]], (Table1[[#This Row],[Avg_Sales]] * (Table1[[#This Row],[Purchase_Frequency]] * Table1[[#This Row],[Spend_Factor]]) * Table1[[#This Row],[Seasonality_Factor]]))</f>
        <v>81666.200000000012</v>
      </c>
    </row>
    <row r="277" spans="1:21">
      <c r="A277" s="1">
        <v>45378</v>
      </c>
      <c r="B277">
        <v>276</v>
      </c>
      <c r="C277" s="3">
        <v>56</v>
      </c>
      <c r="D277" t="s">
        <v>23</v>
      </c>
      <c r="E277" s="2">
        <v>46614</v>
      </c>
      <c r="F277" s="3">
        <v>81</v>
      </c>
      <c r="G277" s="3">
        <v>592</v>
      </c>
      <c r="H277" s="2">
        <v>34921</v>
      </c>
      <c r="I277" s="3">
        <v>0</v>
      </c>
      <c r="J277" s="2">
        <v>18622</v>
      </c>
      <c r="K277" s="3">
        <v>16</v>
      </c>
      <c r="L277" t="s">
        <v>22</v>
      </c>
      <c r="M277" s="2">
        <v>35134</v>
      </c>
      <c r="N277" s="3">
        <v>0</v>
      </c>
      <c r="O277" s="3">
        <v>0</v>
      </c>
      <c r="P277" s="2">
        <f>Table1[[#This Row],[Sales]]-Table1[[#This Row],[Marketing_Spend]]</f>
        <v>16512</v>
      </c>
      <c r="Q277" s="3">
        <f>IF(Table1[[#This Row],[Profit]]&lt;0, 1, 0)</f>
        <v>0</v>
      </c>
      <c r="R277" s="6">
        <f>IF(Table1[[#This Row],[Spending_Score]]&lt;= 33, 1.1, IF(Table1[[#This Row],[Spending_Score]]&lt;=66, 1.4, 1.7))</f>
        <v>1.7</v>
      </c>
      <c r="S277" s="6">
        <f>IF(Table1[[#This Row],[Seasonality]]="Low", 0.8, IF(Table1[[#This Row],[Seasonality]]="High", 1.2, 1))</f>
        <v>0.8</v>
      </c>
      <c r="T277" s="2">
        <f>Table1[[#This Row],[Profit]]/Table1[[#This Row],[Purchase_Frequency]]</f>
        <v>1032</v>
      </c>
      <c r="U277" s="2">
        <f>IF(Table1[[#This Row],[Customer_Churn]] = 1, Table1[[#This Row],[Profit]], (Table1[[#This Row],[Avg_Sales]] * (Table1[[#This Row],[Purchase_Frequency]] * Table1[[#This Row],[Spend_Factor]]) * Table1[[#This Row],[Seasonality_Factor]]))</f>
        <v>22456.32</v>
      </c>
    </row>
    <row r="278" spans="1:21">
      <c r="A278" s="1">
        <v>45392</v>
      </c>
      <c r="B278">
        <v>277</v>
      </c>
      <c r="C278" s="3">
        <v>35</v>
      </c>
      <c r="D278" t="s">
        <v>23</v>
      </c>
      <c r="E278" s="2">
        <v>56258</v>
      </c>
      <c r="F278" s="3">
        <v>87</v>
      </c>
      <c r="G278" s="3">
        <v>319</v>
      </c>
      <c r="H278" s="2">
        <v>21905</v>
      </c>
      <c r="I278" s="3">
        <v>1</v>
      </c>
      <c r="J278" s="2">
        <v>5727</v>
      </c>
      <c r="K278" s="3">
        <v>27</v>
      </c>
      <c r="L278" t="s">
        <v>24</v>
      </c>
      <c r="M278" s="2">
        <v>15345</v>
      </c>
      <c r="N278" s="3">
        <v>0</v>
      </c>
      <c r="O278" s="3">
        <v>0</v>
      </c>
      <c r="P278" s="2">
        <f>Table1[[#This Row],[Sales]]-Table1[[#This Row],[Marketing_Spend]]</f>
        <v>9618</v>
      </c>
      <c r="Q278" s="3">
        <f>IF(Table1[[#This Row],[Profit]]&lt;0, 1, 0)</f>
        <v>0</v>
      </c>
      <c r="R278" s="6">
        <f>IF(Table1[[#This Row],[Spending_Score]]&lt;= 33, 1.1, IF(Table1[[#This Row],[Spending_Score]]&lt;=66, 1.4, 1.7))</f>
        <v>1.7</v>
      </c>
      <c r="S278" s="6">
        <f>IF(Table1[[#This Row],[Seasonality]]="Low", 0.8, IF(Table1[[#This Row],[Seasonality]]="High", 1.2, 1))</f>
        <v>1</v>
      </c>
      <c r="T278" s="2">
        <f>Table1[[#This Row],[Profit]]/Table1[[#This Row],[Purchase_Frequency]]</f>
        <v>356.22222222222223</v>
      </c>
      <c r="U278" s="2">
        <f>IF(Table1[[#This Row],[Customer_Churn]] = 1, Table1[[#This Row],[Profit]], (Table1[[#This Row],[Avg_Sales]] * (Table1[[#This Row],[Purchase_Frequency]] * Table1[[#This Row],[Spend_Factor]]) * Table1[[#This Row],[Seasonality_Factor]]))</f>
        <v>16350.6</v>
      </c>
    </row>
    <row r="279" spans="1:21">
      <c r="A279" s="1">
        <v>45387</v>
      </c>
      <c r="B279">
        <v>278</v>
      </c>
      <c r="C279" s="3">
        <v>57</v>
      </c>
      <c r="D279" t="s">
        <v>23</v>
      </c>
      <c r="E279" s="2">
        <v>113789</v>
      </c>
      <c r="F279" s="3">
        <v>80</v>
      </c>
      <c r="G279" s="3">
        <v>581</v>
      </c>
      <c r="H279" s="2">
        <v>28953</v>
      </c>
      <c r="I279" s="3">
        <v>2</v>
      </c>
      <c r="J279" s="2">
        <v>6686</v>
      </c>
      <c r="K279" s="3">
        <v>15</v>
      </c>
      <c r="L279" t="s">
        <v>22</v>
      </c>
      <c r="M279" s="2">
        <v>46185</v>
      </c>
      <c r="N279" s="3">
        <v>1</v>
      </c>
      <c r="O279" s="3">
        <v>0</v>
      </c>
      <c r="P279" s="2">
        <f>Table1[[#This Row],[Sales]]-Table1[[#This Row],[Marketing_Spend]]</f>
        <v>39499</v>
      </c>
      <c r="Q279" s="3">
        <f>IF(Table1[[#This Row],[Profit]]&lt;0, 1, 0)</f>
        <v>0</v>
      </c>
      <c r="R279" s="6">
        <f>IF(Table1[[#This Row],[Spending_Score]]&lt;= 33, 1.1, IF(Table1[[#This Row],[Spending_Score]]&lt;=66, 1.4, 1.7))</f>
        <v>1.7</v>
      </c>
      <c r="S279" s="6">
        <f>IF(Table1[[#This Row],[Seasonality]]="Low", 0.8, IF(Table1[[#This Row],[Seasonality]]="High", 1.2, 1))</f>
        <v>0.8</v>
      </c>
      <c r="T279" s="2">
        <f>Table1[[#This Row],[Profit]]/Table1[[#This Row],[Purchase_Frequency]]</f>
        <v>2633.2666666666669</v>
      </c>
      <c r="U279" s="2">
        <f>IF(Table1[[#This Row],[Customer_Churn]] = 1, Table1[[#This Row],[Profit]], (Table1[[#This Row],[Avg_Sales]] * (Table1[[#This Row],[Purchase_Frequency]] * Table1[[#This Row],[Spend_Factor]]) * Table1[[#This Row],[Seasonality_Factor]]))</f>
        <v>39499</v>
      </c>
    </row>
    <row r="280" spans="1:21">
      <c r="A280" s="1">
        <v>45388</v>
      </c>
      <c r="B280">
        <v>279</v>
      </c>
      <c r="C280" s="3">
        <v>18</v>
      </c>
      <c r="D280" t="s">
        <v>23</v>
      </c>
      <c r="E280" s="2">
        <v>62078</v>
      </c>
      <c r="F280" s="3">
        <v>70</v>
      </c>
      <c r="G280" s="3">
        <v>300</v>
      </c>
      <c r="H280" s="2">
        <v>31806</v>
      </c>
      <c r="I280" s="3">
        <v>2</v>
      </c>
      <c r="J280" s="2">
        <v>4701</v>
      </c>
      <c r="K280" s="3">
        <v>22</v>
      </c>
      <c r="L280" t="s">
        <v>24</v>
      </c>
      <c r="M280" s="2">
        <v>97949</v>
      </c>
      <c r="N280" s="3">
        <v>1</v>
      </c>
      <c r="O280" s="3">
        <v>0</v>
      </c>
      <c r="P280" s="2">
        <f>Table1[[#This Row],[Sales]]-Table1[[#This Row],[Marketing_Spend]]</f>
        <v>93248</v>
      </c>
      <c r="Q280" s="3">
        <f>IF(Table1[[#This Row],[Profit]]&lt;0, 1, 0)</f>
        <v>0</v>
      </c>
      <c r="R280" s="6">
        <f>IF(Table1[[#This Row],[Spending_Score]]&lt;= 33, 1.1, IF(Table1[[#This Row],[Spending_Score]]&lt;=66, 1.4, 1.7))</f>
        <v>1.7</v>
      </c>
      <c r="S280" s="6">
        <f>IF(Table1[[#This Row],[Seasonality]]="Low", 0.8, IF(Table1[[#This Row],[Seasonality]]="High", 1.2, 1))</f>
        <v>1</v>
      </c>
      <c r="T280" s="2">
        <f>Table1[[#This Row],[Profit]]/Table1[[#This Row],[Purchase_Frequency]]</f>
        <v>4238.545454545455</v>
      </c>
      <c r="U280" s="2">
        <f>IF(Table1[[#This Row],[Customer_Churn]] = 1, Table1[[#This Row],[Profit]], (Table1[[#This Row],[Avg_Sales]] * (Table1[[#This Row],[Purchase_Frequency]] * Table1[[#This Row],[Spend_Factor]]) * Table1[[#This Row],[Seasonality_Factor]]))</f>
        <v>93248</v>
      </c>
    </row>
    <row r="281" spans="1:21">
      <c r="A281" s="1">
        <v>45292</v>
      </c>
      <c r="B281">
        <v>280</v>
      </c>
      <c r="C281" s="3">
        <v>28</v>
      </c>
      <c r="D281" t="s">
        <v>21</v>
      </c>
      <c r="E281" s="2">
        <v>85375</v>
      </c>
      <c r="F281" s="3">
        <v>72</v>
      </c>
      <c r="G281" s="3">
        <v>418</v>
      </c>
      <c r="H281" s="2">
        <v>27168</v>
      </c>
      <c r="I281" s="3">
        <v>2</v>
      </c>
      <c r="J281" s="2">
        <v>3780</v>
      </c>
      <c r="K281" s="3">
        <v>4</v>
      </c>
      <c r="L281" t="s">
        <v>24</v>
      </c>
      <c r="M281" s="2">
        <v>75744</v>
      </c>
      <c r="N281" s="3">
        <v>0</v>
      </c>
      <c r="O281" s="3">
        <v>0</v>
      </c>
      <c r="P281" s="2">
        <f>Table1[[#This Row],[Sales]]-Table1[[#This Row],[Marketing_Spend]]</f>
        <v>71964</v>
      </c>
      <c r="Q281" s="3">
        <f>IF(Table1[[#This Row],[Profit]]&lt;0, 1, 0)</f>
        <v>0</v>
      </c>
      <c r="R281" s="6">
        <f>IF(Table1[[#This Row],[Spending_Score]]&lt;= 33, 1.1, IF(Table1[[#This Row],[Spending_Score]]&lt;=66, 1.4, 1.7))</f>
        <v>1.7</v>
      </c>
      <c r="S281" s="6">
        <f>IF(Table1[[#This Row],[Seasonality]]="Low", 0.8, IF(Table1[[#This Row],[Seasonality]]="High", 1.2, 1))</f>
        <v>1</v>
      </c>
      <c r="T281" s="2">
        <f>Table1[[#This Row],[Profit]]/Table1[[#This Row],[Purchase_Frequency]]</f>
        <v>17991</v>
      </c>
      <c r="U281" s="2">
        <f>IF(Table1[[#This Row],[Customer_Churn]] = 1, Table1[[#This Row],[Profit]], (Table1[[#This Row],[Avg_Sales]] * (Table1[[#This Row],[Purchase_Frequency]] * Table1[[#This Row],[Spend_Factor]]) * Table1[[#This Row],[Seasonality_Factor]]))</f>
        <v>122338.8</v>
      </c>
    </row>
    <row r="282" spans="1:21">
      <c r="A282" s="1">
        <v>45310</v>
      </c>
      <c r="B282">
        <v>281</v>
      </c>
      <c r="C282" s="3">
        <v>45</v>
      </c>
      <c r="D282" t="s">
        <v>21</v>
      </c>
      <c r="E282" s="2">
        <v>85375</v>
      </c>
      <c r="F282" s="3">
        <v>25</v>
      </c>
      <c r="G282" s="3">
        <v>334</v>
      </c>
      <c r="H282" s="2">
        <v>29817</v>
      </c>
      <c r="I282" s="3">
        <v>2</v>
      </c>
      <c r="J282" s="2">
        <v>18972</v>
      </c>
      <c r="K282" s="3">
        <v>7</v>
      </c>
      <c r="L282" t="s">
        <v>24</v>
      </c>
      <c r="M282" s="2">
        <v>38455</v>
      </c>
      <c r="N282" s="3">
        <v>0</v>
      </c>
      <c r="O282" s="3">
        <v>0</v>
      </c>
      <c r="P282" s="2">
        <f>Table1[[#This Row],[Sales]]-Table1[[#This Row],[Marketing_Spend]]</f>
        <v>19483</v>
      </c>
      <c r="Q282" s="3">
        <f>IF(Table1[[#This Row],[Profit]]&lt;0, 1, 0)</f>
        <v>0</v>
      </c>
      <c r="R282" s="6">
        <f>IF(Table1[[#This Row],[Spending_Score]]&lt;= 33, 1.1, IF(Table1[[#This Row],[Spending_Score]]&lt;=66, 1.4, 1.7))</f>
        <v>1.1000000000000001</v>
      </c>
      <c r="S282" s="6">
        <f>IF(Table1[[#This Row],[Seasonality]]="Low", 0.8, IF(Table1[[#This Row],[Seasonality]]="High", 1.2, 1))</f>
        <v>1</v>
      </c>
      <c r="T282" s="2">
        <f>Table1[[#This Row],[Profit]]/Table1[[#This Row],[Purchase_Frequency]]</f>
        <v>2783.2857142857142</v>
      </c>
      <c r="U282" s="2">
        <f>IF(Table1[[#This Row],[Customer_Churn]] = 1, Table1[[#This Row],[Profit]], (Table1[[#This Row],[Avg_Sales]] * (Table1[[#This Row],[Purchase_Frequency]] * Table1[[#This Row],[Spend_Factor]]) * Table1[[#This Row],[Seasonality_Factor]]))</f>
        <v>21431.300000000003</v>
      </c>
    </row>
    <row r="283" spans="1:21">
      <c r="A283" s="1">
        <v>45293</v>
      </c>
      <c r="B283">
        <v>282</v>
      </c>
      <c r="C283" s="3">
        <v>42</v>
      </c>
      <c r="D283" t="s">
        <v>23</v>
      </c>
      <c r="E283" s="2">
        <v>116573</v>
      </c>
      <c r="F283" s="3">
        <v>82</v>
      </c>
      <c r="G283" s="3">
        <v>497</v>
      </c>
      <c r="H283" s="2">
        <v>43714</v>
      </c>
      <c r="I283" s="3">
        <v>2</v>
      </c>
      <c r="J283" s="2">
        <v>3368</v>
      </c>
      <c r="K283" s="3">
        <v>16</v>
      </c>
      <c r="L283" t="s">
        <v>22</v>
      </c>
      <c r="M283" s="2">
        <v>33018</v>
      </c>
      <c r="N283" s="3">
        <v>0</v>
      </c>
      <c r="O283" s="3">
        <v>0</v>
      </c>
      <c r="P283" s="2">
        <f>Table1[[#This Row],[Sales]]-Table1[[#This Row],[Marketing_Spend]]</f>
        <v>29650</v>
      </c>
      <c r="Q283" s="3">
        <f>IF(Table1[[#This Row],[Profit]]&lt;0, 1, 0)</f>
        <v>0</v>
      </c>
      <c r="R283" s="6">
        <f>IF(Table1[[#This Row],[Spending_Score]]&lt;= 33, 1.1, IF(Table1[[#This Row],[Spending_Score]]&lt;=66, 1.4, 1.7))</f>
        <v>1.7</v>
      </c>
      <c r="S283" s="6">
        <f>IF(Table1[[#This Row],[Seasonality]]="Low", 0.8, IF(Table1[[#This Row],[Seasonality]]="High", 1.2, 1))</f>
        <v>0.8</v>
      </c>
      <c r="T283" s="2">
        <f>Table1[[#This Row],[Profit]]/Table1[[#This Row],[Purchase_Frequency]]</f>
        <v>1853.125</v>
      </c>
      <c r="U283" s="2">
        <f>IF(Table1[[#This Row],[Customer_Churn]] = 1, Table1[[#This Row],[Profit]], (Table1[[#This Row],[Avg_Sales]] * (Table1[[#This Row],[Purchase_Frequency]] * Table1[[#This Row],[Spend_Factor]]) * Table1[[#This Row],[Seasonality_Factor]]))</f>
        <v>40324</v>
      </c>
    </row>
    <row r="284" spans="1:21">
      <c r="A284" s="1">
        <v>45344</v>
      </c>
      <c r="B284">
        <v>283</v>
      </c>
      <c r="C284" s="3">
        <v>67</v>
      </c>
      <c r="D284" t="s">
        <v>23</v>
      </c>
      <c r="E284" s="2">
        <v>32219</v>
      </c>
      <c r="F284" s="3">
        <v>89</v>
      </c>
      <c r="G284" s="3">
        <v>784</v>
      </c>
      <c r="H284" s="2">
        <v>44896</v>
      </c>
      <c r="I284" s="3">
        <v>1</v>
      </c>
      <c r="J284" s="2">
        <v>16592</v>
      </c>
      <c r="K284" s="3">
        <v>24</v>
      </c>
      <c r="L284" t="s">
        <v>22</v>
      </c>
      <c r="M284" s="2">
        <v>59219</v>
      </c>
      <c r="N284" s="3">
        <v>0</v>
      </c>
      <c r="O284" s="3">
        <v>1</v>
      </c>
      <c r="P284" s="2">
        <f>Table1[[#This Row],[Sales]]-Table1[[#This Row],[Marketing_Spend]]</f>
        <v>42627</v>
      </c>
      <c r="Q284" s="3">
        <f>IF(Table1[[#This Row],[Profit]]&lt;0, 1, 0)</f>
        <v>0</v>
      </c>
      <c r="R284" s="6">
        <f>IF(Table1[[#This Row],[Spending_Score]]&lt;= 33, 1.1, IF(Table1[[#This Row],[Spending_Score]]&lt;=66, 1.4, 1.7))</f>
        <v>1.7</v>
      </c>
      <c r="S284" s="6">
        <f>IF(Table1[[#This Row],[Seasonality]]="Low", 0.8, IF(Table1[[#This Row],[Seasonality]]="High", 1.2, 1))</f>
        <v>0.8</v>
      </c>
      <c r="T284" s="2">
        <f>Table1[[#This Row],[Profit]]/Table1[[#This Row],[Purchase_Frequency]]</f>
        <v>1776.125</v>
      </c>
      <c r="U284" s="2">
        <f>IF(Table1[[#This Row],[Customer_Churn]] = 1, Table1[[#This Row],[Profit]], (Table1[[#This Row],[Avg_Sales]] * (Table1[[#This Row],[Purchase_Frequency]] * Table1[[#This Row],[Spend_Factor]]) * Table1[[#This Row],[Seasonality_Factor]]))</f>
        <v>57972.72</v>
      </c>
    </row>
    <row r="285" spans="1:21">
      <c r="A285" s="1">
        <v>45335</v>
      </c>
      <c r="B285">
        <v>284</v>
      </c>
      <c r="C285" s="3">
        <v>40</v>
      </c>
      <c r="D285" t="s">
        <v>21</v>
      </c>
      <c r="E285" s="2">
        <v>20235</v>
      </c>
      <c r="F285" s="3">
        <v>12</v>
      </c>
      <c r="G285" s="3">
        <v>358</v>
      </c>
      <c r="H285" s="2">
        <v>16889</v>
      </c>
      <c r="I285" s="3">
        <v>1</v>
      </c>
      <c r="J285" s="2">
        <v>1436</v>
      </c>
      <c r="K285" s="3">
        <v>22</v>
      </c>
      <c r="L285" t="s">
        <v>24</v>
      </c>
      <c r="M285" s="2">
        <v>50991</v>
      </c>
      <c r="N285" s="3">
        <v>0</v>
      </c>
      <c r="O285" s="3">
        <v>0</v>
      </c>
      <c r="P285" s="2">
        <f>Table1[[#This Row],[Sales]]-Table1[[#This Row],[Marketing_Spend]]</f>
        <v>49555</v>
      </c>
      <c r="Q285" s="3">
        <f>IF(Table1[[#This Row],[Profit]]&lt;0, 1, 0)</f>
        <v>0</v>
      </c>
      <c r="R285" s="6">
        <f>IF(Table1[[#This Row],[Spending_Score]]&lt;= 33, 1.1, IF(Table1[[#This Row],[Spending_Score]]&lt;=66, 1.4, 1.7))</f>
        <v>1.1000000000000001</v>
      </c>
      <c r="S285" s="6">
        <f>IF(Table1[[#This Row],[Seasonality]]="Low", 0.8, IF(Table1[[#This Row],[Seasonality]]="High", 1.2, 1))</f>
        <v>1</v>
      </c>
      <c r="T285" s="2">
        <f>Table1[[#This Row],[Profit]]/Table1[[#This Row],[Purchase_Frequency]]</f>
        <v>2252.5</v>
      </c>
      <c r="U285" s="2">
        <f>IF(Table1[[#This Row],[Customer_Churn]] = 1, Table1[[#This Row],[Profit]], (Table1[[#This Row],[Avg_Sales]] * (Table1[[#This Row],[Purchase_Frequency]] * Table1[[#This Row],[Spend_Factor]]) * Table1[[#This Row],[Seasonality_Factor]]))</f>
        <v>54510.500000000007</v>
      </c>
    </row>
    <row r="286" spans="1:21">
      <c r="A286" s="1">
        <v>45381</v>
      </c>
      <c r="B286">
        <v>285</v>
      </c>
      <c r="C286" s="3">
        <v>48</v>
      </c>
      <c r="D286" t="s">
        <v>23</v>
      </c>
      <c r="E286" s="2">
        <v>62929</v>
      </c>
      <c r="F286" s="3">
        <v>15</v>
      </c>
      <c r="G286" s="3">
        <v>460</v>
      </c>
      <c r="H286" s="2">
        <v>29817</v>
      </c>
      <c r="I286" s="3">
        <v>1</v>
      </c>
      <c r="J286" s="2">
        <v>3828</v>
      </c>
      <c r="K286" s="3">
        <v>21</v>
      </c>
      <c r="L286" t="s">
        <v>25</v>
      </c>
      <c r="M286" s="2">
        <v>78616</v>
      </c>
      <c r="N286" s="3">
        <v>0</v>
      </c>
      <c r="O286" s="3">
        <v>0</v>
      </c>
      <c r="P286" s="2">
        <f>Table1[[#This Row],[Sales]]-Table1[[#This Row],[Marketing_Spend]]</f>
        <v>74788</v>
      </c>
      <c r="Q286" s="3">
        <f>IF(Table1[[#This Row],[Profit]]&lt;0, 1, 0)</f>
        <v>0</v>
      </c>
      <c r="R286" s="6">
        <f>IF(Table1[[#This Row],[Spending_Score]]&lt;= 33, 1.1, IF(Table1[[#This Row],[Spending_Score]]&lt;=66, 1.4, 1.7))</f>
        <v>1.1000000000000001</v>
      </c>
      <c r="S286" s="6">
        <f>IF(Table1[[#This Row],[Seasonality]]="Low", 0.8, IF(Table1[[#This Row],[Seasonality]]="High", 1.2, 1))</f>
        <v>1.2</v>
      </c>
      <c r="T286" s="2">
        <f>Table1[[#This Row],[Profit]]/Table1[[#This Row],[Purchase_Frequency]]</f>
        <v>3561.3333333333335</v>
      </c>
      <c r="U286" s="2">
        <f>IF(Table1[[#This Row],[Customer_Churn]] = 1, Table1[[#This Row],[Profit]], (Table1[[#This Row],[Avg_Sales]] * (Table1[[#This Row],[Purchase_Frequency]] * Table1[[#This Row],[Spend_Factor]]) * Table1[[#This Row],[Seasonality_Factor]]))</f>
        <v>98720.16</v>
      </c>
    </row>
    <row r="287" spans="1:21">
      <c r="A287" s="1">
        <v>45323</v>
      </c>
      <c r="B287">
        <v>286</v>
      </c>
      <c r="C287" s="3">
        <v>47</v>
      </c>
      <c r="D287" t="s">
        <v>23</v>
      </c>
      <c r="E287" s="2">
        <v>147309</v>
      </c>
      <c r="F287" s="3">
        <v>59</v>
      </c>
      <c r="G287" s="3">
        <v>505</v>
      </c>
      <c r="H287" s="2">
        <v>17275</v>
      </c>
      <c r="I287" s="3">
        <v>1</v>
      </c>
      <c r="J287" s="2">
        <v>2556</v>
      </c>
      <c r="K287" s="3">
        <v>22</v>
      </c>
      <c r="L287" t="s">
        <v>24</v>
      </c>
      <c r="M287" s="2">
        <v>92438</v>
      </c>
      <c r="N287" s="3">
        <v>0</v>
      </c>
      <c r="O287" s="3">
        <v>0</v>
      </c>
      <c r="P287" s="2">
        <f>Table1[[#This Row],[Sales]]-Table1[[#This Row],[Marketing_Spend]]</f>
        <v>89882</v>
      </c>
      <c r="Q287" s="3">
        <f>IF(Table1[[#This Row],[Profit]]&lt;0, 1, 0)</f>
        <v>0</v>
      </c>
      <c r="R287" s="6">
        <f>IF(Table1[[#This Row],[Spending_Score]]&lt;= 33, 1.1, IF(Table1[[#This Row],[Spending_Score]]&lt;=66, 1.4, 1.7))</f>
        <v>1.4</v>
      </c>
      <c r="S287" s="6">
        <f>IF(Table1[[#This Row],[Seasonality]]="Low", 0.8, IF(Table1[[#This Row],[Seasonality]]="High", 1.2, 1))</f>
        <v>1</v>
      </c>
      <c r="T287" s="2">
        <f>Table1[[#This Row],[Profit]]/Table1[[#This Row],[Purchase_Frequency]]</f>
        <v>4085.5454545454545</v>
      </c>
      <c r="U287" s="2">
        <f>IF(Table1[[#This Row],[Customer_Churn]] = 1, Table1[[#This Row],[Profit]], (Table1[[#This Row],[Avg_Sales]] * (Table1[[#This Row],[Purchase_Frequency]] * Table1[[#This Row],[Spend_Factor]]) * Table1[[#This Row],[Seasonality_Factor]]))</f>
        <v>125834.79999999999</v>
      </c>
    </row>
    <row r="288" spans="1:21">
      <c r="A288" s="1">
        <v>45361</v>
      </c>
      <c r="B288">
        <v>287</v>
      </c>
      <c r="C288" s="3">
        <v>59</v>
      </c>
      <c r="D288" t="s">
        <v>21</v>
      </c>
      <c r="E288" s="2">
        <v>87444</v>
      </c>
      <c r="F288" s="3">
        <v>26</v>
      </c>
      <c r="G288" s="3">
        <v>311</v>
      </c>
      <c r="H288" s="2">
        <v>7461</v>
      </c>
      <c r="I288" s="3">
        <v>0</v>
      </c>
      <c r="J288" s="2">
        <v>14364</v>
      </c>
      <c r="K288" s="3">
        <v>21</v>
      </c>
      <c r="L288" t="s">
        <v>22</v>
      </c>
      <c r="M288" s="2">
        <v>14486</v>
      </c>
      <c r="N288" s="3">
        <v>1</v>
      </c>
      <c r="O288" s="3">
        <v>0</v>
      </c>
      <c r="P288" s="2">
        <f>Table1[[#This Row],[Sales]]-Table1[[#This Row],[Marketing_Spend]]</f>
        <v>122</v>
      </c>
      <c r="Q288" s="3">
        <f>IF(Table1[[#This Row],[Profit]]&lt;0, 1, 0)</f>
        <v>0</v>
      </c>
      <c r="R288" s="6">
        <f>IF(Table1[[#This Row],[Spending_Score]]&lt;= 33, 1.1, IF(Table1[[#This Row],[Spending_Score]]&lt;=66, 1.4, 1.7))</f>
        <v>1.1000000000000001</v>
      </c>
      <c r="S288" s="6">
        <f>IF(Table1[[#This Row],[Seasonality]]="Low", 0.8, IF(Table1[[#This Row],[Seasonality]]="High", 1.2, 1))</f>
        <v>0.8</v>
      </c>
      <c r="T288" s="2">
        <f>Table1[[#This Row],[Profit]]/Table1[[#This Row],[Purchase_Frequency]]</f>
        <v>5.8095238095238093</v>
      </c>
      <c r="U288" s="2">
        <f>IF(Table1[[#This Row],[Customer_Churn]] = 1, Table1[[#This Row],[Profit]], (Table1[[#This Row],[Avg_Sales]] * (Table1[[#This Row],[Purchase_Frequency]] * Table1[[#This Row],[Spend_Factor]]) * Table1[[#This Row],[Seasonality_Factor]]))</f>
        <v>122</v>
      </c>
    </row>
    <row r="289" spans="1:21">
      <c r="A289" s="1">
        <v>45323</v>
      </c>
      <c r="B289">
        <v>288</v>
      </c>
      <c r="C289" s="3">
        <v>52</v>
      </c>
      <c r="D289" t="s">
        <v>23</v>
      </c>
      <c r="E289" s="2">
        <v>28567</v>
      </c>
      <c r="F289" s="3">
        <v>26</v>
      </c>
      <c r="G289" s="3">
        <v>789</v>
      </c>
      <c r="H289" s="2">
        <v>19291</v>
      </c>
      <c r="I289" s="3">
        <v>1</v>
      </c>
      <c r="J289" s="2">
        <v>16061</v>
      </c>
      <c r="K289" s="3">
        <v>8</v>
      </c>
      <c r="L289" t="s">
        <v>24</v>
      </c>
      <c r="M289" s="2">
        <v>43862</v>
      </c>
      <c r="N289" s="3">
        <v>0</v>
      </c>
      <c r="O289" s="3">
        <v>0</v>
      </c>
      <c r="P289" s="2">
        <f>Table1[[#This Row],[Sales]]-Table1[[#This Row],[Marketing_Spend]]</f>
        <v>27801</v>
      </c>
      <c r="Q289" s="3">
        <f>IF(Table1[[#This Row],[Profit]]&lt;0, 1, 0)</f>
        <v>0</v>
      </c>
      <c r="R289" s="6">
        <f>IF(Table1[[#This Row],[Spending_Score]]&lt;= 33, 1.1, IF(Table1[[#This Row],[Spending_Score]]&lt;=66, 1.4, 1.7))</f>
        <v>1.1000000000000001</v>
      </c>
      <c r="S289" s="6">
        <f>IF(Table1[[#This Row],[Seasonality]]="Low", 0.8, IF(Table1[[#This Row],[Seasonality]]="High", 1.2, 1))</f>
        <v>1</v>
      </c>
      <c r="T289" s="2">
        <f>Table1[[#This Row],[Profit]]/Table1[[#This Row],[Purchase_Frequency]]</f>
        <v>3475.125</v>
      </c>
      <c r="U289" s="2">
        <f>IF(Table1[[#This Row],[Customer_Churn]] = 1, Table1[[#This Row],[Profit]], (Table1[[#This Row],[Avg_Sales]] * (Table1[[#This Row],[Purchase_Frequency]] * Table1[[#This Row],[Spend_Factor]]) * Table1[[#This Row],[Seasonality_Factor]]))</f>
        <v>30581.100000000002</v>
      </c>
    </row>
    <row r="290" spans="1:21">
      <c r="A290" s="1">
        <v>45410</v>
      </c>
      <c r="B290">
        <v>289</v>
      </c>
      <c r="C290" s="3">
        <v>24</v>
      </c>
      <c r="D290" t="s">
        <v>21</v>
      </c>
      <c r="E290" s="2">
        <v>121834</v>
      </c>
      <c r="F290" s="3">
        <v>47</v>
      </c>
      <c r="G290" s="3">
        <v>575</v>
      </c>
      <c r="H290" s="2">
        <v>16435</v>
      </c>
      <c r="I290" s="3">
        <v>2</v>
      </c>
      <c r="J290" s="2">
        <v>11576</v>
      </c>
      <c r="K290" s="3">
        <v>17</v>
      </c>
      <c r="L290" t="s">
        <v>22</v>
      </c>
      <c r="M290" s="2">
        <v>63870</v>
      </c>
      <c r="N290" s="3">
        <v>0</v>
      </c>
      <c r="O290" s="3">
        <v>1</v>
      </c>
      <c r="P290" s="2">
        <f>Table1[[#This Row],[Sales]]-Table1[[#This Row],[Marketing_Spend]]</f>
        <v>52294</v>
      </c>
      <c r="Q290" s="3">
        <f>IF(Table1[[#This Row],[Profit]]&lt;0, 1, 0)</f>
        <v>0</v>
      </c>
      <c r="R290" s="6">
        <f>IF(Table1[[#This Row],[Spending_Score]]&lt;= 33, 1.1, IF(Table1[[#This Row],[Spending_Score]]&lt;=66, 1.4, 1.7))</f>
        <v>1.4</v>
      </c>
      <c r="S290" s="6">
        <f>IF(Table1[[#This Row],[Seasonality]]="Low", 0.8, IF(Table1[[#This Row],[Seasonality]]="High", 1.2, 1))</f>
        <v>0.8</v>
      </c>
      <c r="T290" s="2">
        <f>Table1[[#This Row],[Profit]]/Table1[[#This Row],[Purchase_Frequency]]</f>
        <v>3076.1176470588234</v>
      </c>
      <c r="U290" s="2">
        <f>IF(Table1[[#This Row],[Customer_Churn]] = 1, Table1[[#This Row],[Profit]], (Table1[[#This Row],[Avg_Sales]] * (Table1[[#This Row],[Purchase_Frequency]] * Table1[[#This Row],[Spend_Factor]]) * Table1[[#This Row],[Seasonality_Factor]]))</f>
        <v>58569.279999999999</v>
      </c>
    </row>
    <row r="291" spans="1:21">
      <c r="A291" s="1">
        <v>45359</v>
      </c>
      <c r="B291">
        <v>290</v>
      </c>
      <c r="C291" s="3">
        <v>33</v>
      </c>
      <c r="D291" t="s">
        <v>23</v>
      </c>
      <c r="E291" s="2">
        <v>90792</v>
      </c>
      <c r="F291" s="3">
        <v>32</v>
      </c>
      <c r="G291" s="3">
        <v>588</v>
      </c>
      <c r="H291" s="2">
        <v>32935</v>
      </c>
      <c r="I291" s="3">
        <v>2</v>
      </c>
      <c r="J291" s="2">
        <v>17566</v>
      </c>
      <c r="K291" s="3">
        <v>16</v>
      </c>
      <c r="L291" t="s">
        <v>22</v>
      </c>
      <c r="M291" s="2">
        <v>91694</v>
      </c>
      <c r="N291" s="3">
        <v>0</v>
      </c>
      <c r="O291" s="3">
        <v>0</v>
      </c>
      <c r="P291" s="2">
        <f>Table1[[#This Row],[Sales]]-Table1[[#This Row],[Marketing_Spend]]</f>
        <v>74128</v>
      </c>
      <c r="Q291" s="3">
        <f>IF(Table1[[#This Row],[Profit]]&lt;0, 1, 0)</f>
        <v>0</v>
      </c>
      <c r="R291" s="6">
        <f>IF(Table1[[#This Row],[Spending_Score]]&lt;= 33, 1.1, IF(Table1[[#This Row],[Spending_Score]]&lt;=66, 1.4, 1.7))</f>
        <v>1.1000000000000001</v>
      </c>
      <c r="S291" s="6">
        <f>IF(Table1[[#This Row],[Seasonality]]="Low", 0.8, IF(Table1[[#This Row],[Seasonality]]="High", 1.2, 1))</f>
        <v>0.8</v>
      </c>
      <c r="T291" s="2">
        <f>Table1[[#This Row],[Profit]]/Table1[[#This Row],[Purchase_Frequency]]</f>
        <v>4633</v>
      </c>
      <c r="U291" s="2">
        <f>IF(Table1[[#This Row],[Customer_Churn]] = 1, Table1[[#This Row],[Profit]], (Table1[[#This Row],[Avg_Sales]] * (Table1[[#This Row],[Purchase_Frequency]] * Table1[[#This Row],[Spend_Factor]]) * Table1[[#This Row],[Seasonality_Factor]]))</f>
        <v>65232.640000000007</v>
      </c>
    </row>
    <row r="292" spans="1:21">
      <c r="A292" s="1">
        <v>45346</v>
      </c>
      <c r="B292">
        <v>291</v>
      </c>
      <c r="C292" s="3">
        <v>43</v>
      </c>
      <c r="D292" t="s">
        <v>21</v>
      </c>
      <c r="E292" s="2">
        <v>85441</v>
      </c>
      <c r="F292" s="3">
        <v>10</v>
      </c>
      <c r="G292" s="3">
        <v>515</v>
      </c>
      <c r="H292" s="2">
        <v>38453</v>
      </c>
      <c r="I292" s="3">
        <v>1</v>
      </c>
      <c r="J292" s="2">
        <v>8190</v>
      </c>
      <c r="K292" s="3">
        <v>27</v>
      </c>
      <c r="L292" t="s">
        <v>22</v>
      </c>
      <c r="M292" s="2">
        <v>48856</v>
      </c>
      <c r="N292" s="3">
        <v>0</v>
      </c>
      <c r="O292" s="3">
        <v>0</v>
      </c>
      <c r="P292" s="2">
        <f>Table1[[#This Row],[Sales]]-Table1[[#This Row],[Marketing_Spend]]</f>
        <v>40666</v>
      </c>
      <c r="Q292" s="3">
        <f>IF(Table1[[#This Row],[Profit]]&lt;0, 1, 0)</f>
        <v>0</v>
      </c>
      <c r="R292" s="6">
        <f>IF(Table1[[#This Row],[Spending_Score]]&lt;= 33, 1.1, IF(Table1[[#This Row],[Spending_Score]]&lt;=66, 1.4, 1.7))</f>
        <v>1.1000000000000001</v>
      </c>
      <c r="S292" s="6">
        <f>IF(Table1[[#This Row],[Seasonality]]="Low", 0.8, IF(Table1[[#This Row],[Seasonality]]="High", 1.2, 1))</f>
        <v>0.8</v>
      </c>
      <c r="T292" s="2">
        <f>Table1[[#This Row],[Profit]]/Table1[[#This Row],[Purchase_Frequency]]</f>
        <v>1506.148148148148</v>
      </c>
      <c r="U292" s="2">
        <f>IF(Table1[[#This Row],[Customer_Churn]] = 1, Table1[[#This Row],[Profit]], (Table1[[#This Row],[Avg_Sales]] * (Table1[[#This Row],[Purchase_Frequency]] * Table1[[#This Row],[Spend_Factor]]) * Table1[[#This Row],[Seasonality_Factor]]))</f>
        <v>35786.080000000002</v>
      </c>
    </row>
    <row r="293" spans="1:21">
      <c r="A293" s="1">
        <v>45366</v>
      </c>
      <c r="B293">
        <v>292</v>
      </c>
      <c r="C293" s="3">
        <v>65</v>
      </c>
      <c r="D293" t="s">
        <v>21</v>
      </c>
      <c r="E293" s="2">
        <v>104555</v>
      </c>
      <c r="F293" s="3">
        <v>16</v>
      </c>
      <c r="G293" s="3">
        <v>550</v>
      </c>
      <c r="H293" s="2">
        <v>23544</v>
      </c>
      <c r="I293" s="3">
        <v>2</v>
      </c>
      <c r="J293" s="2">
        <v>6565</v>
      </c>
      <c r="K293" s="3">
        <v>23</v>
      </c>
      <c r="L293" t="s">
        <v>24</v>
      </c>
      <c r="M293" s="2">
        <v>91055</v>
      </c>
      <c r="N293" s="3">
        <v>0</v>
      </c>
      <c r="O293" s="3">
        <v>0</v>
      </c>
      <c r="P293" s="2">
        <f>Table1[[#This Row],[Sales]]-Table1[[#This Row],[Marketing_Spend]]</f>
        <v>84490</v>
      </c>
      <c r="Q293" s="3">
        <f>IF(Table1[[#This Row],[Profit]]&lt;0, 1, 0)</f>
        <v>0</v>
      </c>
      <c r="R293" s="6">
        <f>IF(Table1[[#This Row],[Spending_Score]]&lt;= 33, 1.1, IF(Table1[[#This Row],[Spending_Score]]&lt;=66, 1.4, 1.7))</f>
        <v>1.1000000000000001</v>
      </c>
      <c r="S293" s="6">
        <f>IF(Table1[[#This Row],[Seasonality]]="Low", 0.8, IF(Table1[[#This Row],[Seasonality]]="High", 1.2, 1))</f>
        <v>1</v>
      </c>
      <c r="T293" s="2">
        <f>Table1[[#This Row],[Profit]]/Table1[[#This Row],[Purchase_Frequency]]</f>
        <v>3673.478260869565</v>
      </c>
      <c r="U293" s="2">
        <f>IF(Table1[[#This Row],[Customer_Churn]] = 1, Table1[[#This Row],[Profit]], (Table1[[#This Row],[Avg_Sales]] * (Table1[[#This Row],[Purchase_Frequency]] * Table1[[#This Row],[Spend_Factor]]) * Table1[[#This Row],[Seasonality_Factor]]))</f>
        <v>92939</v>
      </c>
    </row>
    <row r="294" spans="1:21">
      <c r="A294" s="1">
        <v>45347</v>
      </c>
      <c r="B294">
        <v>293</v>
      </c>
      <c r="C294" s="3">
        <v>69</v>
      </c>
      <c r="D294" t="s">
        <v>21</v>
      </c>
      <c r="E294" s="2">
        <v>93698</v>
      </c>
      <c r="F294" s="3">
        <v>71</v>
      </c>
      <c r="G294" s="3">
        <v>425</v>
      </c>
      <c r="H294" s="2">
        <v>17258</v>
      </c>
      <c r="I294" s="3">
        <v>1</v>
      </c>
      <c r="J294" s="2">
        <v>16369</v>
      </c>
      <c r="K294" s="3">
        <v>10</v>
      </c>
      <c r="L294" t="s">
        <v>22</v>
      </c>
      <c r="M294" s="2">
        <v>36379</v>
      </c>
      <c r="N294" s="3">
        <v>0</v>
      </c>
      <c r="O294" s="3">
        <v>0</v>
      </c>
      <c r="P294" s="2">
        <f>Table1[[#This Row],[Sales]]-Table1[[#This Row],[Marketing_Spend]]</f>
        <v>20010</v>
      </c>
      <c r="Q294" s="3">
        <f>IF(Table1[[#This Row],[Profit]]&lt;0, 1, 0)</f>
        <v>0</v>
      </c>
      <c r="R294" s="6">
        <f>IF(Table1[[#This Row],[Spending_Score]]&lt;= 33, 1.1, IF(Table1[[#This Row],[Spending_Score]]&lt;=66, 1.4, 1.7))</f>
        <v>1.7</v>
      </c>
      <c r="S294" s="6">
        <f>IF(Table1[[#This Row],[Seasonality]]="Low", 0.8, IF(Table1[[#This Row],[Seasonality]]="High", 1.2, 1))</f>
        <v>0.8</v>
      </c>
      <c r="T294" s="2">
        <f>Table1[[#This Row],[Profit]]/Table1[[#This Row],[Purchase_Frequency]]</f>
        <v>2001</v>
      </c>
      <c r="U294" s="2">
        <f>IF(Table1[[#This Row],[Customer_Churn]] = 1, Table1[[#This Row],[Profit]], (Table1[[#This Row],[Avg_Sales]] * (Table1[[#This Row],[Purchase_Frequency]] * Table1[[#This Row],[Spend_Factor]]) * Table1[[#This Row],[Seasonality_Factor]]))</f>
        <v>27213.600000000002</v>
      </c>
    </row>
    <row r="295" spans="1:21">
      <c r="A295" s="1">
        <v>45308</v>
      </c>
      <c r="B295">
        <v>294</v>
      </c>
      <c r="C295" s="3">
        <v>66</v>
      </c>
      <c r="D295" t="s">
        <v>23</v>
      </c>
      <c r="E295" s="2">
        <v>144450</v>
      </c>
      <c r="F295" s="3">
        <v>17</v>
      </c>
      <c r="G295" s="3">
        <v>516</v>
      </c>
      <c r="H295" s="2">
        <v>35841</v>
      </c>
      <c r="I295" s="3">
        <v>2</v>
      </c>
      <c r="J295" s="2">
        <v>2589</v>
      </c>
      <c r="K295" s="3">
        <v>10</v>
      </c>
      <c r="L295" t="s">
        <v>22</v>
      </c>
      <c r="M295" s="2">
        <v>69729</v>
      </c>
      <c r="N295" s="3">
        <v>1</v>
      </c>
      <c r="O295" s="3">
        <v>0</v>
      </c>
      <c r="P295" s="2">
        <f>Table1[[#This Row],[Sales]]-Table1[[#This Row],[Marketing_Spend]]</f>
        <v>67140</v>
      </c>
      <c r="Q295" s="3">
        <f>IF(Table1[[#This Row],[Profit]]&lt;0, 1, 0)</f>
        <v>0</v>
      </c>
      <c r="R295" s="6">
        <f>IF(Table1[[#This Row],[Spending_Score]]&lt;= 33, 1.1, IF(Table1[[#This Row],[Spending_Score]]&lt;=66, 1.4, 1.7))</f>
        <v>1.1000000000000001</v>
      </c>
      <c r="S295" s="6">
        <f>IF(Table1[[#This Row],[Seasonality]]="Low", 0.8, IF(Table1[[#This Row],[Seasonality]]="High", 1.2, 1))</f>
        <v>0.8</v>
      </c>
      <c r="T295" s="2">
        <f>Table1[[#This Row],[Profit]]/Table1[[#This Row],[Purchase_Frequency]]</f>
        <v>6714</v>
      </c>
      <c r="U295" s="2">
        <f>IF(Table1[[#This Row],[Customer_Churn]] = 1, Table1[[#This Row],[Profit]], (Table1[[#This Row],[Avg_Sales]] * (Table1[[#This Row],[Purchase_Frequency]] * Table1[[#This Row],[Spend_Factor]]) * Table1[[#This Row],[Seasonality_Factor]]))</f>
        <v>67140</v>
      </c>
    </row>
    <row r="296" spans="1:21">
      <c r="A296" s="1">
        <v>45329</v>
      </c>
      <c r="B296">
        <v>295</v>
      </c>
      <c r="C296" s="3">
        <v>19</v>
      </c>
      <c r="D296" t="s">
        <v>21</v>
      </c>
      <c r="E296" s="2">
        <v>137248</v>
      </c>
      <c r="F296" s="3">
        <v>23</v>
      </c>
      <c r="G296" s="3">
        <v>605</v>
      </c>
      <c r="H296" s="2">
        <v>15736</v>
      </c>
      <c r="I296" s="3">
        <v>0</v>
      </c>
      <c r="J296" s="2">
        <v>1159</v>
      </c>
      <c r="K296" s="3">
        <v>27</v>
      </c>
      <c r="L296" t="s">
        <v>24</v>
      </c>
      <c r="M296" s="2">
        <v>33378</v>
      </c>
      <c r="N296" s="3">
        <v>0</v>
      </c>
      <c r="O296" s="3">
        <v>0</v>
      </c>
      <c r="P296" s="2">
        <f>Table1[[#This Row],[Sales]]-Table1[[#This Row],[Marketing_Spend]]</f>
        <v>32219</v>
      </c>
      <c r="Q296" s="3">
        <f>IF(Table1[[#This Row],[Profit]]&lt;0, 1, 0)</f>
        <v>0</v>
      </c>
      <c r="R296" s="6">
        <f>IF(Table1[[#This Row],[Spending_Score]]&lt;= 33, 1.1, IF(Table1[[#This Row],[Spending_Score]]&lt;=66, 1.4, 1.7))</f>
        <v>1.1000000000000001</v>
      </c>
      <c r="S296" s="6">
        <f>IF(Table1[[#This Row],[Seasonality]]="Low", 0.8, IF(Table1[[#This Row],[Seasonality]]="High", 1.2, 1))</f>
        <v>1</v>
      </c>
      <c r="T296" s="2">
        <f>Table1[[#This Row],[Profit]]/Table1[[#This Row],[Purchase_Frequency]]</f>
        <v>1193.2962962962963</v>
      </c>
      <c r="U296" s="2">
        <f>IF(Table1[[#This Row],[Customer_Churn]] = 1, Table1[[#This Row],[Profit]], (Table1[[#This Row],[Avg_Sales]] * (Table1[[#This Row],[Purchase_Frequency]] * Table1[[#This Row],[Spend_Factor]]) * Table1[[#This Row],[Seasonality_Factor]]))</f>
        <v>35440.9</v>
      </c>
    </row>
    <row r="297" spans="1:21">
      <c r="A297" s="1">
        <v>45315</v>
      </c>
      <c r="B297">
        <v>296</v>
      </c>
      <c r="C297" s="3">
        <v>18</v>
      </c>
      <c r="D297" t="s">
        <v>23</v>
      </c>
      <c r="E297" s="2">
        <v>25415</v>
      </c>
      <c r="F297" s="3">
        <v>26</v>
      </c>
      <c r="G297" s="3">
        <v>484</v>
      </c>
      <c r="H297" s="2">
        <v>42643</v>
      </c>
      <c r="I297" s="3">
        <v>0</v>
      </c>
      <c r="J297" s="2">
        <v>13145</v>
      </c>
      <c r="K297" s="3">
        <v>2</v>
      </c>
      <c r="L297" t="s">
        <v>22</v>
      </c>
      <c r="M297" s="2">
        <v>59353</v>
      </c>
      <c r="N297" s="3">
        <v>0</v>
      </c>
      <c r="O297" s="3">
        <v>0</v>
      </c>
      <c r="P297" s="2">
        <f>Table1[[#This Row],[Sales]]-Table1[[#This Row],[Marketing_Spend]]</f>
        <v>46208</v>
      </c>
      <c r="Q297" s="3">
        <f>IF(Table1[[#This Row],[Profit]]&lt;0, 1, 0)</f>
        <v>0</v>
      </c>
      <c r="R297" s="6">
        <f>IF(Table1[[#This Row],[Spending_Score]]&lt;= 33, 1.1, IF(Table1[[#This Row],[Spending_Score]]&lt;=66, 1.4, 1.7))</f>
        <v>1.1000000000000001</v>
      </c>
      <c r="S297" s="6">
        <f>IF(Table1[[#This Row],[Seasonality]]="Low", 0.8, IF(Table1[[#This Row],[Seasonality]]="High", 1.2, 1))</f>
        <v>0.8</v>
      </c>
      <c r="T297" s="2">
        <f>Table1[[#This Row],[Profit]]/Table1[[#This Row],[Purchase_Frequency]]</f>
        <v>23104</v>
      </c>
      <c r="U297" s="2">
        <f>IF(Table1[[#This Row],[Customer_Churn]] = 1, Table1[[#This Row],[Profit]], (Table1[[#This Row],[Avg_Sales]] * (Table1[[#This Row],[Purchase_Frequency]] * Table1[[#This Row],[Spend_Factor]]) * Table1[[#This Row],[Seasonality_Factor]]))</f>
        <v>40663.040000000008</v>
      </c>
    </row>
    <row r="298" spans="1:21">
      <c r="A298" s="1">
        <v>45360</v>
      </c>
      <c r="B298">
        <v>297</v>
      </c>
      <c r="C298" s="3">
        <v>65</v>
      </c>
      <c r="D298" t="s">
        <v>23</v>
      </c>
      <c r="E298" s="2">
        <v>85375</v>
      </c>
      <c r="F298" s="3">
        <v>85</v>
      </c>
      <c r="G298" s="3">
        <v>338</v>
      </c>
      <c r="H298" s="2">
        <v>48950</v>
      </c>
      <c r="I298" s="3">
        <v>1</v>
      </c>
      <c r="J298" s="2">
        <v>16373</v>
      </c>
      <c r="K298" s="3">
        <v>9</v>
      </c>
      <c r="L298" t="s">
        <v>24</v>
      </c>
      <c r="M298" s="2">
        <v>54996</v>
      </c>
      <c r="N298" s="3">
        <v>1</v>
      </c>
      <c r="O298" s="3">
        <v>0</v>
      </c>
      <c r="P298" s="2">
        <f>Table1[[#This Row],[Sales]]-Table1[[#This Row],[Marketing_Spend]]</f>
        <v>38623</v>
      </c>
      <c r="Q298" s="3">
        <f>IF(Table1[[#This Row],[Profit]]&lt;0, 1, 0)</f>
        <v>0</v>
      </c>
      <c r="R298" s="6">
        <f>IF(Table1[[#This Row],[Spending_Score]]&lt;= 33, 1.1, IF(Table1[[#This Row],[Spending_Score]]&lt;=66, 1.4, 1.7))</f>
        <v>1.7</v>
      </c>
      <c r="S298" s="6">
        <f>IF(Table1[[#This Row],[Seasonality]]="Low", 0.8, IF(Table1[[#This Row],[Seasonality]]="High", 1.2, 1))</f>
        <v>1</v>
      </c>
      <c r="T298" s="2">
        <f>Table1[[#This Row],[Profit]]/Table1[[#This Row],[Purchase_Frequency]]</f>
        <v>4291.4444444444443</v>
      </c>
      <c r="U298" s="2">
        <f>IF(Table1[[#This Row],[Customer_Churn]] = 1, Table1[[#This Row],[Profit]], (Table1[[#This Row],[Avg_Sales]] * (Table1[[#This Row],[Purchase_Frequency]] * Table1[[#This Row],[Spend_Factor]]) * Table1[[#This Row],[Seasonality_Factor]]))</f>
        <v>38623</v>
      </c>
    </row>
    <row r="299" spans="1:21">
      <c r="A299" s="1">
        <v>45407</v>
      </c>
      <c r="B299">
        <v>298</v>
      </c>
      <c r="C299" s="3">
        <v>29</v>
      </c>
      <c r="D299" t="s">
        <v>23</v>
      </c>
      <c r="E299" s="2">
        <v>63925</v>
      </c>
      <c r="F299" s="3">
        <v>86</v>
      </c>
      <c r="G299" s="3">
        <v>522</v>
      </c>
      <c r="H299" s="2">
        <v>39964</v>
      </c>
      <c r="I299" s="3">
        <v>1</v>
      </c>
      <c r="J299" s="2">
        <v>7555</v>
      </c>
      <c r="K299" s="3">
        <v>17</v>
      </c>
      <c r="L299" t="s">
        <v>22</v>
      </c>
      <c r="M299" s="2">
        <v>19031</v>
      </c>
      <c r="N299" s="3">
        <v>0</v>
      </c>
      <c r="O299" s="3">
        <v>0</v>
      </c>
      <c r="P299" s="2">
        <f>Table1[[#This Row],[Sales]]-Table1[[#This Row],[Marketing_Spend]]</f>
        <v>11476</v>
      </c>
      <c r="Q299" s="3">
        <f>IF(Table1[[#This Row],[Profit]]&lt;0, 1, 0)</f>
        <v>0</v>
      </c>
      <c r="R299" s="6">
        <f>IF(Table1[[#This Row],[Spending_Score]]&lt;= 33, 1.1, IF(Table1[[#This Row],[Spending_Score]]&lt;=66, 1.4, 1.7))</f>
        <v>1.7</v>
      </c>
      <c r="S299" s="6">
        <f>IF(Table1[[#This Row],[Seasonality]]="Low", 0.8, IF(Table1[[#This Row],[Seasonality]]="High", 1.2, 1))</f>
        <v>0.8</v>
      </c>
      <c r="T299" s="2">
        <f>Table1[[#This Row],[Profit]]/Table1[[#This Row],[Purchase_Frequency]]</f>
        <v>675.05882352941171</v>
      </c>
      <c r="U299" s="2">
        <f>IF(Table1[[#This Row],[Customer_Churn]] = 1, Table1[[#This Row],[Profit]], (Table1[[#This Row],[Avg_Sales]] * (Table1[[#This Row],[Purchase_Frequency]] * Table1[[#This Row],[Spend_Factor]]) * Table1[[#This Row],[Seasonality_Factor]]))</f>
        <v>15607.359999999999</v>
      </c>
    </row>
    <row r="300" spans="1:21">
      <c r="A300" s="1">
        <v>45389</v>
      </c>
      <c r="B300">
        <v>299</v>
      </c>
      <c r="C300" s="3">
        <v>22</v>
      </c>
      <c r="D300" t="s">
        <v>23</v>
      </c>
      <c r="E300" s="2">
        <v>146523</v>
      </c>
      <c r="F300" s="3">
        <v>7</v>
      </c>
      <c r="G300" s="3">
        <v>483</v>
      </c>
      <c r="H300" s="2">
        <v>33044</v>
      </c>
      <c r="I300" s="3">
        <v>1</v>
      </c>
      <c r="J300" s="2">
        <v>17237</v>
      </c>
      <c r="K300" s="3">
        <v>11</v>
      </c>
      <c r="L300" t="s">
        <v>25</v>
      </c>
      <c r="M300" s="2">
        <v>85072</v>
      </c>
      <c r="N300" s="3">
        <v>1</v>
      </c>
      <c r="O300" s="3">
        <v>0</v>
      </c>
      <c r="P300" s="2">
        <f>Table1[[#This Row],[Sales]]-Table1[[#This Row],[Marketing_Spend]]</f>
        <v>67835</v>
      </c>
      <c r="Q300" s="3">
        <f>IF(Table1[[#This Row],[Profit]]&lt;0, 1, 0)</f>
        <v>0</v>
      </c>
      <c r="R300" s="6">
        <f>IF(Table1[[#This Row],[Spending_Score]]&lt;= 33, 1.1, IF(Table1[[#This Row],[Spending_Score]]&lt;=66, 1.4, 1.7))</f>
        <v>1.1000000000000001</v>
      </c>
      <c r="S300" s="6">
        <f>IF(Table1[[#This Row],[Seasonality]]="Low", 0.8, IF(Table1[[#This Row],[Seasonality]]="High", 1.2, 1))</f>
        <v>1.2</v>
      </c>
      <c r="T300" s="2">
        <f>Table1[[#This Row],[Profit]]/Table1[[#This Row],[Purchase_Frequency]]</f>
        <v>6166.818181818182</v>
      </c>
      <c r="U300" s="2">
        <f>IF(Table1[[#This Row],[Customer_Churn]] = 1, Table1[[#This Row],[Profit]], (Table1[[#This Row],[Avg_Sales]] * (Table1[[#This Row],[Purchase_Frequency]] * Table1[[#This Row],[Spend_Factor]]) * Table1[[#This Row],[Seasonality_Factor]]))</f>
        <v>67835</v>
      </c>
    </row>
    <row r="301" spans="1:21">
      <c r="A301" s="1">
        <v>45361</v>
      </c>
      <c r="B301">
        <v>300</v>
      </c>
      <c r="C301" s="3">
        <v>54</v>
      </c>
      <c r="D301" t="s">
        <v>21</v>
      </c>
      <c r="E301" s="2">
        <v>25951</v>
      </c>
      <c r="F301" s="3">
        <v>14</v>
      </c>
      <c r="G301" s="3">
        <v>794</v>
      </c>
      <c r="H301" s="2">
        <v>44933</v>
      </c>
      <c r="I301" s="3">
        <v>2</v>
      </c>
      <c r="J301" s="2">
        <v>10203</v>
      </c>
      <c r="K301" s="3">
        <v>10</v>
      </c>
      <c r="L301" t="s">
        <v>25</v>
      </c>
      <c r="M301" s="2">
        <v>70982</v>
      </c>
      <c r="N301" s="3">
        <v>0</v>
      </c>
      <c r="O301" s="3">
        <v>0</v>
      </c>
      <c r="P301" s="2">
        <f>Table1[[#This Row],[Sales]]-Table1[[#This Row],[Marketing_Spend]]</f>
        <v>60779</v>
      </c>
      <c r="Q301" s="3">
        <f>IF(Table1[[#This Row],[Profit]]&lt;0, 1, 0)</f>
        <v>0</v>
      </c>
      <c r="R301" s="6">
        <f>IF(Table1[[#This Row],[Spending_Score]]&lt;= 33, 1.1, IF(Table1[[#This Row],[Spending_Score]]&lt;=66, 1.4, 1.7))</f>
        <v>1.1000000000000001</v>
      </c>
      <c r="S301" s="6">
        <f>IF(Table1[[#This Row],[Seasonality]]="Low", 0.8, IF(Table1[[#This Row],[Seasonality]]="High", 1.2, 1))</f>
        <v>1.2</v>
      </c>
      <c r="T301" s="2">
        <f>Table1[[#This Row],[Profit]]/Table1[[#This Row],[Purchase_Frequency]]</f>
        <v>6077.9</v>
      </c>
      <c r="U301" s="2">
        <f>IF(Table1[[#This Row],[Customer_Churn]] = 1, Table1[[#This Row],[Profit]], (Table1[[#This Row],[Avg_Sales]] * (Table1[[#This Row],[Purchase_Frequency]] * Table1[[#This Row],[Spend_Factor]]) * Table1[[#This Row],[Seasonality_Factor]]))</f>
        <v>80228.279999999984</v>
      </c>
    </row>
    <row r="302" spans="1:21">
      <c r="A302" s="1">
        <v>45351</v>
      </c>
      <c r="B302">
        <v>301</v>
      </c>
      <c r="C302" s="3">
        <v>49</v>
      </c>
      <c r="D302" t="s">
        <v>21</v>
      </c>
      <c r="E302" s="2">
        <v>107388</v>
      </c>
      <c r="F302" s="3">
        <v>79</v>
      </c>
      <c r="G302" s="3">
        <v>588</v>
      </c>
      <c r="H302" s="2">
        <v>20997</v>
      </c>
      <c r="I302" s="3">
        <v>1</v>
      </c>
      <c r="J302" s="2">
        <v>9244</v>
      </c>
      <c r="K302" s="3">
        <v>22</v>
      </c>
      <c r="L302" t="s">
        <v>22</v>
      </c>
      <c r="M302" s="2">
        <v>41683</v>
      </c>
      <c r="N302" s="3">
        <v>0</v>
      </c>
      <c r="O302" s="3">
        <v>0</v>
      </c>
      <c r="P302" s="2">
        <f>Table1[[#This Row],[Sales]]-Table1[[#This Row],[Marketing_Spend]]</f>
        <v>32439</v>
      </c>
      <c r="Q302" s="3">
        <f>IF(Table1[[#This Row],[Profit]]&lt;0, 1, 0)</f>
        <v>0</v>
      </c>
      <c r="R302" s="6">
        <f>IF(Table1[[#This Row],[Spending_Score]]&lt;= 33, 1.1, IF(Table1[[#This Row],[Spending_Score]]&lt;=66, 1.4, 1.7))</f>
        <v>1.7</v>
      </c>
      <c r="S302" s="6">
        <f>IF(Table1[[#This Row],[Seasonality]]="Low", 0.8, IF(Table1[[#This Row],[Seasonality]]="High", 1.2, 1))</f>
        <v>0.8</v>
      </c>
      <c r="T302" s="2">
        <f>Table1[[#This Row],[Profit]]/Table1[[#This Row],[Purchase_Frequency]]</f>
        <v>1474.5</v>
      </c>
      <c r="U302" s="2">
        <f>IF(Table1[[#This Row],[Customer_Churn]] = 1, Table1[[#This Row],[Profit]], (Table1[[#This Row],[Avg_Sales]] * (Table1[[#This Row],[Purchase_Frequency]] * Table1[[#This Row],[Spend_Factor]]) * Table1[[#This Row],[Seasonality_Factor]]))</f>
        <v>44117.04</v>
      </c>
    </row>
    <row r="303" spans="1:21">
      <c r="A303" s="1">
        <v>45302</v>
      </c>
      <c r="B303">
        <v>302</v>
      </c>
      <c r="C303" s="3">
        <v>26</v>
      </c>
      <c r="D303" t="s">
        <v>23</v>
      </c>
      <c r="E303" s="2">
        <v>28007</v>
      </c>
      <c r="F303" s="3">
        <v>7</v>
      </c>
      <c r="G303" s="3">
        <v>477</v>
      </c>
      <c r="H303" s="2">
        <v>19215</v>
      </c>
      <c r="I303" s="3">
        <v>0</v>
      </c>
      <c r="J303" s="2">
        <v>15743</v>
      </c>
      <c r="K303" s="3">
        <v>25</v>
      </c>
      <c r="L303" t="s">
        <v>25</v>
      </c>
      <c r="M303" s="2">
        <v>22618</v>
      </c>
      <c r="N303" s="3">
        <v>0</v>
      </c>
      <c r="O303" s="3">
        <v>0</v>
      </c>
      <c r="P303" s="2">
        <f>Table1[[#This Row],[Sales]]-Table1[[#This Row],[Marketing_Spend]]</f>
        <v>6875</v>
      </c>
      <c r="Q303" s="3">
        <f>IF(Table1[[#This Row],[Profit]]&lt;0, 1, 0)</f>
        <v>0</v>
      </c>
      <c r="R303" s="6">
        <f>IF(Table1[[#This Row],[Spending_Score]]&lt;= 33, 1.1, IF(Table1[[#This Row],[Spending_Score]]&lt;=66, 1.4, 1.7))</f>
        <v>1.1000000000000001</v>
      </c>
      <c r="S303" s="6">
        <f>IF(Table1[[#This Row],[Seasonality]]="Low", 0.8, IF(Table1[[#This Row],[Seasonality]]="High", 1.2, 1))</f>
        <v>1.2</v>
      </c>
      <c r="T303" s="2">
        <f>Table1[[#This Row],[Profit]]/Table1[[#This Row],[Purchase_Frequency]]</f>
        <v>275</v>
      </c>
      <c r="U303" s="2">
        <f>IF(Table1[[#This Row],[Customer_Churn]] = 1, Table1[[#This Row],[Profit]], (Table1[[#This Row],[Avg_Sales]] * (Table1[[#This Row],[Purchase_Frequency]] * Table1[[#This Row],[Spend_Factor]]) * Table1[[#This Row],[Seasonality_Factor]]))</f>
        <v>9075</v>
      </c>
    </row>
    <row r="304" spans="1:21">
      <c r="A304" s="1">
        <v>45403</v>
      </c>
      <c r="B304">
        <v>303</v>
      </c>
      <c r="C304" s="3">
        <v>58</v>
      </c>
      <c r="D304" t="s">
        <v>23</v>
      </c>
      <c r="E304" s="2">
        <v>146730</v>
      </c>
      <c r="F304" s="3">
        <v>9</v>
      </c>
      <c r="G304" s="3">
        <v>588</v>
      </c>
      <c r="H304" s="2">
        <v>38069</v>
      </c>
      <c r="I304" s="3">
        <v>2</v>
      </c>
      <c r="J304" s="2">
        <v>14333</v>
      </c>
      <c r="K304" s="3">
        <v>17</v>
      </c>
      <c r="L304" t="s">
        <v>24</v>
      </c>
      <c r="M304" s="2">
        <v>11587</v>
      </c>
      <c r="N304" s="3">
        <v>0</v>
      </c>
      <c r="O304" s="3">
        <v>0</v>
      </c>
      <c r="P304" s="2">
        <f>Table1[[#This Row],[Sales]]-Table1[[#This Row],[Marketing_Spend]]</f>
        <v>-2746</v>
      </c>
      <c r="Q304" s="3">
        <f>IF(Table1[[#This Row],[Profit]]&lt;0, 1, 0)</f>
        <v>1</v>
      </c>
      <c r="R304" s="6">
        <f>IF(Table1[[#This Row],[Spending_Score]]&lt;= 33, 1.1, IF(Table1[[#This Row],[Spending_Score]]&lt;=66, 1.4, 1.7))</f>
        <v>1.1000000000000001</v>
      </c>
      <c r="S304" s="6">
        <f>IF(Table1[[#This Row],[Seasonality]]="Low", 0.8, IF(Table1[[#This Row],[Seasonality]]="High", 1.2, 1))</f>
        <v>1</v>
      </c>
      <c r="T304" s="2">
        <f>Table1[[#This Row],[Profit]]/Table1[[#This Row],[Purchase_Frequency]]</f>
        <v>-161.52941176470588</v>
      </c>
      <c r="U304" s="2">
        <f>IF(Table1[[#This Row],[Customer_Churn]] = 1, Table1[[#This Row],[Profit]], (Table1[[#This Row],[Avg_Sales]] * (Table1[[#This Row],[Purchase_Frequency]] * Table1[[#This Row],[Spend_Factor]]) * Table1[[#This Row],[Seasonality_Factor]]))</f>
        <v>-3020.6000000000004</v>
      </c>
    </row>
    <row r="305" spans="1:21">
      <c r="A305" s="1">
        <v>45307</v>
      </c>
      <c r="B305">
        <v>304</v>
      </c>
      <c r="C305" s="3">
        <v>52</v>
      </c>
      <c r="D305" t="s">
        <v>21</v>
      </c>
      <c r="E305" s="2">
        <v>61832</v>
      </c>
      <c r="F305" s="3">
        <v>48</v>
      </c>
      <c r="G305" s="3">
        <v>593</v>
      </c>
      <c r="H305" s="2">
        <v>28911</v>
      </c>
      <c r="I305" s="3">
        <v>1</v>
      </c>
      <c r="J305" s="2">
        <v>14341</v>
      </c>
      <c r="K305" s="3">
        <v>4</v>
      </c>
      <c r="L305" t="s">
        <v>25</v>
      </c>
      <c r="M305" s="2">
        <v>67790</v>
      </c>
      <c r="N305" s="3">
        <v>0</v>
      </c>
      <c r="O305" s="3">
        <v>0</v>
      </c>
      <c r="P305" s="2">
        <f>Table1[[#This Row],[Sales]]-Table1[[#This Row],[Marketing_Spend]]</f>
        <v>53449</v>
      </c>
      <c r="Q305" s="3">
        <f>IF(Table1[[#This Row],[Profit]]&lt;0, 1, 0)</f>
        <v>0</v>
      </c>
      <c r="R305" s="6">
        <f>IF(Table1[[#This Row],[Spending_Score]]&lt;= 33, 1.1, IF(Table1[[#This Row],[Spending_Score]]&lt;=66, 1.4, 1.7))</f>
        <v>1.4</v>
      </c>
      <c r="S305" s="6">
        <f>IF(Table1[[#This Row],[Seasonality]]="Low", 0.8, IF(Table1[[#This Row],[Seasonality]]="High", 1.2, 1))</f>
        <v>1.2</v>
      </c>
      <c r="T305" s="2">
        <f>Table1[[#This Row],[Profit]]/Table1[[#This Row],[Purchase_Frequency]]</f>
        <v>13362.25</v>
      </c>
      <c r="U305" s="2">
        <f>IF(Table1[[#This Row],[Customer_Churn]] = 1, Table1[[#This Row],[Profit]], (Table1[[#This Row],[Avg_Sales]] * (Table1[[#This Row],[Purchase_Frequency]] * Table1[[#This Row],[Spend_Factor]]) * Table1[[#This Row],[Seasonality_Factor]]))</f>
        <v>89794.319999999992</v>
      </c>
    </row>
    <row r="306" spans="1:21">
      <c r="A306" s="1">
        <v>45388</v>
      </c>
      <c r="B306">
        <v>305</v>
      </c>
      <c r="C306" s="3">
        <v>36</v>
      </c>
      <c r="D306" t="s">
        <v>23</v>
      </c>
      <c r="E306" s="2">
        <v>78596</v>
      </c>
      <c r="F306" s="3">
        <v>72</v>
      </c>
      <c r="G306" s="3">
        <v>450</v>
      </c>
      <c r="H306" s="2">
        <v>22030</v>
      </c>
      <c r="I306" s="3">
        <v>2</v>
      </c>
      <c r="J306" s="2">
        <v>19691</v>
      </c>
      <c r="K306" s="3">
        <v>16</v>
      </c>
      <c r="L306" t="s">
        <v>22</v>
      </c>
      <c r="M306" s="2">
        <v>36480</v>
      </c>
      <c r="N306" s="3">
        <v>0</v>
      </c>
      <c r="O306" s="3">
        <v>0</v>
      </c>
      <c r="P306" s="2">
        <f>Table1[[#This Row],[Sales]]-Table1[[#This Row],[Marketing_Spend]]</f>
        <v>16789</v>
      </c>
      <c r="Q306" s="3">
        <f>IF(Table1[[#This Row],[Profit]]&lt;0, 1, 0)</f>
        <v>0</v>
      </c>
      <c r="R306" s="6">
        <f>IF(Table1[[#This Row],[Spending_Score]]&lt;= 33, 1.1, IF(Table1[[#This Row],[Spending_Score]]&lt;=66, 1.4, 1.7))</f>
        <v>1.7</v>
      </c>
      <c r="S306" s="6">
        <f>IF(Table1[[#This Row],[Seasonality]]="Low", 0.8, IF(Table1[[#This Row],[Seasonality]]="High", 1.2, 1))</f>
        <v>0.8</v>
      </c>
      <c r="T306" s="2">
        <f>Table1[[#This Row],[Profit]]/Table1[[#This Row],[Purchase_Frequency]]</f>
        <v>1049.3125</v>
      </c>
      <c r="U306" s="2">
        <f>IF(Table1[[#This Row],[Customer_Churn]] = 1, Table1[[#This Row],[Profit]], (Table1[[#This Row],[Avg_Sales]] * (Table1[[#This Row],[Purchase_Frequency]] * Table1[[#This Row],[Spend_Factor]]) * Table1[[#This Row],[Seasonality_Factor]]))</f>
        <v>22833.040000000001</v>
      </c>
    </row>
    <row r="307" spans="1:21">
      <c r="A307" s="1">
        <v>45364</v>
      </c>
      <c r="B307">
        <v>306</v>
      </c>
      <c r="C307" s="3">
        <v>65</v>
      </c>
      <c r="D307" t="s">
        <v>21</v>
      </c>
      <c r="E307" s="2">
        <v>141101</v>
      </c>
      <c r="F307" s="3">
        <v>59</v>
      </c>
      <c r="G307" s="3">
        <v>683</v>
      </c>
      <c r="H307" s="2">
        <v>34334</v>
      </c>
      <c r="I307" s="3">
        <v>2</v>
      </c>
      <c r="J307" s="2">
        <v>2228</v>
      </c>
      <c r="K307" s="3">
        <v>20</v>
      </c>
      <c r="L307" t="s">
        <v>22</v>
      </c>
      <c r="M307" s="2">
        <v>25527</v>
      </c>
      <c r="N307" s="3">
        <v>1</v>
      </c>
      <c r="O307" s="3">
        <v>0</v>
      </c>
      <c r="P307" s="2">
        <f>Table1[[#This Row],[Sales]]-Table1[[#This Row],[Marketing_Spend]]</f>
        <v>23299</v>
      </c>
      <c r="Q307" s="3">
        <f>IF(Table1[[#This Row],[Profit]]&lt;0, 1, 0)</f>
        <v>0</v>
      </c>
      <c r="R307" s="6">
        <f>IF(Table1[[#This Row],[Spending_Score]]&lt;= 33, 1.1, IF(Table1[[#This Row],[Spending_Score]]&lt;=66, 1.4, 1.7))</f>
        <v>1.4</v>
      </c>
      <c r="S307" s="6">
        <f>IF(Table1[[#This Row],[Seasonality]]="Low", 0.8, IF(Table1[[#This Row],[Seasonality]]="High", 1.2, 1))</f>
        <v>0.8</v>
      </c>
      <c r="T307" s="2">
        <f>Table1[[#This Row],[Profit]]/Table1[[#This Row],[Purchase_Frequency]]</f>
        <v>1164.95</v>
      </c>
      <c r="U307" s="2">
        <f>IF(Table1[[#This Row],[Customer_Churn]] = 1, Table1[[#This Row],[Profit]], (Table1[[#This Row],[Avg_Sales]] * (Table1[[#This Row],[Purchase_Frequency]] * Table1[[#This Row],[Spend_Factor]]) * Table1[[#This Row],[Seasonality_Factor]]))</f>
        <v>23299</v>
      </c>
    </row>
    <row r="308" spans="1:21">
      <c r="A308" s="1">
        <v>45350</v>
      </c>
      <c r="B308">
        <v>307</v>
      </c>
      <c r="C308" s="3">
        <v>33</v>
      </c>
      <c r="D308" t="s">
        <v>23</v>
      </c>
      <c r="E308" s="2">
        <v>50523</v>
      </c>
      <c r="F308" s="3">
        <v>87</v>
      </c>
      <c r="G308" s="3">
        <v>607</v>
      </c>
      <c r="H308" s="2">
        <v>19571</v>
      </c>
      <c r="I308" s="3">
        <v>1</v>
      </c>
      <c r="J308" s="2">
        <v>6590</v>
      </c>
      <c r="K308" s="3">
        <v>15</v>
      </c>
      <c r="L308" t="s">
        <v>24</v>
      </c>
      <c r="M308" s="2">
        <v>28569</v>
      </c>
      <c r="N308" s="3">
        <v>1</v>
      </c>
      <c r="O308" s="3">
        <v>0</v>
      </c>
      <c r="P308" s="2">
        <f>Table1[[#This Row],[Sales]]-Table1[[#This Row],[Marketing_Spend]]</f>
        <v>21979</v>
      </c>
      <c r="Q308" s="3">
        <f>IF(Table1[[#This Row],[Profit]]&lt;0, 1, 0)</f>
        <v>0</v>
      </c>
      <c r="R308" s="6">
        <f>IF(Table1[[#This Row],[Spending_Score]]&lt;= 33, 1.1, IF(Table1[[#This Row],[Spending_Score]]&lt;=66, 1.4, 1.7))</f>
        <v>1.7</v>
      </c>
      <c r="S308" s="6">
        <f>IF(Table1[[#This Row],[Seasonality]]="Low", 0.8, IF(Table1[[#This Row],[Seasonality]]="High", 1.2, 1))</f>
        <v>1</v>
      </c>
      <c r="T308" s="2">
        <f>Table1[[#This Row],[Profit]]/Table1[[#This Row],[Purchase_Frequency]]</f>
        <v>1465.2666666666667</v>
      </c>
      <c r="U308" s="2">
        <f>IF(Table1[[#This Row],[Customer_Churn]] = 1, Table1[[#This Row],[Profit]], (Table1[[#This Row],[Avg_Sales]] * (Table1[[#This Row],[Purchase_Frequency]] * Table1[[#This Row],[Spend_Factor]]) * Table1[[#This Row],[Seasonality_Factor]]))</f>
        <v>21979</v>
      </c>
    </row>
    <row r="309" spans="1:21">
      <c r="A309" s="1">
        <v>45361</v>
      </c>
      <c r="B309">
        <v>308</v>
      </c>
      <c r="C309" s="3">
        <v>20</v>
      </c>
      <c r="D309" t="s">
        <v>23</v>
      </c>
      <c r="E309" s="2">
        <v>108861</v>
      </c>
      <c r="F309" s="3">
        <v>93</v>
      </c>
      <c r="G309" s="3">
        <v>635</v>
      </c>
      <c r="H309" s="2">
        <v>47719</v>
      </c>
      <c r="I309" s="3">
        <v>2</v>
      </c>
      <c r="J309" s="2">
        <v>6585</v>
      </c>
      <c r="K309" s="3">
        <v>25</v>
      </c>
      <c r="L309" t="s">
        <v>22</v>
      </c>
      <c r="M309" s="2">
        <v>16151</v>
      </c>
      <c r="N309" s="3">
        <v>0</v>
      </c>
      <c r="O309" s="3">
        <v>0</v>
      </c>
      <c r="P309" s="2">
        <f>Table1[[#This Row],[Sales]]-Table1[[#This Row],[Marketing_Spend]]</f>
        <v>9566</v>
      </c>
      <c r="Q309" s="3">
        <f>IF(Table1[[#This Row],[Profit]]&lt;0, 1, 0)</f>
        <v>0</v>
      </c>
      <c r="R309" s="6">
        <f>IF(Table1[[#This Row],[Spending_Score]]&lt;= 33, 1.1, IF(Table1[[#This Row],[Spending_Score]]&lt;=66, 1.4, 1.7))</f>
        <v>1.7</v>
      </c>
      <c r="S309" s="6">
        <f>IF(Table1[[#This Row],[Seasonality]]="Low", 0.8, IF(Table1[[#This Row],[Seasonality]]="High", 1.2, 1))</f>
        <v>0.8</v>
      </c>
      <c r="T309" s="2">
        <f>Table1[[#This Row],[Profit]]/Table1[[#This Row],[Purchase_Frequency]]</f>
        <v>382.64</v>
      </c>
      <c r="U309" s="2">
        <f>IF(Table1[[#This Row],[Customer_Churn]] = 1, Table1[[#This Row],[Profit]], (Table1[[#This Row],[Avg_Sales]] * (Table1[[#This Row],[Purchase_Frequency]] * Table1[[#This Row],[Spend_Factor]]) * Table1[[#This Row],[Seasonality_Factor]]))</f>
        <v>13009.76</v>
      </c>
    </row>
    <row r="310" spans="1:21">
      <c r="A310" s="1">
        <v>45371</v>
      </c>
      <c r="B310">
        <v>309</v>
      </c>
      <c r="C310" s="3">
        <v>37</v>
      </c>
      <c r="D310" t="s">
        <v>21</v>
      </c>
      <c r="E310" s="2">
        <v>144194</v>
      </c>
      <c r="F310" s="3">
        <v>82</v>
      </c>
      <c r="G310" s="3">
        <v>674</v>
      </c>
      <c r="H310" s="2">
        <v>33927</v>
      </c>
      <c r="I310" s="3">
        <v>0</v>
      </c>
      <c r="J310" s="2">
        <v>10227</v>
      </c>
      <c r="K310" s="3">
        <v>27</v>
      </c>
      <c r="L310" t="s">
        <v>24</v>
      </c>
      <c r="M310" s="2">
        <v>76094</v>
      </c>
      <c r="N310" s="3">
        <v>0</v>
      </c>
      <c r="O310" s="3">
        <v>1</v>
      </c>
      <c r="P310" s="2">
        <f>Table1[[#This Row],[Sales]]-Table1[[#This Row],[Marketing_Spend]]</f>
        <v>65867</v>
      </c>
      <c r="Q310" s="3">
        <f>IF(Table1[[#This Row],[Profit]]&lt;0, 1, 0)</f>
        <v>0</v>
      </c>
      <c r="R310" s="6">
        <f>IF(Table1[[#This Row],[Spending_Score]]&lt;= 33, 1.1, IF(Table1[[#This Row],[Spending_Score]]&lt;=66, 1.4, 1.7))</f>
        <v>1.7</v>
      </c>
      <c r="S310" s="6">
        <f>IF(Table1[[#This Row],[Seasonality]]="Low", 0.8, IF(Table1[[#This Row],[Seasonality]]="High", 1.2, 1))</f>
        <v>1</v>
      </c>
      <c r="T310" s="2">
        <f>Table1[[#This Row],[Profit]]/Table1[[#This Row],[Purchase_Frequency]]</f>
        <v>2439.5185185185187</v>
      </c>
      <c r="U310" s="2">
        <f>IF(Table1[[#This Row],[Customer_Churn]] = 1, Table1[[#This Row],[Profit]], (Table1[[#This Row],[Avg_Sales]] * (Table1[[#This Row],[Purchase_Frequency]] * Table1[[#This Row],[Spend_Factor]]) * Table1[[#This Row],[Seasonality_Factor]]))</f>
        <v>111973.90000000001</v>
      </c>
    </row>
    <row r="311" spans="1:21">
      <c r="A311" s="1">
        <v>45384</v>
      </c>
      <c r="B311">
        <v>310</v>
      </c>
      <c r="C311" s="3">
        <v>41</v>
      </c>
      <c r="D311" t="s">
        <v>23</v>
      </c>
      <c r="E311" s="2">
        <v>106740</v>
      </c>
      <c r="F311" s="3">
        <v>95</v>
      </c>
      <c r="G311" s="3">
        <v>307</v>
      </c>
      <c r="H311" s="2">
        <v>25714</v>
      </c>
      <c r="I311" s="3">
        <v>0</v>
      </c>
      <c r="J311" s="2">
        <v>7046</v>
      </c>
      <c r="K311" s="3">
        <v>21</v>
      </c>
      <c r="L311" t="s">
        <v>25</v>
      </c>
      <c r="M311" s="2">
        <v>64174</v>
      </c>
      <c r="N311" s="3">
        <v>0</v>
      </c>
      <c r="O311" s="3">
        <v>0</v>
      </c>
      <c r="P311" s="2">
        <f>Table1[[#This Row],[Sales]]-Table1[[#This Row],[Marketing_Spend]]</f>
        <v>57128</v>
      </c>
      <c r="Q311" s="3">
        <f>IF(Table1[[#This Row],[Profit]]&lt;0, 1, 0)</f>
        <v>0</v>
      </c>
      <c r="R311" s="6">
        <f>IF(Table1[[#This Row],[Spending_Score]]&lt;= 33, 1.1, IF(Table1[[#This Row],[Spending_Score]]&lt;=66, 1.4, 1.7))</f>
        <v>1.7</v>
      </c>
      <c r="S311" s="6">
        <f>IF(Table1[[#This Row],[Seasonality]]="Low", 0.8, IF(Table1[[#This Row],[Seasonality]]="High", 1.2, 1))</f>
        <v>1.2</v>
      </c>
      <c r="T311" s="2">
        <f>Table1[[#This Row],[Profit]]/Table1[[#This Row],[Purchase_Frequency]]</f>
        <v>2720.3809523809523</v>
      </c>
      <c r="U311" s="2">
        <f>IF(Table1[[#This Row],[Customer_Churn]] = 1, Table1[[#This Row],[Profit]], (Table1[[#This Row],[Avg_Sales]] * (Table1[[#This Row],[Purchase_Frequency]] * Table1[[#This Row],[Spend_Factor]]) * Table1[[#This Row],[Seasonality_Factor]]))</f>
        <v>116541.11999999998</v>
      </c>
    </row>
    <row r="312" spans="1:21">
      <c r="A312" s="1">
        <v>45294</v>
      </c>
      <c r="B312">
        <v>311</v>
      </c>
      <c r="C312" s="3">
        <v>50</v>
      </c>
      <c r="D312" t="s">
        <v>21</v>
      </c>
      <c r="E312" s="2">
        <v>35524</v>
      </c>
      <c r="F312" s="3">
        <v>94</v>
      </c>
      <c r="G312" s="3">
        <v>640</v>
      </c>
      <c r="H312" s="2">
        <v>48541</v>
      </c>
      <c r="I312" s="3">
        <v>2</v>
      </c>
      <c r="J312" s="2">
        <v>13237</v>
      </c>
      <c r="K312" s="3">
        <v>5</v>
      </c>
      <c r="L312" t="s">
        <v>25</v>
      </c>
      <c r="M312" s="2">
        <v>49739</v>
      </c>
      <c r="N312" s="3">
        <v>0</v>
      </c>
      <c r="O312" s="3">
        <v>0</v>
      </c>
      <c r="P312" s="2">
        <f>Table1[[#This Row],[Sales]]-Table1[[#This Row],[Marketing_Spend]]</f>
        <v>36502</v>
      </c>
      <c r="Q312" s="3">
        <f>IF(Table1[[#This Row],[Profit]]&lt;0, 1, 0)</f>
        <v>0</v>
      </c>
      <c r="R312" s="6">
        <f>IF(Table1[[#This Row],[Spending_Score]]&lt;= 33, 1.1, IF(Table1[[#This Row],[Spending_Score]]&lt;=66, 1.4, 1.7))</f>
        <v>1.7</v>
      </c>
      <c r="S312" s="6">
        <f>IF(Table1[[#This Row],[Seasonality]]="Low", 0.8, IF(Table1[[#This Row],[Seasonality]]="High", 1.2, 1))</f>
        <v>1.2</v>
      </c>
      <c r="T312" s="2">
        <f>Table1[[#This Row],[Profit]]/Table1[[#This Row],[Purchase_Frequency]]</f>
        <v>7300.4</v>
      </c>
      <c r="U312" s="2">
        <f>IF(Table1[[#This Row],[Customer_Churn]] = 1, Table1[[#This Row],[Profit]], (Table1[[#This Row],[Avg_Sales]] * (Table1[[#This Row],[Purchase_Frequency]] * Table1[[#This Row],[Spend_Factor]]) * Table1[[#This Row],[Seasonality_Factor]]))</f>
        <v>74464.079999999987</v>
      </c>
    </row>
    <row r="313" spans="1:21">
      <c r="A313" s="1">
        <v>45311</v>
      </c>
      <c r="B313">
        <v>312</v>
      </c>
      <c r="C313" s="3">
        <v>41</v>
      </c>
      <c r="D313" t="s">
        <v>23</v>
      </c>
      <c r="E313" s="2">
        <v>149028</v>
      </c>
      <c r="F313" s="3">
        <v>39</v>
      </c>
      <c r="G313" s="3">
        <v>428</v>
      </c>
      <c r="H313" s="2">
        <v>28387</v>
      </c>
      <c r="I313" s="3">
        <v>1</v>
      </c>
      <c r="J313" s="2">
        <v>16649</v>
      </c>
      <c r="K313" s="3">
        <v>6</v>
      </c>
      <c r="L313" t="s">
        <v>24</v>
      </c>
      <c r="M313" s="2">
        <v>37954</v>
      </c>
      <c r="N313" s="3">
        <v>0</v>
      </c>
      <c r="O313" s="3">
        <v>0</v>
      </c>
      <c r="P313" s="2">
        <f>Table1[[#This Row],[Sales]]-Table1[[#This Row],[Marketing_Spend]]</f>
        <v>21305</v>
      </c>
      <c r="Q313" s="3">
        <f>IF(Table1[[#This Row],[Profit]]&lt;0, 1, 0)</f>
        <v>0</v>
      </c>
      <c r="R313" s="6">
        <f>IF(Table1[[#This Row],[Spending_Score]]&lt;= 33, 1.1, IF(Table1[[#This Row],[Spending_Score]]&lt;=66, 1.4, 1.7))</f>
        <v>1.4</v>
      </c>
      <c r="S313" s="6">
        <f>IF(Table1[[#This Row],[Seasonality]]="Low", 0.8, IF(Table1[[#This Row],[Seasonality]]="High", 1.2, 1))</f>
        <v>1</v>
      </c>
      <c r="T313" s="2">
        <f>Table1[[#This Row],[Profit]]/Table1[[#This Row],[Purchase_Frequency]]</f>
        <v>3550.8333333333335</v>
      </c>
      <c r="U313" s="2">
        <f>IF(Table1[[#This Row],[Customer_Churn]] = 1, Table1[[#This Row],[Profit]], (Table1[[#This Row],[Avg_Sales]] * (Table1[[#This Row],[Purchase_Frequency]] * Table1[[#This Row],[Spend_Factor]]) * Table1[[#This Row],[Seasonality_Factor]]))</f>
        <v>29826.999999999996</v>
      </c>
    </row>
    <row r="314" spans="1:21">
      <c r="A314" s="1">
        <v>45350</v>
      </c>
      <c r="B314">
        <v>313</v>
      </c>
      <c r="C314" s="3">
        <v>69</v>
      </c>
      <c r="D314" t="s">
        <v>23</v>
      </c>
      <c r="E314" s="2">
        <v>39282</v>
      </c>
      <c r="F314" s="3">
        <v>99</v>
      </c>
      <c r="G314" s="3">
        <v>651</v>
      </c>
      <c r="H314" s="2">
        <v>33444</v>
      </c>
      <c r="I314" s="3">
        <v>2</v>
      </c>
      <c r="J314" s="2">
        <v>5945</v>
      </c>
      <c r="K314" s="3">
        <v>17</v>
      </c>
      <c r="L314" t="s">
        <v>24</v>
      </c>
      <c r="M314" s="2">
        <v>40303</v>
      </c>
      <c r="N314" s="3">
        <v>0</v>
      </c>
      <c r="O314" s="3">
        <v>0</v>
      </c>
      <c r="P314" s="2">
        <f>Table1[[#This Row],[Sales]]-Table1[[#This Row],[Marketing_Spend]]</f>
        <v>34358</v>
      </c>
      <c r="Q314" s="3">
        <f>IF(Table1[[#This Row],[Profit]]&lt;0, 1, 0)</f>
        <v>0</v>
      </c>
      <c r="R314" s="6">
        <f>IF(Table1[[#This Row],[Spending_Score]]&lt;= 33, 1.1, IF(Table1[[#This Row],[Spending_Score]]&lt;=66, 1.4, 1.7))</f>
        <v>1.7</v>
      </c>
      <c r="S314" s="6">
        <f>IF(Table1[[#This Row],[Seasonality]]="Low", 0.8, IF(Table1[[#This Row],[Seasonality]]="High", 1.2, 1))</f>
        <v>1</v>
      </c>
      <c r="T314" s="2">
        <f>Table1[[#This Row],[Profit]]/Table1[[#This Row],[Purchase_Frequency]]</f>
        <v>2021.0588235294117</v>
      </c>
      <c r="U314" s="2">
        <f>IF(Table1[[#This Row],[Customer_Churn]] = 1, Table1[[#This Row],[Profit]], (Table1[[#This Row],[Avg_Sales]] * (Table1[[#This Row],[Purchase_Frequency]] * Table1[[#This Row],[Spend_Factor]]) * Table1[[#This Row],[Seasonality_Factor]]))</f>
        <v>58408.6</v>
      </c>
    </row>
    <row r="315" spans="1:21">
      <c r="A315" s="1">
        <v>45327</v>
      </c>
      <c r="B315">
        <v>314</v>
      </c>
      <c r="C315" s="3">
        <v>28</v>
      </c>
      <c r="D315" t="s">
        <v>23</v>
      </c>
      <c r="E315" s="2">
        <v>43930</v>
      </c>
      <c r="F315" s="3">
        <v>18</v>
      </c>
      <c r="G315" s="3">
        <v>657</v>
      </c>
      <c r="H315" s="2">
        <v>24921</v>
      </c>
      <c r="I315" s="3">
        <v>0</v>
      </c>
      <c r="J315" s="2">
        <v>8927</v>
      </c>
      <c r="K315" s="3">
        <v>1</v>
      </c>
      <c r="L315" t="s">
        <v>22</v>
      </c>
      <c r="M315" s="2">
        <v>39700</v>
      </c>
      <c r="N315" s="3">
        <v>0</v>
      </c>
      <c r="O315" s="3">
        <v>0</v>
      </c>
      <c r="P315" s="2">
        <f>Table1[[#This Row],[Sales]]-Table1[[#This Row],[Marketing_Spend]]</f>
        <v>30773</v>
      </c>
      <c r="Q315" s="3">
        <f>IF(Table1[[#This Row],[Profit]]&lt;0, 1, 0)</f>
        <v>0</v>
      </c>
      <c r="R315" s="6">
        <f>IF(Table1[[#This Row],[Spending_Score]]&lt;= 33, 1.1, IF(Table1[[#This Row],[Spending_Score]]&lt;=66, 1.4, 1.7))</f>
        <v>1.1000000000000001</v>
      </c>
      <c r="S315" s="6">
        <f>IF(Table1[[#This Row],[Seasonality]]="Low", 0.8, IF(Table1[[#This Row],[Seasonality]]="High", 1.2, 1))</f>
        <v>0.8</v>
      </c>
      <c r="T315" s="2">
        <f>Table1[[#This Row],[Profit]]/Table1[[#This Row],[Purchase_Frequency]]</f>
        <v>30773</v>
      </c>
      <c r="U315" s="2">
        <f>IF(Table1[[#This Row],[Customer_Churn]] = 1, Table1[[#This Row],[Profit]], (Table1[[#This Row],[Avg_Sales]] * (Table1[[#This Row],[Purchase_Frequency]] * Table1[[#This Row],[Spend_Factor]]) * Table1[[#This Row],[Seasonality_Factor]]))</f>
        <v>27080.240000000005</v>
      </c>
    </row>
    <row r="316" spans="1:21">
      <c r="A316" s="1">
        <v>45310</v>
      </c>
      <c r="B316">
        <v>315</v>
      </c>
      <c r="C316" s="3">
        <v>66</v>
      </c>
      <c r="D316" t="s">
        <v>21</v>
      </c>
      <c r="E316" s="2">
        <v>85375</v>
      </c>
      <c r="F316" s="3">
        <v>59</v>
      </c>
      <c r="G316" s="3">
        <v>816</v>
      </c>
      <c r="H316" s="2">
        <v>18057</v>
      </c>
      <c r="I316" s="3">
        <v>2</v>
      </c>
      <c r="J316" s="2">
        <v>13641</v>
      </c>
      <c r="K316" s="3">
        <v>25</v>
      </c>
      <c r="L316" t="s">
        <v>25</v>
      </c>
      <c r="M316" s="2">
        <v>98036</v>
      </c>
      <c r="N316" s="3">
        <v>0</v>
      </c>
      <c r="O316" s="3">
        <v>0</v>
      </c>
      <c r="P316" s="2">
        <f>Table1[[#This Row],[Sales]]-Table1[[#This Row],[Marketing_Spend]]</f>
        <v>84395</v>
      </c>
      <c r="Q316" s="3">
        <f>IF(Table1[[#This Row],[Profit]]&lt;0, 1, 0)</f>
        <v>0</v>
      </c>
      <c r="R316" s="6">
        <f>IF(Table1[[#This Row],[Spending_Score]]&lt;= 33, 1.1, IF(Table1[[#This Row],[Spending_Score]]&lt;=66, 1.4, 1.7))</f>
        <v>1.4</v>
      </c>
      <c r="S316" s="6">
        <f>IF(Table1[[#This Row],[Seasonality]]="Low", 0.8, IF(Table1[[#This Row],[Seasonality]]="High", 1.2, 1))</f>
        <v>1.2</v>
      </c>
      <c r="T316" s="2">
        <f>Table1[[#This Row],[Profit]]/Table1[[#This Row],[Purchase_Frequency]]</f>
        <v>3375.8</v>
      </c>
      <c r="U316" s="2">
        <f>IF(Table1[[#This Row],[Customer_Churn]] = 1, Table1[[#This Row],[Profit]], (Table1[[#This Row],[Avg_Sales]] * (Table1[[#This Row],[Purchase_Frequency]] * Table1[[#This Row],[Spend_Factor]]) * Table1[[#This Row],[Seasonality_Factor]]))</f>
        <v>141783.6</v>
      </c>
    </row>
    <row r="317" spans="1:21">
      <c r="A317" s="1">
        <v>45381</v>
      </c>
      <c r="B317">
        <v>316</v>
      </c>
      <c r="C317" s="3">
        <v>25</v>
      </c>
      <c r="D317" t="s">
        <v>23</v>
      </c>
      <c r="E317" s="2">
        <v>125881</v>
      </c>
      <c r="F317" s="3">
        <v>17</v>
      </c>
      <c r="G317" s="3">
        <v>794</v>
      </c>
      <c r="H317" s="2">
        <v>29858</v>
      </c>
      <c r="I317" s="3">
        <v>2</v>
      </c>
      <c r="J317" s="2">
        <v>16998</v>
      </c>
      <c r="K317" s="3">
        <v>19</v>
      </c>
      <c r="L317" t="s">
        <v>24</v>
      </c>
      <c r="M317" s="2">
        <v>72568</v>
      </c>
      <c r="N317" s="3">
        <v>1</v>
      </c>
      <c r="O317" s="3">
        <v>0</v>
      </c>
      <c r="P317" s="2">
        <f>Table1[[#This Row],[Sales]]-Table1[[#This Row],[Marketing_Spend]]</f>
        <v>55570</v>
      </c>
      <c r="Q317" s="3">
        <f>IF(Table1[[#This Row],[Profit]]&lt;0, 1, 0)</f>
        <v>0</v>
      </c>
      <c r="R317" s="6">
        <f>IF(Table1[[#This Row],[Spending_Score]]&lt;= 33, 1.1, IF(Table1[[#This Row],[Spending_Score]]&lt;=66, 1.4, 1.7))</f>
        <v>1.1000000000000001</v>
      </c>
      <c r="S317" s="6">
        <f>IF(Table1[[#This Row],[Seasonality]]="Low", 0.8, IF(Table1[[#This Row],[Seasonality]]="High", 1.2, 1))</f>
        <v>1</v>
      </c>
      <c r="T317" s="2">
        <f>Table1[[#This Row],[Profit]]/Table1[[#This Row],[Purchase_Frequency]]</f>
        <v>2924.7368421052633</v>
      </c>
      <c r="U317" s="2">
        <f>IF(Table1[[#This Row],[Customer_Churn]] = 1, Table1[[#This Row],[Profit]], (Table1[[#This Row],[Avg_Sales]] * (Table1[[#This Row],[Purchase_Frequency]] * Table1[[#This Row],[Spend_Factor]]) * Table1[[#This Row],[Seasonality_Factor]]))</f>
        <v>55570</v>
      </c>
    </row>
    <row r="318" spans="1:21">
      <c r="A318" s="1">
        <v>45358</v>
      </c>
      <c r="B318">
        <v>317</v>
      </c>
      <c r="C318" s="3">
        <v>53</v>
      </c>
      <c r="D318" t="s">
        <v>23</v>
      </c>
      <c r="E318" s="2">
        <v>145501</v>
      </c>
      <c r="F318" s="3">
        <v>14</v>
      </c>
      <c r="G318" s="3">
        <v>385</v>
      </c>
      <c r="H318" s="2">
        <v>49638</v>
      </c>
      <c r="I318" s="3">
        <v>0</v>
      </c>
      <c r="J318" s="2">
        <v>14386</v>
      </c>
      <c r="K318" s="3">
        <v>4</v>
      </c>
      <c r="L318" t="s">
        <v>25</v>
      </c>
      <c r="M318" s="2">
        <v>71788</v>
      </c>
      <c r="N318" s="3">
        <v>0</v>
      </c>
      <c r="O318" s="3">
        <v>0</v>
      </c>
      <c r="P318" s="2">
        <f>Table1[[#This Row],[Sales]]-Table1[[#This Row],[Marketing_Spend]]</f>
        <v>57402</v>
      </c>
      <c r="Q318" s="3">
        <f>IF(Table1[[#This Row],[Profit]]&lt;0, 1, 0)</f>
        <v>0</v>
      </c>
      <c r="R318" s="6">
        <f>IF(Table1[[#This Row],[Spending_Score]]&lt;= 33, 1.1, IF(Table1[[#This Row],[Spending_Score]]&lt;=66, 1.4, 1.7))</f>
        <v>1.1000000000000001</v>
      </c>
      <c r="S318" s="6">
        <f>IF(Table1[[#This Row],[Seasonality]]="Low", 0.8, IF(Table1[[#This Row],[Seasonality]]="High", 1.2, 1))</f>
        <v>1.2</v>
      </c>
      <c r="T318" s="2">
        <f>Table1[[#This Row],[Profit]]/Table1[[#This Row],[Purchase_Frequency]]</f>
        <v>14350.5</v>
      </c>
      <c r="U318" s="2">
        <f>IF(Table1[[#This Row],[Customer_Churn]] = 1, Table1[[#This Row],[Profit]], (Table1[[#This Row],[Avg_Sales]] * (Table1[[#This Row],[Purchase_Frequency]] * Table1[[#This Row],[Spend_Factor]]) * Table1[[#This Row],[Seasonality_Factor]]))</f>
        <v>75770.64</v>
      </c>
    </row>
    <row r="319" spans="1:21">
      <c r="A319" s="1">
        <v>45310</v>
      </c>
      <c r="B319">
        <v>318</v>
      </c>
      <c r="C319" s="3">
        <v>55</v>
      </c>
      <c r="D319" t="s">
        <v>23</v>
      </c>
      <c r="E319" s="2">
        <v>40611</v>
      </c>
      <c r="F319" s="3">
        <v>31</v>
      </c>
      <c r="G319" s="3">
        <v>588</v>
      </c>
      <c r="H319" s="2">
        <v>31062</v>
      </c>
      <c r="I319" s="3">
        <v>2</v>
      </c>
      <c r="J319" s="2">
        <v>8016</v>
      </c>
      <c r="K319" s="3">
        <v>17</v>
      </c>
      <c r="L319" t="s">
        <v>24</v>
      </c>
      <c r="M319" s="2">
        <v>76045</v>
      </c>
      <c r="N319" s="3">
        <v>0</v>
      </c>
      <c r="O319" s="3">
        <v>0</v>
      </c>
      <c r="P319" s="2">
        <f>Table1[[#This Row],[Sales]]-Table1[[#This Row],[Marketing_Spend]]</f>
        <v>68029</v>
      </c>
      <c r="Q319" s="3">
        <f>IF(Table1[[#This Row],[Profit]]&lt;0, 1, 0)</f>
        <v>0</v>
      </c>
      <c r="R319" s="6">
        <f>IF(Table1[[#This Row],[Spending_Score]]&lt;= 33, 1.1, IF(Table1[[#This Row],[Spending_Score]]&lt;=66, 1.4, 1.7))</f>
        <v>1.1000000000000001</v>
      </c>
      <c r="S319" s="6">
        <f>IF(Table1[[#This Row],[Seasonality]]="Low", 0.8, IF(Table1[[#This Row],[Seasonality]]="High", 1.2, 1))</f>
        <v>1</v>
      </c>
      <c r="T319" s="2">
        <f>Table1[[#This Row],[Profit]]/Table1[[#This Row],[Purchase_Frequency]]</f>
        <v>4001.705882352941</v>
      </c>
      <c r="U319" s="2">
        <f>IF(Table1[[#This Row],[Customer_Churn]] = 1, Table1[[#This Row],[Profit]], (Table1[[#This Row],[Avg_Sales]] * (Table1[[#This Row],[Purchase_Frequency]] * Table1[[#This Row],[Spend_Factor]]) * Table1[[#This Row],[Seasonality_Factor]]))</f>
        <v>74831.900000000009</v>
      </c>
    </row>
    <row r="320" spans="1:21">
      <c r="A320" s="1">
        <v>45311</v>
      </c>
      <c r="B320">
        <v>319</v>
      </c>
      <c r="C320" s="3">
        <v>57</v>
      </c>
      <c r="D320" t="s">
        <v>23</v>
      </c>
      <c r="E320" s="2">
        <v>36984</v>
      </c>
      <c r="F320" s="3">
        <v>24</v>
      </c>
      <c r="G320" s="3">
        <v>492</v>
      </c>
      <c r="H320" s="2">
        <v>41850</v>
      </c>
      <c r="I320" s="3">
        <v>2</v>
      </c>
      <c r="J320" s="2">
        <v>15027</v>
      </c>
      <c r="K320" s="3">
        <v>9</v>
      </c>
      <c r="L320" t="s">
        <v>25</v>
      </c>
      <c r="M320" s="2">
        <v>42842</v>
      </c>
      <c r="N320" s="3">
        <v>0</v>
      </c>
      <c r="O320" s="3">
        <v>0</v>
      </c>
      <c r="P320" s="2">
        <f>Table1[[#This Row],[Sales]]-Table1[[#This Row],[Marketing_Spend]]</f>
        <v>27815</v>
      </c>
      <c r="Q320" s="3">
        <f>IF(Table1[[#This Row],[Profit]]&lt;0, 1, 0)</f>
        <v>0</v>
      </c>
      <c r="R320" s="6">
        <f>IF(Table1[[#This Row],[Spending_Score]]&lt;= 33, 1.1, IF(Table1[[#This Row],[Spending_Score]]&lt;=66, 1.4, 1.7))</f>
        <v>1.1000000000000001</v>
      </c>
      <c r="S320" s="6">
        <f>IF(Table1[[#This Row],[Seasonality]]="Low", 0.8, IF(Table1[[#This Row],[Seasonality]]="High", 1.2, 1))</f>
        <v>1.2</v>
      </c>
      <c r="T320" s="2">
        <f>Table1[[#This Row],[Profit]]/Table1[[#This Row],[Purchase_Frequency]]</f>
        <v>3090.5555555555557</v>
      </c>
      <c r="U320" s="2">
        <f>IF(Table1[[#This Row],[Customer_Churn]] = 1, Table1[[#This Row],[Profit]], (Table1[[#This Row],[Avg_Sales]] * (Table1[[#This Row],[Purchase_Frequency]] * Table1[[#This Row],[Spend_Factor]]) * Table1[[#This Row],[Seasonality_Factor]]))</f>
        <v>36715.800000000003</v>
      </c>
    </row>
    <row r="321" spans="1:21">
      <c r="A321" s="1">
        <v>45387</v>
      </c>
      <c r="B321">
        <v>320</v>
      </c>
      <c r="C321" s="3">
        <v>37</v>
      </c>
      <c r="D321" t="s">
        <v>21</v>
      </c>
      <c r="E321" s="2">
        <v>34060</v>
      </c>
      <c r="F321" s="3">
        <v>99</v>
      </c>
      <c r="G321" s="3">
        <v>588</v>
      </c>
      <c r="H321" s="2">
        <v>25567</v>
      </c>
      <c r="I321" s="3">
        <v>1</v>
      </c>
      <c r="J321" s="2">
        <v>16920</v>
      </c>
      <c r="K321" s="3">
        <v>24</v>
      </c>
      <c r="L321" t="s">
        <v>22</v>
      </c>
      <c r="M321" s="2">
        <v>18900</v>
      </c>
      <c r="N321" s="3">
        <v>0</v>
      </c>
      <c r="O321" s="3">
        <v>0</v>
      </c>
      <c r="P321" s="2">
        <f>Table1[[#This Row],[Sales]]-Table1[[#This Row],[Marketing_Spend]]</f>
        <v>1980</v>
      </c>
      <c r="Q321" s="3">
        <f>IF(Table1[[#This Row],[Profit]]&lt;0, 1, 0)</f>
        <v>0</v>
      </c>
      <c r="R321" s="6">
        <f>IF(Table1[[#This Row],[Spending_Score]]&lt;= 33, 1.1, IF(Table1[[#This Row],[Spending_Score]]&lt;=66, 1.4, 1.7))</f>
        <v>1.7</v>
      </c>
      <c r="S321" s="6">
        <f>IF(Table1[[#This Row],[Seasonality]]="Low", 0.8, IF(Table1[[#This Row],[Seasonality]]="High", 1.2, 1))</f>
        <v>0.8</v>
      </c>
      <c r="T321" s="2">
        <f>Table1[[#This Row],[Profit]]/Table1[[#This Row],[Purchase_Frequency]]</f>
        <v>82.5</v>
      </c>
      <c r="U321" s="2">
        <f>IF(Table1[[#This Row],[Customer_Churn]] = 1, Table1[[#This Row],[Profit]], (Table1[[#This Row],[Avg_Sales]] * (Table1[[#This Row],[Purchase_Frequency]] * Table1[[#This Row],[Spend_Factor]]) * Table1[[#This Row],[Seasonality_Factor]]))</f>
        <v>2692.7999999999997</v>
      </c>
    </row>
    <row r="322" spans="1:21">
      <c r="A322" s="1">
        <v>45362</v>
      </c>
      <c r="B322">
        <v>321</v>
      </c>
      <c r="C322" s="3">
        <v>52</v>
      </c>
      <c r="D322" t="s">
        <v>21</v>
      </c>
      <c r="E322" s="2">
        <v>102985</v>
      </c>
      <c r="F322" s="3">
        <v>60</v>
      </c>
      <c r="G322" s="3">
        <v>418</v>
      </c>
      <c r="H322" s="2">
        <v>34739</v>
      </c>
      <c r="I322" s="3">
        <v>1</v>
      </c>
      <c r="J322" s="2">
        <v>14752</v>
      </c>
      <c r="K322" s="3">
        <v>2</v>
      </c>
      <c r="L322" t="s">
        <v>25</v>
      </c>
      <c r="M322" s="2">
        <v>85059</v>
      </c>
      <c r="N322" s="3">
        <v>0</v>
      </c>
      <c r="O322" s="3">
        <v>0</v>
      </c>
      <c r="P322" s="2">
        <f>Table1[[#This Row],[Sales]]-Table1[[#This Row],[Marketing_Spend]]</f>
        <v>70307</v>
      </c>
      <c r="Q322" s="3">
        <f>IF(Table1[[#This Row],[Profit]]&lt;0, 1, 0)</f>
        <v>0</v>
      </c>
      <c r="R322" s="6">
        <f>IF(Table1[[#This Row],[Spending_Score]]&lt;= 33, 1.1, IF(Table1[[#This Row],[Spending_Score]]&lt;=66, 1.4, 1.7))</f>
        <v>1.4</v>
      </c>
      <c r="S322" s="6">
        <f>IF(Table1[[#This Row],[Seasonality]]="Low", 0.8, IF(Table1[[#This Row],[Seasonality]]="High", 1.2, 1))</f>
        <v>1.2</v>
      </c>
      <c r="T322" s="2">
        <f>Table1[[#This Row],[Profit]]/Table1[[#This Row],[Purchase_Frequency]]</f>
        <v>35153.5</v>
      </c>
      <c r="U322" s="2">
        <f>IF(Table1[[#This Row],[Customer_Churn]] = 1, Table1[[#This Row],[Profit]], (Table1[[#This Row],[Avg_Sales]] * (Table1[[#This Row],[Purchase_Frequency]] * Table1[[#This Row],[Spend_Factor]]) * Table1[[#This Row],[Seasonality_Factor]]))</f>
        <v>118115.75999999998</v>
      </c>
    </row>
    <row r="323" spans="1:21">
      <c r="A323" s="1">
        <v>45343</v>
      </c>
      <c r="B323">
        <v>322</v>
      </c>
      <c r="C323" s="3">
        <v>65</v>
      </c>
      <c r="D323" t="s">
        <v>23</v>
      </c>
      <c r="E323" s="2">
        <v>104056</v>
      </c>
      <c r="F323" s="3">
        <v>45</v>
      </c>
      <c r="G323" s="3">
        <v>517</v>
      </c>
      <c r="H323" s="2">
        <v>48285</v>
      </c>
      <c r="I323" s="3">
        <v>0</v>
      </c>
      <c r="J323" s="2">
        <v>19268</v>
      </c>
      <c r="K323" s="3">
        <v>8</v>
      </c>
      <c r="L323" t="s">
        <v>25</v>
      </c>
      <c r="M323" s="2">
        <v>6881</v>
      </c>
      <c r="N323" s="3">
        <v>0</v>
      </c>
      <c r="O323" s="3">
        <v>1</v>
      </c>
      <c r="P323" s="2">
        <f>Table1[[#This Row],[Sales]]-Table1[[#This Row],[Marketing_Spend]]</f>
        <v>-12387</v>
      </c>
      <c r="Q323" s="3">
        <f>IF(Table1[[#This Row],[Profit]]&lt;0, 1, 0)</f>
        <v>1</v>
      </c>
      <c r="R323" s="6">
        <f>IF(Table1[[#This Row],[Spending_Score]]&lt;= 33, 1.1, IF(Table1[[#This Row],[Spending_Score]]&lt;=66, 1.4, 1.7))</f>
        <v>1.4</v>
      </c>
      <c r="S323" s="6">
        <f>IF(Table1[[#This Row],[Seasonality]]="Low", 0.8, IF(Table1[[#This Row],[Seasonality]]="High", 1.2, 1))</f>
        <v>1.2</v>
      </c>
      <c r="T323" s="2">
        <f>Table1[[#This Row],[Profit]]/Table1[[#This Row],[Purchase_Frequency]]</f>
        <v>-1548.375</v>
      </c>
      <c r="U323" s="2">
        <f>IF(Table1[[#This Row],[Customer_Churn]] = 1, Table1[[#This Row],[Profit]], (Table1[[#This Row],[Avg_Sales]] * (Table1[[#This Row],[Purchase_Frequency]] * Table1[[#This Row],[Spend_Factor]]) * Table1[[#This Row],[Seasonality_Factor]]))</f>
        <v>-20810.16</v>
      </c>
    </row>
    <row r="324" spans="1:21">
      <c r="A324" s="1">
        <v>45396</v>
      </c>
      <c r="B324">
        <v>323</v>
      </c>
      <c r="C324" s="3">
        <v>42</v>
      </c>
      <c r="D324" t="s">
        <v>21</v>
      </c>
      <c r="E324" s="2">
        <v>145329</v>
      </c>
      <c r="F324" s="3">
        <v>98</v>
      </c>
      <c r="G324" s="3">
        <v>726</v>
      </c>
      <c r="H324" s="2">
        <v>8754</v>
      </c>
      <c r="I324" s="3">
        <v>0</v>
      </c>
      <c r="J324" s="2">
        <v>19193</v>
      </c>
      <c r="K324" s="3">
        <v>15</v>
      </c>
      <c r="L324" t="s">
        <v>25</v>
      </c>
      <c r="M324" s="2">
        <v>38037</v>
      </c>
      <c r="N324" s="3">
        <v>1</v>
      </c>
      <c r="O324" s="3">
        <v>0</v>
      </c>
      <c r="P324" s="2">
        <f>Table1[[#This Row],[Sales]]-Table1[[#This Row],[Marketing_Spend]]</f>
        <v>18844</v>
      </c>
      <c r="Q324" s="3">
        <f>IF(Table1[[#This Row],[Profit]]&lt;0, 1, 0)</f>
        <v>0</v>
      </c>
      <c r="R324" s="6">
        <f>IF(Table1[[#This Row],[Spending_Score]]&lt;= 33, 1.1, IF(Table1[[#This Row],[Spending_Score]]&lt;=66, 1.4, 1.7))</f>
        <v>1.7</v>
      </c>
      <c r="S324" s="6">
        <f>IF(Table1[[#This Row],[Seasonality]]="Low", 0.8, IF(Table1[[#This Row],[Seasonality]]="High", 1.2, 1))</f>
        <v>1.2</v>
      </c>
      <c r="T324" s="2">
        <f>Table1[[#This Row],[Profit]]/Table1[[#This Row],[Purchase_Frequency]]</f>
        <v>1256.2666666666667</v>
      </c>
      <c r="U324" s="2">
        <f>IF(Table1[[#This Row],[Customer_Churn]] = 1, Table1[[#This Row],[Profit]], (Table1[[#This Row],[Avg_Sales]] * (Table1[[#This Row],[Purchase_Frequency]] * Table1[[#This Row],[Spend_Factor]]) * Table1[[#This Row],[Seasonality_Factor]]))</f>
        <v>18844</v>
      </c>
    </row>
    <row r="325" spans="1:21">
      <c r="A325" s="1">
        <v>45324</v>
      </c>
      <c r="B325">
        <v>324</v>
      </c>
      <c r="C325" s="3">
        <v>52</v>
      </c>
      <c r="D325" t="s">
        <v>23</v>
      </c>
      <c r="E325" s="2">
        <v>63303</v>
      </c>
      <c r="F325" s="3">
        <v>3</v>
      </c>
      <c r="G325" s="3">
        <v>713</v>
      </c>
      <c r="H325" s="2">
        <v>32044</v>
      </c>
      <c r="I325" s="3">
        <v>0</v>
      </c>
      <c r="J325" s="2">
        <v>4167</v>
      </c>
      <c r="K325" s="3">
        <v>7</v>
      </c>
      <c r="L325" t="s">
        <v>25</v>
      </c>
      <c r="M325" s="2">
        <v>6630</v>
      </c>
      <c r="N325" s="3">
        <v>0</v>
      </c>
      <c r="O325" s="3">
        <v>0</v>
      </c>
      <c r="P325" s="2">
        <f>Table1[[#This Row],[Sales]]-Table1[[#This Row],[Marketing_Spend]]</f>
        <v>2463</v>
      </c>
      <c r="Q325" s="3">
        <f>IF(Table1[[#This Row],[Profit]]&lt;0, 1, 0)</f>
        <v>0</v>
      </c>
      <c r="R325" s="6">
        <f>IF(Table1[[#This Row],[Spending_Score]]&lt;= 33, 1.1, IF(Table1[[#This Row],[Spending_Score]]&lt;=66, 1.4, 1.7))</f>
        <v>1.1000000000000001</v>
      </c>
      <c r="S325" s="6">
        <f>IF(Table1[[#This Row],[Seasonality]]="Low", 0.8, IF(Table1[[#This Row],[Seasonality]]="High", 1.2, 1))</f>
        <v>1.2</v>
      </c>
      <c r="T325" s="2">
        <f>Table1[[#This Row],[Profit]]/Table1[[#This Row],[Purchase_Frequency]]</f>
        <v>351.85714285714283</v>
      </c>
      <c r="U325" s="2">
        <f>IF(Table1[[#This Row],[Customer_Churn]] = 1, Table1[[#This Row],[Profit]], (Table1[[#This Row],[Avg_Sales]] * (Table1[[#This Row],[Purchase_Frequency]] * Table1[[#This Row],[Spend_Factor]]) * Table1[[#This Row],[Seasonality_Factor]]))</f>
        <v>3251.1600000000003</v>
      </c>
    </row>
    <row r="326" spans="1:21">
      <c r="A326" s="1">
        <v>45331</v>
      </c>
      <c r="B326">
        <v>325</v>
      </c>
      <c r="C326" s="3">
        <v>42</v>
      </c>
      <c r="D326" t="s">
        <v>23</v>
      </c>
      <c r="E326" s="2">
        <v>79207</v>
      </c>
      <c r="F326" s="3">
        <v>37</v>
      </c>
      <c r="G326" s="3">
        <v>588</v>
      </c>
      <c r="H326" s="2">
        <v>6724</v>
      </c>
      <c r="I326" s="3">
        <v>1</v>
      </c>
      <c r="J326" s="2">
        <v>12989</v>
      </c>
      <c r="K326" s="3">
        <v>27</v>
      </c>
      <c r="L326" t="s">
        <v>25</v>
      </c>
      <c r="M326" s="2">
        <v>25789</v>
      </c>
      <c r="N326" s="3">
        <v>0</v>
      </c>
      <c r="O326" s="3">
        <v>0</v>
      </c>
      <c r="P326" s="2">
        <f>Table1[[#This Row],[Sales]]-Table1[[#This Row],[Marketing_Spend]]</f>
        <v>12800</v>
      </c>
      <c r="Q326" s="3">
        <f>IF(Table1[[#This Row],[Profit]]&lt;0, 1, 0)</f>
        <v>0</v>
      </c>
      <c r="R326" s="6">
        <f>IF(Table1[[#This Row],[Spending_Score]]&lt;= 33, 1.1, IF(Table1[[#This Row],[Spending_Score]]&lt;=66, 1.4, 1.7))</f>
        <v>1.4</v>
      </c>
      <c r="S326" s="6">
        <f>IF(Table1[[#This Row],[Seasonality]]="Low", 0.8, IF(Table1[[#This Row],[Seasonality]]="High", 1.2, 1))</f>
        <v>1.2</v>
      </c>
      <c r="T326" s="2">
        <f>Table1[[#This Row],[Profit]]/Table1[[#This Row],[Purchase_Frequency]]</f>
        <v>474.07407407407408</v>
      </c>
      <c r="U326" s="2">
        <f>IF(Table1[[#This Row],[Customer_Churn]] = 1, Table1[[#This Row],[Profit]], (Table1[[#This Row],[Avg_Sales]] * (Table1[[#This Row],[Purchase_Frequency]] * Table1[[#This Row],[Spend_Factor]]) * Table1[[#This Row],[Seasonality_Factor]]))</f>
        <v>21504</v>
      </c>
    </row>
    <row r="327" spans="1:21">
      <c r="A327" s="1">
        <v>45330</v>
      </c>
      <c r="B327">
        <v>326</v>
      </c>
      <c r="C327" s="3">
        <v>46</v>
      </c>
      <c r="D327" t="s">
        <v>23</v>
      </c>
      <c r="E327" s="2">
        <v>95046</v>
      </c>
      <c r="F327" s="3">
        <v>43</v>
      </c>
      <c r="G327" s="3">
        <v>444</v>
      </c>
      <c r="H327" s="2">
        <v>6376</v>
      </c>
      <c r="I327" s="3">
        <v>0</v>
      </c>
      <c r="J327" s="2">
        <v>15087</v>
      </c>
      <c r="K327" s="3">
        <v>6</v>
      </c>
      <c r="L327" t="s">
        <v>22</v>
      </c>
      <c r="M327" s="2">
        <v>93059</v>
      </c>
      <c r="N327" s="3">
        <v>1</v>
      </c>
      <c r="O327" s="3">
        <v>0</v>
      </c>
      <c r="P327" s="2">
        <f>Table1[[#This Row],[Sales]]-Table1[[#This Row],[Marketing_Spend]]</f>
        <v>77972</v>
      </c>
      <c r="Q327" s="3">
        <f>IF(Table1[[#This Row],[Profit]]&lt;0, 1, 0)</f>
        <v>0</v>
      </c>
      <c r="R327" s="6">
        <f>IF(Table1[[#This Row],[Spending_Score]]&lt;= 33, 1.1, IF(Table1[[#This Row],[Spending_Score]]&lt;=66, 1.4, 1.7))</f>
        <v>1.4</v>
      </c>
      <c r="S327" s="6">
        <f>IF(Table1[[#This Row],[Seasonality]]="Low", 0.8, IF(Table1[[#This Row],[Seasonality]]="High", 1.2, 1))</f>
        <v>0.8</v>
      </c>
      <c r="T327" s="2">
        <f>Table1[[#This Row],[Profit]]/Table1[[#This Row],[Purchase_Frequency]]</f>
        <v>12995.333333333334</v>
      </c>
      <c r="U327" s="2">
        <f>IF(Table1[[#This Row],[Customer_Churn]] = 1, Table1[[#This Row],[Profit]], (Table1[[#This Row],[Avg_Sales]] * (Table1[[#This Row],[Purchase_Frequency]] * Table1[[#This Row],[Spend_Factor]]) * Table1[[#This Row],[Seasonality_Factor]]))</f>
        <v>77972</v>
      </c>
    </row>
    <row r="328" spans="1:21">
      <c r="A328" s="1">
        <v>45373</v>
      </c>
      <c r="B328">
        <v>327</v>
      </c>
      <c r="C328" s="3">
        <v>35</v>
      </c>
      <c r="D328" t="s">
        <v>21</v>
      </c>
      <c r="E328" s="2">
        <v>49287</v>
      </c>
      <c r="F328" s="3">
        <v>40</v>
      </c>
      <c r="G328" s="3">
        <v>837</v>
      </c>
      <c r="H328" s="2">
        <v>13706</v>
      </c>
      <c r="I328" s="3">
        <v>0</v>
      </c>
      <c r="J328" s="2">
        <v>3437</v>
      </c>
      <c r="K328" s="3">
        <v>1</v>
      </c>
      <c r="L328" t="s">
        <v>24</v>
      </c>
      <c r="M328" s="2">
        <v>88494</v>
      </c>
      <c r="N328" s="3">
        <v>1</v>
      </c>
      <c r="O328" s="3">
        <v>0</v>
      </c>
      <c r="P328" s="2">
        <f>Table1[[#This Row],[Sales]]-Table1[[#This Row],[Marketing_Spend]]</f>
        <v>85057</v>
      </c>
      <c r="Q328" s="3">
        <f>IF(Table1[[#This Row],[Profit]]&lt;0, 1, 0)</f>
        <v>0</v>
      </c>
      <c r="R328" s="6">
        <f>IF(Table1[[#This Row],[Spending_Score]]&lt;= 33, 1.1, IF(Table1[[#This Row],[Spending_Score]]&lt;=66, 1.4, 1.7))</f>
        <v>1.4</v>
      </c>
      <c r="S328" s="6">
        <f>IF(Table1[[#This Row],[Seasonality]]="Low", 0.8, IF(Table1[[#This Row],[Seasonality]]="High", 1.2, 1))</f>
        <v>1</v>
      </c>
      <c r="T328" s="2">
        <f>Table1[[#This Row],[Profit]]/Table1[[#This Row],[Purchase_Frequency]]</f>
        <v>85057</v>
      </c>
      <c r="U328" s="2">
        <f>IF(Table1[[#This Row],[Customer_Churn]] = 1, Table1[[#This Row],[Profit]], (Table1[[#This Row],[Avg_Sales]] * (Table1[[#This Row],[Purchase_Frequency]] * Table1[[#This Row],[Spend_Factor]]) * Table1[[#This Row],[Seasonality_Factor]]))</f>
        <v>85057</v>
      </c>
    </row>
    <row r="329" spans="1:21">
      <c r="A329" s="1">
        <v>45395</v>
      </c>
      <c r="B329">
        <v>328</v>
      </c>
      <c r="C329" s="3">
        <v>63</v>
      </c>
      <c r="D329" t="s">
        <v>21</v>
      </c>
      <c r="E329" s="2">
        <v>113709</v>
      </c>
      <c r="F329" s="3">
        <v>90</v>
      </c>
      <c r="G329" s="3">
        <v>588</v>
      </c>
      <c r="H329" s="2">
        <v>13894</v>
      </c>
      <c r="I329" s="3">
        <v>0</v>
      </c>
      <c r="J329" s="2">
        <v>16275</v>
      </c>
      <c r="K329" s="3">
        <v>15</v>
      </c>
      <c r="L329" t="s">
        <v>25</v>
      </c>
      <c r="M329" s="2">
        <v>51151</v>
      </c>
      <c r="N329" s="3">
        <v>0</v>
      </c>
      <c r="O329" s="3">
        <v>0</v>
      </c>
      <c r="P329" s="2">
        <f>Table1[[#This Row],[Sales]]-Table1[[#This Row],[Marketing_Spend]]</f>
        <v>34876</v>
      </c>
      <c r="Q329" s="3">
        <f>IF(Table1[[#This Row],[Profit]]&lt;0, 1, 0)</f>
        <v>0</v>
      </c>
      <c r="R329" s="6">
        <f>IF(Table1[[#This Row],[Spending_Score]]&lt;= 33, 1.1, IF(Table1[[#This Row],[Spending_Score]]&lt;=66, 1.4, 1.7))</f>
        <v>1.7</v>
      </c>
      <c r="S329" s="6">
        <f>IF(Table1[[#This Row],[Seasonality]]="Low", 0.8, IF(Table1[[#This Row],[Seasonality]]="High", 1.2, 1))</f>
        <v>1.2</v>
      </c>
      <c r="T329" s="2">
        <f>Table1[[#This Row],[Profit]]/Table1[[#This Row],[Purchase_Frequency]]</f>
        <v>2325.0666666666666</v>
      </c>
      <c r="U329" s="2">
        <f>IF(Table1[[#This Row],[Customer_Churn]] = 1, Table1[[#This Row],[Profit]], (Table1[[#This Row],[Avg_Sales]] * (Table1[[#This Row],[Purchase_Frequency]] * Table1[[#This Row],[Spend_Factor]]) * Table1[[#This Row],[Seasonality_Factor]]))</f>
        <v>71147.039999999994</v>
      </c>
    </row>
    <row r="330" spans="1:21">
      <c r="A330" s="1">
        <v>45292</v>
      </c>
      <c r="B330">
        <v>329</v>
      </c>
      <c r="C330" s="3">
        <v>35</v>
      </c>
      <c r="D330" t="s">
        <v>21</v>
      </c>
      <c r="E330" s="2">
        <v>59711</v>
      </c>
      <c r="F330" s="3">
        <v>55</v>
      </c>
      <c r="G330" s="3">
        <v>644</v>
      </c>
      <c r="H330" s="2">
        <v>29817</v>
      </c>
      <c r="I330" s="3">
        <v>1</v>
      </c>
      <c r="J330" s="2">
        <v>6276</v>
      </c>
      <c r="K330" s="3">
        <v>23</v>
      </c>
      <c r="L330" t="s">
        <v>22</v>
      </c>
      <c r="M330" s="2">
        <v>53920</v>
      </c>
      <c r="N330" s="3">
        <v>0</v>
      </c>
      <c r="O330" s="3">
        <v>0</v>
      </c>
      <c r="P330" s="2">
        <f>Table1[[#This Row],[Sales]]-Table1[[#This Row],[Marketing_Spend]]</f>
        <v>47644</v>
      </c>
      <c r="Q330" s="3">
        <f>IF(Table1[[#This Row],[Profit]]&lt;0, 1, 0)</f>
        <v>0</v>
      </c>
      <c r="R330" s="6">
        <f>IF(Table1[[#This Row],[Spending_Score]]&lt;= 33, 1.1, IF(Table1[[#This Row],[Spending_Score]]&lt;=66, 1.4, 1.7))</f>
        <v>1.4</v>
      </c>
      <c r="S330" s="6">
        <f>IF(Table1[[#This Row],[Seasonality]]="Low", 0.8, IF(Table1[[#This Row],[Seasonality]]="High", 1.2, 1))</f>
        <v>0.8</v>
      </c>
      <c r="T330" s="2">
        <f>Table1[[#This Row],[Profit]]/Table1[[#This Row],[Purchase_Frequency]]</f>
        <v>2071.478260869565</v>
      </c>
      <c r="U330" s="2">
        <f>IF(Table1[[#This Row],[Customer_Churn]] = 1, Table1[[#This Row],[Profit]], (Table1[[#This Row],[Avg_Sales]] * (Table1[[#This Row],[Purchase_Frequency]] * Table1[[#This Row],[Spend_Factor]]) * Table1[[#This Row],[Seasonality_Factor]]))</f>
        <v>53361.279999999999</v>
      </c>
    </row>
    <row r="331" spans="1:21">
      <c r="A331" s="1">
        <v>45302</v>
      </c>
      <c r="B331">
        <v>330</v>
      </c>
      <c r="C331" s="3">
        <v>19</v>
      </c>
      <c r="D331" t="s">
        <v>21</v>
      </c>
      <c r="E331" s="2">
        <v>31954</v>
      </c>
      <c r="F331" s="3">
        <v>87</v>
      </c>
      <c r="G331" s="3">
        <v>300</v>
      </c>
      <c r="H331" s="2">
        <v>23450</v>
      </c>
      <c r="I331" s="3">
        <v>2</v>
      </c>
      <c r="J331" s="2">
        <v>9859</v>
      </c>
      <c r="K331" s="3">
        <v>26</v>
      </c>
      <c r="L331" t="s">
        <v>25</v>
      </c>
      <c r="M331" s="2">
        <v>72231</v>
      </c>
      <c r="N331" s="3">
        <v>0</v>
      </c>
      <c r="O331" s="3">
        <v>0</v>
      </c>
      <c r="P331" s="2">
        <f>Table1[[#This Row],[Sales]]-Table1[[#This Row],[Marketing_Spend]]</f>
        <v>62372</v>
      </c>
      <c r="Q331" s="3">
        <f>IF(Table1[[#This Row],[Profit]]&lt;0, 1, 0)</f>
        <v>0</v>
      </c>
      <c r="R331" s="6">
        <f>IF(Table1[[#This Row],[Spending_Score]]&lt;= 33, 1.1, IF(Table1[[#This Row],[Spending_Score]]&lt;=66, 1.4, 1.7))</f>
        <v>1.7</v>
      </c>
      <c r="S331" s="6">
        <f>IF(Table1[[#This Row],[Seasonality]]="Low", 0.8, IF(Table1[[#This Row],[Seasonality]]="High", 1.2, 1))</f>
        <v>1.2</v>
      </c>
      <c r="T331" s="2">
        <f>Table1[[#This Row],[Profit]]/Table1[[#This Row],[Purchase_Frequency]]</f>
        <v>2398.9230769230771</v>
      </c>
      <c r="U331" s="2">
        <f>IF(Table1[[#This Row],[Customer_Churn]] = 1, Table1[[#This Row],[Profit]], (Table1[[#This Row],[Avg_Sales]] * (Table1[[#This Row],[Purchase_Frequency]] * Table1[[#This Row],[Spend_Factor]]) * Table1[[#This Row],[Seasonality_Factor]]))</f>
        <v>127238.87999999999</v>
      </c>
    </row>
    <row r="332" spans="1:21">
      <c r="A332" s="1">
        <v>45383</v>
      </c>
      <c r="B332">
        <v>331</v>
      </c>
      <c r="C332" s="3">
        <v>52</v>
      </c>
      <c r="D332" t="s">
        <v>21</v>
      </c>
      <c r="E332" s="2">
        <v>93340</v>
      </c>
      <c r="F332" s="3">
        <v>39</v>
      </c>
      <c r="G332" s="3">
        <v>446</v>
      </c>
      <c r="H332" s="2">
        <v>21406</v>
      </c>
      <c r="I332" s="3">
        <v>0</v>
      </c>
      <c r="J332" s="2">
        <v>8818</v>
      </c>
      <c r="K332" s="3">
        <v>7</v>
      </c>
      <c r="L332" t="s">
        <v>25</v>
      </c>
      <c r="M332" s="2">
        <v>85357</v>
      </c>
      <c r="N332" s="3">
        <v>0</v>
      </c>
      <c r="O332" s="3">
        <v>0</v>
      </c>
      <c r="P332" s="2">
        <f>Table1[[#This Row],[Sales]]-Table1[[#This Row],[Marketing_Spend]]</f>
        <v>76539</v>
      </c>
      <c r="Q332" s="3">
        <f>IF(Table1[[#This Row],[Profit]]&lt;0, 1, 0)</f>
        <v>0</v>
      </c>
      <c r="R332" s="6">
        <f>IF(Table1[[#This Row],[Spending_Score]]&lt;= 33, 1.1, IF(Table1[[#This Row],[Spending_Score]]&lt;=66, 1.4, 1.7))</f>
        <v>1.4</v>
      </c>
      <c r="S332" s="6">
        <f>IF(Table1[[#This Row],[Seasonality]]="Low", 0.8, IF(Table1[[#This Row],[Seasonality]]="High", 1.2, 1))</f>
        <v>1.2</v>
      </c>
      <c r="T332" s="2">
        <f>Table1[[#This Row],[Profit]]/Table1[[#This Row],[Purchase_Frequency]]</f>
        <v>10934.142857142857</v>
      </c>
      <c r="U332" s="2">
        <f>IF(Table1[[#This Row],[Customer_Churn]] = 1, Table1[[#This Row],[Profit]], (Table1[[#This Row],[Avg_Sales]] * (Table1[[#This Row],[Purchase_Frequency]] * Table1[[#This Row],[Spend_Factor]]) * Table1[[#This Row],[Seasonality_Factor]]))</f>
        <v>128585.51999999999</v>
      </c>
    </row>
    <row r="333" spans="1:21">
      <c r="A333" s="1">
        <v>45348</v>
      </c>
      <c r="B333">
        <v>332</v>
      </c>
      <c r="C333" s="3">
        <v>33</v>
      </c>
      <c r="D333" t="s">
        <v>21</v>
      </c>
      <c r="E333" s="2">
        <v>92101</v>
      </c>
      <c r="F333" s="3">
        <v>15</v>
      </c>
      <c r="G333" s="3">
        <v>586</v>
      </c>
      <c r="H333" s="2">
        <v>34725</v>
      </c>
      <c r="I333" s="3">
        <v>2</v>
      </c>
      <c r="J333" s="2">
        <v>5728</v>
      </c>
      <c r="K333" s="3">
        <v>29</v>
      </c>
      <c r="L333" t="s">
        <v>24</v>
      </c>
      <c r="M333" s="2">
        <v>8262</v>
      </c>
      <c r="N333" s="3">
        <v>0</v>
      </c>
      <c r="O333" s="3">
        <v>1</v>
      </c>
      <c r="P333" s="2">
        <f>Table1[[#This Row],[Sales]]-Table1[[#This Row],[Marketing_Spend]]</f>
        <v>2534</v>
      </c>
      <c r="Q333" s="3">
        <f>IF(Table1[[#This Row],[Profit]]&lt;0, 1, 0)</f>
        <v>0</v>
      </c>
      <c r="R333" s="6">
        <f>IF(Table1[[#This Row],[Spending_Score]]&lt;= 33, 1.1, IF(Table1[[#This Row],[Spending_Score]]&lt;=66, 1.4, 1.7))</f>
        <v>1.1000000000000001</v>
      </c>
      <c r="S333" s="6">
        <f>IF(Table1[[#This Row],[Seasonality]]="Low", 0.8, IF(Table1[[#This Row],[Seasonality]]="High", 1.2, 1))</f>
        <v>1</v>
      </c>
      <c r="T333" s="2">
        <f>Table1[[#This Row],[Profit]]/Table1[[#This Row],[Purchase_Frequency]]</f>
        <v>87.379310344827587</v>
      </c>
      <c r="U333" s="2">
        <f>IF(Table1[[#This Row],[Customer_Churn]] = 1, Table1[[#This Row],[Profit]], (Table1[[#This Row],[Avg_Sales]] * (Table1[[#This Row],[Purchase_Frequency]] * Table1[[#This Row],[Spend_Factor]]) * Table1[[#This Row],[Seasonality_Factor]]))</f>
        <v>2787.4</v>
      </c>
    </row>
    <row r="334" spans="1:21">
      <c r="A334" s="1">
        <v>45380</v>
      </c>
      <c r="B334">
        <v>333</v>
      </c>
      <c r="C334" s="3">
        <v>58</v>
      </c>
      <c r="D334" t="s">
        <v>21</v>
      </c>
      <c r="E334" s="2">
        <v>91520</v>
      </c>
      <c r="F334" s="3">
        <v>4</v>
      </c>
      <c r="G334" s="3">
        <v>352</v>
      </c>
      <c r="H334" s="2">
        <v>10926</v>
      </c>
      <c r="I334" s="3">
        <v>0</v>
      </c>
      <c r="J334" s="2">
        <v>6738</v>
      </c>
      <c r="K334" s="3">
        <v>25</v>
      </c>
      <c r="L334" t="s">
        <v>25</v>
      </c>
      <c r="M334" s="2">
        <v>71981</v>
      </c>
      <c r="N334" s="3">
        <v>0</v>
      </c>
      <c r="O334" s="3">
        <v>0</v>
      </c>
      <c r="P334" s="2">
        <f>Table1[[#This Row],[Sales]]-Table1[[#This Row],[Marketing_Spend]]</f>
        <v>65243</v>
      </c>
      <c r="Q334" s="3">
        <f>IF(Table1[[#This Row],[Profit]]&lt;0, 1, 0)</f>
        <v>0</v>
      </c>
      <c r="R334" s="6">
        <f>IF(Table1[[#This Row],[Spending_Score]]&lt;= 33, 1.1, IF(Table1[[#This Row],[Spending_Score]]&lt;=66, 1.4, 1.7))</f>
        <v>1.1000000000000001</v>
      </c>
      <c r="S334" s="6">
        <f>IF(Table1[[#This Row],[Seasonality]]="Low", 0.8, IF(Table1[[#This Row],[Seasonality]]="High", 1.2, 1))</f>
        <v>1.2</v>
      </c>
      <c r="T334" s="2">
        <f>Table1[[#This Row],[Profit]]/Table1[[#This Row],[Purchase_Frequency]]</f>
        <v>2609.7199999999998</v>
      </c>
      <c r="U334" s="2">
        <f>IF(Table1[[#This Row],[Customer_Churn]] = 1, Table1[[#This Row],[Profit]], (Table1[[#This Row],[Avg_Sales]] * (Table1[[#This Row],[Purchase_Frequency]] * Table1[[#This Row],[Spend_Factor]]) * Table1[[#This Row],[Seasonality_Factor]]))</f>
        <v>86120.76</v>
      </c>
    </row>
    <row r="335" spans="1:21">
      <c r="A335" s="1">
        <v>45341</v>
      </c>
      <c r="B335">
        <v>334</v>
      </c>
      <c r="C335" s="3">
        <v>53</v>
      </c>
      <c r="D335" t="s">
        <v>21</v>
      </c>
      <c r="E335" s="2">
        <v>107062</v>
      </c>
      <c r="F335" s="3">
        <v>93</v>
      </c>
      <c r="G335" s="3">
        <v>603</v>
      </c>
      <c r="H335" s="2">
        <v>44019</v>
      </c>
      <c r="I335" s="3">
        <v>2</v>
      </c>
      <c r="J335" s="2">
        <v>6793</v>
      </c>
      <c r="K335" s="3">
        <v>17</v>
      </c>
      <c r="L335" t="s">
        <v>22</v>
      </c>
      <c r="M335" s="2">
        <v>86972</v>
      </c>
      <c r="N335" s="3">
        <v>0</v>
      </c>
      <c r="O335" s="3">
        <v>0</v>
      </c>
      <c r="P335" s="2">
        <f>Table1[[#This Row],[Sales]]-Table1[[#This Row],[Marketing_Spend]]</f>
        <v>80179</v>
      </c>
      <c r="Q335" s="3">
        <f>IF(Table1[[#This Row],[Profit]]&lt;0, 1, 0)</f>
        <v>0</v>
      </c>
      <c r="R335" s="6">
        <f>IF(Table1[[#This Row],[Spending_Score]]&lt;= 33, 1.1, IF(Table1[[#This Row],[Spending_Score]]&lt;=66, 1.4, 1.7))</f>
        <v>1.7</v>
      </c>
      <c r="S335" s="6">
        <f>IF(Table1[[#This Row],[Seasonality]]="Low", 0.8, IF(Table1[[#This Row],[Seasonality]]="High", 1.2, 1))</f>
        <v>0.8</v>
      </c>
      <c r="T335" s="2">
        <f>Table1[[#This Row],[Profit]]/Table1[[#This Row],[Purchase_Frequency]]</f>
        <v>4716.411764705882</v>
      </c>
      <c r="U335" s="2">
        <f>IF(Table1[[#This Row],[Customer_Churn]] = 1, Table1[[#This Row],[Profit]], (Table1[[#This Row],[Avg_Sales]] * (Table1[[#This Row],[Purchase_Frequency]] * Table1[[#This Row],[Spend_Factor]]) * Table1[[#This Row],[Seasonality_Factor]]))</f>
        <v>109043.44</v>
      </c>
    </row>
    <row r="336" spans="1:21">
      <c r="A336" s="1">
        <v>45314</v>
      </c>
      <c r="B336">
        <v>335</v>
      </c>
      <c r="C336" s="3">
        <v>50</v>
      </c>
      <c r="D336" t="s">
        <v>21</v>
      </c>
      <c r="E336" s="2">
        <v>122974</v>
      </c>
      <c r="F336" s="3">
        <v>86</v>
      </c>
      <c r="G336" s="3">
        <v>588</v>
      </c>
      <c r="H336" s="2">
        <v>14496</v>
      </c>
      <c r="I336" s="3">
        <v>1</v>
      </c>
      <c r="J336" s="2">
        <v>5523</v>
      </c>
      <c r="K336" s="3">
        <v>2</v>
      </c>
      <c r="L336" t="s">
        <v>22</v>
      </c>
      <c r="M336" s="2">
        <v>80485</v>
      </c>
      <c r="N336" s="3">
        <v>0</v>
      </c>
      <c r="O336" s="3">
        <v>0</v>
      </c>
      <c r="P336" s="2">
        <f>Table1[[#This Row],[Sales]]-Table1[[#This Row],[Marketing_Spend]]</f>
        <v>74962</v>
      </c>
      <c r="Q336" s="3">
        <f>IF(Table1[[#This Row],[Profit]]&lt;0, 1, 0)</f>
        <v>0</v>
      </c>
      <c r="R336" s="6">
        <f>IF(Table1[[#This Row],[Spending_Score]]&lt;= 33, 1.1, IF(Table1[[#This Row],[Spending_Score]]&lt;=66, 1.4, 1.7))</f>
        <v>1.7</v>
      </c>
      <c r="S336" s="6">
        <f>IF(Table1[[#This Row],[Seasonality]]="Low", 0.8, IF(Table1[[#This Row],[Seasonality]]="High", 1.2, 1))</f>
        <v>0.8</v>
      </c>
      <c r="T336" s="2">
        <f>Table1[[#This Row],[Profit]]/Table1[[#This Row],[Purchase_Frequency]]</f>
        <v>37481</v>
      </c>
      <c r="U336" s="2">
        <f>IF(Table1[[#This Row],[Customer_Churn]] = 1, Table1[[#This Row],[Profit]], (Table1[[#This Row],[Avg_Sales]] * (Table1[[#This Row],[Purchase_Frequency]] * Table1[[#This Row],[Spend_Factor]]) * Table1[[#This Row],[Seasonality_Factor]]))</f>
        <v>101948.32</v>
      </c>
    </row>
    <row r="337" spans="1:21">
      <c r="A337" s="1">
        <v>45322</v>
      </c>
      <c r="B337">
        <v>336</v>
      </c>
      <c r="C337" s="3">
        <v>21</v>
      </c>
      <c r="D337" t="s">
        <v>23</v>
      </c>
      <c r="E337" s="2">
        <v>38574</v>
      </c>
      <c r="F337" s="3">
        <v>25</v>
      </c>
      <c r="G337" s="3">
        <v>660</v>
      </c>
      <c r="H337" s="2">
        <v>41068</v>
      </c>
      <c r="I337" s="3">
        <v>1</v>
      </c>
      <c r="J337" s="2">
        <v>6571</v>
      </c>
      <c r="K337" s="3">
        <v>27</v>
      </c>
      <c r="L337" t="s">
        <v>24</v>
      </c>
      <c r="M337" s="2">
        <v>59722</v>
      </c>
      <c r="N337" s="3">
        <v>0</v>
      </c>
      <c r="O337" s="3">
        <v>0</v>
      </c>
      <c r="P337" s="2">
        <f>Table1[[#This Row],[Sales]]-Table1[[#This Row],[Marketing_Spend]]</f>
        <v>53151</v>
      </c>
      <c r="Q337" s="3">
        <f>IF(Table1[[#This Row],[Profit]]&lt;0, 1, 0)</f>
        <v>0</v>
      </c>
      <c r="R337" s="6">
        <f>IF(Table1[[#This Row],[Spending_Score]]&lt;= 33, 1.1, IF(Table1[[#This Row],[Spending_Score]]&lt;=66, 1.4, 1.7))</f>
        <v>1.1000000000000001</v>
      </c>
      <c r="S337" s="6">
        <f>IF(Table1[[#This Row],[Seasonality]]="Low", 0.8, IF(Table1[[#This Row],[Seasonality]]="High", 1.2, 1))</f>
        <v>1</v>
      </c>
      <c r="T337" s="2">
        <f>Table1[[#This Row],[Profit]]/Table1[[#This Row],[Purchase_Frequency]]</f>
        <v>1968.5555555555557</v>
      </c>
      <c r="U337" s="2">
        <f>IF(Table1[[#This Row],[Customer_Churn]] = 1, Table1[[#This Row],[Profit]], (Table1[[#This Row],[Avg_Sales]] * (Table1[[#This Row],[Purchase_Frequency]] * Table1[[#This Row],[Spend_Factor]]) * Table1[[#This Row],[Seasonality_Factor]]))</f>
        <v>58466.100000000006</v>
      </c>
    </row>
    <row r="338" spans="1:21">
      <c r="A338" s="1">
        <v>45385</v>
      </c>
      <c r="B338">
        <v>337</v>
      </c>
      <c r="C338" s="3">
        <v>50</v>
      </c>
      <c r="D338" t="s">
        <v>21</v>
      </c>
      <c r="E338" s="2">
        <v>29184</v>
      </c>
      <c r="F338" s="3">
        <v>13</v>
      </c>
      <c r="G338" s="3">
        <v>519</v>
      </c>
      <c r="H338" s="2">
        <v>34806</v>
      </c>
      <c r="I338" s="3">
        <v>0</v>
      </c>
      <c r="J338" s="2">
        <v>17209</v>
      </c>
      <c r="K338" s="3">
        <v>9</v>
      </c>
      <c r="L338" t="s">
        <v>25</v>
      </c>
      <c r="M338" s="2">
        <v>94499</v>
      </c>
      <c r="N338" s="3">
        <v>0</v>
      </c>
      <c r="O338" s="3">
        <v>0</v>
      </c>
      <c r="P338" s="2">
        <f>Table1[[#This Row],[Sales]]-Table1[[#This Row],[Marketing_Spend]]</f>
        <v>77290</v>
      </c>
      <c r="Q338" s="3">
        <f>IF(Table1[[#This Row],[Profit]]&lt;0, 1, 0)</f>
        <v>0</v>
      </c>
      <c r="R338" s="6">
        <f>IF(Table1[[#This Row],[Spending_Score]]&lt;= 33, 1.1, IF(Table1[[#This Row],[Spending_Score]]&lt;=66, 1.4, 1.7))</f>
        <v>1.1000000000000001</v>
      </c>
      <c r="S338" s="6">
        <f>IF(Table1[[#This Row],[Seasonality]]="Low", 0.8, IF(Table1[[#This Row],[Seasonality]]="High", 1.2, 1))</f>
        <v>1.2</v>
      </c>
      <c r="T338" s="2">
        <f>Table1[[#This Row],[Profit]]/Table1[[#This Row],[Purchase_Frequency]]</f>
        <v>8587.7777777777774</v>
      </c>
      <c r="U338" s="2">
        <f>IF(Table1[[#This Row],[Customer_Churn]] = 1, Table1[[#This Row],[Profit]], (Table1[[#This Row],[Avg_Sales]] * (Table1[[#This Row],[Purchase_Frequency]] * Table1[[#This Row],[Spend_Factor]]) * Table1[[#This Row],[Seasonality_Factor]]))</f>
        <v>102022.8</v>
      </c>
    </row>
    <row r="339" spans="1:21">
      <c r="A339" s="1">
        <v>45333</v>
      </c>
      <c r="B339">
        <v>338</v>
      </c>
      <c r="C339" s="3">
        <v>31</v>
      </c>
      <c r="D339" t="s">
        <v>21</v>
      </c>
      <c r="E339" s="2">
        <v>39096</v>
      </c>
      <c r="F339" s="3">
        <v>82</v>
      </c>
      <c r="G339" s="3">
        <v>460</v>
      </c>
      <c r="H339" s="2">
        <v>27663</v>
      </c>
      <c r="I339" s="3">
        <v>2</v>
      </c>
      <c r="J339" s="2">
        <v>16246</v>
      </c>
      <c r="K339" s="3">
        <v>29</v>
      </c>
      <c r="L339" t="s">
        <v>22</v>
      </c>
      <c r="M339" s="2">
        <v>55818</v>
      </c>
      <c r="N339" s="3">
        <v>0</v>
      </c>
      <c r="O339" s="3">
        <v>0</v>
      </c>
      <c r="P339" s="2">
        <f>Table1[[#This Row],[Sales]]-Table1[[#This Row],[Marketing_Spend]]</f>
        <v>39572</v>
      </c>
      <c r="Q339" s="3">
        <f>IF(Table1[[#This Row],[Profit]]&lt;0, 1, 0)</f>
        <v>0</v>
      </c>
      <c r="R339" s="6">
        <f>IF(Table1[[#This Row],[Spending_Score]]&lt;= 33, 1.1, IF(Table1[[#This Row],[Spending_Score]]&lt;=66, 1.4, 1.7))</f>
        <v>1.7</v>
      </c>
      <c r="S339" s="6">
        <f>IF(Table1[[#This Row],[Seasonality]]="Low", 0.8, IF(Table1[[#This Row],[Seasonality]]="High", 1.2, 1))</f>
        <v>0.8</v>
      </c>
      <c r="T339" s="2">
        <f>Table1[[#This Row],[Profit]]/Table1[[#This Row],[Purchase_Frequency]]</f>
        <v>1364.5517241379309</v>
      </c>
      <c r="U339" s="2">
        <f>IF(Table1[[#This Row],[Customer_Churn]] = 1, Table1[[#This Row],[Profit]], (Table1[[#This Row],[Avg_Sales]] * (Table1[[#This Row],[Purchase_Frequency]] * Table1[[#This Row],[Spend_Factor]]) * Table1[[#This Row],[Seasonality_Factor]]))</f>
        <v>53817.919999999998</v>
      </c>
    </row>
    <row r="340" spans="1:21">
      <c r="A340" s="1">
        <v>45390</v>
      </c>
      <c r="B340">
        <v>339</v>
      </c>
      <c r="C340" s="3">
        <v>38</v>
      </c>
      <c r="D340" t="s">
        <v>21</v>
      </c>
      <c r="E340" s="2">
        <v>87728</v>
      </c>
      <c r="F340" s="3">
        <v>33</v>
      </c>
      <c r="G340" s="3">
        <v>388</v>
      </c>
      <c r="H340" s="2">
        <v>46321</v>
      </c>
      <c r="I340" s="3">
        <v>1</v>
      </c>
      <c r="J340" s="2">
        <v>11380</v>
      </c>
      <c r="K340" s="3">
        <v>9</v>
      </c>
      <c r="L340" t="s">
        <v>25</v>
      </c>
      <c r="M340" s="2">
        <v>34932</v>
      </c>
      <c r="N340" s="3">
        <v>0</v>
      </c>
      <c r="O340" s="3">
        <v>0</v>
      </c>
      <c r="P340" s="2">
        <f>Table1[[#This Row],[Sales]]-Table1[[#This Row],[Marketing_Spend]]</f>
        <v>23552</v>
      </c>
      <c r="Q340" s="3">
        <f>IF(Table1[[#This Row],[Profit]]&lt;0, 1, 0)</f>
        <v>0</v>
      </c>
      <c r="R340" s="6">
        <f>IF(Table1[[#This Row],[Spending_Score]]&lt;= 33, 1.1, IF(Table1[[#This Row],[Spending_Score]]&lt;=66, 1.4, 1.7))</f>
        <v>1.1000000000000001</v>
      </c>
      <c r="S340" s="6">
        <f>IF(Table1[[#This Row],[Seasonality]]="Low", 0.8, IF(Table1[[#This Row],[Seasonality]]="High", 1.2, 1))</f>
        <v>1.2</v>
      </c>
      <c r="T340" s="2">
        <f>Table1[[#This Row],[Profit]]/Table1[[#This Row],[Purchase_Frequency]]</f>
        <v>2616.8888888888887</v>
      </c>
      <c r="U340" s="2">
        <f>IF(Table1[[#This Row],[Customer_Churn]] = 1, Table1[[#This Row],[Profit]], (Table1[[#This Row],[Avg_Sales]] * (Table1[[#This Row],[Purchase_Frequency]] * Table1[[#This Row],[Spend_Factor]]) * Table1[[#This Row],[Seasonality_Factor]]))</f>
        <v>31088.639999999999</v>
      </c>
    </row>
    <row r="341" spans="1:21">
      <c r="A341" s="1">
        <v>45298</v>
      </c>
      <c r="B341">
        <v>340</v>
      </c>
      <c r="C341" s="3">
        <v>65</v>
      </c>
      <c r="D341" t="s">
        <v>21</v>
      </c>
      <c r="E341" s="2">
        <v>54016</v>
      </c>
      <c r="F341" s="3">
        <v>16</v>
      </c>
      <c r="G341" s="3">
        <v>458</v>
      </c>
      <c r="H341" s="2">
        <v>41495</v>
      </c>
      <c r="I341" s="3">
        <v>0</v>
      </c>
      <c r="J341" s="2">
        <v>3224</v>
      </c>
      <c r="K341" s="3">
        <v>13</v>
      </c>
      <c r="L341" t="s">
        <v>25</v>
      </c>
      <c r="M341" s="2">
        <v>11901</v>
      </c>
      <c r="N341" s="3">
        <v>0</v>
      </c>
      <c r="O341" s="3">
        <v>1</v>
      </c>
      <c r="P341" s="2">
        <f>Table1[[#This Row],[Sales]]-Table1[[#This Row],[Marketing_Spend]]</f>
        <v>8677</v>
      </c>
      <c r="Q341" s="3">
        <f>IF(Table1[[#This Row],[Profit]]&lt;0, 1, 0)</f>
        <v>0</v>
      </c>
      <c r="R341" s="6">
        <f>IF(Table1[[#This Row],[Spending_Score]]&lt;= 33, 1.1, IF(Table1[[#This Row],[Spending_Score]]&lt;=66, 1.4, 1.7))</f>
        <v>1.1000000000000001</v>
      </c>
      <c r="S341" s="6">
        <f>IF(Table1[[#This Row],[Seasonality]]="Low", 0.8, IF(Table1[[#This Row],[Seasonality]]="High", 1.2, 1))</f>
        <v>1.2</v>
      </c>
      <c r="T341" s="2">
        <f>Table1[[#This Row],[Profit]]/Table1[[#This Row],[Purchase_Frequency]]</f>
        <v>667.46153846153845</v>
      </c>
      <c r="U341" s="2">
        <f>IF(Table1[[#This Row],[Customer_Churn]] = 1, Table1[[#This Row],[Profit]], (Table1[[#This Row],[Avg_Sales]] * (Table1[[#This Row],[Purchase_Frequency]] * Table1[[#This Row],[Spend_Factor]]) * Table1[[#This Row],[Seasonality_Factor]]))</f>
        <v>11453.640000000001</v>
      </c>
    </row>
    <row r="342" spans="1:21">
      <c r="A342" s="1">
        <v>45307</v>
      </c>
      <c r="B342">
        <v>341</v>
      </c>
      <c r="C342" s="3">
        <v>37</v>
      </c>
      <c r="D342" t="s">
        <v>21</v>
      </c>
      <c r="E342" s="2">
        <v>31246</v>
      </c>
      <c r="F342" s="3">
        <v>42</v>
      </c>
      <c r="G342" s="3">
        <v>788</v>
      </c>
      <c r="H342" s="2">
        <v>27656</v>
      </c>
      <c r="I342" s="3">
        <v>0</v>
      </c>
      <c r="J342" s="2">
        <v>9389</v>
      </c>
      <c r="K342" s="3">
        <v>6</v>
      </c>
      <c r="L342" t="s">
        <v>25</v>
      </c>
      <c r="M342" s="2">
        <v>13597</v>
      </c>
      <c r="N342" s="3">
        <v>0</v>
      </c>
      <c r="O342" s="3">
        <v>1</v>
      </c>
      <c r="P342" s="2">
        <f>Table1[[#This Row],[Sales]]-Table1[[#This Row],[Marketing_Spend]]</f>
        <v>4208</v>
      </c>
      <c r="Q342" s="3">
        <f>IF(Table1[[#This Row],[Profit]]&lt;0, 1, 0)</f>
        <v>0</v>
      </c>
      <c r="R342" s="6">
        <f>IF(Table1[[#This Row],[Spending_Score]]&lt;= 33, 1.1, IF(Table1[[#This Row],[Spending_Score]]&lt;=66, 1.4, 1.7))</f>
        <v>1.4</v>
      </c>
      <c r="S342" s="6">
        <f>IF(Table1[[#This Row],[Seasonality]]="Low", 0.8, IF(Table1[[#This Row],[Seasonality]]="High", 1.2, 1))</f>
        <v>1.2</v>
      </c>
      <c r="T342" s="2">
        <f>Table1[[#This Row],[Profit]]/Table1[[#This Row],[Purchase_Frequency]]</f>
        <v>701.33333333333337</v>
      </c>
      <c r="U342" s="2">
        <f>IF(Table1[[#This Row],[Customer_Churn]] = 1, Table1[[#This Row],[Profit]], (Table1[[#This Row],[Avg_Sales]] * (Table1[[#This Row],[Purchase_Frequency]] * Table1[[#This Row],[Spend_Factor]]) * Table1[[#This Row],[Seasonality_Factor]]))</f>
        <v>7069.4399999999987</v>
      </c>
    </row>
    <row r="343" spans="1:21">
      <c r="A343" s="1">
        <v>45381</v>
      </c>
      <c r="B343">
        <v>342</v>
      </c>
      <c r="C343" s="3">
        <v>25</v>
      </c>
      <c r="D343" t="s">
        <v>21</v>
      </c>
      <c r="E343" s="2">
        <v>65558</v>
      </c>
      <c r="F343" s="3">
        <v>66</v>
      </c>
      <c r="G343" s="3">
        <v>623</v>
      </c>
      <c r="H343" s="2">
        <v>30860</v>
      </c>
      <c r="I343" s="3">
        <v>1</v>
      </c>
      <c r="J343" s="2">
        <v>16927</v>
      </c>
      <c r="K343" s="3">
        <v>6</v>
      </c>
      <c r="L343" t="s">
        <v>24</v>
      </c>
      <c r="M343" s="2">
        <v>68909</v>
      </c>
      <c r="N343" s="3">
        <v>0</v>
      </c>
      <c r="O343" s="3">
        <v>1</v>
      </c>
      <c r="P343" s="2">
        <f>Table1[[#This Row],[Sales]]-Table1[[#This Row],[Marketing_Spend]]</f>
        <v>51982</v>
      </c>
      <c r="Q343" s="3">
        <f>IF(Table1[[#This Row],[Profit]]&lt;0, 1, 0)</f>
        <v>0</v>
      </c>
      <c r="R343" s="6">
        <f>IF(Table1[[#This Row],[Spending_Score]]&lt;= 33, 1.1, IF(Table1[[#This Row],[Spending_Score]]&lt;=66, 1.4, 1.7))</f>
        <v>1.4</v>
      </c>
      <c r="S343" s="6">
        <f>IF(Table1[[#This Row],[Seasonality]]="Low", 0.8, IF(Table1[[#This Row],[Seasonality]]="High", 1.2, 1))</f>
        <v>1</v>
      </c>
      <c r="T343" s="2">
        <f>Table1[[#This Row],[Profit]]/Table1[[#This Row],[Purchase_Frequency]]</f>
        <v>8663.6666666666661</v>
      </c>
      <c r="U343" s="2">
        <f>IF(Table1[[#This Row],[Customer_Churn]] = 1, Table1[[#This Row],[Profit]], (Table1[[#This Row],[Avg_Sales]] * (Table1[[#This Row],[Purchase_Frequency]] * Table1[[#This Row],[Spend_Factor]]) * Table1[[#This Row],[Seasonality_Factor]]))</f>
        <v>72774.799999999988</v>
      </c>
    </row>
    <row r="344" spans="1:21">
      <c r="A344" s="1">
        <v>45403</v>
      </c>
      <c r="B344">
        <v>343</v>
      </c>
      <c r="C344" s="3">
        <v>24</v>
      </c>
      <c r="D344" t="s">
        <v>21</v>
      </c>
      <c r="E344" s="2">
        <v>138721</v>
      </c>
      <c r="F344" s="3">
        <v>55</v>
      </c>
      <c r="G344" s="3">
        <v>680</v>
      </c>
      <c r="H344" s="2">
        <v>21832</v>
      </c>
      <c r="I344" s="3">
        <v>1</v>
      </c>
      <c r="J344" s="2">
        <v>12684</v>
      </c>
      <c r="K344" s="3">
        <v>20</v>
      </c>
      <c r="L344" t="s">
        <v>25</v>
      </c>
      <c r="M344" s="2">
        <v>77391</v>
      </c>
      <c r="N344" s="3">
        <v>0</v>
      </c>
      <c r="O344" s="3">
        <v>0</v>
      </c>
      <c r="P344" s="2">
        <f>Table1[[#This Row],[Sales]]-Table1[[#This Row],[Marketing_Spend]]</f>
        <v>64707</v>
      </c>
      <c r="Q344" s="3">
        <f>IF(Table1[[#This Row],[Profit]]&lt;0, 1, 0)</f>
        <v>0</v>
      </c>
      <c r="R344" s="6">
        <f>IF(Table1[[#This Row],[Spending_Score]]&lt;= 33, 1.1, IF(Table1[[#This Row],[Spending_Score]]&lt;=66, 1.4, 1.7))</f>
        <v>1.4</v>
      </c>
      <c r="S344" s="6">
        <f>IF(Table1[[#This Row],[Seasonality]]="Low", 0.8, IF(Table1[[#This Row],[Seasonality]]="High", 1.2, 1))</f>
        <v>1.2</v>
      </c>
      <c r="T344" s="2">
        <f>Table1[[#This Row],[Profit]]/Table1[[#This Row],[Purchase_Frequency]]</f>
        <v>3235.35</v>
      </c>
      <c r="U344" s="2">
        <f>IF(Table1[[#This Row],[Customer_Churn]] = 1, Table1[[#This Row],[Profit]], (Table1[[#This Row],[Avg_Sales]] * (Table1[[#This Row],[Purchase_Frequency]] * Table1[[#This Row],[Spend_Factor]]) * Table1[[#This Row],[Seasonality_Factor]]))</f>
        <v>108707.76</v>
      </c>
    </row>
    <row r="345" spans="1:21">
      <c r="A345" s="1">
        <v>45407</v>
      </c>
      <c r="B345">
        <v>344</v>
      </c>
      <c r="C345" s="3">
        <v>20</v>
      </c>
      <c r="D345" t="s">
        <v>21</v>
      </c>
      <c r="E345" s="2">
        <v>38381</v>
      </c>
      <c r="F345" s="3">
        <v>99</v>
      </c>
      <c r="G345" s="3">
        <v>401</v>
      </c>
      <c r="H345" s="2">
        <v>29817</v>
      </c>
      <c r="I345" s="3">
        <v>0</v>
      </c>
      <c r="J345" s="2">
        <v>11640</v>
      </c>
      <c r="K345" s="3">
        <v>20</v>
      </c>
      <c r="L345" t="s">
        <v>22</v>
      </c>
      <c r="M345" s="2">
        <v>89214</v>
      </c>
      <c r="N345" s="3">
        <v>0</v>
      </c>
      <c r="O345" s="3">
        <v>0</v>
      </c>
      <c r="P345" s="2">
        <f>Table1[[#This Row],[Sales]]-Table1[[#This Row],[Marketing_Spend]]</f>
        <v>77574</v>
      </c>
      <c r="Q345" s="3">
        <f>IF(Table1[[#This Row],[Profit]]&lt;0, 1, 0)</f>
        <v>0</v>
      </c>
      <c r="R345" s="6">
        <f>IF(Table1[[#This Row],[Spending_Score]]&lt;= 33, 1.1, IF(Table1[[#This Row],[Spending_Score]]&lt;=66, 1.4, 1.7))</f>
        <v>1.7</v>
      </c>
      <c r="S345" s="6">
        <f>IF(Table1[[#This Row],[Seasonality]]="Low", 0.8, IF(Table1[[#This Row],[Seasonality]]="High", 1.2, 1))</f>
        <v>0.8</v>
      </c>
      <c r="T345" s="2">
        <f>Table1[[#This Row],[Profit]]/Table1[[#This Row],[Purchase_Frequency]]</f>
        <v>3878.7</v>
      </c>
      <c r="U345" s="2">
        <f>IF(Table1[[#This Row],[Customer_Churn]] = 1, Table1[[#This Row],[Profit]], (Table1[[#This Row],[Avg_Sales]] * (Table1[[#This Row],[Purchase_Frequency]] * Table1[[#This Row],[Spend_Factor]]) * Table1[[#This Row],[Seasonality_Factor]]))</f>
        <v>105500.64</v>
      </c>
    </row>
    <row r="346" spans="1:21">
      <c r="A346" s="1">
        <v>45351</v>
      </c>
      <c r="B346">
        <v>345</v>
      </c>
      <c r="C346" s="3">
        <v>34</v>
      </c>
      <c r="D346" t="s">
        <v>21</v>
      </c>
      <c r="E346" s="2">
        <v>147796</v>
      </c>
      <c r="F346" s="3">
        <v>42</v>
      </c>
      <c r="G346" s="3">
        <v>793</v>
      </c>
      <c r="H346" s="2">
        <v>26727</v>
      </c>
      <c r="I346" s="3">
        <v>2</v>
      </c>
      <c r="J346" s="2">
        <v>9662</v>
      </c>
      <c r="K346" s="3">
        <v>21</v>
      </c>
      <c r="L346" t="s">
        <v>25</v>
      </c>
      <c r="M346" s="2">
        <v>13263</v>
      </c>
      <c r="N346" s="3">
        <v>0</v>
      </c>
      <c r="O346" s="3">
        <v>0</v>
      </c>
      <c r="P346" s="2">
        <f>Table1[[#This Row],[Sales]]-Table1[[#This Row],[Marketing_Spend]]</f>
        <v>3601</v>
      </c>
      <c r="Q346" s="3">
        <f>IF(Table1[[#This Row],[Profit]]&lt;0, 1, 0)</f>
        <v>0</v>
      </c>
      <c r="R346" s="6">
        <f>IF(Table1[[#This Row],[Spending_Score]]&lt;= 33, 1.1, IF(Table1[[#This Row],[Spending_Score]]&lt;=66, 1.4, 1.7))</f>
        <v>1.4</v>
      </c>
      <c r="S346" s="6">
        <f>IF(Table1[[#This Row],[Seasonality]]="Low", 0.8, IF(Table1[[#This Row],[Seasonality]]="High", 1.2, 1))</f>
        <v>1.2</v>
      </c>
      <c r="T346" s="2">
        <f>Table1[[#This Row],[Profit]]/Table1[[#This Row],[Purchase_Frequency]]</f>
        <v>171.47619047619048</v>
      </c>
      <c r="U346" s="2">
        <f>IF(Table1[[#This Row],[Customer_Churn]] = 1, Table1[[#This Row],[Profit]], (Table1[[#This Row],[Avg_Sales]] * (Table1[[#This Row],[Purchase_Frequency]] * Table1[[#This Row],[Spend_Factor]]) * Table1[[#This Row],[Seasonality_Factor]]))</f>
        <v>6049.6799999999994</v>
      </c>
    </row>
    <row r="347" spans="1:21">
      <c r="A347" s="1">
        <v>45404</v>
      </c>
      <c r="B347">
        <v>346</v>
      </c>
      <c r="C347" s="3">
        <v>50</v>
      </c>
      <c r="D347" t="s">
        <v>21</v>
      </c>
      <c r="E347" s="2">
        <v>56455</v>
      </c>
      <c r="F347" s="3">
        <v>34</v>
      </c>
      <c r="G347" s="3">
        <v>318</v>
      </c>
      <c r="H347" s="2">
        <v>47815</v>
      </c>
      <c r="I347" s="3">
        <v>2</v>
      </c>
      <c r="J347" s="2">
        <v>7361</v>
      </c>
      <c r="K347" s="3">
        <v>3</v>
      </c>
      <c r="L347" t="s">
        <v>22</v>
      </c>
      <c r="M347" s="2">
        <v>68293</v>
      </c>
      <c r="N347" s="3">
        <v>1</v>
      </c>
      <c r="O347" s="3">
        <v>0</v>
      </c>
      <c r="P347" s="2">
        <f>Table1[[#This Row],[Sales]]-Table1[[#This Row],[Marketing_Spend]]</f>
        <v>60932</v>
      </c>
      <c r="Q347" s="3">
        <f>IF(Table1[[#This Row],[Profit]]&lt;0, 1, 0)</f>
        <v>0</v>
      </c>
      <c r="R347" s="6">
        <f>IF(Table1[[#This Row],[Spending_Score]]&lt;= 33, 1.1, IF(Table1[[#This Row],[Spending_Score]]&lt;=66, 1.4, 1.7))</f>
        <v>1.4</v>
      </c>
      <c r="S347" s="6">
        <f>IF(Table1[[#This Row],[Seasonality]]="Low", 0.8, IF(Table1[[#This Row],[Seasonality]]="High", 1.2, 1))</f>
        <v>0.8</v>
      </c>
      <c r="T347" s="2">
        <f>Table1[[#This Row],[Profit]]/Table1[[#This Row],[Purchase_Frequency]]</f>
        <v>20310.666666666668</v>
      </c>
      <c r="U347" s="2">
        <f>IF(Table1[[#This Row],[Customer_Churn]] = 1, Table1[[#This Row],[Profit]], (Table1[[#This Row],[Avg_Sales]] * (Table1[[#This Row],[Purchase_Frequency]] * Table1[[#This Row],[Spend_Factor]]) * Table1[[#This Row],[Seasonality_Factor]]))</f>
        <v>60932</v>
      </c>
    </row>
    <row r="348" spans="1:21">
      <c r="A348" s="1">
        <v>45293</v>
      </c>
      <c r="B348">
        <v>347</v>
      </c>
      <c r="C348" s="3">
        <v>65</v>
      </c>
      <c r="D348" t="s">
        <v>21</v>
      </c>
      <c r="E348" s="2">
        <v>112263</v>
      </c>
      <c r="F348" s="3">
        <v>30</v>
      </c>
      <c r="G348" s="3">
        <v>753</v>
      </c>
      <c r="H348" s="2">
        <v>29817</v>
      </c>
      <c r="I348" s="3">
        <v>2</v>
      </c>
      <c r="J348" s="2">
        <v>2948</v>
      </c>
      <c r="K348" s="3">
        <v>17</v>
      </c>
      <c r="L348" t="s">
        <v>25</v>
      </c>
      <c r="M348" s="2">
        <v>30805</v>
      </c>
      <c r="N348" s="3">
        <v>1</v>
      </c>
      <c r="O348" s="3">
        <v>0</v>
      </c>
      <c r="P348" s="2">
        <f>Table1[[#This Row],[Sales]]-Table1[[#This Row],[Marketing_Spend]]</f>
        <v>27857</v>
      </c>
      <c r="Q348" s="3">
        <f>IF(Table1[[#This Row],[Profit]]&lt;0, 1, 0)</f>
        <v>0</v>
      </c>
      <c r="R348" s="6">
        <f>IF(Table1[[#This Row],[Spending_Score]]&lt;= 33, 1.1, IF(Table1[[#This Row],[Spending_Score]]&lt;=66, 1.4, 1.7))</f>
        <v>1.1000000000000001</v>
      </c>
      <c r="S348" s="6">
        <f>IF(Table1[[#This Row],[Seasonality]]="Low", 0.8, IF(Table1[[#This Row],[Seasonality]]="High", 1.2, 1))</f>
        <v>1.2</v>
      </c>
      <c r="T348" s="2">
        <f>Table1[[#This Row],[Profit]]/Table1[[#This Row],[Purchase_Frequency]]</f>
        <v>1638.6470588235295</v>
      </c>
      <c r="U348" s="2">
        <f>IF(Table1[[#This Row],[Customer_Churn]] = 1, Table1[[#This Row],[Profit]], (Table1[[#This Row],[Avg_Sales]] * (Table1[[#This Row],[Purchase_Frequency]] * Table1[[#This Row],[Spend_Factor]]) * Table1[[#This Row],[Seasonality_Factor]]))</f>
        <v>27857</v>
      </c>
    </row>
    <row r="349" spans="1:21">
      <c r="A349" s="1">
        <v>45351</v>
      </c>
      <c r="B349">
        <v>348</v>
      </c>
      <c r="C349" s="3">
        <v>29</v>
      </c>
      <c r="D349" t="s">
        <v>23</v>
      </c>
      <c r="E349" s="2">
        <v>24018</v>
      </c>
      <c r="F349" s="3">
        <v>13</v>
      </c>
      <c r="G349" s="3">
        <v>781</v>
      </c>
      <c r="H349" s="2">
        <v>49522</v>
      </c>
      <c r="I349" s="3">
        <v>0</v>
      </c>
      <c r="J349" s="2">
        <v>13091</v>
      </c>
      <c r="K349" s="3">
        <v>17</v>
      </c>
      <c r="L349" t="s">
        <v>22</v>
      </c>
      <c r="M349" s="2">
        <v>96679</v>
      </c>
      <c r="N349" s="3">
        <v>0</v>
      </c>
      <c r="O349" s="3">
        <v>0</v>
      </c>
      <c r="P349" s="2">
        <f>Table1[[#This Row],[Sales]]-Table1[[#This Row],[Marketing_Spend]]</f>
        <v>83588</v>
      </c>
      <c r="Q349" s="3">
        <f>IF(Table1[[#This Row],[Profit]]&lt;0, 1, 0)</f>
        <v>0</v>
      </c>
      <c r="R349" s="6">
        <f>IF(Table1[[#This Row],[Spending_Score]]&lt;= 33, 1.1, IF(Table1[[#This Row],[Spending_Score]]&lt;=66, 1.4, 1.7))</f>
        <v>1.1000000000000001</v>
      </c>
      <c r="S349" s="6">
        <f>IF(Table1[[#This Row],[Seasonality]]="Low", 0.8, IF(Table1[[#This Row],[Seasonality]]="High", 1.2, 1))</f>
        <v>0.8</v>
      </c>
      <c r="T349" s="2">
        <f>Table1[[#This Row],[Profit]]/Table1[[#This Row],[Purchase_Frequency]]</f>
        <v>4916.9411764705883</v>
      </c>
      <c r="U349" s="2">
        <f>IF(Table1[[#This Row],[Customer_Churn]] = 1, Table1[[#This Row],[Profit]], (Table1[[#This Row],[Avg_Sales]] * (Table1[[#This Row],[Purchase_Frequency]] * Table1[[#This Row],[Spend_Factor]]) * Table1[[#This Row],[Seasonality_Factor]]))</f>
        <v>73557.440000000017</v>
      </c>
    </row>
    <row r="350" spans="1:21">
      <c r="A350" s="1">
        <v>45339</v>
      </c>
      <c r="B350">
        <v>349</v>
      </c>
      <c r="C350" s="3">
        <v>68</v>
      </c>
      <c r="D350" t="s">
        <v>23</v>
      </c>
      <c r="E350" s="2">
        <v>31302</v>
      </c>
      <c r="F350" s="3">
        <v>13</v>
      </c>
      <c r="G350" s="3">
        <v>696</v>
      </c>
      <c r="H350" s="2">
        <v>7520</v>
      </c>
      <c r="I350" s="3">
        <v>1</v>
      </c>
      <c r="J350" s="2">
        <v>12992</v>
      </c>
      <c r="K350" s="3">
        <v>12</v>
      </c>
      <c r="L350" t="s">
        <v>22</v>
      </c>
      <c r="M350" s="2">
        <v>16874</v>
      </c>
      <c r="N350" s="3">
        <v>0</v>
      </c>
      <c r="O350" s="3">
        <v>0</v>
      </c>
      <c r="P350" s="2">
        <f>Table1[[#This Row],[Sales]]-Table1[[#This Row],[Marketing_Spend]]</f>
        <v>3882</v>
      </c>
      <c r="Q350" s="3">
        <f>IF(Table1[[#This Row],[Profit]]&lt;0, 1, 0)</f>
        <v>0</v>
      </c>
      <c r="R350" s="6">
        <f>IF(Table1[[#This Row],[Spending_Score]]&lt;= 33, 1.1, IF(Table1[[#This Row],[Spending_Score]]&lt;=66, 1.4, 1.7))</f>
        <v>1.1000000000000001</v>
      </c>
      <c r="S350" s="6">
        <f>IF(Table1[[#This Row],[Seasonality]]="Low", 0.8, IF(Table1[[#This Row],[Seasonality]]="High", 1.2, 1))</f>
        <v>0.8</v>
      </c>
      <c r="T350" s="2">
        <f>Table1[[#This Row],[Profit]]/Table1[[#This Row],[Purchase_Frequency]]</f>
        <v>323.5</v>
      </c>
      <c r="U350" s="2">
        <f>IF(Table1[[#This Row],[Customer_Churn]] = 1, Table1[[#This Row],[Profit]], (Table1[[#This Row],[Avg_Sales]] * (Table1[[#This Row],[Purchase_Frequency]] * Table1[[#This Row],[Spend_Factor]]) * Table1[[#This Row],[Seasonality_Factor]]))</f>
        <v>3416.1600000000008</v>
      </c>
    </row>
    <row r="351" spans="1:21">
      <c r="A351" s="1">
        <v>45303</v>
      </c>
      <c r="B351">
        <v>350</v>
      </c>
      <c r="C351" s="3">
        <v>39</v>
      </c>
      <c r="D351" t="s">
        <v>21</v>
      </c>
      <c r="E351" s="2">
        <v>87506</v>
      </c>
      <c r="F351" s="3">
        <v>18</v>
      </c>
      <c r="G351" s="3">
        <v>578</v>
      </c>
      <c r="H351" s="2">
        <v>8081</v>
      </c>
      <c r="I351" s="3">
        <v>0</v>
      </c>
      <c r="J351" s="2">
        <v>7318</v>
      </c>
      <c r="K351" s="3">
        <v>16</v>
      </c>
      <c r="L351" t="s">
        <v>25</v>
      </c>
      <c r="M351" s="2">
        <v>98065</v>
      </c>
      <c r="N351" s="3">
        <v>0</v>
      </c>
      <c r="O351" s="3">
        <v>0</v>
      </c>
      <c r="P351" s="2">
        <f>Table1[[#This Row],[Sales]]-Table1[[#This Row],[Marketing_Spend]]</f>
        <v>90747</v>
      </c>
      <c r="Q351" s="3">
        <f>IF(Table1[[#This Row],[Profit]]&lt;0, 1, 0)</f>
        <v>0</v>
      </c>
      <c r="R351" s="6">
        <f>IF(Table1[[#This Row],[Spending_Score]]&lt;= 33, 1.1, IF(Table1[[#This Row],[Spending_Score]]&lt;=66, 1.4, 1.7))</f>
        <v>1.1000000000000001</v>
      </c>
      <c r="S351" s="6">
        <f>IF(Table1[[#This Row],[Seasonality]]="Low", 0.8, IF(Table1[[#This Row],[Seasonality]]="High", 1.2, 1))</f>
        <v>1.2</v>
      </c>
      <c r="T351" s="2">
        <f>Table1[[#This Row],[Profit]]/Table1[[#This Row],[Purchase_Frequency]]</f>
        <v>5671.6875</v>
      </c>
      <c r="U351" s="2">
        <f>IF(Table1[[#This Row],[Customer_Churn]] = 1, Table1[[#This Row],[Profit]], (Table1[[#This Row],[Avg_Sales]] * (Table1[[#This Row],[Purchase_Frequency]] * Table1[[#This Row],[Spend_Factor]]) * Table1[[#This Row],[Seasonality_Factor]]))</f>
        <v>119786.04000000001</v>
      </c>
    </row>
    <row r="352" spans="1:21">
      <c r="A352" s="1">
        <v>45360</v>
      </c>
      <c r="B352">
        <v>351</v>
      </c>
      <c r="C352" s="3">
        <v>39</v>
      </c>
      <c r="D352" t="s">
        <v>21</v>
      </c>
      <c r="E352" s="2">
        <v>61157</v>
      </c>
      <c r="F352" s="3">
        <v>32</v>
      </c>
      <c r="G352" s="3">
        <v>664</v>
      </c>
      <c r="H352" s="2">
        <v>39196</v>
      </c>
      <c r="I352" s="3">
        <v>1</v>
      </c>
      <c r="J352" s="2">
        <v>13180</v>
      </c>
      <c r="K352" s="3">
        <v>15</v>
      </c>
      <c r="L352" t="s">
        <v>25</v>
      </c>
      <c r="M352" s="2">
        <v>91402</v>
      </c>
      <c r="N352" s="3">
        <v>0</v>
      </c>
      <c r="O352" s="3">
        <v>0</v>
      </c>
      <c r="P352" s="2">
        <f>Table1[[#This Row],[Sales]]-Table1[[#This Row],[Marketing_Spend]]</f>
        <v>78222</v>
      </c>
      <c r="Q352" s="3">
        <f>IF(Table1[[#This Row],[Profit]]&lt;0, 1, 0)</f>
        <v>0</v>
      </c>
      <c r="R352" s="6">
        <f>IF(Table1[[#This Row],[Spending_Score]]&lt;= 33, 1.1, IF(Table1[[#This Row],[Spending_Score]]&lt;=66, 1.4, 1.7))</f>
        <v>1.1000000000000001</v>
      </c>
      <c r="S352" s="6">
        <f>IF(Table1[[#This Row],[Seasonality]]="Low", 0.8, IF(Table1[[#This Row],[Seasonality]]="High", 1.2, 1))</f>
        <v>1.2</v>
      </c>
      <c r="T352" s="2">
        <f>Table1[[#This Row],[Profit]]/Table1[[#This Row],[Purchase_Frequency]]</f>
        <v>5214.8</v>
      </c>
      <c r="U352" s="2">
        <f>IF(Table1[[#This Row],[Customer_Churn]] = 1, Table1[[#This Row],[Profit]], (Table1[[#This Row],[Avg_Sales]] * (Table1[[#This Row],[Purchase_Frequency]] * Table1[[#This Row],[Spend_Factor]]) * Table1[[#This Row],[Seasonality_Factor]]))</f>
        <v>103253.04</v>
      </c>
    </row>
    <row r="353" spans="1:21">
      <c r="A353" s="1">
        <v>45328</v>
      </c>
      <c r="B353">
        <v>352</v>
      </c>
      <c r="C353" s="3">
        <v>63</v>
      </c>
      <c r="D353" t="s">
        <v>23</v>
      </c>
      <c r="E353" s="2">
        <v>74917</v>
      </c>
      <c r="F353" s="3">
        <v>96</v>
      </c>
      <c r="G353" s="3">
        <v>630</v>
      </c>
      <c r="H353" s="2">
        <v>41735</v>
      </c>
      <c r="I353" s="3">
        <v>2</v>
      </c>
      <c r="J353" s="2">
        <v>1234</v>
      </c>
      <c r="K353" s="3">
        <v>13</v>
      </c>
      <c r="L353" t="s">
        <v>22</v>
      </c>
      <c r="M353" s="2">
        <v>19079</v>
      </c>
      <c r="N353" s="3">
        <v>0</v>
      </c>
      <c r="O353" s="3">
        <v>1</v>
      </c>
      <c r="P353" s="2">
        <f>Table1[[#This Row],[Sales]]-Table1[[#This Row],[Marketing_Spend]]</f>
        <v>17845</v>
      </c>
      <c r="Q353" s="3">
        <f>IF(Table1[[#This Row],[Profit]]&lt;0, 1, 0)</f>
        <v>0</v>
      </c>
      <c r="R353" s="6">
        <f>IF(Table1[[#This Row],[Spending_Score]]&lt;= 33, 1.1, IF(Table1[[#This Row],[Spending_Score]]&lt;=66, 1.4, 1.7))</f>
        <v>1.7</v>
      </c>
      <c r="S353" s="6">
        <f>IF(Table1[[#This Row],[Seasonality]]="Low", 0.8, IF(Table1[[#This Row],[Seasonality]]="High", 1.2, 1))</f>
        <v>0.8</v>
      </c>
      <c r="T353" s="2">
        <f>Table1[[#This Row],[Profit]]/Table1[[#This Row],[Purchase_Frequency]]</f>
        <v>1372.6923076923076</v>
      </c>
      <c r="U353" s="2">
        <f>IF(Table1[[#This Row],[Customer_Churn]] = 1, Table1[[#This Row],[Profit]], (Table1[[#This Row],[Avg_Sales]] * (Table1[[#This Row],[Purchase_Frequency]] * Table1[[#This Row],[Spend_Factor]]) * Table1[[#This Row],[Seasonality_Factor]]))</f>
        <v>24269.199999999997</v>
      </c>
    </row>
    <row r="354" spans="1:21">
      <c r="A354" s="1">
        <v>45323</v>
      </c>
      <c r="B354">
        <v>353</v>
      </c>
      <c r="C354" s="3">
        <v>47</v>
      </c>
      <c r="D354" t="s">
        <v>21</v>
      </c>
      <c r="E354" s="2">
        <v>112738</v>
      </c>
      <c r="F354" s="3">
        <v>99</v>
      </c>
      <c r="G354" s="3">
        <v>643</v>
      </c>
      <c r="H354" s="2">
        <v>44213</v>
      </c>
      <c r="I354" s="3">
        <v>2</v>
      </c>
      <c r="J354" s="2">
        <v>16372</v>
      </c>
      <c r="K354" s="3">
        <v>23</v>
      </c>
      <c r="L354" t="s">
        <v>24</v>
      </c>
      <c r="M354" s="2">
        <v>54850</v>
      </c>
      <c r="N354" s="3">
        <v>1</v>
      </c>
      <c r="O354" s="3">
        <v>0</v>
      </c>
      <c r="P354" s="2">
        <f>Table1[[#This Row],[Sales]]-Table1[[#This Row],[Marketing_Spend]]</f>
        <v>38478</v>
      </c>
      <c r="Q354" s="3">
        <f>IF(Table1[[#This Row],[Profit]]&lt;0, 1, 0)</f>
        <v>0</v>
      </c>
      <c r="R354" s="6">
        <f>IF(Table1[[#This Row],[Spending_Score]]&lt;= 33, 1.1, IF(Table1[[#This Row],[Spending_Score]]&lt;=66, 1.4, 1.7))</f>
        <v>1.7</v>
      </c>
      <c r="S354" s="6">
        <f>IF(Table1[[#This Row],[Seasonality]]="Low", 0.8, IF(Table1[[#This Row],[Seasonality]]="High", 1.2, 1))</f>
        <v>1</v>
      </c>
      <c r="T354" s="2">
        <f>Table1[[#This Row],[Profit]]/Table1[[#This Row],[Purchase_Frequency]]</f>
        <v>1672.9565217391305</v>
      </c>
      <c r="U354" s="2">
        <f>IF(Table1[[#This Row],[Customer_Churn]] = 1, Table1[[#This Row],[Profit]], (Table1[[#This Row],[Avg_Sales]] * (Table1[[#This Row],[Purchase_Frequency]] * Table1[[#This Row],[Spend_Factor]]) * Table1[[#This Row],[Seasonality_Factor]]))</f>
        <v>38478</v>
      </c>
    </row>
    <row r="355" spans="1:21">
      <c r="A355" s="1">
        <v>45410</v>
      </c>
      <c r="B355">
        <v>354</v>
      </c>
      <c r="C355" s="3">
        <v>55</v>
      </c>
      <c r="D355" t="s">
        <v>23</v>
      </c>
      <c r="E355" s="2">
        <v>116646</v>
      </c>
      <c r="F355" s="3">
        <v>39</v>
      </c>
      <c r="G355" s="3">
        <v>754</v>
      </c>
      <c r="H355" s="2">
        <v>19566</v>
      </c>
      <c r="I355" s="3">
        <v>1</v>
      </c>
      <c r="J355" s="2">
        <v>1522</v>
      </c>
      <c r="K355" s="3">
        <v>1</v>
      </c>
      <c r="L355" t="s">
        <v>25</v>
      </c>
      <c r="M355" s="2">
        <v>77779</v>
      </c>
      <c r="N355" s="3">
        <v>0</v>
      </c>
      <c r="O355" s="3">
        <v>0</v>
      </c>
      <c r="P355" s="2">
        <f>Table1[[#This Row],[Sales]]-Table1[[#This Row],[Marketing_Spend]]</f>
        <v>76257</v>
      </c>
      <c r="Q355" s="3">
        <f>IF(Table1[[#This Row],[Profit]]&lt;0, 1, 0)</f>
        <v>0</v>
      </c>
      <c r="R355" s="6">
        <f>IF(Table1[[#This Row],[Spending_Score]]&lt;= 33, 1.1, IF(Table1[[#This Row],[Spending_Score]]&lt;=66, 1.4, 1.7))</f>
        <v>1.4</v>
      </c>
      <c r="S355" s="6">
        <f>IF(Table1[[#This Row],[Seasonality]]="Low", 0.8, IF(Table1[[#This Row],[Seasonality]]="High", 1.2, 1))</f>
        <v>1.2</v>
      </c>
      <c r="T355" s="2">
        <f>Table1[[#This Row],[Profit]]/Table1[[#This Row],[Purchase_Frequency]]</f>
        <v>76257</v>
      </c>
      <c r="U355" s="2">
        <f>IF(Table1[[#This Row],[Customer_Churn]] = 1, Table1[[#This Row],[Profit]], (Table1[[#This Row],[Avg_Sales]] * (Table1[[#This Row],[Purchase_Frequency]] * Table1[[#This Row],[Spend_Factor]]) * Table1[[#This Row],[Seasonality_Factor]]))</f>
        <v>128111.75999999998</v>
      </c>
    </row>
    <row r="356" spans="1:21">
      <c r="A356" s="1">
        <v>45300</v>
      </c>
      <c r="B356">
        <v>355</v>
      </c>
      <c r="C356" s="3">
        <v>55</v>
      </c>
      <c r="D356" t="s">
        <v>23</v>
      </c>
      <c r="E356" s="2">
        <v>103122</v>
      </c>
      <c r="F356" s="3">
        <v>46</v>
      </c>
      <c r="G356" s="3">
        <v>364</v>
      </c>
      <c r="H356" s="2">
        <v>19042</v>
      </c>
      <c r="I356" s="3">
        <v>1</v>
      </c>
      <c r="J356" s="2">
        <v>13718</v>
      </c>
      <c r="K356" s="3">
        <v>17</v>
      </c>
      <c r="L356" t="s">
        <v>24</v>
      </c>
      <c r="M356" s="2">
        <v>14018</v>
      </c>
      <c r="N356" s="3">
        <v>0</v>
      </c>
      <c r="O356" s="3">
        <v>0</v>
      </c>
      <c r="P356" s="2">
        <f>Table1[[#This Row],[Sales]]-Table1[[#This Row],[Marketing_Spend]]</f>
        <v>300</v>
      </c>
      <c r="Q356" s="3">
        <f>IF(Table1[[#This Row],[Profit]]&lt;0, 1, 0)</f>
        <v>0</v>
      </c>
      <c r="R356" s="6">
        <f>IF(Table1[[#This Row],[Spending_Score]]&lt;= 33, 1.1, IF(Table1[[#This Row],[Spending_Score]]&lt;=66, 1.4, 1.7))</f>
        <v>1.4</v>
      </c>
      <c r="S356" s="6">
        <f>IF(Table1[[#This Row],[Seasonality]]="Low", 0.8, IF(Table1[[#This Row],[Seasonality]]="High", 1.2, 1))</f>
        <v>1</v>
      </c>
      <c r="T356" s="2">
        <f>Table1[[#This Row],[Profit]]/Table1[[#This Row],[Purchase_Frequency]]</f>
        <v>17.647058823529413</v>
      </c>
      <c r="U356" s="2">
        <f>IF(Table1[[#This Row],[Customer_Churn]] = 1, Table1[[#This Row],[Profit]], (Table1[[#This Row],[Avg_Sales]] * (Table1[[#This Row],[Purchase_Frequency]] * Table1[[#This Row],[Spend_Factor]]) * Table1[[#This Row],[Seasonality_Factor]]))</f>
        <v>420</v>
      </c>
    </row>
    <row r="357" spans="1:21">
      <c r="A357" s="1">
        <v>45396</v>
      </c>
      <c r="B357">
        <v>356</v>
      </c>
      <c r="C357" s="3">
        <v>62</v>
      </c>
      <c r="D357" t="s">
        <v>23</v>
      </c>
      <c r="E357" s="2">
        <v>44519</v>
      </c>
      <c r="F357" s="3">
        <v>29</v>
      </c>
      <c r="G357" s="3">
        <v>375</v>
      </c>
      <c r="H357" s="2">
        <v>30498</v>
      </c>
      <c r="I357" s="3">
        <v>0</v>
      </c>
      <c r="J357" s="2">
        <v>10821</v>
      </c>
      <c r="K357" s="3">
        <v>3</v>
      </c>
      <c r="L357" t="s">
        <v>25</v>
      </c>
      <c r="M357" s="2">
        <v>54500</v>
      </c>
      <c r="N357" s="3">
        <v>1</v>
      </c>
      <c r="O357" s="3">
        <v>0</v>
      </c>
      <c r="P357" s="2">
        <f>Table1[[#This Row],[Sales]]-Table1[[#This Row],[Marketing_Spend]]</f>
        <v>43679</v>
      </c>
      <c r="Q357" s="3">
        <f>IF(Table1[[#This Row],[Profit]]&lt;0, 1, 0)</f>
        <v>0</v>
      </c>
      <c r="R357" s="6">
        <f>IF(Table1[[#This Row],[Spending_Score]]&lt;= 33, 1.1, IF(Table1[[#This Row],[Spending_Score]]&lt;=66, 1.4, 1.7))</f>
        <v>1.1000000000000001</v>
      </c>
      <c r="S357" s="6">
        <f>IF(Table1[[#This Row],[Seasonality]]="Low", 0.8, IF(Table1[[#This Row],[Seasonality]]="High", 1.2, 1))</f>
        <v>1.2</v>
      </c>
      <c r="T357" s="2">
        <f>Table1[[#This Row],[Profit]]/Table1[[#This Row],[Purchase_Frequency]]</f>
        <v>14559.666666666666</v>
      </c>
      <c r="U357" s="2">
        <f>IF(Table1[[#This Row],[Customer_Churn]] = 1, Table1[[#This Row],[Profit]], (Table1[[#This Row],[Avg_Sales]] * (Table1[[#This Row],[Purchase_Frequency]] * Table1[[#This Row],[Spend_Factor]]) * Table1[[#This Row],[Seasonality_Factor]]))</f>
        <v>43679</v>
      </c>
    </row>
    <row r="358" spans="1:21">
      <c r="A358" s="1">
        <v>45390</v>
      </c>
      <c r="B358">
        <v>357</v>
      </c>
      <c r="C358" s="3">
        <v>68</v>
      </c>
      <c r="D358" t="s">
        <v>23</v>
      </c>
      <c r="E358" s="2">
        <v>116809</v>
      </c>
      <c r="F358" s="3">
        <v>62</v>
      </c>
      <c r="G358" s="3">
        <v>442</v>
      </c>
      <c r="H358" s="2">
        <v>16329</v>
      </c>
      <c r="I358" s="3">
        <v>2</v>
      </c>
      <c r="J358" s="2">
        <v>6832</v>
      </c>
      <c r="K358" s="3">
        <v>26</v>
      </c>
      <c r="L358" t="s">
        <v>25</v>
      </c>
      <c r="M358" s="2">
        <v>17100</v>
      </c>
      <c r="N358" s="3">
        <v>1</v>
      </c>
      <c r="O358" s="3">
        <v>1</v>
      </c>
      <c r="P358" s="2">
        <f>Table1[[#This Row],[Sales]]-Table1[[#This Row],[Marketing_Spend]]</f>
        <v>10268</v>
      </c>
      <c r="Q358" s="3">
        <f>IF(Table1[[#This Row],[Profit]]&lt;0, 1, 0)</f>
        <v>0</v>
      </c>
      <c r="R358" s="6">
        <f>IF(Table1[[#This Row],[Spending_Score]]&lt;= 33, 1.1, IF(Table1[[#This Row],[Spending_Score]]&lt;=66, 1.4, 1.7))</f>
        <v>1.4</v>
      </c>
      <c r="S358" s="6">
        <f>IF(Table1[[#This Row],[Seasonality]]="Low", 0.8, IF(Table1[[#This Row],[Seasonality]]="High", 1.2, 1))</f>
        <v>1.2</v>
      </c>
      <c r="T358" s="2">
        <f>Table1[[#This Row],[Profit]]/Table1[[#This Row],[Purchase_Frequency]]</f>
        <v>394.92307692307691</v>
      </c>
      <c r="U358" s="2">
        <f>IF(Table1[[#This Row],[Customer_Churn]] = 1, Table1[[#This Row],[Profit]], (Table1[[#This Row],[Avg_Sales]] * (Table1[[#This Row],[Purchase_Frequency]] * Table1[[#This Row],[Spend_Factor]]) * Table1[[#This Row],[Seasonality_Factor]]))</f>
        <v>10268</v>
      </c>
    </row>
    <row r="359" spans="1:21">
      <c r="A359" s="1">
        <v>45310</v>
      </c>
      <c r="B359">
        <v>358</v>
      </c>
      <c r="C359" s="3">
        <v>25</v>
      </c>
      <c r="D359" t="s">
        <v>23</v>
      </c>
      <c r="E359" s="2">
        <v>107487</v>
      </c>
      <c r="F359" s="3">
        <v>93</v>
      </c>
      <c r="G359" s="3">
        <v>772</v>
      </c>
      <c r="H359" s="2">
        <v>36656</v>
      </c>
      <c r="I359" s="3">
        <v>0</v>
      </c>
      <c r="J359" s="2">
        <v>13820</v>
      </c>
      <c r="K359" s="3">
        <v>15</v>
      </c>
      <c r="L359" t="s">
        <v>25</v>
      </c>
      <c r="M359" s="2">
        <v>62021</v>
      </c>
      <c r="N359" s="3">
        <v>1</v>
      </c>
      <c r="O359" s="3">
        <v>0</v>
      </c>
      <c r="P359" s="2">
        <f>Table1[[#This Row],[Sales]]-Table1[[#This Row],[Marketing_Spend]]</f>
        <v>48201</v>
      </c>
      <c r="Q359" s="3">
        <f>IF(Table1[[#This Row],[Profit]]&lt;0, 1, 0)</f>
        <v>0</v>
      </c>
      <c r="R359" s="6">
        <f>IF(Table1[[#This Row],[Spending_Score]]&lt;= 33, 1.1, IF(Table1[[#This Row],[Spending_Score]]&lt;=66, 1.4, 1.7))</f>
        <v>1.7</v>
      </c>
      <c r="S359" s="6">
        <f>IF(Table1[[#This Row],[Seasonality]]="Low", 0.8, IF(Table1[[#This Row],[Seasonality]]="High", 1.2, 1))</f>
        <v>1.2</v>
      </c>
      <c r="T359" s="2">
        <f>Table1[[#This Row],[Profit]]/Table1[[#This Row],[Purchase_Frequency]]</f>
        <v>3213.4</v>
      </c>
      <c r="U359" s="2">
        <f>IF(Table1[[#This Row],[Customer_Churn]] = 1, Table1[[#This Row],[Profit]], (Table1[[#This Row],[Avg_Sales]] * (Table1[[#This Row],[Purchase_Frequency]] * Table1[[#This Row],[Spend_Factor]]) * Table1[[#This Row],[Seasonality_Factor]]))</f>
        <v>48201</v>
      </c>
    </row>
    <row r="360" spans="1:21">
      <c r="A360" s="1">
        <v>45339</v>
      </c>
      <c r="B360">
        <v>359</v>
      </c>
      <c r="C360" s="3">
        <v>44</v>
      </c>
      <c r="D360" t="s">
        <v>21</v>
      </c>
      <c r="E360" s="2">
        <v>76819</v>
      </c>
      <c r="F360" s="3">
        <v>62</v>
      </c>
      <c r="G360" s="3">
        <v>716</v>
      </c>
      <c r="H360" s="2">
        <v>7159</v>
      </c>
      <c r="I360" s="3">
        <v>0</v>
      </c>
      <c r="J360" s="2">
        <v>17211</v>
      </c>
      <c r="K360" s="3">
        <v>4</v>
      </c>
      <c r="L360" t="s">
        <v>25</v>
      </c>
      <c r="M360" s="2">
        <v>24800</v>
      </c>
      <c r="N360" s="3">
        <v>0</v>
      </c>
      <c r="O360" s="3">
        <v>0</v>
      </c>
      <c r="P360" s="2">
        <f>Table1[[#This Row],[Sales]]-Table1[[#This Row],[Marketing_Spend]]</f>
        <v>7589</v>
      </c>
      <c r="Q360" s="3">
        <f>IF(Table1[[#This Row],[Profit]]&lt;0, 1, 0)</f>
        <v>0</v>
      </c>
      <c r="R360" s="6">
        <f>IF(Table1[[#This Row],[Spending_Score]]&lt;= 33, 1.1, IF(Table1[[#This Row],[Spending_Score]]&lt;=66, 1.4, 1.7))</f>
        <v>1.4</v>
      </c>
      <c r="S360" s="6">
        <f>IF(Table1[[#This Row],[Seasonality]]="Low", 0.8, IF(Table1[[#This Row],[Seasonality]]="High", 1.2, 1))</f>
        <v>1.2</v>
      </c>
      <c r="T360" s="2">
        <f>Table1[[#This Row],[Profit]]/Table1[[#This Row],[Purchase_Frequency]]</f>
        <v>1897.25</v>
      </c>
      <c r="U360" s="2">
        <f>IF(Table1[[#This Row],[Customer_Churn]] = 1, Table1[[#This Row],[Profit]], (Table1[[#This Row],[Avg_Sales]] * (Table1[[#This Row],[Purchase_Frequency]] * Table1[[#This Row],[Spend_Factor]]) * Table1[[#This Row],[Seasonality_Factor]]))</f>
        <v>12749.519999999999</v>
      </c>
    </row>
    <row r="361" spans="1:21">
      <c r="A361" s="1">
        <v>45371</v>
      </c>
      <c r="B361">
        <v>360</v>
      </c>
      <c r="C361" s="3">
        <v>44</v>
      </c>
      <c r="D361" t="s">
        <v>23</v>
      </c>
      <c r="E361" s="2">
        <v>100910</v>
      </c>
      <c r="F361" s="3">
        <v>57</v>
      </c>
      <c r="G361" s="3">
        <v>604</v>
      </c>
      <c r="H361" s="2">
        <v>42900</v>
      </c>
      <c r="I361" s="3">
        <v>0</v>
      </c>
      <c r="J361" s="2">
        <v>8122</v>
      </c>
      <c r="K361" s="3">
        <v>4</v>
      </c>
      <c r="L361" t="s">
        <v>24</v>
      </c>
      <c r="M361" s="2">
        <v>68400</v>
      </c>
      <c r="N361" s="3">
        <v>0</v>
      </c>
      <c r="O361" s="3">
        <v>0</v>
      </c>
      <c r="P361" s="2">
        <f>Table1[[#This Row],[Sales]]-Table1[[#This Row],[Marketing_Spend]]</f>
        <v>60278</v>
      </c>
      <c r="Q361" s="3">
        <f>IF(Table1[[#This Row],[Profit]]&lt;0, 1, 0)</f>
        <v>0</v>
      </c>
      <c r="R361" s="6">
        <f>IF(Table1[[#This Row],[Spending_Score]]&lt;= 33, 1.1, IF(Table1[[#This Row],[Spending_Score]]&lt;=66, 1.4, 1.7))</f>
        <v>1.4</v>
      </c>
      <c r="S361" s="6">
        <f>IF(Table1[[#This Row],[Seasonality]]="Low", 0.8, IF(Table1[[#This Row],[Seasonality]]="High", 1.2, 1))</f>
        <v>1</v>
      </c>
      <c r="T361" s="2">
        <f>Table1[[#This Row],[Profit]]/Table1[[#This Row],[Purchase_Frequency]]</f>
        <v>15069.5</v>
      </c>
      <c r="U361" s="2">
        <f>IF(Table1[[#This Row],[Customer_Churn]] = 1, Table1[[#This Row],[Profit]], (Table1[[#This Row],[Avg_Sales]] * (Table1[[#This Row],[Purchase_Frequency]] * Table1[[#This Row],[Spend_Factor]]) * Table1[[#This Row],[Seasonality_Factor]]))</f>
        <v>84389.2</v>
      </c>
    </row>
    <row r="362" spans="1:21">
      <c r="A362" s="1">
        <v>45294</v>
      </c>
      <c r="B362">
        <v>361</v>
      </c>
      <c r="C362" s="3">
        <v>51</v>
      </c>
      <c r="D362" t="s">
        <v>21</v>
      </c>
      <c r="E362" s="2">
        <v>140430</v>
      </c>
      <c r="F362" s="3">
        <v>16</v>
      </c>
      <c r="G362" s="3">
        <v>796</v>
      </c>
      <c r="H362" s="2">
        <v>24363</v>
      </c>
      <c r="I362" s="3">
        <v>2</v>
      </c>
      <c r="J362" s="2">
        <v>6842</v>
      </c>
      <c r="K362" s="3">
        <v>18</v>
      </c>
      <c r="L362" t="s">
        <v>25</v>
      </c>
      <c r="M362" s="2">
        <v>97446</v>
      </c>
      <c r="N362" s="3">
        <v>0</v>
      </c>
      <c r="O362" s="3">
        <v>1</v>
      </c>
      <c r="P362" s="2">
        <f>Table1[[#This Row],[Sales]]-Table1[[#This Row],[Marketing_Spend]]</f>
        <v>90604</v>
      </c>
      <c r="Q362" s="3">
        <f>IF(Table1[[#This Row],[Profit]]&lt;0, 1, 0)</f>
        <v>0</v>
      </c>
      <c r="R362" s="6">
        <f>IF(Table1[[#This Row],[Spending_Score]]&lt;= 33, 1.1, IF(Table1[[#This Row],[Spending_Score]]&lt;=66, 1.4, 1.7))</f>
        <v>1.1000000000000001</v>
      </c>
      <c r="S362" s="6">
        <f>IF(Table1[[#This Row],[Seasonality]]="Low", 0.8, IF(Table1[[#This Row],[Seasonality]]="High", 1.2, 1))</f>
        <v>1.2</v>
      </c>
      <c r="T362" s="2">
        <f>Table1[[#This Row],[Profit]]/Table1[[#This Row],[Purchase_Frequency]]</f>
        <v>5033.5555555555557</v>
      </c>
      <c r="U362" s="2">
        <f>IF(Table1[[#This Row],[Customer_Churn]] = 1, Table1[[#This Row],[Profit]], (Table1[[#This Row],[Avg_Sales]] * (Table1[[#This Row],[Purchase_Frequency]] * Table1[[#This Row],[Spend_Factor]]) * Table1[[#This Row],[Seasonality_Factor]]))</f>
        <v>119597.28</v>
      </c>
    </row>
    <row r="363" spans="1:21">
      <c r="A363" s="1">
        <v>45311</v>
      </c>
      <c r="B363">
        <v>362</v>
      </c>
      <c r="C363" s="3">
        <v>38</v>
      </c>
      <c r="D363" t="s">
        <v>21</v>
      </c>
      <c r="E363" s="2">
        <v>91324</v>
      </c>
      <c r="F363" s="3">
        <v>56</v>
      </c>
      <c r="G363" s="3">
        <v>590</v>
      </c>
      <c r="H363" s="2">
        <v>29817</v>
      </c>
      <c r="I363" s="3">
        <v>0</v>
      </c>
      <c r="J363" s="2">
        <v>2316</v>
      </c>
      <c r="K363" s="3">
        <v>17</v>
      </c>
      <c r="L363" t="s">
        <v>22</v>
      </c>
      <c r="M363" s="2">
        <v>34437</v>
      </c>
      <c r="N363" s="3">
        <v>0</v>
      </c>
      <c r="O363" s="3">
        <v>0</v>
      </c>
      <c r="P363" s="2">
        <f>Table1[[#This Row],[Sales]]-Table1[[#This Row],[Marketing_Spend]]</f>
        <v>32121</v>
      </c>
      <c r="Q363" s="3">
        <f>IF(Table1[[#This Row],[Profit]]&lt;0, 1, 0)</f>
        <v>0</v>
      </c>
      <c r="R363" s="6">
        <f>IF(Table1[[#This Row],[Spending_Score]]&lt;= 33, 1.1, IF(Table1[[#This Row],[Spending_Score]]&lt;=66, 1.4, 1.7))</f>
        <v>1.4</v>
      </c>
      <c r="S363" s="6">
        <f>IF(Table1[[#This Row],[Seasonality]]="Low", 0.8, IF(Table1[[#This Row],[Seasonality]]="High", 1.2, 1))</f>
        <v>0.8</v>
      </c>
      <c r="T363" s="2">
        <f>Table1[[#This Row],[Profit]]/Table1[[#This Row],[Purchase_Frequency]]</f>
        <v>1889.4705882352941</v>
      </c>
      <c r="U363" s="2">
        <f>IF(Table1[[#This Row],[Customer_Churn]] = 1, Table1[[#This Row],[Profit]], (Table1[[#This Row],[Avg_Sales]] * (Table1[[#This Row],[Purchase_Frequency]] * Table1[[#This Row],[Spend_Factor]]) * Table1[[#This Row],[Seasonality_Factor]]))</f>
        <v>35975.519999999997</v>
      </c>
    </row>
    <row r="364" spans="1:21">
      <c r="A364" s="1">
        <v>45315</v>
      </c>
      <c r="B364">
        <v>363</v>
      </c>
      <c r="C364" s="3">
        <v>47</v>
      </c>
      <c r="D364" t="s">
        <v>23</v>
      </c>
      <c r="E364" s="2">
        <v>25408</v>
      </c>
      <c r="F364" s="3">
        <v>10</v>
      </c>
      <c r="G364" s="3">
        <v>588</v>
      </c>
      <c r="H364" s="2">
        <v>24033</v>
      </c>
      <c r="I364" s="3">
        <v>0</v>
      </c>
      <c r="J364" s="2">
        <v>14200</v>
      </c>
      <c r="K364" s="3">
        <v>19</v>
      </c>
      <c r="L364" t="s">
        <v>22</v>
      </c>
      <c r="M364" s="2">
        <v>81537</v>
      </c>
      <c r="N364" s="3">
        <v>0</v>
      </c>
      <c r="O364" s="3">
        <v>1</v>
      </c>
      <c r="P364" s="2">
        <f>Table1[[#This Row],[Sales]]-Table1[[#This Row],[Marketing_Spend]]</f>
        <v>67337</v>
      </c>
      <c r="Q364" s="3">
        <f>IF(Table1[[#This Row],[Profit]]&lt;0, 1, 0)</f>
        <v>0</v>
      </c>
      <c r="R364" s="6">
        <f>IF(Table1[[#This Row],[Spending_Score]]&lt;= 33, 1.1, IF(Table1[[#This Row],[Spending_Score]]&lt;=66, 1.4, 1.7))</f>
        <v>1.1000000000000001</v>
      </c>
      <c r="S364" s="6">
        <f>IF(Table1[[#This Row],[Seasonality]]="Low", 0.8, IF(Table1[[#This Row],[Seasonality]]="High", 1.2, 1))</f>
        <v>0.8</v>
      </c>
      <c r="T364" s="2">
        <f>Table1[[#This Row],[Profit]]/Table1[[#This Row],[Purchase_Frequency]]</f>
        <v>3544.0526315789475</v>
      </c>
      <c r="U364" s="2">
        <f>IF(Table1[[#This Row],[Customer_Churn]] = 1, Table1[[#This Row],[Profit]], (Table1[[#This Row],[Avg_Sales]] * (Table1[[#This Row],[Purchase_Frequency]] * Table1[[#This Row],[Spend_Factor]]) * Table1[[#This Row],[Seasonality_Factor]]))</f>
        <v>59256.560000000012</v>
      </c>
    </row>
    <row r="365" spans="1:21">
      <c r="A365" s="1">
        <v>45345</v>
      </c>
      <c r="B365">
        <v>364</v>
      </c>
      <c r="C365" s="3">
        <v>50</v>
      </c>
      <c r="D365" t="s">
        <v>23</v>
      </c>
      <c r="E365" s="2">
        <v>79379</v>
      </c>
      <c r="F365" s="3">
        <v>30</v>
      </c>
      <c r="G365" s="3">
        <v>588</v>
      </c>
      <c r="H365" s="2">
        <v>29817</v>
      </c>
      <c r="I365" s="3">
        <v>0</v>
      </c>
      <c r="J365" s="2">
        <v>18508</v>
      </c>
      <c r="K365" s="3">
        <v>11</v>
      </c>
      <c r="L365" t="s">
        <v>24</v>
      </c>
      <c r="M365" s="2">
        <v>51675</v>
      </c>
      <c r="N365" s="3">
        <v>0</v>
      </c>
      <c r="O365" s="3">
        <v>0</v>
      </c>
      <c r="P365" s="2">
        <f>Table1[[#This Row],[Sales]]-Table1[[#This Row],[Marketing_Spend]]</f>
        <v>33167</v>
      </c>
      <c r="Q365" s="3">
        <f>IF(Table1[[#This Row],[Profit]]&lt;0, 1, 0)</f>
        <v>0</v>
      </c>
      <c r="R365" s="6">
        <f>IF(Table1[[#This Row],[Spending_Score]]&lt;= 33, 1.1, IF(Table1[[#This Row],[Spending_Score]]&lt;=66, 1.4, 1.7))</f>
        <v>1.1000000000000001</v>
      </c>
      <c r="S365" s="6">
        <f>IF(Table1[[#This Row],[Seasonality]]="Low", 0.8, IF(Table1[[#This Row],[Seasonality]]="High", 1.2, 1))</f>
        <v>1</v>
      </c>
      <c r="T365" s="2">
        <f>Table1[[#This Row],[Profit]]/Table1[[#This Row],[Purchase_Frequency]]</f>
        <v>3015.181818181818</v>
      </c>
      <c r="U365" s="2">
        <f>IF(Table1[[#This Row],[Customer_Churn]] = 1, Table1[[#This Row],[Profit]], (Table1[[#This Row],[Avg_Sales]] * (Table1[[#This Row],[Purchase_Frequency]] * Table1[[#This Row],[Spend_Factor]]) * Table1[[#This Row],[Seasonality_Factor]]))</f>
        <v>36483.700000000004</v>
      </c>
    </row>
    <row r="366" spans="1:21">
      <c r="A366" s="1">
        <v>45411</v>
      </c>
      <c r="B366">
        <v>365</v>
      </c>
      <c r="C366" s="3">
        <v>45</v>
      </c>
      <c r="D366" t="s">
        <v>21</v>
      </c>
      <c r="E366" s="2">
        <v>45053</v>
      </c>
      <c r="F366" s="3">
        <v>25</v>
      </c>
      <c r="G366" s="3">
        <v>302</v>
      </c>
      <c r="H366" s="2">
        <v>40851</v>
      </c>
      <c r="I366" s="3">
        <v>0</v>
      </c>
      <c r="J366" s="2">
        <v>16206</v>
      </c>
      <c r="K366" s="3">
        <v>20</v>
      </c>
      <c r="L366" t="s">
        <v>25</v>
      </c>
      <c r="M366" s="2">
        <v>24942</v>
      </c>
      <c r="N366" s="3">
        <v>1</v>
      </c>
      <c r="O366" s="3">
        <v>0</v>
      </c>
      <c r="P366" s="2">
        <f>Table1[[#This Row],[Sales]]-Table1[[#This Row],[Marketing_Spend]]</f>
        <v>8736</v>
      </c>
      <c r="Q366" s="3">
        <f>IF(Table1[[#This Row],[Profit]]&lt;0, 1, 0)</f>
        <v>0</v>
      </c>
      <c r="R366" s="6">
        <f>IF(Table1[[#This Row],[Spending_Score]]&lt;= 33, 1.1, IF(Table1[[#This Row],[Spending_Score]]&lt;=66, 1.4, 1.7))</f>
        <v>1.1000000000000001</v>
      </c>
      <c r="S366" s="6">
        <f>IF(Table1[[#This Row],[Seasonality]]="Low", 0.8, IF(Table1[[#This Row],[Seasonality]]="High", 1.2, 1))</f>
        <v>1.2</v>
      </c>
      <c r="T366" s="2">
        <f>Table1[[#This Row],[Profit]]/Table1[[#This Row],[Purchase_Frequency]]</f>
        <v>436.8</v>
      </c>
      <c r="U366" s="2">
        <f>IF(Table1[[#This Row],[Customer_Churn]] = 1, Table1[[#This Row],[Profit]], (Table1[[#This Row],[Avg_Sales]] * (Table1[[#This Row],[Purchase_Frequency]] * Table1[[#This Row],[Spend_Factor]]) * Table1[[#This Row],[Seasonality_Factor]]))</f>
        <v>8736</v>
      </c>
    </row>
    <row r="367" spans="1:21">
      <c r="A367" s="1">
        <v>45324</v>
      </c>
      <c r="B367">
        <v>366</v>
      </c>
      <c r="C367" s="3">
        <v>64</v>
      </c>
      <c r="D367" t="s">
        <v>23</v>
      </c>
      <c r="E367" s="2">
        <v>29446</v>
      </c>
      <c r="F367" s="3">
        <v>84</v>
      </c>
      <c r="G367" s="3">
        <v>384</v>
      </c>
      <c r="H367" s="2">
        <v>31832</v>
      </c>
      <c r="I367" s="3">
        <v>0</v>
      </c>
      <c r="J367" s="2">
        <v>19971</v>
      </c>
      <c r="K367" s="3">
        <v>3</v>
      </c>
      <c r="L367" t="s">
        <v>22</v>
      </c>
      <c r="M367" s="2">
        <v>25862</v>
      </c>
      <c r="N367" s="3">
        <v>0</v>
      </c>
      <c r="O367" s="3">
        <v>0</v>
      </c>
      <c r="P367" s="2">
        <f>Table1[[#This Row],[Sales]]-Table1[[#This Row],[Marketing_Spend]]</f>
        <v>5891</v>
      </c>
      <c r="Q367" s="3">
        <f>IF(Table1[[#This Row],[Profit]]&lt;0, 1, 0)</f>
        <v>0</v>
      </c>
      <c r="R367" s="6">
        <f>IF(Table1[[#This Row],[Spending_Score]]&lt;= 33, 1.1, IF(Table1[[#This Row],[Spending_Score]]&lt;=66, 1.4, 1.7))</f>
        <v>1.7</v>
      </c>
      <c r="S367" s="6">
        <f>IF(Table1[[#This Row],[Seasonality]]="Low", 0.8, IF(Table1[[#This Row],[Seasonality]]="High", 1.2, 1))</f>
        <v>0.8</v>
      </c>
      <c r="T367" s="2">
        <f>Table1[[#This Row],[Profit]]/Table1[[#This Row],[Purchase_Frequency]]</f>
        <v>1963.6666666666667</v>
      </c>
      <c r="U367" s="2">
        <f>IF(Table1[[#This Row],[Customer_Churn]] = 1, Table1[[#This Row],[Profit]], (Table1[[#This Row],[Avg_Sales]] * (Table1[[#This Row],[Purchase_Frequency]] * Table1[[#This Row],[Spend_Factor]]) * Table1[[#This Row],[Seasonality_Factor]]))</f>
        <v>8011.7599999999993</v>
      </c>
    </row>
    <row r="368" spans="1:21">
      <c r="A368" s="1">
        <v>45315</v>
      </c>
      <c r="B368">
        <v>367</v>
      </c>
      <c r="C368" s="3">
        <v>50</v>
      </c>
      <c r="D368" t="s">
        <v>23</v>
      </c>
      <c r="E368" s="2">
        <v>85375</v>
      </c>
      <c r="F368" s="3">
        <v>5</v>
      </c>
      <c r="G368" s="3">
        <v>588</v>
      </c>
      <c r="H368" s="2">
        <v>18944</v>
      </c>
      <c r="I368" s="3">
        <v>0</v>
      </c>
      <c r="J368" s="2">
        <v>2378</v>
      </c>
      <c r="K368" s="3">
        <v>8</v>
      </c>
      <c r="L368" t="s">
        <v>24</v>
      </c>
      <c r="M368" s="2">
        <v>16669</v>
      </c>
      <c r="N368" s="3">
        <v>0</v>
      </c>
      <c r="O368" s="3">
        <v>1</v>
      </c>
      <c r="P368" s="2">
        <f>Table1[[#This Row],[Sales]]-Table1[[#This Row],[Marketing_Spend]]</f>
        <v>14291</v>
      </c>
      <c r="Q368" s="3">
        <f>IF(Table1[[#This Row],[Profit]]&lt;0, 1, 0)</f>
        <v>0</v>
      </c>
      <c r="R368" s="6">
        <f>IF(Table1[[#This Row],[Spending_Score]]&lt;= 33, 1.1, IF(Table1[[#This Row],[Spending_Score]]&lt;=66, 1.4, 1.7))</f>
        <v>1.1000000000000001</v>
      </c>
      <c r="S368" s="6">
        <f>IF(Table1[[#This Row],[Seasonality]]="Low", 0.8, IF(Table1[[#This Row],[Seasonality]]="High", 1.2, 1))</f>
        <v>1</v>
      </c>
      <c r="T368" s="2">
        <f>Table1[[#This Row],[Profit]]/Table1[[#This Row],[Purchase_Frequency]]</f>
        <v>1786.375</v>
      </c>
      <c r="U368" s="2">
        <f>IF(Table1[[#This Row],[Customer_Churn]] = 1, Table1[[#This Row],[Profit]], (Table1[[#This Row],[Avg_Sales]] * (Table1[[#This Row],[Purchase_Frequency]] * Table1[[#This Row],[Spend_Factor]]) * Table1[[#This Row],[Seasonality_Factor]]))</f>
        <v>15720.1</v>
      </c>
    </row>
    <row r="369" spans="1:21">
      <c r="A369" s="1">
        <v>45407</v>
      </c>
      <c r="B369">
        <v>368</v>
      </c>
      <c r="C369" s="3">
        <v>22</v>
      </c>
      <c r="D369" t="s">
        <v>21</v>
      </c>
      <c r="E369" s="2">
        <v>118723</v>
      </c>
      <c r="F369" s="3">
        <v>65</v>
      </c>
      <c r="G369" s="3">
        <v>749</v>
      </c>
      <c r="H369" s="2">
        <v>24873</v>
      </c>
      <c r="I369" s="3">
        <v>2</v>
      </c>
      <c r="J369" s="2">
        <v>2519</v>
      </c>
      <c r="K369" s="3">
        <v>14</v>
      </c>
      <c r="L369" t="s">
        <v>25</v>
      </c>
      <c r="M369" s="2">
        <v>58772</v>
      </c>
      <c r="N369" s="3">
        <v>0</v>
      </c>
      <c r="O369" s="3">
        <v>0</v>
      </c>
      <c r="P369" s="2">
        <f>Table1[[#This Row],[Sales]]-Table1[[#This Row],[Marketing_Spend]]</f>
        <v>56253</v>
      </c>
      <c r="Q369" s="3">
        <f>IF(Table1[[#This Row],[Profit]]&lt;0, 1, 0)</f>
        <v>0</v>
      </c>
      <c r="R369" s="6">
        <f>IF(Table1[[#This Row],[Spending_Score]]&lt;= 33, 1.1, IF(Table1[[#This Row],[Spending_Score]]&lt;=66, 1.4, 1.7))</f>
        <v>1.4</v>
      </c>
      <c r="S369" s="6">
        <f>IF(Table1[[#This Row],[Seasonality]]="Low", 0.8, IF(Table1[[#This Row],[Seasonality]]="High", 1.2, 1))</f>
        <v>1.2</v>
      </c>
      <c r="T369" s="2">
        <f>Table1[[#This Row],[Profit]]/Table1[[#This Row],[Purchase_Frequency]]</f>
        <v>4018.0714285714284</v>
      </c>
      <c r="U369" s="2">
        <f>IF(Table1[[#This Row],[Customer_Churn]] = 1, Table1[[#This Row],[Profit]], (Table1[[#This Row],[Avg_Sales]] * (Table1[[#This Row],[Purchase_Frequency]] * Table1[[#This Row],[Spend_Factor]]) * Table1[[#This Row],[Seasonality_Factor]]))</f>
        <v>94505.039999999979</v>
      </c>
    </row>
    <row r="370" spans="1:21">
      <c r="A370" s="1">
        <v>45366</v>
      </c>
      <c r="B370">
        <v>369</v>
      </c>
      <c r="C370" s="3">
        <v>65</v>
      </c>
      <c r="D370" t="s">
        <v>21</v>
      </c>
      <c r="E370" s="2">
        <v>71356</v>
      </c>
      <c r="F370" s="3">
        <v>94</v>
      </c>
      <c r="G370" s="3">
        <v>753</v>
      </c>
      <c r="H370" s="2">
        <v>45372</v>
      </c>
      <c r="I370" s="3">
        <v>0</v>
      </c>
      <c r="J370" s="2">
        <v>8935</v>
      </c>
      <c r="K370" s="3">
        <v>26</v>
      </c>
      <c r="L370" t="s">
        <v>22</v>
      </c>
      <c r="M370" s="2">
        <v>20916</v>
      </c>
      <c r="N370" s="3">
        <v>0</v>
      </c>
      <c r="O370" s="3">
        <v>0</v>
      </c>
      <c r="P370" s="2">
        <f>Table1[[#This Row],[Sales]]-Table1[[#This Row],[Marketing_Spend]]</f>
        <v>11981</v>
      </c>
      <c r="Q370" s="3">
        <f>IF(Table1[[#This Row],[Profit]]&lt;0, 1, 0)</f>
        <v>0</v>
      </c>
      <c r="R370" s="6">
        <f>IF(Table1[[#This Row],[Spending_Score]]&lt;= 33, 1.1, IF(Table1[[#This Row],[Spending_Score]]&lt;=66, 1.4, 1.7))</f>
        <v>1.7</v>
      </c>
      <c r="S370" s="6">
        <f>IF(Table1[[#This Row],[Seasonality]]="Low", 0.8, IF(Table1[[#This Row],[Seasonality]]="High", 1.2, 1))</f>
        <v>0.8</v>
      </c>
      <c r="T370" s="2">
        <f>Table1[[#This Row],[Profit]]/Table1[[#This Row],[Purchase_Frequency]]</f>
        <v>460.80769230769232</v>
      </c>
      <c r="U370" s="2">
        <f>IF(Table1[[#This Row],[Customer_Churn]] = 1, Table1[[#This Row],[Profit]], (Table1[[#This Row],[Avg_Sales]] * (Table1[[#This Row],[Purchase_Frequency]] * Table1[[#This Row],[Spend_Factor]]) * Table1[[#This Row],[Seasonality_Factor]]))</f>
        <v>16294.159999999998</v>
      </c>
    </row>
    <row r="371" spans="1:21">
      <c r="A371" s="1">
        <v>45404</v>
      </c>
      <c r="B371">
        <v>370</v>
      </c>
      <c r="C371" s="3">
        <v>36</v>
      </c>
      <c r="D371" t="s">
        <v>23</v>
      </c>
      <c r="E371" s="2">
        <v>30789</v>
      </c>
      <c r="F371" s="3">
        <v>49</v>
      </c>
      <c r="G371" s="3">
        <v>520</v>
      </c>
      <c r="H371" s="2">
        <v>28928</v>
      </c>
      <c r="I371" s="3">
        <v>1</v>
      </c>
      <c r="J371" s="2">
        <v>7093</v>
      </c>
      <c r="K371" s="3">
        <v>1</v>
      </c>
      <c r="L371" t="s">
        <v>22</v>
      </c>
      <c r="M371" s="2">
        <v>15878</v>
      </c>
      <c r="N371" s="3">
        <v>0</v>
      </c>
      <c r="O371" s="3">
        <v>0</v>
      </c>
      <c r="P371" s="2">
        <f>Table1[[#This Row],[Sales]]-Table1[[#This Row],[Marketing_Spend]]</f>
        <v>8785</v>
      </c>
      <c r="Q371" s="3">
        <f>IF(Table1[[#This Row],[Profit]]&lt;0, 1, 0)</f>
        <v>0</v>
      </c>
      <c r="R371" s="6">
        <f>IF(Table1[[#This Row],[Spending_Score]]&lt;= 33, 1.1, IF(Table1[[#This Row],[Spending_Score]]&lt;=66, 1.4, 1.7))</f>
        <v>1.4</v>
      </c>
      <c r="S371" s="6">
        <f>IF(Table1[[#This Row],[Seasonality]]="Low", 0.8, IF(Table1[[#This Row],[Seasonality]]="High", 1.2, 1))</f>
        <v>0.8</v>
      </c>
      <c r="T371" s="2">
        <f>Table1[[#This Row],[Profit]]/Table1[[#This Row],[Purchase_Frequency]]</f>
        <v>8785</v>
      </c>
      <c r="U371" s="2">
        <f>IF(Table1[[#This Row],[Customer_Churn]] = 1, Table1[[#This Row],[Profit]], (Table1[[#This Row],[Avg_Sales]] * (Table1[[#This Row],[Purchase_Frequency]] * Table1[[#This Row],[Spend_Factor]]) * Table1[[#This Row],[Seasonality_Factor]]))</f>
        <v>9839.2000000000007</v>
      </c>
    </row>
    <row r="372" spans="1:21">
      <c r="A372" s="1">
        <v>45363</v>
      </c>
      <c r="B372">
        <v>371</v>
      </c>
      <c r="C372" s="3">
        <v>21</v>
      </c>
      <c r="D372" t="s">
        <v>21</v>
      </c>
      <c r="E372" s="2">
        <v>117720</v>
      </c>
      <c r="F372" s="3">
        <v>3</v>
      </c>
      <c r="G372" s="3">
        <v>453</v>
      </c>
      <c r="H372" s="2">
        <v>20379</v>
      </c>
      <c r="I372" s="3">
        <v>0</v>
      </c>
      <c r="J372" s="2">
        <v>6355</v>
      </c>
      <c r="K372" s="3">
        <v>14</v>
      </c>
      <c r="L372" t="s">
        <v>24</v>
      </c>
      <c r="M372" s="2">
        <v>7985</v>
      </c>
      <c r="N372" s="3">
        <v>0</v>
      </c>
      <c r="O372" s="3">
        <v>0</v>
      </c>
      <c r="P372" s="2">
        <f>Table1[[#This Row],[Sales]]-Table1[[#This Row],[Marketing_Spend]]</f>
        <v>1630</v>
      </c>
      <c r="Q372" s="3">
        <f>IF(Table1[[#This Row],[Profit]]&lt;0, 1, 0)</f>
        <v>0</v>
      </c>
      <c r="R372" s="6">
        <f>IF(Table1[[#This Row],[Spending_Score]]&lt;= 33, 1.1, IF(Table1[[#This Row],[Spending_Score]]&lt;=66, 1.4, 1.7))</f>
        <v>1.1000000000000001</v>
      </c>
      <c r="S372" s="6">
        <f>IF(Table1[[#This Row],[Seasonality]]="Low", 0.8, IF(Table1[[#This Row],[Seasonality]]="High", 1.2, 1))</f>
        <v>1</v>
      </c>
      <c r="T372" s="2">
        <f>Table1[[#This Row],[Profit]]/Table1[[#This Row],[Purchase_Frequency]]</f>
        <v>116.42857142857143</v>
      </c>
      <c r="U372" s="2">
        <f>IF(Table1[[#This Row],[Customer_Churn]] = 1, Table1[[#This Row],[Profit]], (Table1[[#This Row],[Avg_Sales]] * (Table1[[#This Row],[Purchase_Frequency]] * Table1[[#This Row],[Spend_Factor]]) * Table1[[#This Row],[Seasonality_Factor]]))</f>
        <v>1793.0000000000002</v>
      </c>
    </row>
    <row r="373" spans="1:21">
      <c r="A373" s="1">
        <v>45327</v>
      </c>
      <c r="B373">
        <v>372</v>
      </c>
      <c r="C373" s="3">
        <v>52</v>
      </c>
      <c r="D373" t="s">
        <v>23</v>
      </c>
      <c r="E373" s="2">
        <v>86656</v>
      </c>
      <c r="F373" s="3">
        <v>45</v>
      </c>
      <c r="G373" s="3">
        <v>311</v>
      </c>
      <c r="H373" s="2">
        <v>41751</v>
      </c>
      <c r="I373" s="3">
        <v>0</v>
      </c>
      <c r="J373" s="2">
        <v>10083</v>
      </c>
      <c r="K373" s="3">
        <v>2</v>
      </c>
      <c r="L373" t="s">
        <v>25</v>
      </c>
      <c r="M373" s="2">
        <v>78648</v>
      </c>
      <c r="N373" s="3">
        <v>0</v>
      </c>
      <c r="O373" s="3">
        <v>0</v>
      </c>
      <c r="P373" s="2">
        <f>Table1[[#This Row],[Sales]]-Table1[[#This Row],[Marketing_Spend]]</f>
        <v>68565</v>
      </c>
      <c r="Q373" s="3">
        <f>IF(Table1[[#This Row],[Profit]]&lt;0, 1, 0)</f>
        <v>0</v>
      </c>
      <c r="R373" s="6">
        <f>IF(Table1[[#This Row],[Spending_Score]]&lt;= 33, 1.1, IF(Table1[[#This Row],[Spending_Score]]&lt;=66, 1.4, 1.7))</f>
        <v>1.4</v>
      </c>
      <c r="S373" s="6">
        <f>IF(Table1[[#This Row],[Seasonality]]="Low", 0.8, IF(Table1[[#This Row],[Seasonality]]="High", 1.2, 1))</f>
        <v>1.2</v>
      </c>
      <c r="T373" s="2">
        <f>Table1[[#This Row],[Profit]]/Table1[[#This Row],[Purchase_Frequency]]</f>
        <v>34282.5</v>
      </c>
      <c r="U373" s="2">
        <f>IF(Table1[[#This Row],[Customer_Churn]] = 1, Table1[[#This Row],[Profit]], (Table1[[#This Row],[Avg_Sales]] * (Table1[[#This Row],[Purchase_Frequency]] * Table1[[#This Row],[Spend_Factor]]) * Table1[[#This Row],[Seasonality_Factor]]))</f>
        <v>115189.2</v>
      </c>
    </row>
    <row r="374" spans="1:21">
      <c r="A374" s="1">
        <v>45329</v>
      </c>
      <c r="B374">
        <v>373</v>
      </c>
      <c r="C374" s="3">
        <v>66</v>
      </c>
      <c r="D374" t="s">
        <v>23</v>
      </c>
      <c r="E374" s="2">
        <v>85375</v>
      </c>
      <c r="F374" s="3">
        <v>14</v>
      </c>
      <c r="G374" s="3">
        <v>432</v>
      </c>
      <c r="H374" s="2">
        <v>39546</v>
      </c>
      <c r="I374" s="3">
        <v>2</v>
      </c>
      <c r="J374" s="2">
        <v>6574</v>
      </c>
      <c r="K374" s="3">
        <v>29</v>
      </c>
      <c r="L374" t="s">
        <v>25</v>
      </c>
      <c r="M374" s="2">
        <v>46235</v>
      </c>
      <c r="N374" s="3">
        <v>0</v>
      </c>
      <c r="O374" s="3">
        <v>1</v>
      </c>
      <c r="P374" s="2">
        <f>Table1[[#This Row],[Sales]]-Table1[[#This Row],[Marketing_Spend]]</f>
        <v>39661</v>
      </c>
      <c r="Q374" s="3">
        <f>IF(Table1[[#This Row],[Profit]]&lt;0, 1, 0)</f>
        <v>0</v>
      </c>
      <c r="R374" s="6">
        <f>IF(Table1[[#This Row],[Spending_Score]]&lt;= 33, 1.1, IF(Table1[[#This Row],[Spending_Score]]&lt;=66, 1.4, 1.7))</f>
        <v>1.1000000000000001</v>
      </c>
      <c r="S374" s="6">
        <f>IF(Table1[[#This Row],[Seasonality]]="Low", 0.8, IF(Table1[[#This Row],[Seasonality]]="High", 1.2, 1))</f>
        <v>1.2</v>
      </c>
      <c r="T374" s="2">
        <f>Table1[[#This Row],[Profit]]/Table1[[#This Row],[Purchase_Frequency]]</f>
        <v>1367.6206896551723</v>
      </c>
      <c r="U374" s="2">
        <f>IF(Table1[[#This Row],[Customer_Churn]] = 1, Table1[[#This Row],[Profit]], (Table1[[#This Row],[Avg_Sales]] * (Table1[[#This Row],[Purchase_Frequency]] * Table1[[#This Row],[Spend_Factor]]) * Table1[[#This Row],[Seasonality_Factor]]))</f>
        <v>52352.52</v>
      </c>
    </row>
    <row r="375" spans="1:21">
      <c r="A375" s="1">
        <v>45395</v>
      </c>
      <c r="B375">
        <v>374</v>
      </c>
      <c r="C375" s="3">
        <v>34</v>
      </c>
      <c r="D375" t="s">
        <v>23</v>
      </c>
      <c r="E375" s="2">
        <v>84484</v>
      </c>
      <c r="F375" s="3">
        <v>30</v>
      </c>
      <c r="G375" s="3">
        <v>603</v>
      </c>
      <c r="H375" s="2">
        <v>29286</v>
      </c>
      <c r="I375" s="3">
        <v>2</v>
      </c>
      <c r="J375" s="2">
        <v>14324</v>
      </c>
      <c r="K375" s="3">
        <v>23</v>
      </c>
      <c r="L375" t="s">
        <v>22</v>
      </c>
      <c r="M375" s="2">
        <v>23931</v>
      </c>
      <c r="N375" s="3">
        <v>0</v>
      </c>
      <c r="O375" s="3">
        <v>0</v>
      </c>
      <c r="P375" s="2">
        <f>Table1[[#This Row],[Sales]]-Table1[[#This Row],[Marketing_Spend]]</f>
        <v>9607</v>
      </c>
      <c r="Q375" s="3">
        <f>IF(Table1[[#This Row],[Profit]]&lt;0, 1, 0)</f>
        <v>0</v>
      </c>
      <c r="R375" s="6">
        <f>IF(Table1[[#This Row],[Spending_Score]]&lt;= 33, 1.1, IF(Table1[[#This Row],[Spending_Score]]&lt;=66, 1.4, 1.7))</f>
        <v>1.1000000000000001</v>
      </c>
      <c r="S375" s="6">
        <f>IF(Table1[[#This Row],[Seasonality]]="Low", 0.8, IF(Table1[[#This Row],[Seasonality]]="High", 1.2, 1))</f>
        <v>0.8</v>
      </c>
      <c r="T375" s="2">
        <f>Table1[[#This Row],[Profit]]/Table1[[#This Row],[Purchase_Frequency]]</f>
        <v>417.69565217391306</v>
      </c>
      <c r="U375" s="2">
        <f>IF(Table1[[#This Row],[Customer_Churn]] = 1, Table1[[#This Row],[Profit]], (Table1[[#This Row],[Avg_Sales]] * (Table1[[#This Row],[Purchase_Frequency]] * Table1[[#This Row],[Spend_Factor]]) * Table1[[#This Row],[Seasonality_Factor]]))</f>
        <v>8454.1600000000017</v>
      </c>
    </row>
    <row r="376" spans="1:21">
      <c r="A376" s="1">
        <v>45375</v>
      </c>
      <c r="B376">
        <v>375</v>
      </c>
      <c r="C376" s="3">
        <v>61</v>
      </c>
      <c r="D376" t="s">
        <v>21</v>
      </c>
      <c r="E376" s="2">
        <v>52154</v>
      </c>
      <c r="F376" s="3">
        <v>68</v>
      </c>
      <c r="G376" s="3">
        <v>592</v>
      </c>
      <c r="H376" s="2">
        <v>10110</v>
      </c>
      <c r="I376" s="3">
        <v>1</v>
      </c>
      <c r="J376" s="2">
        <v>3257</v>
      </c>
      <c r="K376" s="3">
        <v>4</v>
      </c>
      <c r="L376" t="s">
        <v>22</v>
      </c>
      <c r="M376" s="2">
        <v>97876</v>
      </c>
      <c r="N376" s="3">
        <v>1</v>
      </c>
      <c r="O376" s="3">
        <v>0</v>
      </c>
      <c r="P376" s="2">
        <f>Table1[[#This Row],[Sales]]-Table1[[#This Row],[Marketing_Spend]]</f>
        <v>94619</v>
      </c>
      <c r="Q376" s="3">
        <f>IF(Table1[[#This Row],[Profit]]&lt;0, 1, 0)</f>
        <v>0</v>
      </c>
      <c r="R376" s="6">
        <f>IF(Table1[[#This Row],[Spending_Score]]&lt;= 33, 1.1, IF(Table1[[#This Row],[Spending_Score]]&lt;=66, 1.4, 1.7))</f>
        <v>1.7</v>
      </c>
      <c r="S376" s="6">
        <f>IF(Table1[[#This Row],[Seasonality]]="Low", 0.8, IF(Table1[[#This Row],[Seasonality]]="High", 1.2, 1))</f>
        <v>0.8</v>
      </c>
      <c r="T376" s="2">
        <f>Table1[[#This Row],[Profit]]/Table1[[#This Row],[Purchase_Frequency]]</f>
        <v>23654.75</v>
      </c>
      <c r="U376" s="2">
        <f>IF(Table1[[#This Row],[Customer_Churn]] = 1, Table1[[#This Row],[Profit]], (Table1[[#This Row],[Avg_Sales]] * (Table1[[#This Row],[Purchase_Frequency]] * Table1[[#This Row],[Spend_Factor]]) * Table1[[#This Row],[Seasonality_Factor]]))</f>
        <v>94619</v>
      </c>
    </row>
    <row r="377" spans="1:21">
      <c r="A377" s="1">
        <v>45390</v>
      </c>
      <c r="B377">
        <v>376</v>
      </c>
      <c r="C377" s="3">
        <v>45</v>
      </c>
      <c r="D377" t="s">
        <v>21</v>
      </c>
      <c r="E377" s="2">
        <v>85375</v>
      </c>
      <c r="F377" s="3">
        <v>18</v>
      </c>
      <c r="G377" s="3">
        <v>599</v>
      </c>
      <c r="H377" s="2">
        <v>17087</v>
      </c>
      <c r="I377" s="3">
        <v>1</v>
      </c>
      <c r="J377" s="2">
        <v>14411</v>
      </c>
      <c r="K377" s="3">
        <v>24</v>
      </c>
      <c r="L377" t="s">
        <v>22</v>
      </c>
      <c r="M377" s="2">
        <v>5336</v>
      </c>
      <c r="N377" s="3">
        <v>0</v>
      </c>
      <c r="O377" s="3">
        <v>0</v>
      </c>
      <c r="P377" s="2">
        <f>Table1[[#This Row],[Sales]]-Table1[[#This Row],[Marketing_Spend]]</f>
        <v>-9075</v>
      </c>
      <c r="Q377" s="3">
        <f>IF(Table1[[#This Row],[Profit]]&lt;0, 1, 0)</f>
        <v>1</v>
      </c>
      <c r="R377" s="6">
        <f>IF(Table1[[#This Row],[Spending_Score]]&lt;= 33, 1.1, IF(Table1[[#This Row],[Spending_Score]]&lt;=66, 1.4, 1.7))</f>
        <v>1.1000000000000001</v>
      </c>
      <c r="S377" s="6">
        <f>IF(Table1[[#This Row],[Seasonality]]="Low", 0.8, IF(Table1[[#This Row],[Seasonality]]="High", 1.2, 1))</f>
        <v>0.8</v>
      </c>
      <c r="T377" s="2">
        <f>Table1[[#This Row],[Profit]]/Table1[[#This Row],[Purchase_Frequency]]</f>
        <v>-378.125</v>
      </c>
      <c r="U377" s="2">
        <f>IF(Table1[[#This Row],[Customer_Churn]] = 1, Table1[[#This Row],[Profit]], (Table1[[#This Row],[Avg_Sales]] * (Table1[[#This Row],[Purchase_Frequency]] * Table1[[#This Row],[Spend_Factor]]) * Table1[[#This Row],[Seasonality_Factor]]))</f>
        <v>-7986</v>
      </c>
    </row>
    <row r="378" spans="1:21">
      <c r="A378" s="1">
        <v>45403</v>
      </c>
      <c r="B378">
        <v>377</v>
      </c>
      <c r="C378" s="3">
        <v>47</v>
      </c>
      <c r="D378" t="s">
        <v>21</v>
      </c>
      <c r="E378" s="2">
        <v>22336</v>
      </c>
      <c r="F378" s="3">
        <v>62</v>
      </c>
      <c r="G378" s="3">
        <v>342</v>
      </c>
      <c r="H378" s="2">
        <v>28762</v>
      </c>
      <c r="I378" s="3">
        <v>2</v>
      </c>
      <c r="J378" s="2">
        <v>16233</v>
      </c>
      <c r="K378" s="3">
        <v>27</v>
      </c>
      <c r="L378" t="s">
        <v>25</v>
      </c>
      <c r="M378" s="2">
        <v>47933</v>
      </c>
      <c r="N378" s="3">
        <v>0</v>
      </c>
      <c r="O378" s="3">
        <v>0</v>
      </c>
      <c r="P378" s="2">
        <f>Table1[[#This Row],[Sales]]-Table1[[#This Row],[Marketing_Spend]]</f>
        <v>31700</v>
      </c>
      <c r="Q378" s="3">
        <f>IF(Table1[[#This Row],[Profit]]&lt;0, 1, 0)</f>
        <v>0</v>
      </c>
      <c r="R378" s="6">
        <f>IF(Table1[[#This Row],[Spending_Score]]&lt;= 33, 1.1, IF(Table1[[#This Row],[Spending_Score]]&lt;=66, 1.4, 1.7))</f>
        <v>1.4</v>
      </c>
      <c r="S378" s="6">
        <f>IF(Table1[[#This Row],[Seasonality]]="Low", 0.8, IF(Table1[[#This Row],[Seasonality]]="High", 1.2, 1))</f>
        <v>1.2</v>
      </c>
      <c r="T378" s="2">
        <f>Table1[[#This Row],[Profit]]/Table1[[#This Row],[Purchase_Frequency]]</f>
        <v>1174.0740740740741</v>
      </c>
      <c r="U378" s="2">
        <f>IF(Table1[[#This Row],[Customer_Churn]] = 1, Table1[[#This Row],[Profit]], (Table1[[#This Row],[Avg_Sales]] * (Table1[[#This Row],[Purchase_Frequency]] * Table1[[#This Row],[Spend_Factor]]) * Table1[[#This Row],[Seasonality_Factor]]))</f>
        <v>53256</v>
      </c>
    </row>
    <row r="379" spans="1:21">
      <c r="A379" s="1">
        <v>45380</v>
      </c>
      <c r="B379">
        <v>378</v>
      </c>
      <c r="C379" s="3">
        <v>46</v>
      </c>
      <c r="D379" t="s">
        <v>21</v>
      </c>
      <c r="E379" s="2">
        <v>123677</v>
      </c>
      <c r="F379" s="3">
        <v>37</v>
      </c>
      <c r="G379" s="3">
        <v>642</v>
      </c>
      <c r="H379" s="2">
        <v>22081</v>
      </c>
      <c r="I379" s="3">
        <v>2</v>
      </c>
      <c r="J379" s="2">
        <v>16887</v>
      </c>
      <c r="K379" s="3">
        <v>29</v>
      </c>
      <c r="L379" t="s">
        <v>24</v>
      </c>
      <c r="M379" s="2">
        <v>89899</v>
      </c>
      <c r="N379" s="3">
        <v>0</v>
      </c>
      <c r="O379" s="3">
        <v>0</v>
      </c>
      <c r="P379" s="2">
        <f>Table1[[#This Row],[Sales]]-Table1[[#This Row],[Marketing_Spend]]</f>
        <v>73012</v>
      </c>
      <c r="Q379" s="3">
        <f>IF(Table1[[#This Row],[Profit]]&lt;0, 1, 0)</f>
        <v>0</v>
      </c>
      <c r="R379" s="6">
        <f>IF(Table1[[#This Row],[Spending_Score]]&lt;= 33, 1.1, IF(Table1[[#This Row],[Spending_Score]]&lt;=66, 1.4, 1.7))</f>
        <v>1.4</v>
      </c>
      <c r="S379" s="6">
        <f>IF(Table1[[#This Row],[Seasonality]]="Low", 0.8, IF(Table1[[#This Row],[Seasonality]]="High", 1.2, 1))</f>
        <v>1</v>
      </c>
      <c r="T379" s="2">
        <f>Table1[[#This Row],[Profit]]/Table1[[#This Row],[Purchase_Frequency]]</f>
        <v>2517.655172413793</v>
      </c>
      <c r="U379" s="2">
        <f>IF(Table1[[#This Row],[Customer_Churn]] = 1, Table1[[#This Row],[Profit]], (Table1[[#This Row],[Avg_Sales]] * (Table1[[#This Row],[Purchase_Frequency]] * Table1[[#This Row],[Spend_Factor]]) * Table1[[#This Row],[Seasonality_Factor]]))</f>
        <v>102216.79999999999</v>
      </c>
    </row>
    <row r="380" spans="1:21">
      <c r="A380" s="1">
        <v>45390</v>
      </c>
      <c r="B380">
        <v>379</v>
      </c>
      <c r="C380" s="3">
        <v>63</v>
      </c>
      <c r="D380" t="s">
        <v>21</v>
      </c>
      <c r="E380" s="2">
        <v>87779</v>
      </c>
      <c r="F380" s="3">
        <v>25</v>
      </c>
      <c r="G380" s="3">
        <v>625</v>
      </c>
      <c r="H380" s="2">
        <v>39947</v>
      </c>
      <c r="I380" s="3">
        <v>0</v>
      </c>
      <c r="J380" s="2">
        <v>3005</v>
      </c>
      <c r="K380" s="3">
        <v>19</v>
      </c>
      <c r="L380" t="s">
        <v>24</v>
      </c>
      <c r="M380" s="2">
        <v>50536</v>
      </c>
      <c r="N380" s="3">
        <v>0</v>
      </c>
      <c r="O380" s="3">
        <v>0</v>
      </c>
      <c r="P380" s="2">
        <f>Table1[[#This Row],[Sales]]-Table1[[#This Row],[Marketing_Spend]]</f>
        <v>47531</v>
      </c>
      <c r="Q380" s="3">
        <f>IF(Table1[[#This Row],[Profit]]&lt;0, 1, 0)</f>
        <v>0</v>
      </c>
      <c r="R380" s="6">
        <f>IF(Table1[[#This Row],[Spending_Score]]&lt;= 33, 1.1, IF(Table1[[#This Row],[Spending_Score]]&lt;=66, 1.4, 1.7))</f>
        <v>1.1000000000000001</v>
      </c>
      <c r="S380" s="6">
        <f>IF(Table1[[#This Row],[Seasonality]]="Low", 0.8, IF(Table1[[#This Row],[Seasonality]]="High", 1.2, 1))</f>
        <v>1</v>
      </c>
      <c r="T380" s="2">
        <f>Table1[[#This Row],[Profit]]/Table1[[#This Row],[Purchase_Frequency]]</f>
        <v>2501.6315789473683</v>
      </c>
      <c r="U380" s="2">
        <f>IF(Table1[[#This Row],[Customer_Churn]] = 1, Table1[[#This Row],[Profit]], (Table1[[#This Row],[Avg_Sales]] * (Table1[[#This Row],[Purchase_Frequency]] * Table1[[#This Row],[Spend_Factor]]) * Table1[[#This Row],[Seasonality_Factor]]))</f>
        <v>52284.100000000006</v>
      </c>
    </row>
    <row r="381" spans="1:21">
      <c r="A381" s="1">
        <v>45316</v>
      </c>
      <c r="B381">
        <v>380</v>
      </c>
      <c r="C381" s="3">
        <v>23</v>
      </c>
      <c r="D381" t="s">
        <v>23</v>
      </c>
      <c r="E381" s="2">
        <v>39029</v>
      </c>
      <c r="F381" s="3">
        <v>48</v>
      </c>
      <c r="G381" s="3">
        <v>588</v>
      </c>
      <c r="H381" s="2">
        <v>14596</v>
      </c>
      <c r="I381" s="3">
        <v>2</v>
      </c>
      <c r="J381" s="2">
        <v>19400</v>
      </c>
      <c r="K381" s="3">
        <v>6</v>
      </c>
      <c r="L381" t="s">
        <v>25</v>
      </c>
      <c r="M381" s="2">
        <v>74504</v>
      </c>
      <c r="N381" s="3">
        <v>0</v>
      </c>
      <c r="O381" s="3">
        <v>0</v>
      </c>
      <c r="P381" s="2">
        <f>Table1[[#This Row],[Sales]]-Table1[[#This Row],[Marketing_Spend]]</f>
        <v>55104</v>
      </c>
      <c r="Q381" s="3">
        <f>IF(Table1[[#This Row],[Profit]]&lt;0, 1, 0)</f>
        <v>0</v>
      </c>
      <c r="R381" s="6">
        <f>IF(Table1[[#This Row],[Spending_Score]]&lt;= 33, 1.1, IF(Table1[[#This Row],[Spending_Score]]&lt;=66, 1.4, 1.7))</f>
        <v>1.4</v>
      </c>
      <c r="S381" s="6">
        <f>IF(Table1[[#This Row],[Seasonality]]="Low", 0.8, IF(Table1[[#This Row],[Seasonality]]="High", 1.2, 1))</f>
        <v>1.2</v>
      </c>
      <c r="T381" s="2">
        <f>Table1[[#This Row],[Profit]]/Table1[[#This Row],[Purchase_Frequency]]</f>
        <v>9184</v>
      </c>
      <c r="U381" s="2">
        <f>IF(Table1[[#This Row],[Customer_Churn]] = 1, Table1[[#This Row],[Profit]], (Table1[[#This Row],[Avg_Sales]] * (Table1[[#This Row],[Purchase_Frequency]] * Table1[[#This Row],[Spend_Factor]]) * Table1[[#This Row],[Seasonality_Factor]]))</f>
        <v>92574.719999999987</v>
      </c>
    </row>
    <row r="382" spans="1:21">
      <c r="A382" s="1">
        <v>45384</v>
      </c>
      <c r="B382">
        <v>381</v>
      </c>
      <c r="C382" s="3">
        <v>52</v>
      </c>
      <c r="D382" t="s">
        <v>23</v>
      </c>
      <c r="E382" s="2">
        <v>79201</v>
      </c>
      <c r="F382" s="3">
        <v>65</v>
      </c>
      <c r="G382" s="3">
        <v>663</v>
      </c>
      <c r="H382" s="2">
        <v>43019</v>
      </c>
      <c r="I382" s="3">
        <v>1</v>
      </c>
      <c r="J382" s="2">
        <v>11860</v>
      </c>
      <c r="K382" s="3">
        <v>25</v>
      </c>
      <c r="L382" t="s">
        <v>24</v>
      </c>
      <c r="M382" s="2">
        <v>56148</v>
      </c>
      <c r="N382" s="3">
        <v>0</v>
      </c>
      <c r="O382" s="3">
        <v>0</v>
      </c>
      <c r="P382" s="2">
        <f>Table1[[#This Row],[Sales]]-Table1[[#This Row],[Marketing_Spend]]</f>
        <v>44288</v>
      </c>
      <c r="Q382" s="3">
        <f>IF(Table1[[#This Row],[Profit]]&lt;0, 1, 0)</f>
        <v>0</v>
      </c>
      <c r="R382" s="6">
        <f>IF(Table1[[#This Row],[Spending_Score]]&lt;= 33, 1.1, IF(Table1[[#This Row],[Spending_Score]]&lt;=66, 1.4, 1.7))</f>
        <v>1.4</v>
      </c>
      <c r="S382" s="6">
        <f>IF(Table1[[#This Row],[Seasonality]]="Low", 0.8, IF(Table1[[#This Row],[Seasonality]]="High", 1.2, 1))</f>
        <v>1</v>
      </c>
      <c r="T382" s="2">
        <f>Table1[[#This Row],[Profit]]/Table1[[#This Row],[Purchase_Frequency]]</f>
        <v>1771.52</v>
      </c>
      <c r="U382" s="2">
        <f>IF(Table1[[#This Row],[Customer_Churn]] = 1, Table1[[#This Row],[Profit]], (Table1[[#This Row],[Avg_Sales]] * (Table1[[#This Row],[Purchase_Frequency]] * Table1[[#This Row],[Spend_Factor]]) * Table1[[#This Row],[Seasonality_Factor]]))</f>
        <v>62003.199999999997</v>
      </c>
    </row>
    <row r="383" spans="1:21">
      <c r="A383" s="1">
        <v>45309</v>
      </c>
      <c r="B383">
        <v>382</v>
      </c>
      <c r="C383" s="3">
        <v>58</v>
      </c>
      <c r="D383" t="s">
        <v>23</v>
      </c>
      <c r="E383" s="2">
        <v>52265</v>
      </c>
      <c r="F383" s="3">
        <v>53</v>
      </c>
      <c r="G383" s="3">
        <v>726</v>
      </c>
      <c r="H383" s="2">
        <v>47003</v>
      </c>
      <c r="I383" s="3">
        <v>0</v>
      </c>
      <c r="J383" s="2">
        <v>11070</v>
      </c>
      <c r="K383" s="3">
        <v>1</v>
      </c>
      <c r="L383" t="s">
        <v>22</v>
      </c>
      <c r="M383" s="2">
        <v>21279</v>
      </c>
      <c r="N383" s="3">
        <v>1</v>
      </c>
      <c r="O383" s="3">
        <v>0</v>
      </c>
      <c r="P383" s="2">
        <f>Table1[[#This Row],[Sales]]-Table1[[#This Row],[Marketing_Spend]]</f>
        <v>10209</v>
      </c>
      <c r="Q383" s="3">
        <f>IF(Table1[[#This Row],[Profit]]&lt;0, 1, 0)</f>
        <v>0</v>
      </c>
      <c r="R383" s="6">
        <f>IF(Table1[[#This Row],[Spending_Score]]&lt;= 33, 1.1, IF(Table1[[#This Row],[Spending_Score]]&lt;=66, 1.4, 1.7))</f>
        <v>1.4</v>
      </c>
      <c r="S383" s="6">
        <f>IF(Table1[[#This Row],[Seasonality]]="Low", 0.8, IF(Table1[[#This Row],[Seasonality]]="High", 1.2, 1))</f>
        <v>0.8</v>
      </c>
      <c r="T383" s="2">
        <f>Table1[[#This Row],[Profit]]/Table1[[#This Row],[Purchase_Frequency]]</f>
        <v>10209</v>
      </c>
      <c r="U383" s="2">
        <f>IF(Table1[[#This Row],[Customer_Churn]] = 1, Table1[[#This Row],[Profit]], (Table1[[#This Row],[Avg_Sales]] * (Table1[[#This Row],[Purchase_Frequency]] * Table1[[#This Row],[Spend_Factor]]) * Table1[[#This Row],[Seasonality_Factor]]))</f>
        <v>10209</v>
      </c>
    </row>
    <row r="384" spans="1:21">
      <c r="A384" s="1">
        <v>45401</v>
      </c>
      <c r="B384">
        <v>383</v>
      </c>
      <c r="C384" s="3">
        <v>54</v>
      </c>
      <c r="D384" t="s">
        <v>23</v>
      </c>
      <c r="E384" s="2">
        <v>122916</v>
      </c>
      <c r="F384" s="3">
        <v>79</v>
      </c>
      <c r="G384" s="3">
        <v>320</v>
      </c>
      <c r="H384" s="2">
        <v>29817</v>
      </c>
      <c r="I384" s="3">
        <v>1</v>
      </c>
      <c r="J384" s="2">
        <v>10388</v>
      </c>
      <c r="K384" s="3">
        <v>17</v>
      </c>
      <c r="L384" t="s">
        <v>24</v>
      </c>
      <c r="M384" s="2">
        <v>73665</v>
      </c>
      <c r="N384" s="3">
        <v>1</v>
      </c>
      <c r="O384" s="3">
        <v>0</v>
      </c>
      <c r="P384" s="2">
        <f>Table1[[#This Row],[Sales]]-Table1[[#This Row],[Marketing_Spend]]</f>
        <v>63277</v>
      </c>
      <c r="Q384" s="3">
        <f>IF(Table1[[#This Row],[Profit]]&lt;0, 1, 0)</f>
        <v>0</v>
      </c>
      <c r="R384" s="6">
        <f>IF(Table1[[#This Row],[Spending_Score]]&lt;= 33, 1.1, IF(Table1[[#This Row],[Spending_Score]]&lt;=66, 1.4, 1.7))</f>
        <v>1.7</v>
      </c>
      <c r="S384" s="6">
        <f>IF(Table1[[#This Row],[Seasonality]]="Low", 0.8, IF(Table1[[#This Row],[Seasonality]]="High", 1.2, 1))</f>
        <v>1</v>
      </c>
      <c r="T384" s="2">
        <f>Table1[[#This Row],[Profit]]/Table1[[#This Row],[Purchase_Frequency]]</f>
        <v>3722.1764705882351</v>
      </c>
      <c r="U384" s="2">
        <f>IF(Table1[[#This Row],[Customer_Churn]] = 1, Table1[[#This Row],[Profit]], (Table1[[#This Row],[Avg_Sales]] * (Table1[[#This Row],[Purchase_Frequency]] * Table1[[#This Row],[Spend_Factor]]) * Table1[[#This Row],[Seasonality_Factor]]))</f>
        <v>63277</v>
      </c>
    </row>
    <row r="385" spans="1:21">
      <c r="A385" s="1">
        <v>45373</v>
      </c>
      <c r="B385">
        <v>384</v>
      </c>
      <c r="C385" s="3">
        <v>41</v>
      </c>
      <c r="D385" t="s">
        <v>21</v>
      </c>
      <c r="E385" s="2">
        <v>132250</v>
      </c>
      <c r="F385" s="3">
        <v>73</v>
      </c>
      <c r="G385" s="3">
        <v>706</v>
      </c>
      <c r="H385" s="2">
        <v>6013</v>
      </c>
      <c r="I385" s="3">
        <v>0</v>
      </c>
      <c r="J385" s="2">
        <v>19156</v>
      </c>
      <c r="K385" s="3">
        <v>8</v>
      </c>
      <c r="L385" t="s">
        <v>24</v>
      </c>
      <c r="M385" s="2">
        <v>76386</v>
      </c>
      <c r="N385" s="3">
        <v>0</v>
      </c>
      <c r="O385" s="3">
        <v>0</v>
      </c>
      <c r="P385" s="2">
        <f>Table1[[#This Row],[Sales]]-Table1[[#This Row],[Marketing_Spend]]</f>
        <v>57230</v>
      </c>
      <c r="Q385" s="3">
        <f>IF(Table1[[#This Row],[Profit]]&lt;0, 1, 0)</f>
        <v>0</v>
      </c>
      <c r="R385" s="6">
        <f>IF(Table1[[#This Row],[Spending_Score]]&lt;= 33, 1.1, IF(Table1[[#This Row],[Spending_Score]]&lt;=66, 1.4, 1.7))</f>
        <v>1.7</v>
      </c>
      <c r="S385" s="6">
        <f>IF(Table1[[#This Row],[Seasonality]]="Low", 0.8, IF(Table1[[#This Row],[Seasonality]]="High", 1.2, 1))</f>
        <v>1</v>
      </c>
      <c r="T385" s="2">
        <f>Table1[[#This Row],[Profit]]/Table1[[#This Row],[Purchase_Frequency]]</f>
        <v>7153.75</v>
      </c>
      <c r="U385" s="2">
        <f>IF(Table1[[#This Row],[Customer_Churn]] = 1, Table1[[#This Row],[Profit]], (Table1[[#This Row],[Avg_Sales]] * (Table1[[#This Row],[Purchase_Frequency]] * Table1[[#This Row],[Spend_Factor]]) * Table1[[#This Row],[Seasonality_Factor]]))</f>
        <v>97291</v>
      </c>
    </row>
    <row r="386" spans="1:21">
      <c r="A386" s="1">
        <v>45357</v>
      </c>
      <c r="B386">
        <v>385</v>
      </c>
      <c r="C386" s="3">
        <v>46</v>
      </c>
      <c r="D386" t="s">
        <v>23</v>
      </c>
      <c r="E386" s="2">
        <v>136553</v>
      </c>
      <c r="F386" s="3">
        <v>15</v>
      </c>
      <c r="G386" s="3">
        <v>635</v>
      </c>
      <c r="H386" s="2">
        <v>28705</v>
      </c>
      <c r="I386" s="3">
        <v>2</v>
      </c>
      <c r="J386" s="2">
        <v>19135</v>
      </c>
      <c r="K386" s="3">
        <v>19</v>
      </c>
      <c r="L386" t="s">
        <v>24</v>
      </c>
      <c r="M386" s="2">
        <v>91124</v>
      </c>
      <c r="N386" s="3">
        <v>1</v>
      </c>
      <c r="O386" s="3">
        <v>1</v>
      </c>
      <c r="P386" s="2">
        <f>Table1[[#This Row],[Sales]]-Table1[[#This Row],[Marketing_Spend]]</f>
        <v>71989</v>
      </c>
      <c r="Q386" s="3">
        <f>IF(Table1[[#This Row],[Profit]]&lt;0, 1, 0)</f>
        <v>0</v>
      </c>
      <c r="R386" s="6">
        <f>IF(Table1[[#This Row],[Spending_Score]]&lt;= 33, 1.1, IF(Table1[[#This Row],[Spending_Score]]&lt;=66, 1.4, 1.7))</f>
        <v>1.1000000000000001</v>
      </c>
      <c r="S386" s="6">
        <f>IF(Table1[[#This Row],[Seasonality]]="Low", 0.8, IF(Table1[[#This Row],[Seasonality]]="High", 1.2, 1))</f>
        <v>1</v>
      </c>
      <c r="T386" s="2">
        <f>Table1[[#This Row],[Profit]]/Table1[[#This Row],[Purchase_Frequency]]</f>
        <v>3788.8947368421054</v>
      </c>
      <c r="U386" s="2">
        <f>IF(Table1[[#This Row],[Customer_Churn]] = 1, Table1[[#This Row],[Profit]], (Table1[[#This Row],[Avg_Sales]] * (Table1[[#This Row],[Purchase_Frequency]] * Table1[[#This Row],[Spend_Factor]]) * Table1[[#This Row],[Seasonality_Factor]]))</f>
        <v>71989</v>
      </c>
    </row>
    <row r="387" spans="1:21">
      <c r="A387" s="1">
        <v>45345</v>
      </c>
      <c r="B387">
        <v>386</v>
      </c>
      <c r="C387" s="3">
        <v>66</v>
      </c>
      <c r="D387" t="s">
        <v>21</v>
      </c>
      <c r="E387" s="2">
        <v>63872</v>
      </c>
      <c r="F387" s="3">
        <v>49</v>
      </c>
      <c r="G387" s="3">
        <v>416</v>
      </c>
      <c r="H387" s="2">
        <v>6828</v>
      </c>
      <c r="I387" s="3">
        <v>1</v>
      </c>
      <c r="J387" s="2">
        <v>15609</v>
      </c>
      <c r="K387" s="3">
        <v>21</v>
      </c>
      <c r="L387" t="s">
        <v>22</v>
      </c>
      <c r="M387" s="2">
        <v>82485</v>
      </c>
      <c r="N387" s="3">
        <v>0</v>
      </c>
      <c r="O387" s="3">
        <v>1</v>
      </c>
      <c r="P387" s="2">
        <f>Table1[[#This Row],[Sales]]-Table1[[#This Row],[Marketing_Spend]]</f>
        <v>66876</v>
      </c>
      <c r="Q387" s="3">
        <f>IF(Table1[[#This Row],[Profit]]&lt;0, 1, 0)</f>
        <v>0</v>
      </c>
      <c r="R387" s="6">
        <f>IF(Table1[[#This Row],[Spending_Score]]&lt;= 33, 1.1, IF(Table1[[#This Row],[Spending_Score]]&lt;=66, 1.4, 1.7))</f>
        <v>1.4</v>
      </c>
      <c r="S387" s="6">
        <f>IF(Table1[[#This Row],[Seasonality]]="Low", 0.8, IF(Table1[[#This Row],[Seasonality]]="High", 1.2, 1))</f>
        <v>0.8</v>
      </c>
      <c r="T387" s="2">
        <f>Table1[[#This Row],[Profit]]/Table1[[#This Row],[Purchase_Frequency]]</f>
        <v>3184.5714285714284</v>
      </c>
      <c r="U387" s="2">
        <f>IF(Table1[[#This Row],[Customer_Churn]] = 1, Table1[[#This Row],[Profit]], (Table1[[#This Row],[Avg_Sales]] * (Table1[[#This Row],[Purchase_Frequency]] * Table1[[#This Row],[Spend_Factor]]) * Table1[[#This Row],[Seasonality_Factor]]))</f>
        <v>74901.119999999995</v>
      </c>
    </row>
    <row r="388" spans="1:21">
      <c r="A388" s="1">
        <v>45326</v>
      </c>
      <c r="B388">
        <v>387</v>
      </c>
      <c r="C388" s="3">
        <v>63</v>
      </c>
      <c r="D388" t="s">
        <v>23</v>
      </c>
      <c r="E388" s="2">
        <v>66197</v>
      </c>
      <c r="F388" s="3">
        <v>88</v>
      </c>
      <c r="G388" s="3">
        <v>423</v>
      </c>
      <c r="H388" s="2">
        <v>12909</v>
      </c>
      <c r="I388" s="3">
        <v>0</v>
      </c>
      <c r="J388" s="2">
        <v>17363</v>
      </c>
      <c r="K388" s="3">
        <v>1</v>
      </c>
      <c r="L388" t="s">
        <v>25</v>
      </c>
      <c r="M388" s="2">
        <v>79055</v>
      </c>
      <c r="N388" s="3">
        <v>0</v>
      </c>
      <c r="O388" s="3">
        <v>1</v>
      </c>
      <c r="P388" s="2">
        <f>Table1[[#This Row],[Sales]]-Table1[[#This Row],[Marketing_Spend]]</f>
        <v>61692</v>
      </c>
      <c r="Q388" s="3">
        <f>IF(Table1[[#This Row],[Profit]]&lt;0, 1, 0)</f>
        <v>0</v>
      </c>
      <c r="R388" s="6">
        <f>IF(Table1[[#This Row],[Spending_Score]]&lt;= 33, 1.1, IF(Table1[[#This Row],[Spending_Score]]&lt;=66, 1.4, 1.7))</f>
        <v>1.7</v>
      </c>
      <c r="S388" s="6">
        <f>IF(Table1[[#This Row],[Seasonality]]="Low", 0.8, IF(Table1[[#This Row],[Seasonality]]="High", 1.2, 1))</f>
        <v>1.2</v>
      </c>
      <c r="T388" s="2">
        <f>Table1[[#This Row],[Profit]]/Table1[[#This Row],[Purchase_Frequency]]</f>
        <v>61692</v>
      </c>
      <c r="U388" s="2">
        <f>IF(Table1[[#This Row],[Customer_Churn]] = 1, Table1[[#This Row],[Profit]], (Table1[[#This Row],[Avg_Sales]] * (Table1[[#This Row],[Purchase_Frequency]] * Table1[[#This Row],[Spend_Factor]]) * Table1[[#This Row],[Seasonality_Factor]]))</f>
        <v>125851.68</v>
      </c>
    </row>
    <row r="389" spans="1:21">
      <c r="A389" s="1">
        <v>45371</v>
      </c>
      <c r="B389">
        <v>388</v>
      </c>
      <c r="C389" s="3">
        <v>48</v>
      </c>
      <c r="D389" t="s">
        <v>21</v>
      </c>
      <c r="E389" s="2">
        <v>145733</v>
      </c>
      <c r="F389" s="3">
        <v>68</v>
      </c>
      <c r="G389" s="3">
        <v>698</v>
      </c>
      <c r="H389" s="2">
        <v>43356</v>
      </c>
      <c r="I389" s="3">
        <v>0</v>
      </c>
      <c r="J389" s="2">
        <v>17923</v>
      </c>
      <c r="K389" s="3">
        <v>5</v>
      </c>
      <c r="L389" t="s">
        <v>22</v>
      </c>
      <c r="M389" s="2">
        <v>96911</v>
      </c>
      <c r="N389" s="3">
        <v>0</v>
      </c>
      <c r="O389" s="3">
        <v>0</v>
      </c>
      <c r="P389" s="2">
        <f>Table1[[#This Row],[Sales]]-Table1[[#This Row],[Marketing_Spend]]</f>
        <v>78988</v>
      </c>
      <c r="Q389" s="3">
        <f>IF(Table1[[#This Row],[Profit]]&lt;0, 1, 0)</f>
        <v>0</v>
      </c>
      <c r="R389" s="6">
        <f>IF(Table1[[#This Row],[Spending_Score]]&lt;= 33, 1.1, IF(Table1[[#This Row],[Spending_Score]]&lt;=66, 1.4, 1.7))</f>
        <v>1.7</v>
      </c>
      <c r="S389" s="6">
        <f>IF(Table1[[#This Row],[Seasonality]]="Low", 0.8, IF(Table1[[#This Row],[Seasonality]]="High", 1.2, 1))</f>
        <v>0.8</v>
      </c>
      <c r="T389" s="2">
        <f>Table1[[#This Row],[Profit]]/Table1[[#This Row],[Purchase_Frequency]]</f>
        <v>15797.6</v>
      </c>
      <c r="U389" s="2">
        <f>IF(Table1[[#This Row],[Customer_Churn]] = 1, Table1[[#This Row],[Profit]], (Table1[[#This Row],[Avg_Sales]] * (Table1[[#This Row],[Purchase_Frequency]] * Table1[[#This Row],[Spend_Factor]]) * Table1[[#This Row],[Seasonality_Factor]]))</f>
        <v>107423.68000000001</v>
      </c>
    </row>
    <row r="390" spans="1:21">
      <c r="A390" s="1">
        <v>45352</v>
      </c>
      <c r="B390">
        <v>389</v>
      </c>
      <c r="C390" s="3">
        <v>52</v>
      </c>
      <c r="D390" t="s">
        <v>21</v>
      </c>
      <c r="E390" s="2">
        <v>75180</v>
      </c>
      <c r="F390" s="3">
        <v>12</v>
      </c>
      <c r="G390" s="3">
        <v>350</v>
      </c>
      <c r="H390" s="2">
        <v>18109</v>
      </c>
      <c r="I390" s="3">
        <v>2</v>
      </c>
      <c r="J390" s="2">
        <v>15823</v>
      </c>
      <c r="K390" s="3">
        <v>27</v>
      </c>
      <c r="L390" t="s">
        <v>25</v>
      </c>
      <c r="M390" s="2">
        <v>82273</v>
      </c>
      <c r="N390" s="3">
        <v>0</v>
      </c>
      <c r="O390" s="3">
        <v>0</v>
      </c>
      <c r="P390" s="2">
        <f>Table1[[#This Row],[Sales]]-Table1[[#This Row],[Marketing_Spend]]</f>
        <v>66450</v>
      </c>
      <c r="Q390" s="3">
        <f>IF(Table1[[#This Row],[Profit]]&lt;0, 1, 0)</f>
        <v>0</v>
      </c>
      <c r="R390" s="6">
        <f>IF(Table1[[#This Row],[Spending_Score]]&lt;= 33, 1.1, IF(Table1[[#This Row],[Spending_Score]]&lt;=66, 1.4, 1.7))</f>
        <v>1.1000000000000001</v>
      </c>
      <c r="S390" s="6">
        <f>IF(Table1[[#This Row],[Seasonality]]="Low", 0.8, IF(Table1[[#This Row],[Seasonality]]="High", 1.2, 1))</f>
        <v>1.2</v>
      </c>
      <c r="T390" s="2">
        <f>Table1[[#This Row],[Profit]]/Table1[[#This Row],[Purchase_Frequency]]</f>
        <v>2461.1111111111113</v>
      </c>
      <c r="U390" s="2">
        <f>IF(Table1[[#This Row],[Customer_Churn]] = 1, Table1[[#This Row],[Profit]], (Table1[[#This Row],[Avg_Sales]] * (Table1[[#This Row],[Purchase_Frequency]] * Table1[[#This Row],[Spend_Factor]]) * Table1[[#This Row],[Seasonality_Factor]]))</f>
        <v>87714.000000000015</v>
      </c>
    </row>
    <row r="391" spans="1:21">
      <c r="A391" s="1">
        <v>45332</v>
      </c>
      <c r="B391">
        <v>390</v>
      </c>
      <c r="C391" s="3">
        <v>50</v>
      </c>
      <c r="D391" t="s">
        <v>23</v>
      </c>
      <c r="E391" s="2">
        <v>85375</v>
      </c>
      <c r="F391" s="3">
        <v>59</v>
      </c>
      <c r="G391" s="3">
        <v>623</v>
      </c>
      <c r="H391" s="2">
        <v>7023</v>
      </c>
      <c r="I391" s="3">
        <v>2</v>
      </c>
      <c r="J391" s="2">
        <v>18845</v>
      </c>
      <c r="K391" s="3">
        <v>16</v>
      </c>
      <c r="L391" t="s">
        <v>25</v>
      </c>
      <c r="M391" s="2">
        <v>71670</v>
      </c>
      <c r="N391" s="3">
        <v>1</v>
      </c>
      <c r="O391" s="3">
        <v>0</v>
      </c>
      <c r="P391" s="2">
        <f>Table1[[#This Row],[Sales]]-Table1[[#This Row],[Marketing_Spend]]</f>
        <v>52825</v>
      </c>
      <c r="Q391" s="3">
        <f>IF(Table1[[#This Row],[Profit]]&lt;0, 1, 0)</f>
        <v>0</v>
      </c>
      <c r="R391" s="6">
        <f>IF(Table1[[#This Row],[Spending_Score]]&lt;= 33, 1.1, IF(Table1[[#This Row],[Spending_Score]]&lt;=66, 1.4, 1.7))</f>
        <v>1.4</v>
      </c>
      <c r="S391" s="6">
        <f>IF(Table1[[#This Row],[Seasonality]]="Low", 0.8, IF(Table1[[#This Row],[Seasonality]]="High", 1.2, 1))</f>
        <v>1.2</v>
      </c>
      <c r="T391" s="2">
        <f>Table1[[#This Row],[Profit]]/Table1[[#This Row],[Purchase_Frequency]]</f>
        <v>3301.5625</v>
      </c>
      <c r="U391" s="2">
        <f>IF(Table1[[#This Row],[Customer_Churn]] = 1, Table1[[#This Row],[Profit]], (Table1[[#This Row],[Avg_Sales]] * (Table1[[#This Row],[Purchase_Frequency]] * Table1[[#This Row],[Spend_Factor]]) * Table1[[#This Row],[Seasonality_Factor]]))</f>
        <v>52825</v>
      </c>
    </row>
    <row r="392" spans="1:21">
      <c r="A392" s="1">
        <v>45391</v>
      </c>
      <c r="B392">
        <v>391</v>
      </c>
      <c r="C392" s="3">
        <v>69</v>
      </c>
      <c r="D392" t="s">
        <v>23</v>
      </c>
      <c r="E392" s="2">
        <v>49486</v>
      </c>
      <c r="F392" s="3">
        <v>37</v>
      </c>
      <c r="G392" s="3">
        <v>440</v>
      </c>
      <c r="H392" s="2">
        <v>19537</v>
      </c>
      <c r="I392" s="3">
        <v>2</v>
      </c>
      <c r="J392" s="2">
        <v>9547</v>
      </c>
      <c r="K392" s="3">
        <v>6</v>
      </c>
      <c r="L392" t="s">
        <v>25</v>
      </c>
      <c r="M392" s="2">
        <v>81474</v>
      </c>
      <c r="N392" s="3">
        <v>0</v>
      </c>
      <c r="O392" s="3">
        <v>0</v>
      </c>
      <c r="P392" s="2">
        <f>Table1[[#This Row],[Sales]]-Table1[[#This Row],[Marketing_Spend]]</f>
        <v>71927</v>
      </c>
      <c r="Q392" s="3">
        <f>IF(Table1[[#This Row],[Profit]]&lt;0, 1, 0)</f>
        <v>0</v>
      </c>
      <c r="R392" s="6">
        <f>IF(Table1[[#This Row],[Spending_Score]]&lt;= 33, 1.1, IF(Table1[[#This Row],[Spending_Score]]&lt;=66, 1.4, 1.7))</f>
        <v>1.4</v>
      </c>
      <c r="S392" s="6">
        <f>IF(Table1[[#This Row],[Seasonality]]="Low", 0.8, IF(Table1[[#This Row],[Seasonality]]="High", 1.2, 1))</f>
        <v>1.2</v>
      </c>
      <c r="T392" s="2">
        <f>Table1[[#This Row],[Profit]]/Table1[[#This Row],[Purchase_Frequency]]</f>
        <v>11987.833333333334</v>
      </c>
      <c r="U392" s="2">
        <f>IF(Table1[[#This Row],[Customer_Churn]] = 1, Table1[[#This Row],[Profit]], (Table1[[#This Row],[Avg_Sales]] * (Table1[[#This Row],[Purchase_Frequency]] * Table1[[#This Row],[Spend_Factor]]) * Table1[[#This Row],[Seasonality_Factor]]))</f>
        <v>120837.35999999999</v>
      </c>
    </row>
    <row r="393" spans="1:21">
      <c r="A393" s="1">
        <v>45324</v>
      </c>
      <c r="B393">
        <v>392</v>
      </c>
      <c r="C393" s="3">
        <v>38</v>
      </c>
      <c r="D393" t="s">
        <v>23</v>
      </c>
      <c r="E393" s="2">
        <v>85375</v>
      </c>
      <c r="F393" s="3">
        <v>61</v>
      </c>
      <c r="G393" s="3">
        <v>769</v>
      </c>
      <c r="H393" s="2">
        <v>31661</v>
      </c>
      <c r="I393" s="3">
        <v>1</v>
      </c>
      <c r="J393" s="2">
        <v>12515</v>
      </c>
      <c r="K393" s="3">
        <v>8</v>
      </c>
      <c r="L393" t="s">
        <v>24</v>
      </c>
      <c r="M393" s="2">
        <v>59028</v>
      </c>
      <c r="N393" s="3">
        <v>1</v>
      </c>
      <c r="O393" s="3">
        <v>0</v>
      </c>
      <c r="P393" s="2">
        <f>Table1[[#This Row],[Sales]]-Table1[[#This Row],[Marketing_Spend]]</f>
        <v>46513</v>
      </c>
      <c r="Q393" s="3">
        <f>IF(Table1[[#This Row],[Profit]]&lt;0, 1, 0)</f>
        <v>0</v>
      </c>
      <c r="R393" s="6">
        <f>IF(Table1[[#This Row],[Spending_Score]]&lt;= 33, 1.1, IF(Table1[[#This Row],[Spending_Score]]&lt;=66, 1.4, 1.7))</f>
        <v>1.4</v>
      </c>
      <c r="S393" s="6">
        <f>IF(Table1[[#This Row],[Seasonality]]="Low", 0.8, IF(Table1[[#This Row],[Seasonality]]="High", 1.2, 1))</f>
        <v>1</v>
      </c>
      <c r="T393" s="2">
        <f>Table1[[#This Row],[Profit]]/Table1[[#This Row],[Purchase_Frequency]]</f>
        <v>5814.125</v>
      </c>
      <c r="U393" s="2">
        <f>IF(Table1[[#This Row],[Customer_Churn]] = 1, Table1[[#This Row],[Profit]], (Table1[[#This Row],[Avg_Sales]] * (Table1[[#This Row],[Purchase_Frequency]] * Table1[[#This Row],[Spend_Factor]]) * Table1[[#This Row],[Seasonality_Factor]]))</f>
        <v>46513</v>
      </c>
    </row>
    <row r="394" spans="1:21">
      <c r="A394" s="1">
        <v>45359</v>
      </c>
      <c r="B394">
        <v>393</v>
      </c>
      <c r="C394" s="3">
        <v>49</v>
      </c>
      <c r="D394" t="s">
        <v>23</v>
      </c>
      <c r="E394" s="2">
        <v>148876</v>
      </c>
      <c r="F394" s="3">
        <v>43</v>
      </c>
      <c r="G394" s="3">
        <v>633</v>
      </c>
      <c r="H394" s="2">
        <v>43659</v>
      </c>
      <c r="I394" s="3">
        <v>0</v>
      </c>
      <c r="J394" s="2">
        <v>1234</v>
      </c>
      <c r="K394" s="3">
        <v>13</v>
      </c>
      <c r="L394" t="s">
        <v>24</v>
      </c>
      <c r="M394" s="2">
        <v>95022</v>
      </c>
      <c r="N394" s="3">
        <v>0</v>
      </c>
      <c r="O394" s="3">
        <v>0</v>
      </c>
      <c r="P394" s="2">
        <f>Table1[[#This Row],[Sales]]-Table1[[#This Row],[Marketing_Spend]]</f>
        <v>93788</v>
      </c>
      <c r="Q394" s="3">
        <f>IF(Table1[[#This Row],[Profit]]&lt;0, 1, 0)</f>
        <v>0</v>
      </c>
      <c r="R394" s="6">
        <f>IF(Table1[[#This Row],[Spending_Score]]&lt;= 33, 1.1, IF(Table1[[#This Row],[Spending_Score]]&lt;=66, 1.4, 1.7))</f>
        <v>1.4</v>
      </c>
      <c r="S394" s="6">
        <f>IF(Table1[[#This Row],[Seasonality]]="Low", 0.8, IF(Table1[[#This Row],[Seasonality]]="High", 1.2, 1))</f>
        <v>1</v>
      </c>
      <c r="T394" s="2">
        <f>Table1[[#This Row],[Profit]]/Table1[[#This Row],[Purchase_Frequency]]</f>
        <v>7214.4615384615381</v>
      </c>
      <c r="U394" s="2">
        <f>IF(Table1[[#This Row],[Customer_Churn]] = 1, Table1[[#This Row],[Profit]], (Table1[[#This Row],[Avg_Sales]] * (Table1[[#This Row],[Purchase_Frequency]] * Table1[[#This Row],[Spend_Factor]]) * Table1[[#This Row],[Seasonality_Factor]]))</f>
        <v>131303.19999999998</v>
      </c>
    </row>
    <row r="395" spans="1:21">
      <c r="A395" s="1">
        <v>45351</v>
      </c>
      <c r="B395">
        <v>394</v>
      </c>
      <c r="C395" s="3">
        <v>40</v>
      </c>
      <c r="D395" t="s">
        <v>21</v>
      </c>
      <c r="E395" s="2">
        <v>91895</v>
      </c>
      <c r="F395" s="3">
        <v>70</v>
      </c>
      <c r="G395" s="3">
        <v>672</v>
      </c>
      <c r="H395" s="2">
        <v>38848</v>
      </c>
      <c r="I395" s="3">
        <v>2</v>
      </c>
      <c r="J395" s="2">
        <v>15562</v>
      </c>
      <c r="K395" s="3">
        <v>16</v>
      </c>
      <c r="L395" t="s">
        <v>25</v>
      </c>
      <c r="M395" s="2">
        <v>96632</v>
      </c>
      <c r="N395" s="3">
        <v>0</v>
      </c>
      <c r="O395" s="3">
        <v>0</v>
      </c>
      <c r="P395" s="2">
        <f>Table1[[#This Row],[Sales]]-Table1[[#This Row],[Marketing_Spend]]</f>
        <v>81070</v>
      </c>
      <c r="Q395" s="3">
        <f>IF(Table1[[#This Row],[Profit]]&lt;0, 1, 0)</f>
        <v>0</v>
      </c>
      <c r="R395" s="6">
        <f>IF(Table1[[#This Row],[Spending_Score]]&lt;= 33, 1.1, IF(Table1[[#This Row],[Spending_Score]]&lt;=66, 1.4, 1.7))</f>
        <v>1.7</v>
      </c>
      <c r="S395" s="6">
        <f>IF(Table1[[#This Row],[Seasonality]]="Low", 0.8, IF(Table1[[#This Row],[Seasonality]]="High", 1.2, 1))</f>
        <v>1.2</v>
      </c>
      <c r="T395" s="2">
        <f>Table1[[#This Row],[Profit]]/Table1[[#This Row],[Purchase_Frequency]]</f>
        <v>5066.875</v>
      </c>
      <c r="U395" s="2">
        <f>IF(Table1[[#This Row],[Customer_Churn]] = 1, Table1[[#This Row],[Profit]], (Table1[[#This Row],[Avg_Sales]] * (Table1[[#This Row],[Purchase_Frequency]] * Table1[[#This Row],[Spend_Factor]]) * Table1[[#This Row],[Seasonality_Factor]]))</f>
        <v>165382.79999999999</v>
      </c>
    </row>
    <row r="396" spans="1:21">
      <c r="A396" s="1">
        <v>45305</v>
      </c>
      <c r="B396">
        <v>395</v>
      </c>
      <c r="C396" s="3">
        <v>50</v>
      </c>
      <c r="D396" t="s">
        <v>23</v>
      </c>
      <c r="E396" s="2">
        <v>84435</v>
      </c>
      <c r="F396" s="3">
        <v>39</v>
      </c>
      <c r="G396" s="3">
        <v>793</v>
      </c>
      <c r="H396" s="2">
        <v>42804</v>
      </c>
      <c r="I396" s="3">
        <v>1</v>
      </c>
      <c r="J396" s="2">
        <v>18932</v>
      </c>
      <c r="K396" s="3">
        <v>3</v>
      </c>
      <c r="L396" t="s">
        <v>25</v>
      </c>
      <c r="M396" s="2">
        <v>76128</v>
      </c>
      <c r="N396" s="3">
        <v>0</v>
      </c>
      <c r="O396" s="3">
        <v>0</v>
      </c>
      <c r="P396" s="2">
        <f>Table1[[#This Row],[Sales]]-Table1[[#This Row],[Marketing_Spend]]</f>
        <v>57196</v>
      </c>
      <c r="Q396" s="3">
        <f>IF(Table1[[#This Row],[Profit]]&lt;0, 1, 0)</f>
        <v>0</v>
      </c>
      <c r="R396" s="6">
        <f>IF(Table1[[#This Row],[Spending_Score]]&lt;= 33, 1.1, IF(Table1[[#This Row],[Spending_Score]]&lt;=66, 1.4, 1.7))</f>
        <v>1.4</v>
      </c>
      <c r="S396" s="6">
        <f>IF(Table1[[#This Row],[Seasonality]]="Low", 0.8, IF(Table1[[#This Row],[Seasonality]]="High", 1.2, 1))</f>
        <v>1.2</v>
      </c>
      <c r="T396" s="2">
        <f>Table1[[#This Row],[Profit]]/Table1[[#This Row],[Purchase_Frequency]]</f>
        <v>19065.333333333332</v>
      </c>
      <c r="U396" s="2">
        <f>IF(Table1[[#This Row],[Customer_Churn]] = 1, Table1[[#This Row],[Profit]], (Table1[[#This Row],[Avg_Sales]] * (Table1[[#This Row],[Purchase_Frequency]] * Table1[[#This Row],[Spend_Factor]]) * Table1[[#This Row],[Seasonality_Factor]]))</f>
        <v>96089.27999999997</v>
      </c>
    </row>
    <row r="397" spans="1:21">
      <c r="A397" s="1">
        <v>45312</v>
      </c>
      <c r="B397">
        <v>396</v>
      </c>
      <c r="C397" s="3">
        <v>20</v>
      </c>
      <c r="D397" t="s">
        <v>23</v>
      </c>
      <c r="E397" s="2">
        <v>60631</v>
      </c>
      <c r="F397" s="3">
        <v>56</v>
      </c>
      <c r="G397" s="3">
        <v>838</v>
      </c>
      <c r="H397" s="2">
        <v>20379</v>
      </c>
      <c r="I397" s="3">
        <v>1</v>
      </c>
      <c r="J397" s="2">
        <v>8480</v>
      </c>
      <c r="K397" s="3">
        <v>19</v>
      </c>
      <c r="L397" t="s">
        <v>24</v>
      </c>
      <c r="M397" s="2">
        <v>23108</v>
      </c>
      <c r="N397" s="3">
        <v>0</v>
      </c>
      <c r="O397" s="3">
        <v>1</v>
      </c>
      <c r="P397" s="2">
        <f>Table1[[#This Row],[Sales]]-Table1[[#This Row],[Marketing_Spend]]</f>
        <v>14628</v>
      </c>
      <c r="Q397" s="3">
        <f>IF(Table1[[#This Row],[Profit]]&lt;0, 1, 0)</f>
        <v>0</v>
      </c>
      <c r="R397" s="6">
        <f>IF(Table1[[#This Row],[Spending_Score]]&lt;= 33, 1.1, IF(Table1[[#This Row],[Spending_Score]]&lt;=66, 1.4, 1.7))</f>
        <v>1.4</v>
      </c>
      <c r="S397" s="6">
        <f>IF(Table1[[#This Row],[Seasonality]]="Low", 0.8, IF(Table1[[#This Row],[Seasonality]]="High", 1.2, 1))</f>
        <v>1</v>
      </c>
      <c r="T397" s="2">
        <f>Table1[[#This Row],[Profit]]/Table1[[#This Row],[Purchase_Frequency]]</f>
        <v>769.89473684210532</v>
      </c>
      <c r="U397" s="2">
        <f>IF(Table1[[#This Row],[Customer_Churn]] = 1, Table1[[#This Row],[Profit]], (Table1[[#This Row],[Avg_Sales]] * (Table1[[#This Row],[Purchase_Frequency]] * Table1[[#This Row],[Spend_Factor]]) * Table1[[#This Row],[Seasonality_Factor]]))</f>
        <v>20479.2</v>
      </c>
    </row>
    <row r="398" spans="1:21">
      <c r="A398" s="1">
        <v>45339</v>
      </c>
      <c r="B398">
        <v>397</v>
      </c>
      <c r="C398" s="3">
        <v>35</v>
      </c>
      <c r="D398" t="s">
        <v>21</v>
      </c>
      <c r="E398" s="2">
        <v>85375</v>
      </c>
      <c r="F398" s="3">
        <v>63</v>
      </c>
      <c r="G398" s="3">
        <v>455</v>
      </c>
      <c r="H398" s="2">
        <v>32766</v>
      </c>
      <c r="I398" s="3">
        <v>1</v>
      </c>
      <c r="J398" s="2">
        <v>5213</v>
      </c>
      <c r="K398" s="3">
        <v>12</v>
      </c>
      <c r="L398" t="s">
        <v>22</v>
      </c>
      <c r="M398" s="2">
        <v>57495</v>
      </c>
      <c r="N398" s="3">
        <v>0</v>
      </c>
      <c r="O398" s="3">
        <v>0</v>
      </c>
      <c r="P398" s="2">
        <f>Table1[[#This Row],[Sales]]-Table1[[#This Row],[Marketing_Spend]]</f>
        <v>52282</v>
      </c>
      <c r="Q398" s="3">
        <f>IF(Table1[[#This Row],[Profit]]&lt;0, 1, 0)</f>
        <v>0</v>
      </c>
      <c r="R398" s="6">
        <f>IF(Table1[[#This Row],[Spending_Score]]&lt;= 33, 1.1, IF(Table1[[#This Row],[Spending_Score]]&lt;=66, 1.4, 1.7))</f>
        <v>1.4</v>
      </c>
      <c r="S398" s="6">
        <f>IF(Table1[[#This Row],[Seasonality]]="Low", 0.8, IF(Table1[[#This Row],[Seasonality]]="High", 1.2, 1))</f>
        <v>0.8</v>
      </c>
      <c r="T398" s="2">
        <f>Table1[[#This Row],[Profit]]/Table1[[#This Row],[Purchase_Frequency]]</f>
        <v>4356.833333333333</v>
      </c>
      <c r="U398" s="2">
        <f>IF(Table1[[#This Row],[Customer_Churn]] = 1, Table1[[#This Row],[Profit]], (Table1[[#This Row],[Avg_Sales]] * (Table1[[#This Row],[Purchase_Frequency]] * Table1[[#This Row],[Spend_Factor]]) * Table1[[#This Row],[Seasonality_Factor]]))</f>
        <v>58555.839999999997</v>
      </c>
    </row>
    <row r="399" spans="1:21">
      <c r="A399" s="1">
        <v>45311</v>
      </c>
      <c r="B399">
        <v>398</v>
      </c>
      <c r="C399" s="3">
        <v>42</v>
      </c>
      <c r="D399" t="s">
        <v>23</v>
      </c>
      <c r="E399" s="2">
        <v>121532</v>
      </c>
      <c r="F399" s="3">
        <v>46</v>
      </c>
      <c r="G399" s="3">
        <v>590</v>
      </c>
      <c r="H399" s="2">
        <v>48590</v>
      </c>
      <c r="I399" s="3">
        <v>2</v>
      </c>
      <c r="J399" s="2">
        <v>11293</v>
      </c>
      <c r="K399" s="3">
        <v>16</v>
      </c>
      <c r="L399" t="s">
        <v>25</v>
      </c>
      <c r="M399" s="2">
        <v>87806</v>
      </c>
      <c r="N399" s="3">
        <v>1</v>
      </c>
      <c r="O399" s="3">
        <v>1</v>
      </c>
      <c r="P399" s="2">
        <f>Table1[[#This Row],[Sales]]-Table1[[#This Row],[Marketing_Spend]]</f>
        <v>76513</v>
      </c>
      <c r="Q399" s="3">
        <f>IF(Table1[[#This Row],[Profit]]&lt;0, 1, 0)</f>
        <v>0</v>
      </c>
      <c r="R399" s="6">
        <f>IF(Table1[[#This Row],[Spending_Score]]&lt;= 33, 1.1, IF(Table1[[#This Row],[Spending_Score]]&lt;=66, 1.4, 1.7))</f>
        <v>1.4</v>
      </c>
      <c r="S399" s="6">
        <f>IF(Table1[[#This Row],[Seasonality]]="Low", 0.8, IF(Table1[[#This Row],[Seasonality]]="High", 1.2, 1))</f>
        <v>1.2</v>
      </c>
      <c r="T399" s="2">
        <f>Table1[[#This Row],[Profit]]/Table1[[#This Row],[Purchase_Frequency]]</f>
        <v>4782.0625</v>
      </c>
      <c r="U399" s="2">
        <f>IF(Table1[[#This Row],[Customer_Churn]] = 1, Table1[[#This Row],[Profit]], (Table1[[#This Row],[Avg_Sales]] * (Table1[[#This Row],[Purchase_Frequency]] * Table1[[#This Row],[Spend_Factor]]) * Table1[[#This Row],[Seasonality_Factor]]))</f>
        <v>76513</v>
      </c>
    </row>
    <row r="400" spans="1:21">
      <c r="A400" s="1">
        <v>45411</v>
      </c>
      <c r="B400">
        <v>399</v>
      </c>
      <c r="C400" s="3">
        <v>59</v>
      </c>
      <c r="D400" t="s">
        <v>23</v>
      </c>
      <c r="E400" s="2">
        <v>40103</v>
      </c>
      <c r="F400" s="3">
        <v>88</v>
      </c>
      <c r="G400" s="3">
        <v>443</v>
      </c>
      <c r="H400" s="2">
        <v>7563</v>
      </c>
      <c r="I400" s="3">
        <v>2</v>
      </c>
      <c r="J400" s="2">
        <v>2673</v>
      </c>
      <c r="K400" s="3">
        <v>27</v>
      </c>
      <c r="L400" t="s">
        <v>22</v>
      </c>
      <c r="M400" s="2">
        <v>98185</v>
      </c>
      <c r="N400" s="3">
        <v>0</v>
      </c>
      <c r="O400" s="3">
        <v>0</v>
      </c>
      <c r="P400" s="2">
        <f>Table1[[#This Row],[Sales]]-Table1[[#This Row],[Marketing_Spend]]</f>
        <v>95512</v>
      </c>
      <c r="Q400" s="3">
        <f>IF(Table1[[#This Row],[Profit]]&lt;0, 1, 0)</f>
        <v>0</v>
      </c>
      <c r="R400" s="6">
        <f>IF(Table1[[#This Row],[Spending_Score]]&lt;= 33, 1.1, IF(Table1[[#This Row],[Spending_Score]]&lt;=66, 1.4, 1.7))</f>
        <v>1.7</v>
      </c>
      <c r="S400" s="6">
        <f>IF(Table1[[#This Row],[Seasonality]]="Low", 0.8, IF(Table1[[#This Row],[Seasonality]]="High", 1.2, 1))</f>
        <v>0.8</v>
      </c>
      <c r="T400" s="2">
        <f>Table1[[#This Row],[Profit]]/Table1[[#This Row],[Purchase_Frequency]]</f>
        <v>3537.4814814814813</v>
      </c>
      <c r="U400" s="2">
        <f>IF(Table1[[#This Row],[Customer_Churn]] = 1, Table1[[#This Row],[Profit]], (Table1[[#This Row],[Avg_Sales]] * (Table1[[#This Row],[Purchase_Frequency]] * Table1[[#This Row],[Spend_Factor]]) * Table1[[#This Row],[Seasonality_Factor]]))</f>
        <v>129896.32000000001</v>
      </c>
    </row>
    <row r="401" spans="1:21">
      <c r="A401" s="1">
        <v>45299</v>
      </c>
      <c r="B401">
        <v>400</v>
      </c>
      <c r="C401" s="3">
        <v>48</v>
      </c>
      <c r="D401" t="s">
        <v>23</v>
      </c>
      <c r="E401" s="2">
        <v>84772</v>
      </c>
      <c r="F401" s="3">
        <v>11</v>
      </c>
      <c r="G401" s="3">
        <v>405</v>
      </c>
      <c r="H401" s="2">
        <v>41060</v>
      </c>
      <c r="I401" s="3">
        <v>0</v>
      </c>
      <c r="J401" s="2">
        <v>3100</v>
      </c>
      <c r="K401" s="3">
        <v>11</v>
      </c>
      <c r="L401" t="s">
        <v>24</v>
      </c>
      <c r="M401" s="2">
        <v>81533</v>
      </c>
      <c r="N401" s="3">
        <v>1</v>
      </c>
      <c r="O401" s="3">
        <v>0</v>
      </c>
      <c r="P401" s="2">
        <f>Table1[[#This Row],[Sales]]-Table1[[#This Row],[Marketing_Spend]]</f>
        <v>78433</v>
      </c>
      <c r="Q401" s="3">
        <f>IF(Table1[[#This Row],[Profit]]&lt;0, 1, 0)</f>
        <v>0</v>
      </c>
      <c r="R401" s="6">
        <f>IF(Table1[[#This Row],[Spending_Score]]&lt;= 33, 1.1, IF(Table1[[#This Row],[Spending_Score]]&lt;=66, 1.4, 1.7))</f>
        <v>1.1000000000000001</v>
      </c>
      <c r="S401" s="6">
        <f>IF(Table1[[#This Row],[Seasonality]]="Low", 0.8, IF(Table1[[#This Row],[Seasonality]]="High", 1.2, 1))</f>
        <v>1</v>
      </c>
      <c r="T401" s="2">
        <f>Table1[[#This Row],[Profit]]/Table1[[#This Row],[Purchase_Frequency]]</f>
        <v>7130.272727272727</v>
      </c>
      <c r="U401" s="2">
        <f>IF(Table1[[#This Row],[Customer_Churn]] = 1, Table1[[#This Row],[Profit]], (Table1[[#This Row],[Avg_Sales]] * (Table1[[#This Row],[Purchase_Frequency]] * Table1[[#This Row],[Spend_Factor]]) * Table1[[#This Row],[Seasonality_Factor]]))</f>
        <v>78433</v>
      </c>
    </row>
    <row r="402" spans="1:21">
      <c r="A402" s="1">
        <v>45298</v>
      </c>
      <c r="B402">
        <v>401</v>
      </c>
      <c r="C402" s="3">
        <v>20</v>
      </c>
      <c r="D402" t="s">
        <v>23</v>
      </c>
      <c r="E402" s="2">
        <v>85375</v>
      </c>
      <c r="F402" s="3">
        <v>62</v>
      </c>
      <c r="G402" s="3">
        <v>719</v>
      </c>
      <c r="H402" s="2">
        <v>34197</v>
      </c>
      <c r="I402" s="3">
        <v>0</v>
      </c>
      <c r="J402" s="2">
        <v>12849</v>
      </c>
      <c r="K402" s="3">
        <v>10</v>
      </c>
      <c r="L402" t="s">
        <v>25</v>
      </c>
      <c r="M402" s="2">
        <v>61830</v>
      </c>
      <c r="N402" s="3">
        <v>1</v>
      </c>
      <c r="O402" s="3">
        <v>0</v>
      </c>
      <c r="P402" s="2">
        <f>Table1[[#This Row],[Sales]]-Table1[[#This Row],[Marketing_Spend]]</f>
        <v>48981</v>
      </c>
      <c r="Q402" s="3">
        <f>IF(Table1[[#This Row],[Profit]]&lt;0, 1, 0)</f>
        <v>0</v>
      </c>
      <c r="R402" s="6">
        <f>IF(Table1[[#This Row],[Spending_Score]]&lt;= 33, 1.1, IF(Table1[[#This Row],[Spending_Score]]&lt;=66, 1.4, 1.7))</f>
        <v>1.4</v>
      </c>
      <c r="S402" s="6">
        <f>IF(Table1[[#This Row],[Seasonality]]="Low", 0.8, IF(Table1[[#This Row],[Seasonality]]="High", 1.2, 1))</f>
        <v>1.2</v>
      </c>
      <c r="T402" s="2">
        <f>Table1[[#This Row],[Profit]]/Table1[[#This Row],[Purchase_Frequency]]</f>
        <v>4898.1000000000004</v>
      </c>
      <c r="U402" s="2">
        <f>IF(Table1[[#This Row],[Customer_Churn]] = 1, Table1[[#This Row],[Profit]], (Table1[[#This Row],[Avg_Sales]] * (Table1[[#This Row],[Purchase_Frequency]] * Table1[[#This Row],[Spend_Factor]]) * Table1[[#This Row],[Seasonality_Factor]]))</f>
        <v>48981</v>
      </c>
    </row>
    <row r="403" spans="1:21">
      <c r="A403" s="1">
        <v>45358</v>
      </c>
      <c r="B403">
        <v>402</v>
      </c>
      <c r="C403" s="3">
        <v>57</v>
      </c>
      <c r="D403" t="s">
        <v>23</v>
      </c>
      <c r="E403" s="2">
        <v>85375</v>
      </c>
      <c r="F403" s="3">
        <v>77</v>
      </c>
      <c r="G403" s="3">
        <v>301</v>
      </c>
      <c r="H403" s="2">
        <v>8586</v>
      </c>
      <c r="I403" s="3">
        <v>2</v>
      </c>
      <c r="J403" s="2">
        <v>19199</v>
      </c>
      <c r="K403" s="3">
        <v>25</v>
      </c>
      <c r="L403" t="s">
        <v>22</v>
      </c>
      <c r="M403" s="2">
        <v>79640</v>
      </c>
      <c r="N403" s="3">
        <v>0</v>
      </c>
      <c r="O403" s="3">
        <v>0</v>
      </c>
      <c r="P403" s="2">
        <f>Table1[[#This Row],[Sales]]-Table1[[#This Row],[Marketing_Spend]]</f>
        <v>60441</v>
      </c>
      <c r="Q403" s="3">
        <f>IF(Table1[[#This Row],[Profit]]&lt;0, 1, 0)</f>
        <v>0</v>
      </c>
      <c r="R403" s="6">
        <f>IF(Table1[[#This Row],[Spending_Score]]&lt;= 33, 1.1, IF(Table1[[#This Row],[Spending_Score]]&lt;=66, 1.4, 1.7))</f>
        <v>1.7</v>
      </c>
      <c r="S403" s="6">
        <f>IF(Table1[[#This Row],[Seasonality]]="Low", 0.8, IF(Table1[[#This Row],[Seasonality]]="High", 1.2, 1))</f>
        <v>0.8</v>
      </c>
      <c r="T403" s="2">
        <f>Table1[[#This Row],[Profit]]/Table1[[#This Row],[Purchase_Frequency]]</f>
        <v>2417.64</v>
      </c>
      <c r="U403" s="2">
        <f>IF(Table1[[#This Row],[Customer_Churn]] = 1, Table1[[#This Row],[Profit]], (Table1[[#This Row],[Avg_Sales]] * (Table1[[#This Row],[Purchase_Frequency]] * Table1[[#This Row],[Spend_Factor]]) * Table1[[#This Row],[Seasonality_Factor]]))</f>
        <v>82199.760000000009</v>
      </c>
    </row>
    <row r="404" spans="1:21">
      <c r="A404" s="1">
        <v>45308</v>
      </c>
      <c r="B404">
        <v>403</v>
      </c>
      <c r="C404" s="3">
        <v>63</v>
      </c>
      <c r="D404" t="s">
        <v>21</v>
      </c>
      <c r="E404" s="2">
        <v>104291</v>
      </c>
      <c r="F404" s="3">
        <v>98</v>
      </c>
      <c r="G404" s="3">
        <v>588</v>
      </c>
      <c r="H404" s="2">
        <v>29817</v>
      </c>
      <c r="I404" s="3">
        <v>1</v>
      </c>
      <c r="J404" s="2">
        <v>4841</v>
      </c>
      <c r="K404" s="3">
        <v>20</v>
      </c>
      <c r="L404" t="s">
        <v>22</v>
      </c>
      <c r="M404" s="2">
        <v>57509</v>
      </c>
      <c r="N404" s="3">
        <v>1</v>
      </c>
      <c r="O404" s="3">
        <v>1</v>
      </c>
      <c r="P404" s="2">
        <f>Table1[[#This Row],[Sales]]-Table1[[#This Row],[Marketing_Spend]]</f>
        <v>52668</v>
      </c>
      <c r="Q404" s="3">
        <f>IF(Table1[[#This Row],[Profit]]&lt;0, 1, 0)</f>
        <v>0</v>
      </c>
      <c r="R404" s="6">
        <f>IF(Table1[[#This Row],[Spending_Score]]&lt;= 33, 1.1, IF(Table1[[#This Row],[Spending_Score]]&lt;=66, 1.4, 1.7))</f>
        <v>1.7</v>
      </c>
      <c r="S404" s="6">
        <f>IF(Table1[[#This Row],[Seasonality]]="Low", 0.8, IF(Table1[[#This Row],[Seasonality]]="High", 1.2, 1))</f>
        <v>0.8</v>
      </c>
      <c r="T404" s="2">
        <f>Table1[[#This Row],[Profit]]/Table1[[#This Row],[Purchase_Frequency]]</f>
        <v>2633.4</v>
      </c>
      <c r="U404" s="2">
        <f>IF(Table1[[#This Row],[Customer_Churn]] = 1, Table1[[#This Row],[Profit]], (Table1[[#This Row],[Avg_Sales]] * (Table1[[#This Row],[Purchase_Frequency]] * Table1[[#This Row],[Spend_Factor]]) * Table1[[#This Row],[Seasonality_Factor]]))</f>
        <v>52668</v>
      </c>
    </row>
    <row r="405" spans="1:21">
      <c r="A405" s="1">
        <v>45324</v>
      </c>
      <c r="B405">
        <v>404</v>
      </c>
      <c r="C405" s="3">
        <v>41</v>
      </c>
      <c r="D405" t="s">
        <v>23</v>
      </c>
      <c r="E405" s="2">
        <v>121195</v>
      </c>
      <c r="F405" s="3">
        <v>25</v>
      </c>
      <c r="G405" s="3">
        <v>644</v>
      </c>
      <c r="H405" s="2">
        <v>28225</v>
      </c>
      <c r="I405" s="3">
        <v>1</v>
      </c>
      <c r="J405" s="2">
        <v>11197</v>
      </c>
      <c r="K405" s="3">
        <v>4</v>
      </c>
      <c r="L405" t="s">
        <v>22</v>
      </c>
      <c r="M405" s="2">
        <v>71406</v>
      </c>
      <c r="N405" s="3">
        <v>1</v>
      </c>
      <c r="O405" s="3">
        <v>1</v>
      </c>
      <c r="P405" s="2">
        <f>Table1[[#This Row],[Sales]]-Table1[[#This Row],[Marketing_Spend]]</f>
        <v>60209</v>
      </c>
      <c r="Q405" s="3">
        <f>IF(Table1[[#This Row],[Profit]]&lt;0, 1, 0)</f>
        <v>0</v>
      </c>
      <c r="R405" s="6">
        <f>IF(Table1[[#This Row],[Spending_Score]]&lt;= 33, 1.1, IF(Table1[[#This Row],[Spending_Score]]&lt;=66, 1.4, 1.7))</f>
        <v>1.1000000000000001</v>
      </c>
      <c r="S405" s="6">
        <f>IF(Table1[[#This Row],[Seasonality]]="Low", 0.8, IF(Table1[[#This Row],[Seasonality]]="High", 1.2, 1))</f>
        <v>0.8</v>
      </c>
      <c r="T405" s="2">
        <f>Table1[[#This Row],[Profit]]/Table1[[#This Row],[Purchase_Frequency]]</f>
        <v>15052.25</v>
      </c>
      <c r="U405" s="2">
        <f>IF(Table1[[#This Row],[Customer_Churn]] = 1, Table1[[#This Row],[Profit]], (Table1[[#This Row],[Avg_Sales]] * (Table1[[#This Row],[Purchase_Frequency]] * Table1[[#This Row],[Spend_Factor]]) * Table1[[#This Row],[Seasonality_Factor]]))</f>
        <v>60209</v>
      </c>
    </row>
    <row r="406" spans="1:21">
      <c r="A406" s="1">
        <v>45339</v>
      </c>
      <c r="B406">
        <v>405</v>
      </c>
      <c r="C406" s="3">
        <v>67</v>
      </c>
      <c r="D406" t="s">
        <v>23</v>
      </c>
      <c r="E406" s="2">
        <v>23756</v>
      </c>
      <c r="F406" s="3">
        <v>71</v>
      </c>
      <c r="G406" s="3">
        <v>649</v>
      </c>
      <c r="H406" s="2">
        <v>34750</v>
      </c>
      <c r="I406" s="3">
        <v>1</v>
      </c>
      <c r="J406" s="2">
        <v>9016</v>
      </c>
      <c r="K406" s="3">
        <v>12</v>
      </c>
      <c r="L406" t="s">
        <v>24</v>
      </c>
      <c r="M406" s="2">
        <v>99220</v>
      </c>
      <c r="N406" s="3">
        <v>0</v>
      </c>
      <c r="O406" s="3">
        <v>0</v>
      </c>
      <c r="P406" s="2">
        <f>Table1[[#This Row],[Sales]]-Table1[[#This Row],[Marketing_Spend]]</f>
        <v>90204</v>
      </c>
      <c r="Q406" s="3">
        <f>IF(Table1[[#This Row],[Profit]]&lt;0, 1, 0)</f>
        <v>0</v>
      </c>
      <c r="R406" s="6">
        <f>IF(Table1[[#This Row],[Spending_Score]]&lt;= 33, 1.1, IF(Table1[[#This Row],[Spending_Score]]&lt;=66, 1.4, 1.7))</f>
        <v>1.7</v>
      </c>
      <c r="S406" s="6">
        <f>IF(Table1[[#This Row],[Seasonality]]="Low", 0.8, IF(Table1[[#This Row],[Seasonality]]="High", 1.2, 1))</f>
        <v>1</v>
      </c>
      <c r="T406" s="2">
        <f>Table1[[#This Row],[Profit]]/Table1[[#This Row],[Purchase_Frequency]]</f>
        <v>7517</v>
      </c>
      <c r="U406" s="2">
        <f>IF(Table1[[#This Row],[Customer_Churn]] = 1, Table1[[#This Row],[Profit]], (Table1[[#This Row],[Avg_Sales]] * (Table1[[#This Row],[Purchase_Frequency]] * Table1[[#This Row],[Spend_Factor]]) * Table1[[#This Row],[Seasonality_Factor]]))</f>
        <v>153346.79999999999</v>
      </c>
    </row>
    <row r="407" spans="1:21">
      <c r="A407" s="1">
        <v>45367</v>
      </c>
      <c r="B407">
        <v>406</v>
      </c>
      <c r="C407" s="3">
        <v>49</v>
      </c>
      <c r="D407" t="s">
        <v>23</v>
      </c>
      <c r="E407" s="2">
        <v>40609</v>
      </c>
      <c r="F407" s="3">
        <v>52</v>
      </c>
      <c r="G407" s="3">
        <v>758</v>
      </c>
      <c r="H407" s="2">
        <v>11643</v>
      </c>
      <c r="I407" s="3">
        <v>0</v>
      </c>
      <c r="J407" s="2">
        <v>8011</v>
      </c>
      <c r="K407" s="3">
        <v>23</v>
      </c>
      <c r="L407" t="s">
        <v>24</v>
      </c>
      <c r="M407" s="2">
        <v>44519</v>
      </c>
      <c r="N407" s="3">
        <v>1</v>
      </c>
      <c r="O407" s="3">
        <v>0</v>
      </c>
      <c r="P407" s="2">
        <f>Table1[[#This Row],[Sales]]-Table1[[#This Row],[Marketing_Spend]]</f>
        <v>36508</v>
      </c>
      <c r="Q407" s="3">
        <f>IF(Table1[[#This Row],[Profit]]&lt;0, 1, 0)</f>
        <v>0</v>
      </c>
      <c r="R407" s="6">
        <f>IF(Table1[[#This Row],[Spending_Score]]&lt;= 33, 1.1, IF(Table1[[#This Row],[Spending_Score]]&lt;=66, 1.4, 1.7))</f>
        <v>1.4</v>
      </c>
      <c r="S407" s="6">
        <f>IF(Table1[[#This Row],[Seasonality]]="Low", 0.8, IF(Table1[[#This Row],[Seasonality]]="High", 1.2, 1))</f>
        <v>1</v>
      </c>
      <c r="T407" s="2">
        <f>Table1[[#This Row],[Profit]]/Table1[[#This Row],[Purchase_Frequency]]</f>
        <v>1587.304347826087</v>
      </c>
      <c r="U407" s="2">
        <f>IF(Table1[[#This Row],[Customer_Churn]] = 1, Table1[[#This Row],[Profit]], (Table1[[#This Row],[Avg_Sales]] * (Table1[[#This Row],[Purchase_Frequency]] * Table1[[#This Row],[Spend_Factor]]) * Table1[[#This Row],[Seasonality_Factor]]))</f>
        <v>36508</v>
      </c>
    </row>
    <row r="408" spans="1:21">
      <c r="A408" s="1">
        <v>45350</v>
      </c>
      <c r="B408">
        <v>407</v>
      </c>
      <c r="C408" s="3">
        <v>64</v>
      </c>
      <c r="D408" t="s">
        <v>23</v>
      </c>
      <c r="E408" s="2">
        <v>134074</v>
      </c>
      <c r="F408" s="3">
        <v>4</v>
      </c>
      <c r="G408" s="3">
        <v>562</v>
      </c>
      <c r="H408" s="2">
        <v>32523</v>
      </c>
      <c r="I408" s="3">
        <v>1</v>
      </c>
      <c r="J408" s="2">
        <v>5493</v>
      </c>
      <c r="K408" s="3">
        <v>2</v>
      </c>
      <c r="L408" t="s">
        <v>22</v>
      </c>
      <c r="M408" s="2">
        <v>54649</v>
      </c>
      <c r="N408" s="3">
        <v>1</v>
      </c>
      <c r="O408" s="3">
        <v>1</v>
      </c>
      <c r="P408" s="2">
        <f>Table1[[#This Row],[Sales]]-Table1[[#This Row],[Marketing_Spend]]</f>
        <v>49156</v>
      </c>
      <c r="Q408" s="3">
        <f>IF(Table1[[#This Row],[Profit]]&lt;0, 1, 0)</f>
        <v>0</v>
      </c>
      <c r="R408" s="6">
        <f>IF(Table1[[#This Row],[Spending_Score]]&lt;= 33, 1.1, IF(Table1[[#This Row],[Spending_Score]]&lt;=66, 1.4, 1.7))</f>
        <v>1.1000000000000001</v>
      </c>
      <c r="S408" s="6">
        <f>IF(Table1[[#This Row],[Seasonality]]="Low", 0.8, IF(Table1[[#This Row],[Seasonality]]="High", 1.2, 1))</f>
        <v>0.8</v>
      </c>
      <c r="T408" s="2">
        <f>Table1[[#This Row],[Profit]]/Table1[[#This Row],[Purchase_Frequency]]</f>
        <v>24578</v>
      </c>
      <c r="U408" s="2">
        <f>IF(Table1[[#This Row],[Customer_Churn]] = 1, Table1[[#This Row],[Profit]], (Table1[[#This Row],[Avg_Sales]] * (Table1[[#This Row],[Purchase_Frequency]] * Table1[[#This Row],[Spend_Factor]]) * Table1[[#This Row],[Seasonality_Factor]]))</f>
        <v>49156</v>
      </c>
    </row>
    <row r="409" spans="1:21">
      <c r="A409" s="1">
        <v>45406</v>
      </c>
      <c r="B409">
        <v>408</v>
      </c>
      <c r="C409" s="3">
        <v>39</v>
      </c>
      <c r="D409" t="s">
        <v>23</v>
      </c>
      <c r="E409" s="2">
        <v>36478</v>
      </c>
      <c r="F409" s="3">
        <v>59</v>
      </c>
      <c r="G409" s="3">
        <v>650</v>
      </c>
      <c r="H409" s="2">
        <v>41727</v>
      </c>
      <c r="I409" s="3">
        <v>0</v>
      </c>
      <c r="J409" s="2">
        <v>18058</v>
      </c>
      <c r="K409" s="3">
        <v>24</v>
      </c>
      <c r="L409" t="s">
        <v>22</v>
      </c>
      <c r="M409" s="2">
        <v>39524</v>
      </c>
      <c r="N409" s="3">
        <v>0</v>
      </c>
      <c r="O409" s="3">
        <v>0</v>
      </c>
      <c r="P409" s="2">
        <f>Table1[[#This Row],[Sales]]-Table1[[#This Row],[Marketing_Spend]]</f>
        <v>21466</v>
      </c>
      <c r="Q409" s="3">
        <f>IF(Table1[[#This Row],[Profit]]&lt;0, 1, 0)</f>
        <v>0</v>
      </c>
      <c r="R409" s="6">
        <f>IF(Table1[[#This Row],[Spending_Score]]&lt;= 33, 1.1, IF(Table1[[#This Row],[Spending_Score]]&lt;=66, 1.4, 1.7))</f>
        <v>1.4</v>
      </c>
      <c r="S409" s="6">
        <f>IF(Table1[[#This Row],[Seasonality]]="Low", 0.8, IF(Table1[[#This Row],[Seasonality]]="High", 1.2, 1))</f>
        <v>0.8</v>
      </c>
      <c r="T409" s="2">
        <f>Table1[[#This Row],[Profit]]/Table1[[#This Row],[Purchase_Frequency]]</f>
        <v>894.41666666666663</v>
      </c>
      <c r="U409" s="2">
        <f>IF(Table1[[#This Row],[Customer_Churn]] = 1, Table1[[#This Row],[Profit]], (Table1[[#This Row],[Avg_Sales]] * (Table1[[#This Row],[Purchase_Frequency]] * Table1[[#This Row],[Spend_Factor]]) * Table1[[#This Row],[Seasonality_Factor]]))</f>
        <v>24041.919999999998</v>
      </c>
    </row>
    <row r="410" spans="1:21">
      <c r="A410" s="1">
        <v>45377</v>
      </c>
      <c r="B410">
        <v>409</v>
      </c>
      <c r="C410" s="3">
        <v>40</v>
      </c>
      <c r="D410" t="s">
        <v>21</v>
      </c>
      <c r="E410" s="2">
        <v>120978</v>
      </c>
      <c r="F410" s="3">
        <v>72</v>
      </c>
      <c r="G410" s="3">
        <v>407</v>
      </c>
      <c r="H410" s="2">
        <v>16005</v>
      </c>
      <c r="I410" s="3">
        <v>0</v>
      </c>
      <c r="J410" s="2">
        <v>9578</v>
      </c>
      <c r="K410" s="3">
        <v>22</v>
      </c>
      <c r="L410" t="s">
        <v>24</v>
      </c>
      <c r="M410" s="2">
        <v>38885</v>
      </c>
      <c r="N410" s="3">
        <v>0</v>
      </c>
      <c r="O410" s="3">
        <v>1</v>
      </c>
      <c r="P410" s="2">
        <f>Table1[[#This Row],[Sales]]-Table1[[#This Row],[Marketing_Spend]]</f>
        <v>29307</v>
      </c>
      <c r="Q410" s="3">
        <f>IF(Table1[[#This Row],[Profit]]&lt;0, 1, 0)</f>
        <v>0</v>
      </c>
      <c r="R410" s="6">
        <f>IF(Table1[[#This Row],[Spending_Score]]&lt;= 33, 1.1, IF(Table1[[#This Row],[Spending_Score]]&lt;=66, 1.4, 1.7))</f>
        <v>1.7</v>
      </c>
      <c r="S410" s="6">
        <f>IF(Table1[[#This Row],[Seasonality]]="Low", 0.8, IF(Table1[[#This Row],[Seasonality]]="High", 1.2, 1))</f>
        <v>1</v>
      </c>
      <c r="T410" s="2">
        <f>Table1[[#This Row],[Profit]]/Table1[[#This Row],[Purchase_Frequency]]</f>
        <v>1332.1363636363637</v>
      </c>
      <c r="U410" s="2">
        <f>IF(Table1[[#This Row],[Customer_Churn]] = 1, Table1[[#This Row],[Profit]], (Table1[[#This Row],[Avg_Sales]] * (Table1[[#This Row],[Purchase_Frequency]] * Table1[[#This Row],[Spend_Factor]]) * Table1[[#This Row],[Seasonality_Factor]]))</f>
        <v>49821.9</v>
      </c>
    </row>
    <row r="411" spans="1:21">
      <c r="A411" s="1">
        <v>45410</v>
      </c>
      <c r="B411">
        <v>410</v>
      </c>
      <c r="C411" s="3">
        <v>19</v>
      </c>
      <c r="D411" t="s">
        <v>23</v>
      </c>
      <c r="E411" s="2">
        <v>59666</v>
      </c>
      <c r="F411" s="3">
        <v>20</v>
      </c>
      <c r="G411" s="3">
        <v>338</v>
      </c>
      <c r="H411" s="2">
        <v>48543</v>
      </c>
      <c r="I411" s="3">
        <v>1</v>
      </c>
      <c r="J411" s="2">
        <v>3158</v>
      </c>
      <c r="K411" s="3">
        <v>19</v>
      </c>
      <c r="L411" t="s">
        <v>22</v>
      </c>
      <c r="M411" s="2">
        <v>49369</v>
      </c>
      <c r="N411" s="3">
        <v>1</v>
      </c>
      <c r="O411" s="3">
        <v>0</v>
      </c>
      <c r="P411" s="2">
        <f>Table1[[#This Row],[Sales]]-Table1[[#This Row],[Marketing_Spend]]</f>
        <v>46211</v>
      </c>
      <c r="Q411" s="3">
        <f>IF(Table1[[#This Row],[Profit]]&lt;0, 1, 0)</f>
        <v>0</v>
      </c>
      <c r="R411" s="6">
        <f>IF(Table1[[#This Row],[Spending_Score]]&lt;= 33, 1.1, IF(Table1[[#This Row],[Spending_Score]]&lt;=66, 1.4, 1.7))</f>
        <v>1.1000000000000001</v>
      </c>
      <c r="S411" s="6">
        <f>IF(Table1[[#This Row],[Seasonality]]="Low", 0.8, IF(Table1[[#This Row],[Seasonality]]="High", 1.2, 1))</f>
        <v>0.8</v>
      </c>
      <c r="T411" s="2">
        <f>Table1[[#This Row],[Profit]]/Table1[[#This Row],[Purchase_Frequency]]</f>
        <v>2432.1578947368421</v>
      </c>
      <c r="U411" s="2">
        <f>IF(Table1[[#This Row],[Customer_Churn]] = 1, Table1[[#This Row],[Profit]], (Table1[[#This Row],[Avg_Sales]] * (Table1[[#This Row],[Purchase_Frequency]] * Table1[[#This Row],[Spend_Factor]]) * Table1[[#This Row],[Seasonality_Factor]]))</f>
        <v>46211</v>
      </c>
    </row>
    <row r="412" spans="1:21">
      <c r="A412" s="1">
        <v>45313</v>
      </c>
      <c r="B412">
        <v>411</v>
      </c>
      <c r="C412" s="3">
        <v>44</v>
      </c>
      <c r="D412" t="s">
        <v>21</v>
      </c>
      <c r="E412" s="2">
        <v>85375</v>
      </c>
      <c r="F412" s="3">
        <v>93</v>
      </c>
      <c r="G412" s="3">
        <v>458</v>
      </c>
      <c r="H412" s="2">
        <v>29817</v>
      </c>
      <c r="I412" s="3">
        <v>1</v>
      </c>
      <c r="J412" s="2">
        <v>3064</v>
      </c>
      <c r="K412" s="3">
        <v>25</v>
      </c>
      <c r="L412" t="s">
        <v>22</v>
      </c>
      <c r="M412" s="2">
        <v>35676</v>
      </c>
      <c r="N412" s="3">
        <v>0</v>
      </c>
      <c r="O412" s="3">
        <v>0</v>
      </c>
      <c r="P412" s="2">
        <f>Table1[[#This Row],[Sales]]-Table1[[#This Row],[Marketing_Spend]]</f>
        <v>32612</v>
      </c>
      <c r="Q412" s="3">
        <f>IF(Table1[[#This Row],[Profit]]&lt;0, 1, 0)</f>
        <v>0</v>
      </c>
      <c r="R412" s="6">
        <f>IF(Table1[[#This Row],[Spending_Score]]&lt;= 33, 1.1, IF(Table1[[#This Row],[Spending_Score]]&lt;=66, 1.4, 1.7))</f>
        <v>1.7</v>
      </c>
      <c r="S412" s="6">
        <f>IF(Table1[[#This Row],[Seasonality]]="Low", 0.8, IF(Table1[[#This Row],[Seasonality]]="High", 1.2, 1))</f>
        <v>0.8</v>
      </c>
      <c r="T412" s="2">
        <f>Table1[[#This Row],[Profit]]/Table1[[#This Row],[Purchase_Frequency]]</f>
        <v>1304.48</v>
      </c>
      <c r="U412" s="2">
        <f>IF(Table1[[#This Row],[Customer_Churn]] = 1, Table1[[#This Row],[Profit]], (Table1[[#This Row],[Avg_Sales]] * (Table1[[#This Row],[Purchase_Frequency]] * Table1[[#This Row],[Spend_Factor]]) * Table1[[#This Row],[Seasonality_Factor]]))</f>
        <v>44352.320000000007</v>
      </c>
    </row>
    <row r="413" spans="1:21">
      <c r="A413" s="1">
        <v>45401</v>
      </c>
      <c r="B413">
        <v>412</v>
      </c>
      <c r="C413" s="3">
        <v>59</v>
      </c>
      <c r="D413" t="s">
        <v>21</v>
      </c>
      <c r="E413" s="2">
        <v>119097</v>
      </c>
      <c r="F413" s="3">
        <v>63</v>
      </c>
      <c r="G413" s="3">
        <v>611</v>
      </c>
      <c r="H413" s="2">
        <v>21029</v>
      </c>
      <c r="I413" s="3">
        <v>2</v>
      </c>
      <c r="J413" s="2">
        <v>4253</v>
      </c>
      <c r="K413" s="3">
        <v>5</v>
      </c>
      <c r="L413" t="s">
        <v>24</v>
      </c>
      <c r="M413" s="2">
        <v>69093</v>
      </c>
      <c r="N413" s="3">
        <v>0</v>
      </c>
      <c r="O413" s="3">
        <v>0</v>
      </c>
      <c r="P413" s="2">
        <f>Table1[[#This Row],[Sales]]-Table1[[#This Row],[Marketing_Spend]]</f>
        <v>64840</v>
      </c>
      <c r="Q413" s="3">
        <f>IF(Table1[[#This Row],[Profit]]&lt;0, 1, 0)</f>
        <v>0</v>
      </c>
      <c r="R413" s="6">
        <f>IF(Table1[[#This Row],[Spending_Score]]&lt;= 33, 1.1, IF(Table1[[#This Row],[Spending_Score]]&lt;=66, 1.4, 1.7))</f>
        <v>1.4</v>
      </c>
      <c r="S413" s="6">
        <f>IF(Table1[[#This Row],[Seasonality]]="Low", 0.8, IF(Table1[[#This Row],[Seasonality]]="High", 1.2, 1))</f>
        <v>1</v>
      </c>
      <c r="T413" s="2">
        <f>Table1[[#This Row],[Profit]]/Table1[[#This Row],[Purchase_Frequency]]</f>
        <v>12968</v>
      </c>
      <c r="U413" s="2">
        <f>IF(Table1[[#This Row],[Customer_Churn]] = 1, Table1[[#This Row],[Profit]], (Table1[[#This Row],[Avg_Sales]] * (Table1[[#This Row],[Purchase_Frequency]] * Table1[[#This Row],[Spend_Factor]]) * Table1[[#This Row],[Seasonality_Factor]]))</f>
        <v>90776</v>
      </c>
    </row>
    <row r="414" spans="1:21">
      <c r="A414" s="1">
        <v>45321</v>
      </c>
      <c r="B414">
        <v>413</v>
      </c>
      <c r="C414" s="3">
        <v>19</v>
      </c>
      <c r="D414" t="s">
        <v>23</v>
      </c>
      <c r="E414" s="2">
        <v>144714</v>
      </c>
      <c r="F414" s="3">
        <v>54</v>
      </c>
      <c r="G414" s="3">
        <v>540</v>
      </c>
      <c r="H414" s="2">
        <v>19226</v>
      </c>
      <c r="I414" s="3">
        <v>2</v>
      </c>
      <c r="J414" s="2">
        <v>13828</v>
      </c>
      <c r="K414" s="3">
        <v>8</v>
      </c>
      <c r="L414" t="s">
        <v>22</v>
      </c>
      <c r="M414" s="2">
        <v>52764</v>
      </c>
      <c r="N414" s="3">
        <v>0</v>
      </c>
      <c r="O414" s="3">
        <v>0</v>
      </c>
      <c r="P414" s="2">
        <f>Table1[[#This Row],[Sales]]-Table1[[#This Row],[Marketing_Spend]]</f>
        <v>38936</v>
      </c>
      <c r="Q414" s="3">
        <f>IF(Table1[[#This Row],[Profit]]&lt;0, 1, 0)</f>
        <v>0</v>
      </c>
      <c r="R414" s="6">
        <f>IF(Table1[[#This Row],[Spending_Score]]&lt;= 33, 1.1, IF(Table1[[#This Row],[Spending_Score]]&lt;=66, 1.4, 1.7))</f>
        <v>1.4</v>
      </c>
      <c r="S414" s="6">
        <f>IF(Table1[[#This Row],[Seasonality]]="Low", 0.8, IF(Table1[[#This Row],[Seasonality]]="High", 1.2, 1))</f>
        <v>0.8</v>
      </c>
      <c r="T414" s="2">
        <f>Table1[[#This Row],[Profit]]/Table1[[#This Row],[Purchase_Frequency]]</f>
        <v>4867</v>
      </c>
      <c r="U414" s="2">
        <f>IF(Table1[[#This Row],[Customer_Churn]] = 1, Table1[[#This Row],[Profit]], (Table1[[#This Row],[Avg_Sales]] * (Table1[[#This Row],[Purchase_Frequency]] * Table1[[#This Row],[Spend_Factor]]) * Table1[[#This Row],[Seasonality_Factor]]))</f>
        <v>43608.32</v>
      </c>
    </row>
    <row r="415" spans="1:21">
      <c r="A415" s="1">
        <v>45329</v>
      </c>
      <c r="B415">
        <v>414</v>
      </c>
      <c r="C415" s="3">
        <v>43</v>
      </c>
      <c r="D415" t="s">
        <v>23</v>
      </c>
      <c r="E415" s="2">
        <v>85375</v>
      </c>
      <c r="F415" s="3">
        <v>74</v>
      </c>
      <c r="G415" s="3">
        <v>744</v>
      </c>
      <c r="H415" s="2">
        <v>33731</v>
      </c>
      <c r="I415" s="3">
        <v>1</v>
      </c>
      <c r="J415" s="2">
        <v>2401</v>
      </c>
      <c r="K415" s="3">
        <v>7</v>
      </c>
      <c r="L415" t="s">
        <v>22</v>
      </c>
      <c r="M415" s="2">
        <v>55799</v>
      </c>
      <c r="N415" s="3">
        <v>1</v>
      </c>
      <c r="O415" s="3">
        <v>0</v>
      </c>
      <c r="P415" s="2">
        <f>Table1[[#This Row],[Sales]]-Table1[[#This Row],[Marketing_Spend]]</f>
        <v>53398</v>
      </c>
      <c r="Q415" s="3">
        <f>IF(Table1[[#This Row],[Profit]]&lt;0, 1, 0)</f>
        <v>0</v>
      </c>
      <c r="R415" s="6">
        <f>IF(Table1[[#This Row],[Spending_Score]]&lt;= 33, 1.1, IF(Table1[[#This Row],[Spending_Score]]&lt;=66, 1.4, 1.7))</f>
        <v>1.7</v>
      </c>
      <c r="S415" s="6">
        <f>IF(Table1[[#This Row],[Seasonality]]="Low", 0.8, IF(Table1[[#This Row],[Seasonality]]="High", 1.2, 1))</f>
        <v>0.8</v>
      </c>
      <c r="T415" s="2">
        <f>Table1[[#This Row],[Profit]]/Table1[[#This Row],[Purchase_Frequency]]</f>
        <v>7628.2857142857147</v>
      </c>
      <c r="U415" s="2">
        <f>IF(Table1[[#This Row],[Customer_Churn]] = 1, Table1[[#This Row],[Profit]], (Table1[[#This Row],[Avg_Sales]] * (Table1[[#This Row],[Purchase_Frequency]] * Table1[[#This Row],[Spend_Factor]]) * Table1[[#This Row],[Seasonality_Factor]]))</f>
        <v>53398</v>
      </c>
    </row>
    <row r="416" spans="1:21">
      <c r="A416" s="1">
        <v>45393</v>
      </c>
      <c r="B416">
        <v>415</v>
      </c>
      <c r="C416" s="3">
        <v>34</v>
      </c>
      <c r="D416" t="s">
        <v>23</v>
      </c>
      <c r="E416" s="2">
        <v>91315</v>
      </c>
      <c r="F416" s="3">
        <v>98</v>
      </c>
      <c r="G416" s="3">
        <v>597</v>
      </c>
      <c r="H416" s="2">
        <v>48922</v>
      </c>
      <c r="I416" s="3">
        <v>0</v>
      </c>
      <c r="J416" s="2">
        <v>16193</v>
      </c>
      <c r="K416" s="3">
        <v>14</v>
      </c>
      <c r="L416" t="s">
        <v>22</v>
      </c>
      <c r="M416" s="2">
        <v>84414</v>
      </c>
      <c r="N416" s="3">
        <v>0</v>
      </c>
      <c r="O416" s="3">
        <v>0</v>
      </c>
      <c r="P416" s="2">
        <f>Table1[[#This Row],[Sales]]-Table1[[#This Row],[Marketing_Spend]]</f>
        <v>68221</v>
      </c>
      <c r="Q416" s="3">
        <f>IF(Table1[[#This Row],[Profit]]&lt;0, 1, 0)</f>
        <v>0</v>
      </c>
      <c r="R416" s="6">
        <f>IF(Table1[[#This Row],[Spending_Score]]&lt;= 33, 1.1, IF(Table1[[#This Row],[Spending_Score]]&lt;=66, 1.4, 1.7))</f>
        <v>1.7</v>
      </c>
      <c r="S416" s="6">
        <f>IF(Table1[[#This Row],[Seasonality]]="Low", 0.8, IF(Table1[[#This Row],[Seasonality]]="High", 1.2, 1))</f>
        <v>0.8</v>
      </c>
      <c r="T416" s="2">
        <f>Table1[[#This Row],[Profit]]/Table1[[#This Row],[Purchase_Frequency]]</f>
        <v>4872.9285714285716</v>
      </c>
      <c r="U416" s="2">
        <f>IF(Table1[[#This Row],[Customer_Churn]] = 1, Table1[[#This Row],[Profit]], (Table1[[#This Row],[Avg_Sales]] * (Table1[[#This Row],[Purchase_Frequency]] * Table1[[#This Row],[Spend_Factor]]) * Table1[[#This Row],[Seasonality_Factor]]))</f>
        <v>92780.560000000012</v>
      </c>
    </row>
    <row r="417" spans="1:21">
      <c r="A417" s="1">
        <v>45400</v>
      </c>
      <c r="B417">
        <v>416</v>
      </c>
      <c r="C417" s="3">
        <v>57</v>
      </c>
      <c r="D417" t="s">
        <v>23</v>
      </c>
      <c r="E417" s="2">
        <v>85375</v>
      </c>
      <c r="F417" s="3">
        <v>57</v>
      </c>
      <c r="G417" s="3">
        <v>335</v>
      </c>
      <c r="H417" s="2">
        <v>49848</v>
      </c>
      <c r="I417" s="3">
        <v>0</v>
      </c>
      <c r="J417" s="2">
        <v>13096</v>
      </c>
      <c r="K417" s="3">
        <v>24</v>
      </c>
      <c r="L417" t="s">
        <v>24</v>
      </c>
      <c r="M417" s="2">
        <v>98095</v>
      </c>
      <c r="N417" s="3">
        <v>1</v>
      </c>
      <c r="O417" s="3">
        <v>0</v>
      </c>
      <c r="P417" s="2">
        <f>Table1[[#This Row],[Sales]]-Table1[[#This Row],[Marketing_Spend]]</f>
        <v>84999</v>
      </c>
      <c r="Q417" s="3">
        <f>IF(Table1[[#This Row],[Profit]]&lt;0, 1, 0)</f>
        <v>0</v>
      </c>
      <c r="R417" s="6">
        <f>IF(Table1[[#This Row],[Spending_Score]]&lt;= 33, 1.1, IF(Table1[[#This Row],[Spending_Score]]&lt;=66, 1.4, 1.7))</f>
        <v>1.4</v>
      </c>
      <c r="S417" s="6">
        <f>IF(Table1[[#This Row],[Seasonality]]="Low", 0.8, IF(Table1[[#This Row],[Seasonality]]="High", 1.2, 1))</f>
        <v>1</v>
      </c>
      <c r="T417" s="2">
        <f>Table1[[#This Row],[Profit]]/Table1[[#This Row],[Purchase_Frequency]]</f>
        <v>3541.625</v>
      </c>
      <c r="U417" s="2">
        <f>IF(Table1[[#This Row],[Customer_Churn]] = 1, Table1[[#This Row],[Profit]], (Table1[[#This Row],[Avg_Sales]] * (Table1[[#This Row],[Purchase_Frequency]] * Table1[[#This Row],[Spend_Factor]]) * Table1[[#This Row],[Seasonality_Factor]]))</f>
        <v>84999</v>
      </c>
    </row>
    <row r="418" spans="1:21">
      <c r="A418" s="1">
        <v>45342</v>
      </c>
      <c r="B418">
        <v>417</v>
      </c>
      <c r="C418" s="3">
        <v>50</v>
      </c>
      <c r="D418" t="s">
        <v>21</v>
      </c>
      <c r="E418" s="2">
        <v>146205</v>
      </c>
      <c r="F418" s="3">
        <v>90</v>
      </c>
      <c r="G418" s="3">
        <v>383</v>
      </c>
      <c r="H418" s="2">
        <v>8390</v>
      </c>
      <c r="I418" s="3">
        <v>0</v>
      </c>
      <c r="J418" s="2">
        <v>5214</v>
      </c>
      <c r="K418" s="3">
        <v>23</v>
      </c>
      <c r="L418" t="s">
        <v>22</v>
      </c>
      <c r="M418" s="2">
        <v>77307</v>
      </c>
      <c r="N418" s="3">
        <v>0</v>
      </c>
      <c r="O418" s="3">
        <v>0</v>
      </c>
      <c r="P418" s="2">
        <f>Table1[[#This Row],[Sales]]-Table1[[#This Row],[Marketing_Spend]]</f>
        <v>72093</v>
      </c>
      <c r="Q418" s="3">
        <f>IF(Table1[[#This Row],[Profit]]&lt;0, 1, 0)</f>
        <v>0</v>
      </c>
      <c r="R418" s="6">
        <f>IF(Table1[[#This Row],[Spending_Score]]&lt;= 33, 1.1, IF(Table1[[#This Row],[Spending_Score]]&lt;=66, 1.4, 1.7))</f>
        <v>1.7</v>
      </c>
      <c r="S418" s="6">
        <f>IF(Table1[[#This Row],[Seasonality]]="Low", 0.8, IF(Table1[[#This Row],[Seasonality]]="High", 1.2, 1))</f>
        <v>0.8</v>
      </c>
      <c r="T418" s="2">
        <f>Table1[[#This Row],[Profit]]/Table1[[#This Row],[Purchase_Frequency]]</f>
        <v>3134.478260869565</v>
      </c>
      <c r="U418" s="2">
        <f>IF(Table1[[#This Row],[Customer_Churn]] = 1, Table1[[#This Row],[Profit]], (Table1[[#This Row],[Avg_Sales]] * (Table1[[#This Row],[Purchase_Frequency]] * Table1[[#This Row],[Spend_Factor]]) * Table1[[#This Row],[Seasonality_Factor]]))</f>
        <v>98046.48</v>
      </c>
    </row>
    <row r="419" spans="1:21">
      <c r="A419" s="1">
        <v>45345</v>
      </c>
      <c r="B419">
        <v>418</v>
      </c>
      <c r="C419" s="3">
        <v>26</v>
      </c>
      <c r="D419" t="s">
        <v>23</v>
      </c>
      <c r="E419" s="2">
        <v>34153</v>
      </c>
      <c r="F419" s="3">
        <v>41</v>
      </c>
      <c r="G419" s="3">
        <v>751</v>
      </c>
      <c r="H419" s="2">
        <v>10997</v>
      </c>
      <c r="I419" s="3">
        <v>0</v>
      </c>
      <c r="J419" s="2">
        <v>12023</v>
      </c>
      <c r="K419" s="3">
        <v>3</v>
      </c>
      <c r="L419" t="s">
        <v>24</v>
      </c>
      <c r="M419" s="2">
        <v>87062</v>
      </c>
      <c r="N419" s="3">
        <v>0</v>
      </c>
      <c r="O419" s="3">
        <v>0</v>
      </c>
      <c r="P419" s="2">
        <f>Table1[[#This Row],[Sales]]-Table1[[#This Row],[Marketing_Spend]]</f>
        <v>75039</v>
      </c>
      <c r="Q419" s="3">
        <f>IF(Table1[[#This Row],[Profit]]&lt;0, 1, 0)</f>
        <v>0</v>
      </c>
      <c r="R419" s="6">
        <f>IF(Table1[[#This Row],[Spending_Score]]&lt;= 33, 1.1, IF(Table1[[#This Row],[Spending_Score]]&lt;=66, 1.4, 1.7))</f>
        <v>1.4</v>
      </c>
      <c r="S419" s="6">
        <f>IF(Table1[[#This Row],[Seasonality]]="Low", 0.8, IF(Table1[[#This Row],[Seasonality]]="High", 1.2, 1))</f>
        <v>1</v>
      </c>
      <c r="T419" s="2">
        <f>Table1[[#This Row],[Profit]]/Table1[[#This Row],[Purchase_Frequency]]</f>
        <v>25013</v>
      </c>
      <c r="U419" s="2">
        <f>IF(Table1[[#This Row],[Customer_Churn]] = 1, Table1[[#This Row],[Profit]], (Table1[[#This Row],[Avg_Sales]] * (Table1[[#This Row],[Purchase_Frequency]] * Table1[[#This Row],[Spend_Factor]]) * Table1[[#This Row],[Seasonality_Factor]]))</f>
        <v>105054.59999999998</v>
      </c>
    </row>
    <row r="420" spans="1:21">
      <c r="A420" s="1">
        <v>45299</v>
      </c>
      <c r="B420">
        <v>419</v>
      </c>
      <c r="C420" s="3">
        <v>60</v>
      </c>
      <c r="D420" t="s">
        <v>23</v>
      </c>
      <c r="E420" s="2">
        <v>129415</v>
      </c>
      <c r="F420" s="3">
        <v>3</v>
      </c>
      <c r="G420" s="3">
        <v>684</v>
      </c>
      <c r="H420" s="2">
        <v>17693</v>
      </c>
      <c r="I420" s="3">
        <v>0</v>
      </c>
      <c r="J420" s="2">
        <v>12950</v>
      </c>
      <c r="K420" s="3">
        <v>18</v>
      </c>
      <c r="L420" t="s">
        <v>24</v>
      </c>
      <c r="M420" s="2">
        <v>36923</v>
      </c>
      <c r="N420" s="3">
        <v>0</v>
      </c>
      <c r="O420" s="3">
        <v>0</v>
      </c>
      <c r="P420" s="2">
        <f>Table1[[#This Row],[Sales]]-Table1[[#This Row],[Marketing_Spend]]</f>
        <v>23973</v>
      </c>
      <c r="Q420" s="3">
        <f>IF(Table1[[#This Row],[Profit]]&lt;0, 1, 0)</f>
        <v>0</v>
      </c>
      <c r="R420" s="6">
        <f>IF(Table1[[#This Row],[Spending_Score]]&lt;= 33, 1.1, IF(Table1[[#This Row],[Spending_Score]]&lt;=66, 1.4, 1.7))</f>
        <v>1.1000000000000001</v>
      </c>
      <c r="S420" s="6">
        <f>IF(Table1[[#This Row],[Seasonality]]="Low", 0.8, IF(Table1[[#This Row],[Seasonality]]="High", 1.2, 1))</f>
        <v>1</v>
      </c>
      <c r="T420" s="2">
        <f>Table1[[#This Row],[Profit]]/Table1[[#This Row],[Purchase_Frequency]]</f>
        <v>1331.8333333333333</v>
      </c>
      <c r="U420" s="2">
        <f>IF(Table1[[#This Row],[Customer_Churn]] = 1, Table1[[#This Row],[Profit]], (Table1[[#This Row],[Avg_Sales]] * (Table1[[#This Row],[Purchase_Frequency]] * Table1[[#This Row],[Spend_Factor]]) * Table1[[#This Row],[Seasonality_Factor]]))</f>
        <v>26370.3</v>
      </c>
    </row>
    <row r="421" spans="1:21">
      <c r="A421" s="1">
        <v>45318</v>
      </c>
      <c r="B421">
        <v>420</v>
      </c>
      <c r="C421" s="3">
        <v>65</v>
      </c>
      <c r="D421" t="s">
        <v>23</v>
      </c>
      <c r="E421" s="2">
        <v>96325</v>
      </c>
      <c r="F421" s="3">
        <v>6</v>
      </c>
      <c r="G421" s="3">
        <v>471</v>
      </c>
      <c r="H421" s="2">
        <v>47092</v>
      </c>
      <c r="I421" s="3">
        <v>2</v>
      </c>
      <c r="J421" s="2">
        <v>11704</v>
      </c>
      <c r="K421" s="3">
        <v>16</v>
      </c>
      <c r="L421" t="s">
        <v>25</v>
      </c>
      <c r="M421" s="2">
        <v>83388</v>
      </c>
      <c r="N421" s="3">
        <v>0</v>
      </c>
      <c r="O421" s="3">
        <v>0</v>
      </c>
      <c r="P421" s="2">
        <f>Table1[[#This Row],[Sales]]-Table1[[#This Row],[Marketing_Spend]]</f>
        <v>71684</v>
      </c>
      <c r="Q421" s="3">
        <f>IF(Table1[[#This Row],[Profit]]&lt;0, 1, 0)</f>
        <v>0</v>
      </c>
      <c r="R421" s="6">
        <f>IF(Table1[[#This Row],[Spending_Score]]&lt;= 33, 1.1, IF(Table1[[#This Row],[Spending_Score]]&lt;=66, 1.4, 1.7))</f>
        <v>1.1000000000000001</v>
      </c>
      <c r="S421" s="6">
        <f>IF(Table1[[#This Row],[Seasonality]]="Low", 0.8, IF(Table1[[#This Row],[Seasonality]]="High", 1.2, 1))</f>
        <v>1.2</v>
      </c>
      <c r="T421" s="2">
        <f>Table1[[#This Row],[Profit]]/Table1[[#This Row],[Purchase_Frequency]]</f>
        <v>4480.25</v>
      </c>
      <c r="U421" s="2">
        <f>IF(Table1[[#This Row],[Customer_Churn]] = 1, Table1[[#This Row],[Profit]], (Table1[[#This Row],[Avg_Sales]] * (Table1[[#This Row],[Purchase_Frequency]] * Table1[[#This Row],[Spend_Factor]]) * Table1[[#This Row],[Seasonality_Factor]]))</f>
        <v>94622.88</v>
      </c>
    </row>
    <row r="422" spans="1:21">
      <c r="A422" s="1">
        <v>45318</v>
      </c>
      <c r="B422">
        <v>421</v>
      </c>
      <c r="C422" s="3">
        <v>56</v>
      </c>
      <c r="D422" t="s">
        <v>23</v>
      </c>
      <c r="E422" s="2">
        <v>129701</v>
      </c>
      <c r="F422" s="3">
        <v>5</v>
      </c>
      <c r="G422" s="3">
        <v>675</v>
      </c>
      <c r="H422" s="2">
        <v>5541</v>
      </c>
      <c r="I422" s="3">
        <v>1</v>
      </c>
      <c r="J422" s="2">
        <v>11343</v>
      </c>
      <c r="K422" s="3">
        <v>23</v>
      </c>
      <c r="L422" t="s">
        <v>25</v>
      </c>
      <c r="M422" s="2">
        <v>52574</v>
      </c>
      <c r="N422" s="3">
        <v>0</v>
      </c>
      <c r="O422" s="3">
        <v>0</v>
      </c>
      <c r="P422" s="2">
        <f>Table1[[#This Row],[Sales]]-Table1[[#This Row],[Marketing_Spend]]</f>
        <v>41231</v>
      </c>
      <c r="Q422" s="3">
        <f>IF(Table1[[#This Row],[Profit]]&lt;0, 1, 0)</f>
        <v>0</v>
      </c>
      <c r="R422" s="6">
        <f>IF(Table1[[#This Row],[Spending_Score]]&lt;= 33, 1.1, IF(Table1[[#This Row],[Spending_Score]]&lt;=66, 1.4, 1.7))</f>
        <v>1.1000000000000001</v>
      </c>
      <c r="S422" s="6">
        <f>IF(Table1[[#This Row],[Seasonality]]="Low", 0.8, IF(Table1[[#This Row],[Seasonality]]="High", 1.2, 1))</f>
        <v>1.2</v>
      </c>
      <c r="T422" s="2">
        <f>Table1[[#This Row],[Profit]]/Table1[[#This Row],[Purchase_Frequency]]</f>
        <v>1792.6521739130435</v>
      </c>
      <c r="U422" s="2">
        <f>IF(Table1[[#This Row],[Customer_Churn]] = 1, Table1[[#This Row],[Profit]], (Table1[[#This Row],[Avg_Sales]] * (Table1[[#This Row],[Purchase_Frequency]] * Table1[[#This Row],[Spend_Factor]]) * Table1[[#This Row],[Seasonality_Factor]]))</f>
        <v>54424.92</v>
      </c>
    </row>
    <row r="423" spans="1:21">
      <c r="A423" s="1">
        <v>45389</v>
      </c>
      <c r="B423">
        <v>422</v>
      </c>
      <c r="C423" s="3">
        <v>46</v>
      </c>
      <c r="D423" t="s">
        <v>23</v>
      </c>
      <c r="E423" s="2">
        <v>32999</v>
      </c>
      <c r="F423" s="3">
        <v>5</v>
      </c>
      <c r="G423" s="3">
        <v>661</v>
      </c>
      <c r="H423" s="2">
        <v>29817</v>
      </c>
      <c r="I423" s="3">
        <v>2</v>
      </c>
      <c r="J423" s="2">
        <v>12867</v>
      </c>
      <c r="K423" s="3">
        <v>19</v>
      </c>
      <c r="L423" t="s">
        <v>22</v>
      </c>
      <c r="M423" s="2">
        <v>48391</v>
      </c>
      <c r="N423" s="3">
        <v>1</v>
      </c>
      <c r="O423" s="3">
        <v>0</v>
      </c>
      <c r="P423" s="2">
        <f>Table1[[#This Row],[Sales]]-Table1[[#This Row],[Marketing_Spend]]</f>
        <v>35524</v>
      </c>
      <c r="Q423" s="3">
        <f>IF(Table1[[#This Row],[Profit]]&lt;0, 1, 0)</f>
        <v>0</v>
      </c>
      <c r="R423" s="6">
        <f>IF(Table1[[#This Row],[Spending_Score]]&lt;= 33, 1.1, IF(Table1[[#This Row],[Spending_Score]]&lt;=66, 1.4, 1.7))</f>
        <v>1.1000000000000001</v>
      </c>
      <c r="S423" s="6">
        <f>IF(Table1[[#This Row],[Seasonality]]="Low", 0.8, IF(Table1[[#This Row],[Seasonality]]="High", 1.2, 1))</f>
        <v>0.8</v>
      </c>
      <c r="T423" s="2">
        <f>Table1[[#This Row],[Profit]]/Table1[[#This Row],[Purchase_Frequency]]</f>
        <v>1869.6842105263158</v>
      </c>
      <c r="U423" s="2">
        <f>IF(Table1[[#This Row],[Customer_Churn]] = 1, Table1[[#This Row],[Profit]], (Table1[[#This Row],[Avg_Sales]] * (Table1[[#This Row],[Purchase_Frequency]] * Table1[[#This Row],[Spend_Factor]]) * Table1[[#This Row],[Seasonality_Factor]]))</f>
        <v>35524</v>
      </c>
    </row>
    <row r="424" spans="1:21">
      <c r="A424" s="1">
        <v>45312</v>
      </c>
      <c r="B424">
        <v>423</v>
      </c>
      <c r="C424" s="3">
        <v>59</v>
      </c>
      <c r="D424" t="s">
        <v>23</v>
      </c>
      <c r="E424" s="2">
        <v>75318</v>
      </c>
      <c r="F424" s="3">
        <v>54</v>
      </c>
      <c r="G424" s="3">
        <v>440</v>
      </c>
      <c r="H424" s="2">
        <v>42861</v>
      </c>
      <c r="I424" s="3">
        <v>0</v>
      </c>
      <c r="J424" s="2">
        <v>3745</v>
      </c>
      <c r="K424" s="3">
        <v>19</v>
      </c>
      <c r="L424" t="s">
        <v>24</v>
      </c>
      <c r="M424" s="2">
        <v>58664</v>
      </c>
      <c r="N424" s="3">
        <v>1</v>
      </c>
      <c r="O424" s="3">
        <v>1</v>
      </c>
      <c r="P424" s="2">
        <f>Table1[[#This Row],[Sales]]-Table1[[#This Row],[Marketing_Spend]]</f>
        <v>54919</v>
      </c>
      <c r="Q424" s="3">
        <f>IF(Table1[[#This Row],[Profit]]&lt;0, 1, 0)</f>
        <v>0</v>
      </c>
      <c r="R424" s="6">
        <f>IF(Table1[[#This Row],[Spending_Score]]&lt;= 33, 1.1, IF(Table1[[#This Row],[Spending_Score]]&lt;=66, 1.4, 1.7))</f>
        <v>1.4</v>
      </c>
      <c r="S424" s="6">
        <f>IF(Table1[[#This Row],[Seasonality]]="Low", 0.8, IF(Table1[[#This Row],[Seasonality]]="High", 1.2, 1))</f>
        <v>1</v>
      </c>
      <c r="T424" s="2">
        <f>Table1[[#This Row],[Profit]]/Table1[[#This Row],[Purchase_Frequency]]</f>
        <v>2890.4736842105262</v>
      </c>
      <c r="U424" s="2">
        <f>IF(Table1[[#This Row],[Customer_Churn]] = 1, Table1[[#This Row],[Profit]], (Table1[[#This Row],[Avg_Sales]] * (Table1[[#This Row],[Purchase_Frequency]] * Table1[[#This Row],[Spend_Factor]]) * Table1[[#This Row],[Seasonality_Factor]]))</f>
        <v>54919</v>
      </c>
    </row>
    <row r="425" spans="1:21">
      <c r="A425" s="1">
        <v>45321</v>
      </c>
      <c r="B425">
        <v>424</v>
      </c>
      <c r="C425" s="3">
        <v>43</v>
      </c>
      <c r="D425" t="s">
        <v>21</v>
      </c>
      <c r="E425" s="2">
        <v>20814</v>
      </c>
      <c r="F425" s="3">
        <v>47</v>
      </c>
      <c r="G425" s="3">
        <v>417</v>
      </c>
      <c r="H425" s="2">
        <v>18428</v>
      </c>
      <c r="I425" s="3">
        <v>0</v>
      </c>
      <c r="J425" s="2">
        <v>4866</v>
      </c>
      <c r="K425" s="3">
        <v>18</v>
      </c>
      <c r="L425" t="s">
        <v>25</v>
      </c>
      <c r="M425" s="2">
        <v>72384</v>
      </c>
      <c r="N425" s="3">
        <v>0</v>
      </c>
      <c r="O425" s="3">
        <v>1</v>
      </c>
      <c r="P425" s="2">
        <f>Table1[[#This Row],[Sales]]-Table1[[#This Row],[Marketing_Spend]]</f>
        <v>67518</v>
      </c>
      <c r="Q425" s="3">
        <f>IF(Table1[[#This Row],[Profit]]&lt;0, 1, 0)</f>
        <v>0</v>
      </c>
      <c r="R425" s="6">
        <f>IF(Table1[[#This Row],[Spending_Score]]&lt;= 33, 1.1, IF(Table1[[#This Row],[Spending_Score]]&lt;=66, 1.4, 1.7))</f>
        <v>1.4</v>
      </c>
      <c r="S425" s="6">
        <f>IF(Table1[[#This Row],[Seasonality]]="Low", 0.8, IF(Table1[[#This Row],[Seasonality]]="High", 1.2, 1))</f>
        <v>1.2</v>
      </c>
      <c r="T425" s="2">
        <f>Table1[[#This Row],[Profit]]/Table1[[#This Row],[Purchase_Frequency]]</f>
        <v>3751</v>
      </c>
      <c r="U425" s="2">
        <f>IF(Table1[[#This Row],[Customer_Churn]] = 1, Table1[[#This Row],[Profit]], (Table1[[#This Row],[Avg_Sales]] * (Table1[[#This Row],[Purchase_Frequency]] * Table1[[#This Row],[Spend_Factor]]) * Table1[[#This Row],[Seasonality_Factor]]))</f>
        <v>113430.23999999999</v>
      </c>
    </row>
    <row r="426" spans="1:21">
      <c r="A426" s="1">
        <v>45388</v>
      </c>
      <c r="B426">
        <v>425</v>
      </c>
      <c r="C426" s="3">
        <v>52</v>
      </c>
      <c r="D426" t="s">
        <v>21</v>
      </c>
      <c r="E426" s="2">
        <v>135033</v>
      </c>
      <c r="F426" s="3">
        <v>87</v>
      </c>
      <c r="G426" s="3">
        <v>588</v>
      </c>
      <c r="H426" s="2">
        <v>29817</v>
      </c>
      <c r="I426" s="3">
        <v>0</v>
      </c>
      <c r="J426" s="2">
        <v>12956</v>
      </c>
      <c r="K426" s="3">
        <v>20</v>
      </c>
      <c r="L426" t="s">
        <v>22</v>
      </c>
      <c r="M426" s="2">
        <v>36027</v>
      </c>
      <c r="N426" s="3">
        <v>0</v>
      </c>
      <c r="O426" s="3">
        <v>0</v>
      </c>
      <c r="P426" s="2">
        <f>Table1[[#This Row],[Sales]]-Table1[[#This Row],[Marketing_Spend]]</f>
        <v>23071</v>
      </c>
      <c r="Q426" s="3">
        <f>IF(Table1[[#This Row],[Profit]]&lt;0, 1, 0)</f>
        <v>0</v>
      </c>
      <c r="R426" s="6">
        <f>IF(Table1[[#This Row],[Spending_Score]]&lt;= 33, 1.1, IF(Table1[[#This Row],[Spending_Score]]&lt;=66, 1.4, 1.7))</f>
        <v>1.7</v>
      </c>
      <c r="S426" s="6">
        <f>IF(Table1[[#This Row],[Seasonality]]="Low", 0.8, IF(Table1[[#This Row],[Seasonality]]="High", 1.2, 1))</f>
        <v>0.8</v>
      </c>
      <c r="T426" s="2">
        <f>Table1[[#This Row],[Profit]]/Table1[[#This Row],[Purchase_Frequency]]</f>
        <v>1153.55</v>
      </c>
      <c r="U426" s="2">
        <f>IF(Table1[[#This Row],[Customer_Churn]] = 1, Table1[[#This Row],[Profit]], (Table1[[#This Row],[Avg_Sales]] * (Table1[[#This Row],[Purchase_Frequency]] * Table1[[#This Row],[Spend_Factor]]) * Table1[[#This Row],[Seasonality_Factor]]))</f>
        <v>31376.559999999998</v>
      </c>
    </row>
    <row r="427" spans="1:21">
      <c r="A427" s="1">
        <v>45319</v>
      </c>
      <c r="B427">
        <v>426</v>
      </c>
      <c r="C427" s="3">
        <v>67</v>
      </c>
      <c r="D427" t="s">
        <v>23</v>
      </c>
      <c r="E427" s="2">
        <v>96077</v>
      </c>
      <c r="F427" s="3">
        <v>49</v>
      </c>
      <c r="G427" s="3">
        <v>519</v>
      </c>
      <c r="H427" s="2">
        <v>15258</v>
      </c>
      <c r="I427" s="3">
        <v>0</v>
      </c>
      <c r="J427" s="2">
        <v>6818</v>
      </c>
      <c r="K427" s="3">
        <v>16</v>
      </c>
      <c r="L427" t="s">
        <v>25</v>
      </c>
      <c r="M427" s="2">
        <v>40464</v>
      </c>
      <c r="N427" s="3">
        <v>1</v>
      </c>
      <c r="O427" s="3">
        <v>0</v>
      </c>
      <c r="P427" s="2">
        <f>Table1[[#This Row],[Sales]]-Table1[[#This Row],[Marketing_Spend]]</f>
        <v>33646</v>
      </c>
      <c r="Q427" s="3">
        <f>IF(Table1[[#This Row],[Profit]]&lt;0, 1, 0)</f>
        <v>0</v>
      </c>
      <c r="R427" s="6">
        <f>IF(Table1[[#This Row],[Spending_Score]]&lt;= 33, 1.1, IF(Table1[[#This Row],[Spending_Score]]&lt;=66, 1.4, 1.7))</f>
        <v>1.4</v>
      </c>
      <c r="S427" s="6">
        <f>IF(Table1[[#This Row],[Seasonality]]="Low", 0.8, IF(Table1[[#This Row],[Seasonality]]="High", 1.2, 1))</f>
        <v>1.2</v>
      </c>
      <c r="T427" s="2">
        <f>Table1[[#This Row],[Profit]]/Table1[[#This Row],[Purchase_Frequency]]</f>
        <v>2102.875</v>
      </c>
      <c r="U427" s="2">
        <f>IF(Table1[[#This Row],[Customer_Churn]] = 1, Table1[[#This Row],[Profit]], (Table1[[#This Row],[Avg_Sales]] * (Table1[[#This Row],[Purchase_Frequency]] * Table1[[#This Row],[Spend_Factor]]) * Table1[[#This Row],[Seasonality_Factor]]))</f>
        <v>33646</v>
      </c>
    </row>
    <row r="428" spans="1:21">
      <c r="A428" s="1">
        <v>45402</v>
      </c>
      <c r="B428">
        <v>427</v>
      </c>
      <c r="C428" s="3">
        <v>42</v>
      </c>
      <c r="D428" t="s">
        <v>23</v>
      </c>
      <c r="E428" s="2">
        <v>110474</v>
      </c>
      <c r="F428" s="3">
        <v>9</v>
      </c>
      <c r="G428" s="3">
        <v>325</v>
      </c>
      <c r="H428" s="2">
        <v>21044</v>
      </c>
      <c r="I428" s="3">
        <v>1</v>
      </c>
      <c r="J428" s="2">
        <v>19606</v>
      </c>
      <c r="K428" s="3">
        <v>8</v>
      </c>
      <c r="L428" t="s">
        <v>25</v>
      </c>
      <c r="M428" s="2">
        <v>39485</v>
      </c>
      <c r="N428" s="3">
        <v>1</v>
      </c>
      <c r="O428" s="3">
        <v>1</v>
      </c>
      <c r="P428" s="2">
        <f>Table1[[#This Row],[Sales]]-Table1[[#This Row],[Marketing_Spend]]</f>
        <v>19879</v>
      </c>
      <c r="Q428" s="3">
        <f>IF(Table1[[#This Row],[Profit]]&lt;0, 1, 0)</f>
        <v>0</v>
      </c>
      <c r="R428" s="6">
        <f>IF(Table1[[#This Row],[Spending_Score]]&lt;= 33, 1.1, IF(Table1[[#This Row],[Spending_Score]]&lt;=66, 1.4, 1.7))</f>
        <v>1.1000000000000001</v>
      </c>
      <c r="S428" s="6">
        <f>IF(Table1[[#This Row],[Seasonality]]="Low", 0.8, IF(Table1[[#This Row],[Seasonality]]="High", 1.2, 1))</f>
        <v>1.2</v>
      </c>
      <c r="T428" s="2">
        <f>Table1[[#This Row],[Profit]]/Table1[[#This Row],[Purchase_Frequency]]</f>
        <v>2484.875</v>
      </c>
      <c r="U428" s="2">
        <f>IF(Table1[[#This Row],[Customer_Churn]] = 1, Table1[[#This Row],[Profit]], (Table1[[#This Row],[Avg_Sales]] * (Table1[[#This Row],[Purchase_Frequency]] * Table1[[#This Row],[Spend_Factor]]) * Table1[[#This Row],[Seasonality_Factor]]))</f>
        <v>19879</v>
      </c>
    </row>
    <row r="429" spans="1:21">
      <c r="A429" s="1">
        <v>45355</v>
      </c>
      <c r="B429">
        <v>428</v>
      </c>
      <c r="C429" s="3">
        <v>41</v>
      </c>
      <c r="D429" t="s">
        <v>23</v>
      </c>
      <c r="E429" s="2">
        <v>22443</v>
      </c>
      <c r="F429" s="3">
        <v>99</v>
      </c>
      <c r="G429" s="3">
        <v>820</v>
      </c>
      <c r="H429" s="2">
        <v>34411</v>
      </c>
      <c r="I429" s="3">
        <v>0</v>
      </c>
      <c r="J429" s="2">
        <v>17093</v>
      </c>
      <c r="K429" s="3">
        <v>28</v>
      </c>
      <c r="L429" t="s">
        <v>24</v>
      </c>
      <c r="M429" s="2">
        <v>24456</v>
      </c>
      <c r="N429" s="3">
        <v>0</v>
      </c>
      <c r="O429" s="3">
        <v>1</v>
      </c>
      <c r="P429" s="2">
        <f>Table1[[#This Row],[Sales]]-Table1[[#This Row],[Marketing_Spend]]</f>
        <v>7363</v>
      </c>
      <c r="Q429" s="3">
        <f>IF(Table1[[#This Row],[Profit]]&lt;0, 1, 0)</f>
        <v>0</v>
      </c>
      <c r="R429" s="6">
        <f>IF(Table1[[#This Row],[Spending_Score]]&lt;= 33, 1.1, IF(Table1[[#This Row],[Spending_Score]]&lt;=66, 1.4, 1.7))</f>
        <v>1.7</v>
      </c>
      <c r="S429" s="6">
        <f>IF(Table1[[#This Row],[Seasonality]]="Low", 0.8, IF(Table1[[#This Row],[Seasonality]]="High", 1.2, 1))</f>
        <v>1</v>
      </c>
      <c r="T429" s="2">
        <f>Table1[[#This Row],[Profit]]/Table1[[#This Row],[Purchase_Frequency]]</f>
        <v>262.96428571428572</v>
      </c>
      <c r="U429" s="2">
        <f>IF(Table1[[#This Row],[Customer_Churn]] = 1, Table1[[#This Row],[Profit]], (Table1[[#This Row],[Avg_Sales]] * (Table1[[#This Row],[Purchase_Frequency]] * Table1[[#This Row],[Spend_Factor]]) * Table1[[#This Row],[Seasonality_Factor]]))</f>
        <v>12517.1</v>
      </c>
    </row>
    <row r="430" spans="1:21">
      <c r="A430" s="1">
        <v>45388</v>
      </c>
      <c r="B430">
        <v>429</v>
      </c>
      <c r="C430" s="3">
        <v>30</v>
      </c>
      <c r="D430" t="s">
        <v>21</v>
      </c>
      <c r="E430" s="2">
        <v>95993</v>
      </c>
      <c r="F430" s="3">
        <v>20</v>
      </c>
      <c r="G430" s="3">
        <v>309</v>
      </c>
      <c r="H430" s="2">
        <v>29817</v>
      </c>
      <c r="I430" s="3">
        <v>1</v>
      </c>
      <c r="J430" s="2">
        <v>16493</v>
      </c>
      <c r="K430" s="3">
        <v>1</v>
      </c>
      <c r="L430" t="s">
        <v>24</v>
      </c>
      <c r="M430" s="2">
        <v>79795</v>
      </c>
      <c r="N430" s="3">
        <v>0</v>
      </c>
      <c r="O430" s="3">
        <v>0</v>
      </c>
      <c r="P430" s="2">
        <f>Table1[[#This Row],[Sales]]-Table1[[#This Row],[Marketing_Spend]]</f>
        <v>63302</v>
      </c>
      <c r="Q430" s="3">
        <f>IF(Table1[[#This Row],[Profit]]&lt;0, 1, 0)</f>
        <v>0</v>
      </c>
      <c r="R430" s="6">
        <f>IF(Table1[[#This Row],[Spending_Score]]&lt;= 33, 1.1, IF(Table1[[#This Row],[Spending_Score]]&lt;=66, 1.4, 1.7))</f>
        <v>1.1000000000000001</v>
      </c>
      <c r="S430" s="6">
        <f>IF(Table1[[#This Row],[Seasonality]]="Low", 0.8, IF(Table1[[#This Row],[Seasonality]]="High", 1.2, 1))</f>
        <v>1</v>
      </c>
      <c r="T430" s="2">
        <f>Table1[[#This Row],[Profit]]/Table1[[#This Row],[Purchase_Frequency]]</f>
        <v>63302</v>
      </c>
      <c r="U430" s="2">
        <f>IF(Table1[[#This Row],[Customer_Churn]] = 1, Table1[[#This Row],[Profit]], (Table1[[#This Row],[Avg_Sales]] * (Table1[[#This Row],[Purchase_Frequency]] * Table1[[#This Row],[Spend_Factor]]) * Table1[[#This Row],[Seasonality_Factor]]))</f>
        <v>69632.200000000012</v>
      </c>
    </row>
    <row r="431" spans="1:21">
      <c r="A431" s="1">
        <v>45360</v>
      </c>
      <c r="B431">
        <v>430</v>
      </c>
      <c r="C431" s="3">
        <v>24</v>
      </c>
      <c r="D431" t="s">
        <v>23</v>
      </c>
      <c r="E431" s="2">
        <v>95916</v>
      </c>
      <c r="F431" s="3">
        <v>61</v>
      </c>
      <c r="G431" s="3">
        <v>677</v>
      </c>
      <c r="H431" s="2">
        <v>33854</v>
      </c>
      <c r="I431" s="3">
        <v>0</v>
      </c>
      <c r="J431" s="2">
        <v>18908</v>
      </c>
      <c r="K431" s="3">
        <v>17</v>
      </c>
      <c r="L431" t="s">
        <v>25</v>
      </c>
      <c r="M431" s="2">
        <v>40554</v>
      </c>
      <c r="N431" s="3">
        <v>0</v>
      </c>
      <c r="O431" s="3">
        <v>0</v>
      </c>
      <c r="P431" s="2">
        <f>Table1[[#This Row],[Sales]]-Table1[[#This Row],[Marketing_Spend]]</f>
        <v>21646</v>
      </c>
      <c r="Q431" s="3">
        <f>IF(Table1[[#This Row],[Profit]]&lt;0, 1, 0)</f>
        <v>0</v>
      </c>
      <c r="R431" s="6">
        <f>IF(Table1[[#This Row],[Spending_Score]]&lt;= 33, 1.1, IF(Table1[[#This Row],[Spending_Score]]&lt;=66, 1.4, 1.7))</f>
        <v>1.4</v>
      </c>
      <c r="S431" s="6">
        <f>IF(Table1[[#This Row],[Seasonality]]="Low", 0.8, IF(Table1[[#This Row],[Seasonality]]="High", 1.2, 1))</f>
        <v>1.2</v>
      </c>
      <c r="T431" s="2">
        <f>Table1[[#This Row],[Profit]]/Table1[[#This Row],[Purchase_Frequency]]</f>
        <v>1273.2941176470588</v>
      </c>
      <c r="U431" s="2">
        <f>IF(Table1[[#This Row],[Customer_Churn]] = 1, Table1[[#This Row],[Profit]], (Table1[[#This Row],[Avg_Sales]] * (Table1[[#This Row],[Purchase_Frequency]] * Table1[[#This Row],[Spend_Factor]]) * Table1[[#This Row],[Seasonality_Factor]]))</f>
        <v>36365.279999999992</v>
      </c>
    </row>
    <row r="432" spans="1:21">
      <c r="A432" s="1">
        <v>45352</v>
      </c>
      <c r="B432">
        <v>431</v>
      </c>
      <c r="C432" s="3">
        <v>53</v>
      </c>
      <c r="D432" t="s">
        <v>21</v>
      </c>
      <c r="E432" s="2">
        <v>93319</v>
      </c>
      <c r="F432" s="3">
        <v>35</v>
      </c>
      <c r="G432" s="3">
        <v>451</v>
      </c>
      <c r="H432" s="2">
        <v>11256</v>
      </c>
      <c r="I432" s="3">
        <v>1</v>
      </c>
      <c r="J432" s="2">
        <v>9224</v>
      </c>
      <c r="K432" s="3">
        <v>12</v>
      </c>
      <c r="L432" t="s">
        <v>25</v>
      </c>
      <c r="M432" s="2">
        <v>51922</v>
      </c>
      <c r="N432" s="3">
        <v>1</v>
      </c>
      <c r="O432" s="3">
        <v>0</v>
      </c>
      <c r="P432" s="2">
        <f>Table1[[#This Row],[Sales]]-Table1[[#This Row],[Marketing_Spend]]</f>
        <v>42698</v>
      </c>
      <c r="Q432" s="3">
        <f>IF(Table1[[#This Row],[Profit]]&lt;0, 1, 0)</f>
        <v>0</v>
      </c>
      <c r="R432" s="6">
        <f>IF(Table1[[#This Row],[Spending_Score]]&lt;= 33, 1.1, IF(Table1[[#This Row],[Spending_Score]]&lt;=66, 1.4, 1.7))</f>
        <v>1.4</v>
      </c>
      <c r="S432" s="6">
        <f>IF(Table1[[#This Row],[Seasonality]]="Low", 0.8, IF(Table1[[#This Row],[Seasonality]]="High", 1.2, 1))</f>
        <v>1.2</v>
      </c>
      <c r="T432" s="2">
        <f>Table1[[#This Row],[Profit]]/Table1[[#This Row],[Purchase_Frequency]]</f>
        <v>3558.1666666666665</v>
      </c>
      <c r="U432" s="2">
        <f>IF(Table1[[#This Row],[Customer_Churn]] = 1, Table1[[#This Row],[Profit]], (Table1[[#This Row],[Avg_Sales]] * (Table1[[#This Row],[Purchase_Frequency]] * Table1[[#This Row],[Spend_Factor]]) * Table1[[#This Row],[Seasonality_Factor]]))</f>
        <v>42698</v>
      </c>
    </row>
    <row r="433" spans="1:21">
      <c r="A433" s="1">
        <v>45339</v>
      </c>
      <c r="B433">
        <v>432</v>
      </c>
      <c r="C433" s="3">
        <v>62</v>
      </c>
      <c r="D433" t="s">
        <v>23</v>
      </c>
      <c r="E433" s="2">
        <v>85375</v>
      </c>
      <c r="F433" s="3">
        <v>50</v>
      </c>
      <c r="G433" s="3">
        <v>348</v>
      </c>
      <c r="H433" s="2">
        <v>15720</v>
      </c>
      <c r="I433" s="3">
        <v>2</v>
      </c>
      <c r="J433" s="2">
        <v>5025</v>
      </c>
      <c r="K433" s="3">
        <v>21</v>
      </c>
      <c r="L433" t="s">
        <v>24</v>
      </c>
      <c r="M433" s="2">
        <v>18409</v>
      </c>
      <c r="N433" s="3">
        <v>0</v>
      </c>
      <c r="O433" s="3">
        <v>0</v>
      </c>
      <c r="P433" s="2">
        <f>Table1[[#This Row],[Sales]]-Table1[[#This Row],[Marketing_Spend]]</f>
        <v>13384</v>
      </c>
      <c r="Q433" s="3">
        <f>IF(Table1[[#This Row],[Profit]]&lt;0, 1, 0)</f>
        <v>0</v>
      </c>
      <c r="R433" s="6">
        <f>IF(Table1[[#This Row],[Spending_Score]]&lt;= 33, 1.1, IF(Table1[[#This Row],[Spending_Score]]&lt;=66, 1.4, 1.7))</f>
        <v>1.4</v>
      </c>
      <c r="S433" s="6">
        <f>IF(Table1[[#This Row],[Seasonality]]="Low", 0.8, IF(Table1[[#This Row],[Seasonality]]="High", 1.2, 1))</f>
        <v>1</v>
      </c>
      <c r="T433" s="2">
        <f>Table1[[#This Row],[Profit]]/Table1[[#This Row],[Purchase_Frequency]]</f>
        <v>637.33333333333337</v>
      </c>
      <c r="U433" s="2">
        <f>IF(Table1[[#This Row],[Customer_Churn]] = 1, Table1[[#This Row],[Profit]], (Table1[[#This Row],[Avg_Sales]] * (Table1[[#This Row],[Purchase_Frequency]] * Table1[[#This Row],[Spend_Factor]]) * Table1[[#This Row],[Seasonality_Factor]]))</f>
        <v>18737.599999999999</v>
      </c>
    </row>
    <row r="434" spans="1:21">
      <c r="A434" s="1">
        <v>45310</v>
      </c>
      <c r="B434">
        <v>433</v>
      </c>
      <c r="C434" s="3">
        <v>37</v>
      </c>
      <c r="D434" t="s">
        <v>23</v>
      </c>
      <c r="E434" s="2">
        <v>129777</v>
      </c>
      <c r="F434" s="3">
        <v>82</v>
      </c>
      <c r="G434" s="3">
        <v>453</v>
      </c>
      <c r="H434" s="2">
        <v>38937</v>
      </c>
      <c r="I434" s="3">
        <v>0</v>
      </c>
      <c r="J434" s="2">
        <v>19950</v>
      </c>
      <c r="K434" s="3">
        <v>11</v>
      </c>
      <c r="L434" t="s">
        <v>22</v>
      </c>
      <c r="M434" s="2">
        <v>74327</v>
      </c>
      <c r="N434" s="3">
        <v>0</v>
      </c>
      <c r="O434" s="3">
        <v>0</v>
      </c>
      <c r="P434" s="2">
        <f>Table1[[#This Row],[Sales]]-Table1[[#This Row],[Marketing_Spend]]</f>
        <v>54377</v>
      </c>
      <c r="Q434" s="3">
        <f>IF(Table1[[#This Row],[Profit]]&lt;0, 1, 0)</f>
        <v>0</v>
      </c>
      <c r="R434" s="6">
        <f>IF(Table1[[#This Row],[Spending_Score]]&lt;= 33, 1.1, IF(Table1[[#This Row],[Spending_Score]]&lt;=66, 1.4, 1.7))</f>
        <v>1.7</v>
      </c>
      <c r="S434" s="6">
        <f>IF(Table1[[#This Row],[Seasonality]]="Low", 0.8, IF(Table1[[#This Row],[Seasonality]]="High", 1.2, 1))</f>
        <v>0.8</v>
      </c>
      <c r="T434" s="2">
        <f>Table1[[#This Row],[Profit]]/Table1[[#This Row],[Purchase_Frequency]]</f>
        <v>4943.363636363636</v>
      </c>
      <c r="U434" s="2">
        <f>IF(Table1[[#This Row],[Customer_Churn]] = 1, Table1[[#This Row],[Profit]], (Table1[[#This Row],[Avg_Sales]] * (Table1[[#This Row],[Purchase_Frequency]] * Table1[[#This Row],[Spend_Factor]]) * Table1[[#This Row],[Seasonality_Factor]]))</f>
        <v>73952.72</v>
      </c>
    </row>
    <row r="435" spans="1:21">
      <c r="A435" s="1">
        <v>45295</v>
      </c>
      <c r="B435">
        <v>434</v>
      </c>
      <c r="C435" s="3">
        <v>18</v>
      </c>
      <c r="D435" t="s">
        <v>23</v>
      </c>
      <c r="E435" s="2">
        <v>37368</v>
      </c>
      <c r="F435" s="3">
        <v>62</v>
      </c>
      <c r="G435" s="3">
        <v>592</v>
      </c>
      <c r="H435" s="2">
        <v>38598</v>
      </c>
      <c r="I435" s="3">
        <v>1</v>
      </c>
      <c r="J435" s="2">
        <v>7155</v>
      </c>
      <c r="K435" s="3">
        <v>5</v>
      </c>
      <c r="L435" t="s">
        <v>24</v>
      </c>
      <c r="M435" s="2">
        <v>96400</v>
      </c>
      <c r="N435" s="3">
        <v>0</v>
      </c>
      <c r="O435" s="3">
        <v>0</v>
      </c>
      <c r="P435" s="2">
        <f>Table1[[#This Row],[Sales]]-Table1[[#This Row],[Marketing_Spend]]</f>
        <v>89245</v>
      </c>
      <c r="Q435" s="3">
        <f>IF(Table1[[#This Row],[Profit]]&lt;0, 1, 0)</f>
        <v>0</v>
      </c>
      <c r="R435" s="6">
        <f>IF(Table1[[#This Row],[Spending_Score]]&lt;= 33, 1.1, IF(Table1[[#This Row],[Spending_Score]]&lt;=66, 1.4, 1.7))</f>
        <v>1.4</v>
      </c>
      <c r="S435" s="6">
        <f>IF(Table1[[#This Row],[Seasonality]]="Low", 0.8, IF(Table1[[#This Row],[Seasonality]]="High", 1.2, 1))</f>
        <v>1</v>
      </c>
      <c r="T435" s="2">
        <f>Table1[[#This Row],[Profit]]/Table1[[#This Row],[Purchase_Frequency]]</f>
        <v>17849</v>
      </c>
      <c r="U435" s="2">
        <f>IF(Table1[[#This Row],[Customer_Churn]] = 1, Table1[[#This Row],[Profit]], (Table1[[#This Row],[Avg_Sales]] * (Table1[[#This Row],[Purchase_Frequency]] * Table1[[#This Row],[Spend_Factor]]) * Table1[[#This Row],[Seasonality_Factor]]))</f>
        <v>124943</v>
      </c>
    </row>
    <row r="436" spans="1:21">
      <c r="A436" s="1">
        <v>45326</v>
      </c>
      <c r="B436">
        <v>435</v>
      </c>
      <c r="C436" s="3">
        <v>25</v>
      </c>
      <c r="D436" t="s">
        <v>23</v>
      </c>
      <c r="E436" s="2">
        <v>35328</v>
      </c>
      <c r="F436" s="3">
        <v>17</v>
      </c>
      <c r="G436" s="3">
        <v>349</v>
      </c>
      <c r="H436" s="2">
        <v>6651</v>
      </c>
      <c r="I436" s="3">
        <v>2</v>
      </c>
      <c r="J436" s="2">
        <v>14839</v>
      </c>
      <c r="K436" s="3">
        <v>27</v>
      </c>
      <c r="L436" t="s">
        <v>25</v>
      </c>
      <c r="M436" s="2">
        <v>41639</v>
      </c>
      <c r="N436" s="3">
        <v>1</v>
      </c>
      <c r="O436" s="3">
        <v>1</v>
      </c>
      <c r="P436" s="2">
        <f>Table1[[#This Row],[Sales]]-Table1[[#This Row],[Marketing_Spend]]</f>
        <v>26800</v>
      </c>
      <c r="Q436" s="3">
        <f>IF(Table1[[#This Row],[Profit]]&lt;0, 1, 0)</f>
        <v>0</v>
      </c>
      <c r="R436" s="6">
        <f>IF(Table1[[#This Row],[Spending_Score]]&lt;= 33, 1.1, IF(Table1[[#This Row],[Spending_Score]]&lt;=66, 1.4, 1.7))</f>
        <v>1.1000000000000001</v>
      </c>
      <c r="S436" s="6">
        <f>IF(Table1[[#This Row],[Seasonality]]="Low", 0.8, IF(Table1[[#This Row],[Seasonality]]="High", 1.2, 1))</f>
        <v>1.2</v>
      </c>
      <c r="T436" s="2">
        <f>Table1[[#This Row],[Profit]]/Table1[[#This Row],[Purchase_Frequency]]</f>
        <v>992.59259259259261</v>
      </c>
      <c r="U436" s="2">
        <f>IF(Table1[[#This Row],[Customer_Churn]] = 1, Table1[[#This Row],[Profit]], (Table1[[#This Row],[Avg_Sales]] * (Table1[[#This Row],[Purchase_Frequency]] * Table1[[#This Row],[Spend_Factor]]) * Table1[[#This Row],[Seasonality_Factor]]))</f>
        <v>26800</v>
      </c>
    </row>
    <row r="437" spans="1:21">
      <c r="A437" s="1">
        <v>45355</v>
      </c>
      <c r="B437">
        <v>436</v>
      </c>
      <c r="C437" s="3">
        <v>63</v>
      </c>
      <c r="D437" t="s">
        <v>21</v>
      </c>
      <c r="E437" s="2">
        <v>85375</v>
      </c>
      <c r="F437" s="3">
        <v>88</v>
      </c>
      <c r="G437" s="3">
        <v>830</v>
      </c>
      <c r="H437" s="2">
        <v>24194</v>
      </c>
      <c r="I437" s="3">
        <v>0</v>
      </c>
      <c r="J437" s="2">
        <v>1719</v>
      </c>
      <c r="K437" s="3">
        <v>12</v>
      </c>
      <c r="L437" t="s">
        <v>22</v>
      </c>
      <c r="M437" s="2">
        <v>68627</v>
      </c>
      <c r="N437" s="3">
        <v>0</v>
      </c>
      <c r="O437" s="3">
        <v>1</v>
      </c>
      <c r="P437" s="2">
        <f>Table1[[#This Row],[Sales]]-Table1[[#This Row],[Marketing_Spend]]</f>
        <v>66908</v>
      </c>
      <c r="Q437" s="3">
        <f>IF(Table1[[#This Row],[Profit]]&lt;0, 1, 0)</f>
        <v>0</v>
      </c>
      <c r="R437" s="6">
        <f>IF(Table1[[#This Row],[Spending_Score]]&lt;= 33, 1.1, IF(Table1[[#This Row],[Spending_Score]]&lt;=66, 1.4, 1.7))</f>
        <v>1.7</v>
      </c>
      <c r="S437" s="6">
        <f>IF(Table1[[#This Row],[Seasonality]]="Low", 0.8, IF(Table1[[#This Row],[Seasonality]]="High", 1.2, 1))</f>
        <v>0.8</v>
      </c>
      <c r="T437" s="2">
        <f>Table1[[#This Row],[Profit]]/Table1[[#This Row],[Purchase_Frequency]]</f>
        <v>5575.666666666667</v>
      </c>
      <c r="U437" s="2">
        <f>IF(Table1[[#This Row],[Customer_Churn]] = 1, Table1[[#This Row],[Profit]], (Table1[[#This Row],[Avg_Sales]] * (Table1[[#This Row],[Purchase_Frequency]] * Table1[[#This Row],[Spend_Factor]]) * Table1[[#This Row],[Seasonality_Factor]]))</f>
        <v>90994.880000000005</v>
      </c>
    </row>
    <row r="438" spans="1:21">
      <c r="A438" s="1">
        <v>45351</v>
      </c>
      <c r="B438">
        <v>437</v>
      </c>
      <c r="C438" s="3">
        <v>33</v>
      </c>
      <c r="D438" t="s">
        <v>21</v>
      </c>
      <c r="E438" s="2">
        <v>111751</v>
      </c>
      <c r="F438" s="3">
        <v>3</v>
      </c>
      <c r="G438" s="3">
        <v>588</v>
      </c>
      <c r="H438" s="2">
        <v>30051</v>
      </c>
      <c r="I438" s="3">
        <v>0</v>
      </c>
      <c r="J438" s="2">
        <v>15890</v>
      </c>
      <c r="K438" s="3">
        <v>17</v>
      </c>
      <c r="L438" t="s">
        <v>25</v>
      </c>
      <c r="M438" s="2">
        <v>88424</v>
      </c>
      <c r="N438" s="3">
        <v>0</v>
      </c>
      <c r="O438" s="3">
        <v>0</v>
      </c>
      <c r="P438" s="2">
        <f>Table1[[#This Row],[Sales]]-Table1[[#This Row],[Marketing_Spend]]</f>
        <v>72534</v>
      </c>
      <c r="Q438" s="3">
        <f>IF(Table1[[#This Row],[Profit]]&lt;0, 1, 0)</f>
        <v>0</v>
      </c>
      <c r="R438" s="6">
        <f>IF(Table1[[#This Row],[Spending_Score]]&lt;= 33, 1.1, IF(Table1[[#This Row],[Spending_Score]]&lt;=66, 1.4, 1.7))</f>
        <v>1.1000000000000001</v>
      </c>
      <c r="S438" s="6">
        <f>IF(Table1[[#This Row],[Seasonality]]="Low", 0.8, IF(Table1[[#This Row],[Seasonality]]="High", 1.2, 1))</f>
        <v>1.2</v>
      </c>
      <c r="T438" s="2">
        <f>Table1[[#This Row],[Profit]]/Table1[[#This Row],[Purchase_Frequency]]</f>
        <v>4266.7058823529414</v>
      </c>
      <c r="U438" s="2">
        <f>IF(Table1[[#This Row],[Customer_Churn]] = 1, Table1[[#This Row],[Profit]], (Table1[[#This Row],[Avg_Sales]] * (Table1[[#This Row],[Purchase_Frequency]] * Table1[[#This Row],[Spend_Factor]]) * Table1[[#This Row],[Seasonality_Factor]]))</f>
        <v>95744.880000000019</v>
      </c>
    </row>
    <row r="439" spans="1:21">
      <c r="A439" s="1">
        <v>45308</v>
      </c>
      <c r="B439">
        <v>438</v>
      </c>
      <c r="C439" s="3">
        <v>31</v>
      </c>
      <c r="D439" t="s">
        <v>23</v>
      </c>
      <c r="E439" s="2">
        <v>119131</v>
      </c>
      <c r="F439" s="3">
        <v>32</v>
      </c>
      <c r="G439" s="3">
        <v>466</v>
      </c>
      <c r="H439" s="2">
        <v>32386</v>
      </c>
      <c r="I439" s="3">
        <v>0</v>
      </c>
      <c r="J439" s="2">
        <v>18356</v>
      </c>
      <c r="K439" s="3">
        <v>6</v>
      </c>
      <c r="L439" t="s">
        <v>22</v>
      </c>
      <c r="M439" s="2">
        <v>24692</v>
      </c>
      <c r="N439" s="3">
        <v>0</v>
      </c>
      <c r="O439" s="3">
        <v>0</v>
      </c>
      <c r="P439" s="2">
        <f>Table1[[#This Row],[Sales]]-Table1[[#This Row],[Marketing_Spend]]</f>
        <v>6336</v>
      </c>
      <c r="Q439" s="3">
        <f>IF(Table1[[#This Row],[Profit]]&lt;0, 1, 0)</f>
        <v>0</v>
      </c>
      <c r="R439" s="6">
        <f>IF(Table1[[#This Row],[Spending_Score]]&lt;= 33, 1.1, IF(Table1[[#This Row],[Spending_Score]]&lt;=66, 1.4, 1.7))</f>
        <v>1.1000000000000001</v>
      </c>
      <c r="S439" s="6">
        <f>IF(Table1[[#This Row],[Seasonality]]="Low", 0.8, IF(Table1[[#This Row],[Seasonality]]="High", 1.2, 1))</f>
        <v>0.8</v>
      </c>
      <c r="T439" s="2">
        <f>Table1[[#This Row],[Profit]]/Table1[[#This Row],[Purchase_Frequency]]</f>
        <v>1056</v>
      </c>
      <c r="U439" s="2">
        <f>IF(Table1[[#This Row],[Customer_Churn]] = 1, Table1[[#This Row],[Profit]], (Table1[[#This Row],[Avg_Sales]] * (Table1[[#This Row],[Purchase_Frequency]] * Table1[[#This Row],[Spend_Factor]]) * Table1[[#This Row],[Seasonality_Factor]]))</f>
        <v>5575.68</v>
      </c>
    </row>
    <row r="440" spans="1:21">
      <c r="A440" s="1">
        <v>45335</v>
      </c>
      <c r="B440">
        <v>439</v>
      </c>
      <c r="C440" s="3">
        <v>29</v>
      </c>
      <c r="D440" t="s">
        <v>23</v>
      </c>
      <c r="E440" s="2">
        <v>47306</v>
      </c>
      <c r="F440" s="3">
        <v>99</v>
      </c>
      <c r="G440" s="3">
        <v>501</v>
      </c>
      <c r="H440" s="2">
        <v>14518</v>
      </c>
      <c r="I440" s="3">
        <v>1</v>
      </c>
      <c r="J440" s="2">
        <v>19591</v>
      </c>
      <c r="K440" s="3">
        <v>1</v>
      </c>
      <c r="L440" t="s">
        <v>25</v>
      </c>
      <c r="M440" s="2">
        <v>94037</v>
      </c>
      <c r="N440" s="3">
        <v>0</v>
      </c>
      <c r="O440" s="3">
        <v>0</v>
      </c>
      <c r="P440" s="2">
        <f>Table1[[#This Row],[Sales]]-Table1[[#This Row],[Marketing_Spend]]</f>
        <v>74446</v>
      </c>
      <c r="Q440" s="3">
        <f>IF(Table1[[#This Row],[Profit]]&lt;0, 1, 0)</f>
        <v>0</v>
      </c>
      <c r="R440" s="6">
        <f>IF(Table1[[#This Row],[Spending_Score]]&lt;= 33, 1.1, IF(Table1[[#This Row],[Spending_Score]]&lt;=66, 1.4, 1.7))</f>
        <v>1.7</v>
      </c>
      <c r="S440" s="6">
        <f>IF(Table1[[#This Row],[Seasonality]]="Low", 0.8, IF(Table1[[#This Row],[Seasonality]]="High", 1.2, 1))</f>
        <v>1.2</v>
      </c>
      <c r="T440" s="2">
        <f>Table1[[#This Row],[Profit]]/Table1[[#This Row],[Purchase_Frequency]]</f>
        <v>74446</v>
      </c>
      <c r="U440" s="2">
        <f>IF(Table1[[#This Row],[Customer_Churn]] = 1, Table1[[#This Row],[Profit]], (Table1[[#This Row],[Avg_Sales]] * (Table1[[#This Row],[Purchase_Frequency]] * Table1[[#This Row],[Spend_Factor]]) * Table1[[#This Row],[Seasonality_Factor]]))</f>
        <v>151869.84</v>
      </c>
    </row>
    <row r="441" spans="1:21">
      <c r="A441" s="1">
        <v>45383</v>
      </c>
      <c r="B441">
        <v>440</v>
      </c>
      <c r="C441" s="3">
        <v>68</v>
      </c>
      <c r="D441" t="s">
        <v>21</v>
      </c>
      <c r="E441" s="2">
        <v>105451</v>
      </c>
      <c r="F441" s="3">
        <v>13</v>
      </c>
      <c r="G441" s="3">
        <v>445</v>
      </c>
      <c r="H441" s="2">
        <v>21184</v>
      </c>
      <c r="I441" s="3">
        <v>1</v>
      </c>
      <c r="J441" s="2">
        <v>5426</v>
      </c>
      <c r="K441" s="3">
        <v>5</v>
      </c>
      <c r="L441" t="s">
        <v>22</v>
      </c>
      <c r="M441" s="2">
        <v>83840</v>
      </c>
      <c r="N441" s="3">
        <v>0</v>
      </c>
      <c r="O441" s="3">
        <v>1</v>
      </c>
      <c r="P441" s="2">
        <f>Table1[[#This Row],[Sales]]-Table1[[#This Row],[Marketing_Spend]]</f>
        <v>78414</v>
      </c>
      <c r="Q441" s="3">
        <f>IF(Table1[[#This Row],[Profit]]&lt;0, 1, 0)</f>
        <v>0</v>
      </c>
      <c r="R441" s="6">
        <f>IF(Table1[[#This Row],[Spending_Score]]&lt;= 33, 1.1, IF(Table1[[#This Row],[Spending_Score]]&lt;=66, 1.4, 1.7))</f>
        <v>1.1000000000000001</v>
      </c>
      <c r="S441" s="6">
        <f>IF(Table1[[#This Row],[Seasonality]]="Low", 0.8, IF(Table1[[#This Row],[Seasonality]]="High", 1.2, 1))</f>
        <v>0.8</v>
      </c>
      <c r="T441" s="2">
        <f>Table1[[#This Row],[Profit]]/Table1[[#This Row],[Purchase_Frequency]]</f>
        <v>15682.8</v>
      </c>
      <c r="U441" s="2">
        <f>IF(Table1[[#This Row],[Customer_Churn]] = 1, Table1[[#This Row],[Profit]], (Table1[[#This Row],[Avg_Sales]] * (Table1[[#This Row],[Purchase_Frequency]] * Table1[[#This Row],[Spend_Factor]]) * Table1[[#This Row],[Seasonality_Factor]]))</f>
        <v>69004.319999999992</v>
      </c>
    </row>
    <row r="442" spans="1:21">
      <c r="A442" s="1">
        <v>45321</v>
      </c>
      <c r="B442">
        <v>441</v>
      </c>
      <c r="C442" s="3">
        <v>40</v>
      </c>
      <c r="D442" t="s">
        <v>21</v>
      </c>
      <c r="E442" s="2">
        <v>59915</v>
      </c>
      <c r="F442" s="3">
        <v>89</v>
      </c>
      <c r="G442" s="3">
        <v>738</v>
      </c>
      <c r="H442" s="2">
        <v>38787</v>
      </c>
      <c r="I442" s="3">
        <v>2</v>
      </c>
      <c r="J442" s="2">
        <v>13512</v>
      </c>
      <c r="K442" s="3">
        <v>25</v>
      </c>
      <c r="L442" t="s">
        <v>22</v>
      </c>
      <c r="M442" s="2">
        <v>59200</v>
      </c>
      <c r="N442" s="3">
        <v>1</v>
      </c>
      <c r="O442" s="3">
        <v>0</v>
      </c>
      <c r="P442" s="2">
        <f>Table1[[#This Row],[Sales]]-Table1[[#This Row],[Marketing_Spend]]</f>
        <v>45688</v>
      </c>
      <c r="Q442" s="3">
        <f>IF(Table1[[#This Row],[Profit]]&lt;0, 1, 0)</f>
        <v>0</v>
      </c>
      <c r="R442" s="6">
        <f>IF(Table1[[#This Row],[Spending_Score]]&lt;= 33, 1.1, IF(Table1[[#This Row],[Spending_Score]]&lt;=66, 1.4, 1.7))</f>
        <v>1.7</v>
      </c>
      <c r="S442" s="6">
        <f>IF(Table1[[#This Row],[Seasonality]]="Low", 0.8, IF(Table1[[#This Row],[Seasonality]]="High", 1.2, 1))</f>
        <v>0.8</v>
      </c>
      <c r="T442" s="2">
        <f>Table1[[#This Row],[Profit]]/Table1[[#This Row],[Purchase_Frequency]]</f>
        <v>1827.52</v>
      </c>
      <c r="U442" s="2">
        <f>IF(Table1[[#This Row],[Customer_Churn]] = 1, Table1[[#This Row],[Profit]], (Table1[[#This Row],[Avg_Sales]] * (Table1[[#This Row],[Purchase_Frequency]] * Table1[[#This Row],[Spend_Factor]]) * Table1[[#This Row],[Seasonality_Factor]]))</f>
        <v>45688</v>
      </c>
    </row>
    <row r="443" spans="1:21">
      <c r="A443" s="1">
        <v>45384</v>
      </c>
      <c r="B443">
        <v>442</v>
      </c>
      <c r="C443" s="3">
        <v>32</v>
      </c>
      <c r="D443" t="s">
        <v>21</v>
      </c>
      <c r="E443" s="2">
        <v>57219</v>
      </c>
      <c r="F443" s="3">
        <v>73</v>
      </c>
      <c r="G443" s="3">
        <v>541</v>
      </c>
      <c r="H443" s="2">
        <v>26621</v>
      </c>
      <c r="I443" s="3">
        <v>1</v>
      </c>
      <c r="J443" s="2">
        <v>16064</v>
      </c>
      <c r="K443" s="3">
        <v>28</v>
      </c>
      <c r="L443" t="s">
        <v>25</v>
      </c>
      <c r="M443" s="2">
        <v>98063</v>
      </c>
      <c r="N443" s="3">
        <v>1</v>
      </c>
      <c r="O443" s="3">
        <v>0</v>
      </c>
      <c r="P443" s="2">
        <f>Table1[[#This Row],[Sales]]-Table1[[#This Row],[Marketing_Spend]]</f>
        <v>81999</v>
      </c>
      <c r="Q443" s="3">
        <f>IF(Table1[[#This Row],[Profit]]&lt;0, 1, 0)</f>
        <v>0</v>
      </c>
      <c r="R443" s="6">
        <f>IF(Table1[[#This Row],[Spending_Score]]&lt;= 33, 1.1, IF(Table1[[#This Row],[Spending_Score]]&lt;=66, 1.4, 1.7))</f>
        <v>1.7</v>
      </c>
      <c r="S443" s="6">
        <f>IF(Table1[[#This Row],[Seasonality]]="Low", 0.8, IF(Table1[[#This Row],[Seasonality]]="High", 1.2, 1))</f>
        <v>1.2</v>
      </c>
      <c r="T443" s="2">
        <f>Table1[[#This Row],[Profit]]/Table1[[#This Row],[Purchase_Frequency]]</f>
        <v>2928.5357142857142</v>
      </c>
      <c r="U443" s="2">
        <f>IF(Table1[[#This Row],[Customer_Churn]] = 1, Table1[[#This Row],[Profit]], (Table1[[#This Row],[Avg_Sales]] * (Table1[[#This Row],[Purchase_Frequency]] * Table1[[#This Row],[Spend_Factor]]) * Table1[[#This Row],[Seasonality_Factor]]))</f>
        <v>81999</v>
      </c>
    </row>
    <row r="444" spans="1:21">
      <c r="A444" s="1">
        <v>45337</v>
      </c>
      <c r="B444">
        <v>443</v>
      </c>
      <c r="C444" s="3">
        <v>45</v>
      </c>
      <c r="D444" t="s">
        <v>21</v>
      </c>
      <c r="E444" s="2">
        <v>100879</v>
      </c>
      <c r="F444" s="3">
        <v>68</v>
      </c>
      <c r="G444" s="3">
        <v>782</v>
      </c>
      <c r="H444" s="2">
        <v>15028</v>
      </c>
      <c r="I444" s="3">
        <v>1</v>
      </c>
      <c r="J444" s="2">
        <v>14767</v>
      </c>
      <c r="K444" s="3">
        <v>14</v>
      </c>
      <c r="L444" t="s">
        <v>22</v>
      </c>
      <c r="M444" s="2">
        <v>62415</v>
      </c>
      <c r="N444" s="3">
        <v>1</v>
      </c>
      <c r="O444" s="3">
        <v>0</v>
      </c>
      <c r="P444" s="2">
        <f>Table1[[#This Row],[Sales]]-Table1[[#This Row],[Marketing_Spend]]</f>
        <v>47648</v>
      </c>
      <c r="Q444" s="3">
        <f>IF(Table1[[#This Row],[Profit]]&lt;0, 1, 0)</f>
        <v>0</v>
      </c>
      <c r="R444" s="6">
        <f>IF(Table1[[#This Row],[Spending_Score]]&lt;= 33, 1.1, IF(Table1[[#This Row],[Spending_Score]]&lt;=66, 1.4, 1.7))</f>
        <v>1.7</v>
      </c>
      <c r="S444" s="6">
        <f>IF(Table1[[#This Row],[Seasonality]]="Low", 0.8, IF(Table1[[#This Row],[Seasonality]]="High", 1.2, 1))</f>
        <v>0.8</v>
      </c>
      <c r="T444" s="2">
        <f>Table1[[#This Row],[Profit]]/Table1[[#This Row],[Purchase_Frequency]]</f>
        <v>3403.4285714285716</v>
      </c>
      <c r="U444" s="2">
        <f>IF(Table1[[#This Row],[Customer_Churn]] = 1, Table1[[#This Row],[Profit]], (Table1[[#This Row],[Avg_Sales]] * (Table1[[#This Row],[Purchase_Frequency]] * Table1[[#This Row],[Spend_Factor]]) * Table1[[#This Row],[Seasonality_Factor]]))</f>
        <v>47648</v>
      </c>
    </row>
    <row r="445" spans="1:21">
      <c r="A445" s="1">
        <v>45408</v>
      </c>
      <c r="B445">
        <v>444</v>
      </c>
      <c r="C445" s="3">
        <v>51</v>
      </c>
      <c r="D445" t="s">
        <v>23</v>
      </c>
      <c r="E445" s="2">
        <v>131939</v>
      </c>
      <c r="F445" s="3">
        <v>14</v>
      </c>
      <c r="G445" s="3">
        <v>407</v>
      </c>
      <c r="H445" s="2">
        <v>17448</v>
      </c>
      <c r="I445" s="3">
        <v>0</v>
      </c>
      <c r="J445" s="2">
        <v>12308</v>
      </c>
      <c r="K445" s="3">
        <v>5</v>
      </c>
      <c r="L445" t="s">
        <v>24</v>
      </c>
      <c r="M445" s="2">
        <v>23074</v>
      </c>
      <c r="N445" s="3">
        <v>1</v>
      </c>
      <c r="O445" s="3">
        <v>0</v>
      </c>
      <c r="P445" s="2">
        <f>Table1[[#This Row],[Sales]]-Table1[[#This Row],[Marketing_Spend]]</f>
        <v>10766</v>
      </c>
      <c r="Q445" s="3">
        <f>IF(Table1[[#This Row],[Profit]]&lt;0, 1, 0)</f>
        <v>0</v>
      </c>
      <c r="R445" s="6">
        <f>IF(Table1[[#This Row],[Spending_Score]]&lt;= 33, 1.1, IF(Table1[[#This Row],[Spending_Score]]&lt;=66, 1.4, 1.7))</f>
        <v>1.1000000000000001</v>
      </c>
      <c r="S445" s="6">
        <f>IF(Table1[[#This Row],[Seasonality]]="Low", 0.8, IF(Table1[[#This Row],[Seasonality]]="High", 1.2, 1))</f>
        <v>1</v>
      </c>
      <c r="T445" s="2">
        <f>Table1[[#This Row],[Profit]]/Table1[[#This Row],[Purchase_Frequency]]</f>
        <v>2153.1999999999998</v>
      </c>
      <c r="U445" s="2">
        <f>IF(Table1[[#This Row],[Customer_Churn]] = 1, Table1[[#This Row],[Profit]], (Table1[[#This Row],[Avg_Sales]] * (Table1[[#This Row],[Purchase_Frequency]] * Table1[[#This Row],[Spend_Factor]]) * Table1[[#This Row],[Seasonality_Factor]]))</f>
        <v>10766</v>
      </c>
    </row>
    <row r="446" spans="1:21">
      <c r="A446" s="1">
        <v>45297</v>
      </c>
      <c r="B446">
        <v>445</v>
      </c>
      <c r="C446" s="3">
        <v>19</v>
      </c>
      <c r="D446" t="s">
        <v>21</v>
      </c>
      <c r="E446" s="2">
        <v>84644</v>
      </c>
      <c r="F446" s="3">
        <v>98</v>
      </c>
      <c r="G446" s="3">
        <v>588</v>
      </c>
      <c r="H446" s="2">
        <v>29817</v>
      </c>
      <c r="I446" s="3">
        <v>0</v>
      </c>
      <c r="J446" s="2">
        <v>12477</v>
      </c>
      <c r="K446" s="3">
        <v>22</v>
      </c>
      <c r="L446" t="s">
        <v>25</v>
      </c>
      <c r="M446" s="2">
        <v>20549</v>
      </c>
      <c r="N446" s="3">
        <v>0</v>
      </c>
      <c r="O446" s="3">
        <v>0</v>
      </c>
      <c r="P446" s="2">
        <f>Table1[[#This Row],[Sales]]-Table1[[#This Row],[Marketing_Spend]]</f>
        <v>8072</v>
      </c>
      <c r="Q446" s="3">
        <f>IF(Table1[[#This Row],[Profit]]&lt;0, 1, 0)</f>
        <v>0</v>
      </c>
      <c r="R446" s="6">
        <f>IF(Table1[[#This Row],[Spending_Score]]&lt;= 33, 1.1, IF(Table1[[#This Row],[Spending_Score]]&lt;=66, 1.4, 1.7))</f>
        <v>1.7</v>
      </c>
      <c r="S446" s="6">
        <f>IF(Table1[[#This Row],[Seasonality]]="Low", 0.8, IF(Table1[[#This Row],[Seasonality]]="High", 1.2, 1))</f>
        <v>1.2</v>
      </c>
      <c r="T446" s="2">
        <f>Table1[[#This Row],[Profit]]/Table1[[#This Row],[Purchase_Frequency]]</f>
        <v>366.90909090909093</v>
      </c>
      <c r="U446" s="2">
        <f>IF(Table1[[#This Row],[Customer_Churn]] = 1, Table1[[#This Row],[Profit]], (Table1[[#This Row],[Avg_Sales]] * (Table1[[#This Row],[Purchase_Frequency]] * Table1[[#This Row],[Spend_Factor]]) * Table1[[#This Row],[Seasonality_Factor]]))</f>
        <v>16466.879999999997</v>
      </c>
    </row>
    <row r="447" spans="1:21">
      <c r="A447" s="1">
        <v>45390</v>
      </c>
      <c r="B447">
        <v>446</v>
      </c>
      <c r="C447" s="3">
        <v>49</v>
      </c>
      <c r="D447" t="s">
        <v>23</v>
      </c>
      <c r="E447" s="2">
        <v>80279</v>
      </c>
      <c r="F447" s="3">
        <v>11</v>
      </c>
      <c r="G447" s="3">
        <v>731</v>
      </c>
      <c r="H447" s="2">
        <v>35447</v>
      </c>
      <c r="I447" s="3">
        <v>0</v>
      </c>
      <c r="J447" s="2">
        <v>13903</v>
      </c>
      <c r="K447" s="3">
        <v>24</v>
      </c>
      <c r="L447" t="s">
        <v>24</v>
      </c>
      <c r="M447" s="2">
        <v>34963</v>
      </c>
      <c r="N447" s="3">
        <v>1</v>
      </c>
      <c r="O447" s="3">
        <v>0</v>
      </c>
      <c r="P447" s="2">
        <f>Table1[[#This Row],[Sales]]-Table1[[#This Row],[Marketing_Spend]]</f>
        <v>21060</v>
      </c>
      <c r="Q447" s="3">
        <f>IF(Table1[[#This Row],[Profit]]&lt;0, 1, 0)</f>
        <v>0</v>
      </c>
      <c r="R447" s="6">
        <f>IF(Table1[[#This Row],[Spending_Score]]&lt;= 33, 1.1, IF(Table1[[#This Row],[Spending_Score]]&lt;=66, 1.4, 1.7))</f>
        <v>1.1000000000000001</v>
      </c>
      <c r="S447" s="6">
        <f>IF(Table1[[#This Row],[Seasonality]]="Low", 0.8, IF(Table1[[#This Row],[Seasonality]]="High", 1.2, 1))</f>
        <v>1</v>
      </c>
      <c r="T447" s="2">
        <f>Table1[[#This Row],[Profit]]/Table1[[#This Row],[Purchase_Frequency]]</f>
        <v>877.5</v>
      </c>
      <c r="U447" s="2">
        <f>IF(Table1[[#This Row],[Customer_Churn]] = 1, Table1[[#This Row],[Profit]], (Table1[[#This Row],[Avg_Sales]] * (Table1[[#This Row],[Purchase_Frequency]] * Table1[[#This Row],[Spend_Factor]]) * Table1[[#This Row],[Seasonality_Factor]]))</f>
        <v>21060</v>
      </c>
    </row>
    <row r="448" spans="1:21">
      <c r="A448" s="1">
        <v>45396</v>
      </c>
      <c r="B448">
        <v>447</v>
      </c>
      <c r="C448" s="3">
        <v>40</v>
      </c>
      <c r="D448" t="s">
        <v>21</v>
      </c>
      <c r="E448" s="2">
        <v>73028</v>
      </c>
      <c r="F448" s="3">
        <v>56</v>
      </c>
      <c r="G448" s="3">
        <v>718</v>
      </c>
      <c r="H448" s="2">
        <v>23394</v>
      </c>
      <c r="I448" s="3">
        <v>0</v>
      </c>
      <c r="J448" s="2">
        <v>9680</v>
      </c>
      <c r="K448" s="3">
        <v>27</v>
      </c>
      <c r="L448" t="s">
        <v>25</v>
      </c>
      <c r="M448" s="2">
        <v>96456</v>
      </c>
      <c r="N448" s="3">
        <v>0</v>
      </c>
      <c r="O448" s="3">
        <v>0</v>
      </c>
      <c r="P448" s="2">
        <f>Table1[[#This Row],[Sales]]-Table1[[#This Row],[Marketing_Spend]]</f>
        <v>86776</v>
      </c>
      <c r="Q448" s="3">
        <f>IF(Table1[[#This Row],[Profit]]&lt;0, 1, 0)</f>
        <v>0</v>
      </c>
      <c r="R448" s="6">
        <f>IF(Table1[[#This Row],[Spending_Score]]&lt;= 33, 1.1, IF(Table1[[#This Row],[Spending_Score]]&lt;=66, 1.4, 1.7))</f>
        <v>1.4</v>
      </c>
      <c r="S448" s="6">
        <f>IF(Table1[[#This Row],[Seasonality]]="Low", 0.8, IF(Table1[[#This Row],[Seasonality]]="High", 1.2, 1))</f>
        <v>1.2</v>
      </c>
      <c r="T448" s="2">
        <f>Table1[[#This Row],[Profit]]/Table1[[#This Row],[Purchase_Frequency]]</f>
        <v>3213.9259259259261</v>
      </c>
      <c r="U448" s="2">
        <f>IF(Table1[[#This Row],[Customer_Churn]] = 1, Table1[[#This Row],[Profit]], (Table1[[#This Row],[Avg_Sales]] * (Table1[[#This Row],[Purchase_Frequency]] * Table1[[#This Row],[Spend_Factor]]) * Table1[[#This Row],[Seasonality_Factor]]))</f>
        <v>145783.67999999999</v>
      </c>
    </row>
    <row r="449" spans="1:21">
      <c r="A449" s="1">
        <v>45328</v>
      </c>
      <c r="B449">
        <v>448</v>
      </c>
      <c r="C449" s="3">
        <v>39</v>
      </c>
      <c r="D449" t="s">
        <v>21</v>
      </c>
      <c r="E449" s="2">
        <v>124263</v>
      </c>
      <c r="F449" s="3">
        <v>67</v>
      </c>
      <c r="G449" s="3">
        <v>754</v>
      </c>
      <c r="H449" s="2">
        <v>39501</v>
      </c>
      <c r="I449" s="3">
        <v>0</v>
      </c>
      <c r="J449" s="2">
        <v>3204</v>
      </c>
      <c r="K449" s="3">
        <v>1</v>
      </c>
      <c r="L449" t="s">
        <v>22</v>
      </c>
      <c r="M449" s="2">
        <v>57265</v>
      </c>
      <c r="N449" s="3">
        <v>0</v>
      </c>
      <c r="O449" s="3">
        <v>1</v>
      </c>
      <c r="P449" s="2">
        <f>Table1[[#This Row],[Sales]]-Table1[[#This Row],[Marketing_Spend]]</f>
        <v>54061</v>
      </c>
      <c r="Q449" s="3">
        <f>IF(Table1[[#This Row],[Profit]]&lt;0, 1, 0)</f>
        <v>0</v>
      </c>
      <c r="R449" s="6">
        <f>IF(Table1[[#This Row],[Spending_Score]]&lt;= 33, 1.1, IF(Table1[[#This Row],[Spending_Score]]&lt;=66, 1.4, 1.7))</f>
        <v>1.7</v>
      </c>
      <c r="S449" s="6">
        <f>IF(Table1[[#This Row],[Seasonality]]="Low", 0.8, IF(Table1[[#This Row],[Seasonality]]="High", 1.2, 1))</f>
        <v>0.8</v>
      </c>
      <c r="T449" s="2">
        <f>Table1[[#This Row],[Profit]]/Table1[[#This Row],[Purchase_Frequency]]</f>
        <v>54061</v>
      </c>
      <c r="U449" s="2">
        <f>IF(Table1[[#This Row],[Customer_Churn]] = 1, Table1[[#This Row],[Profit]], (Table1[[#This Row],[Avg_Sales]] * (Table1[[#This Row],[Purchase_Frequency]] * Table1[[#This Row],[Spend_Factor]]) * Table1[[#This Row],[Seasonality_Factor]]))</f>
        <v>73522.960000000006</v>
      </c>
    </row>
    <row r="450" spans="1:21">
      <c r="A450" s="1">
        <v>45315</v>
      </c>
      <c r="B450">
        <v>449</v>
      </c>
      <c r="C450" s="3">
        <v>68</v>
      </c>
      <c r="D450" t="s">
        <v>21</v>
      </c>
      <c r="E450" s="2">
        <v>20126</v>
      </c>
      <c r="F450" s="3">
        <v>92</v>
      </c>
      <c r="G450" s="3">
        <v>588</v>
      </c>
      <c r="H450" s="2">
        <v>35254</v>
      </c>
      <c r="I450" s="3">
        <v>0</v>
      </c>
      <c r="J450" s="2">
        <v>2102</v>
      </c>
      <c r="K450" s="3">
        <v>18</v>
      </c>
      <c r="L450" t="s">
        <v>22</v>
      </c>
      <c r="M450" s="2">
        <v>21061</v>
      </c>
      <c r="N450" s="3">
        <v>1</v>
      </c>
      <c r="O450" s="3">
        <v>1</v>
      </c>
      <c r="P450" s="2">
        <f>Table1[[#This Row],[Sales]]-Table1[[#This Row],[Marketing_Spend]]</f>
        <v>18959</v>
      </c>
      <c r="Q450" s="3">
        <f>IF(Table1[[#This Row],[Profit]]&lt;0, 1, 0)</f>
        <v>0</v>
      </c>
      <c r="R450" s="6">
        <f>IF(Table1[[#This Row],[Spending_Score]]&lt;= 33, 1.1, IF(Table1[[#This Row],[Spending_Score]]&lt;=66, 1.4, 1.7))</f>
        <v>1.7</v>
      </c>
      <c r="S450" s="6">
        <f>IF(Table1[[#This Row],[Seasonality]]="Low", 0.8, IF(Table1[[#This Row],[Seasonality]]="High", 1.2, 1))</f>
        <v>0.8</v>
      </c>
      <c r="T450" s="2">
        <f>Table1[[#This Row],[Profit]]/Table1[[#This Row],[Purchase_Frequency]]</f>
        <v>1053.2777777777778</v>
      </c>
      <c r="U450" s="2">
        <f>IF(Table1[[#This Row],[Customer_Churn]] = 1, Table1[[#This Row],[Profit]], (Table1[[#This Row],[Avg_Sales]] * (Table1[[#This Row],[Purchase_Frequency]] * Table1[[#This Row],[Spend_Factor]]) * Table1[[#This Row],[Seasonality_Factor]]))</f>
        <v>18959</v>
      </c>
    </row>
    <row r="451" spans="1:21">
      <c r="A451" s="1">
        <v>45384</v>
      </c>
      <c r="B451">
        <v>450</v>
      </c>
      <c r="C451" s="3">
        <v>42</v>
      </c>
      <c r="D451" t="s">
        <v>21</v>
      </c>
      <c r="E451" s="2">
        <v>72329</v>
      </c>
      <c r="F451" s="3">
        <v>29</v>
      </c>
      <c r="G451" s="3">
        <v>822</v>
      </c>
      <c r="H451" s="2">
        <v>23509</v>
      </c>
      <c r="I451" s="3">
        <v>0</v>
      </c>
      <c r="J451" s="2">
        <v>6243</v>
      </c>
      <c r="K451" s="3">
        <v>16</v>
      </c>
      <c r="L451" t="s">
        <v>22</v>
      </c>
      <c r="M451" s="2">
        <v>63226</v>
      </c>
      <c r="N451" s="3">
        <v>0</v>
      </c>
      <c r="O451" s="3">
        <v>1</v>
      </c>
      <c r="P451" s="2">
        <f>Table1[[#This Row],[Sales]]-Table1[[#This Row],[Marketing_Spend]]</f>
        <v>56983</v>
      </c>
      <c r="Q451" s="3">
        <f>IF(Table1[[#This Row],[Profit]]&lt;0, 1, 0)</f>
        <v>0</v>
      </c>
      <c r="R451" s="6">
        <f>IF(Table1[[#This Row],[Spending_Score]]&lt;= 33, 1.1, IF(Table1[[#This Row],[Spending_Score]]&lt;=66, 1.4, 1.7))</f>
        <v>1.1000000000000001</v>
      </c>
      <c r="S451" s="6">
        <f>IF(Table1[[#This Row],[Seasonality]]="Low", 0.8, IF(Table1[[#This Row],[Seasonality]]="High", 1.2, 1))</f>
        <v>0.8</v>
      </c>
      <c r="T451" s="2">
        <f>Table1[[#This Row],[Profit]]/Table1[[#This Row],[Purchase_Frequency]]</f>
        <v>3561.4375</v>
      </c>
      <c r="U451" s="2">
        <f>IF(Table1[[#This Row],[Customer_Churn]] = 1, Table1[[#This Row],[Profit]], (Table1[[#This Row],[Avg_Sales]] * (Table1[[#This Row],[Purchase_Frequency]] * Table1[[#This Row],[Spend_Factor]]) * Table1[[#This Row],[Seasonality_Factor]]))</f>
        <v>50145.040000000008</v>
      </c>
    </row>
    <row r="452" spans="1:21">
      <c r="A452" s="1">
        <v>45404</v>
      </c>
      <c r="B452">
        <v>451</v>
      </c>
      <c r="C452" s="3">
        <v>39</v>
      </c>
      <c r="D452" t="s">
        <v>21</v>
      </c>
      <c r="E452" s="2">
        <v>47632</v>
      </c>
      <c r="F452" s="3">
        <v>9</v>
      </c>
      <c r="G452" s="3">
        <v>376</v>
      </c>
      <c r="H452" s="2">
        <v>19472</v>
      </c>
      <c r="I452" s="3">
        <v>2</v>
      </c>
      <c r="J452" s="2">
        <v>7614</v>
      </c>
      <c r="K452" s="3">
        <v>9</v>
      </c>
      <c r="L452" t="s">
        <v>25</v>
      </c>
      <c r="M452" s="2">
        <v>33810</v>
      </c>
      <c r="N452" s="3">
        <v>0</v>
      </c>
      <c r="O452" s="3">
        <v>0</v>
      </c>
      <c r="P452" s="2">
        <f>Table1[[#This Row],[Sales]]-Table1[[#This Row],[Marketing_Spend]]</f>
        <v>26196</v>
      </c>
      <c r="Q452" s="3">
        <f>IF(Table1[[#This Row],[Profit]]&lt;0, 1, 0)</f>
        <v>0</v>
      </c>
      <c r="R452" s="6">
        <f>IF(Table1[[#This Row],[Spending_Score]]&lt;= 33, 1.1, IF(Table1[[#This Row],[Spending_Score]]&lt;=66, 1.4, 1.7))</f>
        <v>1.1000000000000001</v>
      </c>
      <c r="S452" s="6">
        <f>IF(Table1[[#This Row],[Seasonality]]="Low", 0.8, IF(Table1[[#This Row],[Seasonality]]="High", 1.2, 1))</f>
        <v>1.2</v>
      </c>
      <c r="T452" s="2">
        <f>Table1[[#This Row],[Profit]]/Table1[[#This Row],[Purchase_Frequency]]</f>
        <v>2910.6666666666665</v>
      </c>
      <c r="U452" s="2">
        <f>IF(Table1[[#This Row],[Customer_Churn]] = 1, Table1[[#This Row],[Profit]], (Table1[[#This Row],[Avg_Sales]] * (Table1[[#This Row],[Purchase_Frequency]] * Table1[[#This Row],[Spend_Factor]]) * Table1[[#This Row],[Seasonality_Factor]]))</f>
        <v>34578.719999999994</v>
      </c>
    </row>
    <row r="453" spans="1:21">
      <c r="A453" s="1">
        <v>45337</v>
      </c>
      <c r="B453">
        <v>452</v>
      </c>
      <c r="C453" s="3">
        <v>39</v>
      </c>
      <c r="D453" t="s">
        <v>23</v>
      </c>
      <c r="E453" s="2">
        <v>127099</v>
      </c>
      <c r="F453" s="3">
        <v>67</v>
      </c>
      <c r="G453" s="3">
        <v>808</v>
      </c>
      <c r="H453" s="2">
        <v>8471</v>
      </c>
      <c r="I453" s="3">
        <v>2</v>
      </c>
      <c r="J453" s="2">
        <v>17299</v>
      </c>
      <c r="K453" s="3">
        <v>19</v>
      </c>
      <c r="L453" t="s">
        <v>24</v>
      </c>
      <c r="M453" s="2">
        <v>65006</v>
      </c>
      <c r="N453" s="3">
        <v>0</v>
      </c>
      <c r="O453" s="3">
        <v>0</v>
      </c>
      <c r="P453" s="2">
        <f>Table1[[#This Row],[Sales]]-Table1[[#This Row],[Marketing_Spend]]</f>
        <v>47707</v>
      </c>
      <c r="Q453" s="3">
        <f>IF(Table1[[#This Row],[Profit]]&lt;0, 1, 0)</f>
        <v>0</v>
      </c>
      <c r="R453" s="6">
        <f>IF(Table1[[#This Row],[Spending_Score]]&lt;= 33, 1.1, IF(Table1[[#This Row],[Spending_Score]]&lt;=66, 1.4, 1.7))</f>
        <v>1.7</v>
      </c>
      <c r="S453" s="6">
        <f>IF(Table1[[#This Row],[Seasonality]]="Low", 0.8, IF(Table1[[#This Row],[Seasonality]]="High", 1.2, 1))</f>
        <v>1</v>
      </c>
      <c r="T453" s="2">
        <f>Table1[[#This Row],[Profit]]/Table1[[#This Row],[Purchase_Frequency]]</f>
        <v>2510.8947368421054</v>
      </c>
      <c r="U453" s="2">
        <f>IF(Table1[[#This Row],[Customer_Churn]] = 1, Table1[[#This Row],[Profit]], (Table1[[#This Row],[Avg_Sales]] * (Table1[[#This Row],[Purchase_Frequency]] * Table1[[#This Row],[Spend_Factor]]) * Table1[[#This Row],[Seasonality_Factor]]))</f>
        <v>81101.899999999994</v>
      </c>
    </row>
    <row r="454" spans="1:21">
      <c r="A454" s="1">
        <v>45344</v>
      </c>
      <c r="B454">
        <v>453</v>
      </c>
      <c r="C454" s="3">
        <v>66</v>
      </c>
      <c r="D454" t="s">
        <v>23</v>
      </c>
      <c r="E454" s="2">
        <v>85310</v>
      </c>
      <c r="F454" s="3">
        <v>25</v>
      </c>
      <c r="G454" s="3">
        <v>740</v>
      </c>
      <c r="H454" s="2">
        <v>29817</v>
      </c>
      <c r="I454" s="3">
        <v>2</v>
      </c>
      <c r="J454" s="2">
        <v>9707</v>
      </c>
      <c r="K454" s="3">
        <v>22</v>
      </c>
      <c r="L454" t="s">
        <v>24</v>
      </c>
      <c r="M454" s="2">
        <v>27800</v>
      </c>
      <c r="N454" s="3">
        <v>0</v>
      </c>
      <c r="O454" s="3">
        <v>0</v>
      </c>
      <c r="P454" s="2">
        <f>Table1[[#This Row],[Sales]]-Table1[[#This Row],[Marketing_Spend]]</f>
        <v>18093</v>
      </c>
      <c r="Q454" s="3">
        <f>IF(Table1[[#This Row],[Profit]]&lt;0, 1, 0)</f>
        <v>0</v>
      </c>
      <c r="R454" s="6">
        <f>IF(Table1[[#This Row],[Spending_Score]]&lt;= 33, 1.1, IF(Table1[[#This Row],[Spending_Score]]&lt;=66, 1.4, 1.7))</f>
        <v>1.1000000000000001</v>
      </c>
      <c r="S454" s="6">
        <f>IF(Table1[[#This Row],[Seasonality]]="Low", 0.8, IF(Table1[[#This Row],[Seasonality]]="High", 1.2, 1))</f>
        <v>1</v>
      </c>
      <c r="T454" s="2">
        <f>Table1[[#This Row],[Profit]]/Table1[[#This Row],[Purchase_Frequency]]</f>
        <v>822.40909090909088</v>
      </c>
      <c r="U454" s="2">
        <f>IF(Table1[[#This Row],[Customer_Churn]] = 1, Table1[[#This Row],[Profit]], (Table1[[#This Row],[Avg_Sales]] * (Table1[[#This Row],[Purchase_Frequency]] * Table1[[#This Row],[Spend_Factor]]) * Table1[[#This Row],[Seasonality_Factor]]))</f>
        <v>19902.300000000003</v>
      </c>
    </row>
    <row r="455" spans="1:21">
      <c r="A455" s="1">
        <v>45386</v>
      </c>
      <c r="B455">
        <v>454</v>
      </c>
      <c r="C455" s="3">
        <v>69</v>
      </c>
      <c r="D455" t="s">
        <v>21</v>
      </c>
      <c r="E455" s="2">
        <v>85375</v>
      </c>
      <c r="F455" s="3">
        <v>98</v>
      </c>
      <c r="G455" s="3">
        <v>553</v>
      </c>
      <c r="H455" s="2">
        <v>29817</v>
      </c>
      <c r="I455" s="3">
        <v>2</v>
      </c>
      <c r="J455" s="2">
        <v>14913</v>
      </c>
      <c r="K455" s="3">
        <v>5</v>
      </c>
      <c r="L455" t="s">
        <v>25</v>
      </c>
      <c r="M455" s="2">
        <v>80476</v>
      </c>
      <c r="N455" s="3">
        <v>0</v>
      </c>
      <c r="O455" s="3">
        <v>1</v>
      </c>
      <c r="P455" s="2">
        <f>Table1[[#This Row],[Sales]]-Table1[[#This Row],[Marketing_Spend]]</f>
        <v>65563</v>
      </c>
      <c r="Q455" s="3">
        <f>IF(Table1[[#This Row],[Profit]]&lt;0, 1, 0)</f>
        <v>0</v>
      </c>
      <c r="R455" s="6">
        <f>IF(Table1[[#This Row],[Spending_Score]]&lt;= 33, 1.1, IF(Table1[[#This Row],[Spending_Score]]&lt;=66, 1.4, 1.7))</f>
        <v>1.7</v>
      </c>
      <c r="S455" s="6">
        <f>IF(Table1[[#This Row],[Seasonality]]="Low", 0.8, IF(Table1[[#This Row],[Seasonality]]="High", 1.2, 1))</f>
        <v>1.2</v>
      </c>
      <c r="T455" s="2">
        <f>Table1[[#This Row],[Profit]]/Table1[[#This Row],[Purchase_Frequency]]</f>
        <v>13112.6</v>
      </c>
      <c r="U455" s="2">
        <f>IF(Table1[[#This Row],[Customer_Churn]] = 1, Table1[[#This Row],[Profit]], (Table1[[#This Row],[Avg_Sales]] * (Table1[[#This Row],[Purchase_Frequency]] * Table1[[#This Row],[Spend_Factor]]) * Table1[[#This Row],[Seasonality_Factor]]))</f>
        <v>133748.51999999999</v>
      </c>
    </row>
    <row r="456" spans="1:21">
      <c r="A456" s="1">
        <v>45390</v>
      </c>
      <c r="B456">
        <v>455</v>
      </c>
      <c r="C456" s="3">
        <v>59</v>
      </c>
      <c r="D456" t="s">
        <v>21</v>
      </c>
      <c r="E456" s="2">
        <v>75176</v>
      </c>
      <c r="F456" s="3">
        <v>76</v>
      </c>
      <c r="G456" s="3">
        <v>619</v>
      </c>
      <c r="H456" s="2">
        <v>13329</v>
      </c>
      <c r="I456" s="3">
        <v>0</v>
      </c>
      <c r="J456" s="2">
        <v>1630</v>
      </c>
      <c r="K456" s="3">
        <v>27</v>
      </c>
      <c r="L456" t="s">
        <v>25</v>
      </c>
      <c r="M456" s="2">
        <v>74460</v>
      </c>
      <c r="N456" s="3">
        <v>1</v>
      </c>
      <c r="O456" s="3">
        <v>0</v>
      </c>
      <c r="P456" s="2">
        <f>Table1[[#This Row],[Sales]]-Table1[[#This Row],[Marketing_Spend]]</f>
        <v>72830</v>
      </c>
      <c r="Q456" s="3">
        <f>IF(Table1[[#This Row],[Profit]]&lt;0, 1, 0)</f>
        <v>0</v>
      </c>
      <c r="R456" s="6">
        <f>IF(Table1[[#This Row],[Spending_Score]]&lt;= 33, 1.1, IF(Table1[[#This Row],[Spending_Score]]&lt;=66, 1.4, 1.7))</f>
        <v>1.7</v>
      </c>
      <c r="S456" s="6">
        <f>IF(Table1[[#This Row],[Seasonality]]="Low", 0.8, IF(Table1[[#This Row],[Seasonality]]="High", 1.2, 1))</f>
        <v>1.2</v>
      </c>
      <c r="T456" s="2">
        <f>Table1[[#This Row],[Profit]]/Table1[[#This Row],[Purchase_Frequency]]</f>
        <v>2697.4074074074074</v>
      </c>
      <c r="U456" s="2">
        <f>IF(Table1[[#This Row],[Customer_Churn]] = 1, Table1[[#This Row],[Profit]], (Table1[[#This Row],[Avg_Sales]] * (Table1[[#This Row],[Purchase_Frequency]] * Table1[[#This Row],[Spend_Factor]]) * Table1[[#This Row],[Seasonality_Factor]]))</f>
        <v>72830</v>
      </c>
    </row>
    <row r="457" spans="1:21">
      <c r="A457" s="1">
        <v>45351</v>
      </c>
      <c r="B457">
        <v>456</v>
      </c>
      <c r="C457" s="3">
        <v>23</v>
      </c>
      <c r="D457" t="s">
        <v>23</v>
      </c>
      <c r="E457" s="2">
        <v>139797</v>
      </c>
      <c r="F457" s="3">
        <v>42</v>
      </c>
      <c r="G457" s="3">
        <v>562</v>
      </c>
      <c r="H457" s="2">
        <v>29817</v>
      </c>
      <c r="I457" s="3">
        <v>2</v>
      </c>
      <c r="J457" s="2">
        <v>12908</v>
      </c>
      <c r="K457" s="3">
        <v>2</v>
      </c>
      <c r="L457" t="s">
        <v>24</v>
      </c>
      <c r="M457" s="2">
        <v>62767</v>
      </c>
      <c r="N457" s="3">
        <v>1</v>
      </c>
      <c r="O457" s="3">
        <v>0</v>
      </c>
      <c r="P457" s="2">
        <f>Table1[[#This Row],[Sales]]-Table1[[#This Row],[Marketing_Spend]]</f>
        <v>49859</v>
      </c>
      <c r="Q457" s="3">
        <f>IF(Table1[[#This Row],[Profit]]&lt;0, 1, 0)</f>
        <v>0</v>
      </c>
      <c r="R457" s="6">
        <f>IF(Table1[[#This Row],[Spending_Score]]&lt;= 33, 1.1, IF(Table1[[#This Row],[Spending_Score]]&lt;=66, 1.4, 1.7))</f>
        <v>1.4</v>
      </c>
      <c r="S457" s="6">
        <f>IF(Table1[[#This Row],[Seasonality]]="Low", 0.8, IF(Table1[[#This Row],[Seasonality]]="High", 1.2, 1))</f>
        <v>1</v>
      </c>
      <c r="T457" s="2">
        <f>Table1[[#This Row],[Profit]]/Table1[[#This Row],[Purchase_Frequency]]</f>
        <v>24929.5</v>
      </c>
      <c r="U457" s="2">
        <f>IF(Table1[[#This Row],[Customer_Churn]] = 1, Table1[[#This Row],[Profit]], (Table1[[#This Row],[Avg_Sales]] * (Table1[[#This Row],[Purchase_Frequency]] * Table1[[#This Row],[Spend_Factor]]) * Table1[[#This Row],[Seasonality_Factor]]))</f>
        <v>49859</v>
      </c>
    </row>
    <row r="458" spans="1:21">
      <c r="A458" s="1">
        <v>45388</v>
      </c>
      <c r="B458">
        <v>457</v>
      </c>
      <c r="C458" s="3">
        <v>32</v>
      </c>
      <c r="D458" t="s">
        <v>21</v>
      </c>
      <c r="E458" s="2">
        <v>106066</v>
      </c>
      <c r="F458" s="3">
        <v>9</v>
      </c>
      <c r="G458" s="3">
        <v>673</v>
      </c>
      <c r="H458" s="2">
        <v>33272</v>
      </c>
      <c r="I458" s="3">
        <v>0</v>
      </c>
      <c r="J458" s="2">
        <v>11847</v>
      </c>
      <c r="K458" s="3">
        <v>15</v>
      </c>
      <c r="L458" t="s">
        <v>24</v>
      </c>
      <c r="M458" s="2">
        <v>33054</v>
      </c>
      <c r="N458" s="3">
        <v>0</v>
      </c>
      <c r="O458" s="3">
        <v>0</v>
      </c>
      <c r="P458" s="2">
        <f>Table1[[#This Row],[Sales]]-Table1[[#This Row],[Marketing_Spend]]</f>
        <v>21207</v>
      </c>
      <c r="Q458" s="3">
        <f>IF(Table1[[#This Row],[Profit]]&lt;0, 1, 0)</f>
        <v>0</v>
      </c>
      <c r="R458" s="6">
        <f>IF(Table1[[#This Row],[Spending_Score]]&lt;= 33, 1.1, IF(Table1[[#This Row],[Spending_Score]]&lt;=66, 1.4, 1.7))</f>
        <v>1.1000000000000001</v>
      </c>
      <c r="S458" s="6">
        <f>IF(Table1[[#This Row],[Seasonality]]="Low", 0.8, IF(Table1[[#This Row],[Seasonality]]="High", 1.2, 1))</f>
        <v>1</v>
      </c>
      <c r="T458" s="2">
        <f>Table1[[#This Row],[Profit]]/Table1[[#This Row],[Purchase_Frequency]]</f>
        <v>1413.8</v>
      </c>
      <c r="U458" s="2">
        <f>IF(Table1[[#This Row],[Customer_Churn]] = 1, Table1[[#This Row],[Profit]], (Table1[[#This Row],[Avg_Sales]] * (Table1[[#This Row],[Purchase_Frequency]] * Table1[[#This Row],[Spend_Factor]]) * Table1[[#This Row],[Seasonality_Factor]]))</f>
        <v>23327.7</v>
      </c>
    </row>
    <row r="459" spans="1:21">
      <c r="A459" s="1">
        <v>45407</v>
      </c>
      <c r="B459">
        <v>458</v>
      </c>
      <c r="C459" s="3">
        <v>60</v>
      </c>
      <c r="D459" t="s">
        <v>21</v>
      </c>
      <c r="E459" s="2">
        <v>125500</v>
      </c>
      <c r="F459" s="3">
        <v>79</v>
      </c>
      <c r="G459" s="3">
        <v>466</v>
      </c>
      <c r="H459" s="2">
        <v>47845</v>
      </c>
      <c r="I459" s="3">
        <v>2</v>
      </c>
      <c r="J459" s="2">
        <v>10171</v>
      </c>
      <c r="K459" s="3">
        <v>7</v>
      </c>
      <c r="L459" t="s">
        <v>24</v>
      </c>
      <c r="M459" s="2">
        <v>80319</v>
      </c>
      <c r="N459" s="3">
        <v>0</v>
      </c>
      <c r="O459" s="3">
        <v>0</v>
      </c>
      <c r="P459" s="2">
        <f>Table1[[#This Row],[Sales]]-Table1[[#This Row],[Marketing_Spend]]</f>
        <v>70148</v>
      </c>
      <c r="Q459" s="3">
        <f>IF(Table1[[#This Row],[Profit]]&lt;0, 1, 0)</f>
        <v>0</v>
      </c>
      <c r="R459" s="6">
        <f>IF(Table1[[#This Row],[Spending_Score]]&lt;= 33, 1.1, IF(Table1[[#This Row],[Spending_Score]]&lt;=66, 1.4, 1.7))</f>
        <v>1.7</v>
      </c>
      <c r="S459" s="6">
        <f>IF(Table1[[#This Row],[Seasonality]]="Low", 0.8, IF(Table1[[#This Row],[Seasonality]]="High", 1.2, 1))</f>
        <v>1</v>
      </c>
      <c r="T459" s="2">
        <f>Table1[[#This Row],[Profit]]/Table1[[#This Row],[Purchase_Frequency]]</f>
        <v>10021.142857142857</v>
      </c>
      <c r="U459" s="2">
        <f>IF(Table1[[#This Row],[Customer_Churn]] = 1, Table1[[#This Row],[Profit]], (Table1[[#This Row],[Avg_Sales]] * (Table1[[#This Row],[Purchase_Frequency]] * Table1[[#This Row],[Spend_Factor]]) * Table1[[#This Row],[Seasonality_Factor]]))</f>
        <v>119251.6</v>
      </c>
    </row>
    <row r="460" spans="1:21">
      <c r="A460" s="1">
        <v>45354</v>
      </c>
      <c r="B460">
        <v>459</v>
      </c>
      <c r="C460" s="3">
        <v>54</v>
      </c>
      <c r="D460" t="s">
        <v>23</v>
      </c>
      <c r="E460" s="2">
        <v>146413</v>
      </c>
      <c r="F460" s="3">
        <v>40</v>
      </c>
      <c r="G460" s="3">
        <v>758</v>
      </c>
      <c r="H460" s="2">
        <v>29817</v>
      </c>
      <c r="I460" s="3">
        <v>1</v>
      </c>
      <c r="J460" s="2">
        <v>13721</v>
      </c>
      <c r="K460" s="3">
        <v>4</v>
      </c>
      <c r="L460" t="s">
        <v>24</v>
      </c>
      <c r="M460" s="2">
        <v>50397</v>
      </c>
      <c r="N460" s="3">
        <v>0</v>
      </c>
      <c r="O460" s="3">
        <v>0</v>
      </c>
      <c r="P460" s="2">
        <f>Table1[[#This Row],[Sales]]-Table1[[#This Row],[Marketing_Spend]]</f>
        <v>36676</v>
      </c>
      <c r="Q460" s="3">
        <f>IF(Table1[[#This Row],[Profit]]&lt;0, 1, 0)</f>
        <v>0</v>
      </c>
      <c r="R460" s="6">
        <f>IF(Table1[[#This Row],[Spending_Score]]&lt;= 33, 1.1, IF(Table1[[#This Row],[Spending_Score]]&lt;=66, 1.4, 1.7))</f>
        <v>1.4</v>
      </c>
      <c r="S460" s="6">
        <f>IF(Table1[[#This Row],[Seasonality]]="Low", 0.8, IF(Table1[[#This Row],[Seasonality]]="High", 1.2, 1))</f>
        <v>1</v>
      </c>
      <c r="T460" s="2">
        <f>Table1[[#This Row],[Profit]]/Table1[[#This Row],[Purchase_Frequency]]</f>
        <v>9169</v>
      </c>
      <c r="U460" s="2">
        <f>IF(Table1[[#This Row],[Customer_Churn]] = 1, Table1[[#This Row],[Profit]], (Table1[[#This Row],[Avg_Sales]] * (Table1[[#This Row],[Purchase_Frequency]] * Table1[[#This Row],[Spend_Factor]]) * Table1[[#This Row],[Seasonality_Factor]]))</f>
        <v>51346.399999999994</v>
      </c>
    </row>
    <row r="461" spans="1:21">
      <c r="A461" s="1">
        <v>45376</v>
      </c>
      <c r="B461">
        <v>460</v>
      </c>
      <c r="C461" s="3">
        <v>50</v>
      </c>
      <c r="D461" t="s">
        <v>21</v>
      </c>
      <c r="E461" s="2">
        <v>64327</v>
      </c>
      <c r="F461" s="3">
        <v>25</v>
      </c>
      <c r="G461" s="3">
        <v>579</v>
      </c>
      <c r="H461" s="2">
        <v>37373</v>
      </c>
      <c r="I461" s="3">
        <v>2</v>
      </c>
      <c r="J461" s="2">
        <v>17661</v>
      </c>
      <c r="K461" s="3">
        <v>1</v>
      </c>
      <c r="L461" t="s">
        <v>25</v>
      </c>
      <c r="M461" s="2">
        <v>18233</v>
      </c>
      <c r="N461" s="3">
        <v>1</v>
      </c>
      <c r="O461" s="3">
        <v>0</v>
      </c>
      <c r="P461" s="2">
        <f>Table1[[#This Row],[Sales]]-Table1[[#This Row],[Marketing_Spend]]</f>
        <v>572</v>
      </c>
      <c r="Q461" s="3">
        <f>IF(Table1[[#This Row],[Profit]]&lt;0, 1, 0)</f>
        <v>0</v>
      </c>
      <c r="R461" s="6">
        <f>IF(Table1[[#This Row],[Spending_Score]]&lt;= 33, 1.1, IF(Table1[[#This Row],[Spending_Score]]&lt;=66, 1.4, 1.7))</f>
        <v>1.1000000000000001</v>
      </c>
      <c r="S461" s="6">
        <f>IF(Table1[[#This Row],[Seasonality]]="Low", 0.8, IF(Table1[[#This Row],[Seasonality]]="High", 1.2, 1))</f>
        <v>1.2</v>
      </c>
      <c r="T461" s="2">
        <f>Table1[[#This Row],[Profit]]/Table1[[#This Row],[Purchase_Frequency]]</f>
        <v>572</v>
      </c>
      <c r="U461" s="2">
        <f>IF(Table1[[#This Row],[Customer_Churn]] = 1, Table1[[#This Row],[Profit]], (Table1[[#This Row],[Avg_Sales]] * (Table1[[#This Row],[Purchase_Frequency]] * Table1[[#This Row],[Spend_Factor]]) * Table1[[#This Row],[Seasonality_Factor]]))</f>
        <v>572</v>
      </c>
    </row>
    <row r="462" spans="1:21">
      <c r="A462" s="1">
        <v>45323</v>
      </c>
      <c r="B462">
        <v>461</v>
      </c>
      <c r="C462" s="3">
        <v>25</v>
      </c>
      <c r="D462" t="s">
        <v>21</v>
      </c>
      <c r="E462" s="2">
        <v>85375</v>
      </c>
      <c r="F462" s="3">
        <v>5</v>
      </c>
      <c r="G462" s="3">
        <v>601</v>
      </c>
      <c r="H462" s="2">
        <v>40525</v>
      </c>
      <c r="I462" s="3">
        <v>2</v>
      </c>
      <c r="J462" s="2">
        <v>17616</v>
      </c>
      <c r="K462" s="3">
        <v>13</v>
      </c>
      <c r="L462" t="s">
        <v>25</v>
      </c>
      <c r="M462" s="2">
        <v>95020</v>
      </c>
      <c r="N462" s="3">
        <v>0</v>
      </c>
      <c r="O462" s="3">
        <v>0</v>
      </c>
      <c r="P462" s="2">
        <f>Table1[[#This Row],[Sales]]-Table1[[#This Row],[Marketing_Spend]]</f>
        <v>77404</v>
      </c>
      <c r="Q462" s="3">
        <f>IF(Table1[[#This Row],[Profit]]&lt;0, 1, 0)</f>
        <v>0</v>
      </c>
      <c r="R462" s="6">
        <f>IF(Table1[[#This Row],[Spending_Score]]&lt;= 33, 1.1, IF(Table1[[#This Row],[Spending_Score]]&lt;=66, 1.4, 1.7))</f>
        <v>1.1000000000000001</v>
      </c>
      <c r="S462" s="6">
        <f>IF(Table1[[#This Row],[Seasonality]]="Low", 0.8, IF(Table1[[#This Row],[Seasonality]]="High", 1.2, 1))</f>
        <v>1.2</v>
      </c>
      <c r="T462" s="2">
        <f>Table1[[#This Row],[Profit]]/Table1[[#This Row],[Purchase_Frequency]]</f>
        <v>5954.1538461538457</v>
      </c>
      <c r="U462" s="2">
        <f>IF(Table1[[#This Row],[Customer_Churn]] = 1, Table1[[#This Row],[Profit]], (Table1[[#This Row],[Avg_Sales]] * (Table1[[#This Row],[Purchase_Frequency]] * Table1[[#This Row],[Spend_Factor]]) * Table1[[#This Row],[Seasonality_Factor]]))</f>
        <v>102173.27999999998</v>
      </c>
    </row>
    <row r="463" spans="1:21">
      <c r="A463" s="1">
        <v>45378</v>
      </c>
      <c r="B463">
        <v>462</v>
      </c>
      <c r="C463" s="3">
        <v>61</v>
      </c>
      <c r="D463" t="s">
        <v>23</v>
      </c>
      <c r="E463" s="2">
        <v>23797</v>
      </c>
      <c r="F463" s="3">
        <v>11</v>
      </c>
      <c r="G463" s="3">
        <v>588</v>
      </c>
      <c r="H463" s="2">
        <v>29570</v>
      </c>
      <c r="I463" s="3">
        <v>0</v>
      </c>
      <c r="J463" s="2">
        <v>10744</v>
      </c>
      <c r="K463" s="3">
        <v>20</v>
      </c>
      <c r="L463" t="s">
        <v>22</v>
      </c>
      <c r="M463" s="2">
        <v>30068</v>
      </c>
      <c r="N463" s="3">
        <v>0</v>
      </c>
      <c r="O463" s="3">
        <v>0</v>
      </c>
      <c r="P463" s="2">
        <f>Table1[[#This Row],[Sales]]-Table1[[#This Row],[Marketing_Spend]]</f>
        <v>19324</v>
      </c>
      <c r="Q463" s="3">
        <f>IF(Table1[[#This Row],[Profit]]&lt;0, 1, 0)</f>
        <v>0</v>
      </c>
      <c r="R463" s="6">
        <f>IF(Table1[[#This Row],[Spending_Score]]&lt;= 33, 1.1, IF(Table1[[#This Row],[Spending_Score]]&lt;=66, 1.4, 1.7))</f>
        <v>1.1000000000000001</v>
      </c>
      <c r="S463" s="6">
        <f>IF(Table1[[#This Row],[Seasonality]]="Low", 0.8, IF(Table1[[#This Row],[Seasonality]]="High", 1.2, 1))</f>
        <v>0.8</v>
      </c>
      <c r="T463" s="2">
        <f>Table1[[#This Row],[Profit]]/Table1[[#This Row],[Purchase_Frequency]]</f>
        <v>966.2</v>
      </c>
      <c r="U463" s="2">
        <f>IF(Table1[[#This Row],[Customer_Churn]] = 1, Table1[[#This Row],[Profit]], (Table1[[#This Row],[Avg_Sales]] * (Table1[[#This Row],[Purchase_Frequency]] * Table1[[#This Row],[Spend_Factor]]) * Table1[[#This Row],[Seasonality_Factor]]))</f>
        <v>17005.120000000003</v>
      </c>
    </row>
    <row r="464" spans="1:21">
      <c r="A464" s="1">
        <v>45324</v>
      </c>
      <c r="B464">
        <v>463</v>
      </c>
      <c r="C464" s="3">
        <v>61</v>
      </c>
      <c r="D464" t="s">
        <v>23</v>
      </c>
      <c r="E464" s="2">
        <v>67882</v>
      </c>
      <c r="F464" s="3">
        <v>59</v>
      </c>
      <c r="G464" s="3">
        <v>517</v>
      </c>
      <c r="H464" s="2">
        <v>23284</v>
      </c>
      <c r="I464" s="3">
        <v>2</v>
      </c>
      <c r="J464" s="2">
        <v>6690</v>
      </c>
      <c r="K464" s="3">
        <v>22</v>
      </c>
      <c r="L464" t="s">
        <v>24</v>
      </c>
      <c r="M464" s="2">
        <v>70727</v>
      </c>
      <c r="N464" s="3">
        <v>0</v>
      </c>
      <c r="O464" s="3">
        <v>1</v>
      </c>
      <c r="P464" s="2">
        <f>Table1[[#This Row],[Sales]]-Table1[[#This Row],[Marketing_Spend]]</f>
        <v>64037</v>
      </c>
      <c r="Q464" s="3">
        <f>IF(Table1[[#This Row],[Profit]]&lt;0, 1, 0)</f>
        <v>0</v>
      </c>
      <c r="R464" s="6">
        <f>IF(Table1[[#This Row],[Spending_Score]]&lt;= 33, 1.1, IF(Table1[[#This Row],[Spending_Score]]&lt;=66, 1.4, 1.7))</f>
        <v>1.4</v>
      </c>
      <c r="S464" s="6">
        <f>IF(Table1[[#This Row],[Seasonality]]="Low", 0.8, IF(Table1[[#This Row],[Seasonality]]="High", 1.2, 1))</f>
        <v>1</v>
      </c>
      <c r="T464" s="2">
        <f>Table1[[#This Row],[Profit]]/Table1[[#This Row],[Purchase_Frequency]]</f>
        <v>2910.7727272727275</v>
      </c>
      <c r="U464" s="2">
        <f>IF(Table1[[#This Row],[Customer_Churn]] = 1, Table1[[#This Row],[Profit]], (Table1[[#This Row],[Avg_Sales]] * (Table1[[#This Row],[Purchase_Frequency]] * Table1[[#This Row],[Spend_Factor]]) * Table1[[#This Row],[Seasonality_Factor]]))</f>
        <v>89651.8</v>
      </c>
    </row>
    <row r="465" spans="1:21">
      <c r="A465" s="1">
        <v>45358</v>
      </c>
      <c r="B465">
        <v>464</v>
      </c>
      <c r="C465" s="3">
        <v>22</v>
      </c>
      <c r="D465" t="s">
        <v>23</v>
      </c>
      <c r="E465" s="2">
        <v>33718</v>
      </c>
      <c r="F465" s="3">
        <v>98</v>
      </c>
      <c r="G465" s="3">
        <v>401</v>
      </c>
      <c r="H465" s="2">
        <v>23994</v>
      </c>
      <c r="I465" s="3">
        <v>1</v>
      </c>
      <c r="J465" s="2">
        <v>14401</v>
      </c>
      <c r="K465" s="3">
        <v>7</v>
      </c>
      <c r="L465" t="s">
        <v>22</v>
      </c>
      <c r="M465" s="2">
        <v>95610</v>
      </c>
      <c r="N465" s="3">
        <v>0</v>
      </c>
      <c r="O465" s="3">
        <v>0</v>
      </c>
      <c r="P465" s="2">
        <f>Table1[[#This Row],[Sales]]-Table1[[#This Row],[Marketing_Spend]]</f>
        <v>81209</v>
      </c>
      <c r="Q465" s="3">
        <f>IF(Table1[[#This Row],[Profit]]&lt;0, 1, 0)</f>
        <v>0</v>
      </c>
      <c r="R465" s="6">
        <f>IF(Table1[[#This Row],[Spending_Score]]&lt;= 33, 1.1, IF(Table1[[#This Row],[Spending_Score]]&lt;=66, 1.4, 1.7))</f>
        <v>1.7</v>
      </c>
      <c r="S465" s="6">
        <f>IF(Table1[[#This Row],[Seasonality]]="Low", 0.8, IF(Table1[[#This Row],[Seasonality]]="High", 1.2, 1))</f>
        <v>0.8</v>
      </c>
      <c r="T465" s="2">
        <f>Table1[[#This Row],[Profit]]/Table1[[#This Row],[Purchase_Frequency]]</f>
        <v>11601.285714285714</v>
      </c>
      <c r="U465" s="2">
        <f>IF(Table1[[#This Row],[Customer_Churn]] = 1, Table1[[#This Row],[Profit]], (Table1[[#This Row],[Avg_Sales]] * (Table1[[#This Row],[Purchase_Frequency]] * Table1[[#This Row],[Spend_Factor]]) * Table1[[#This Row],[Seasonality_Factor]]))</f>
        <v>110444.23999999999</v>
      </c>
    </row>
    <row r="466" spans="1:21">
      <c r="A466" s="1">
        <v>45309</v>
      </c>
      <c r="B466">
        <v>465</v>
      </c>
      <c r="C466" s="3">
        <v>56</v>
      </c>
      <c r="D466" t="s">
        <v>21</v>
      </c>
      <c r="E466" s="2">
        <v>54560</v>
      </c>
      <c r="F466" s="3">
        <v>88</v>
      </c>
      <c r="G466" s="3">
        <v>587</v>
      </c>
      <c r="H466" s="2">
        <v>28284</v>
      </c>
      <c r="I466" s="3">
        <v>0</v>
      </c>
      <c r="J466" s="2">
        <v>8659</v>
      </c>
      <c r="K466" s="3">
        <v>15</v>
      </c>
      <c r="L466" t="s">
        <v>25</v>
      </c>
      <c r="M466" s="2">
        <v>75453</v>
      </c>
      <c r="N466" s="3">
        <v>0</v>
      </c>
      <c r="O466" s="3">
        <v>0</v>
      </c>
      <c r="P466" s="2">
        <f>Table1[[#This Row],[Sales]]-Table1[[#This Row],[Marketing_Spend]]</f>
        <v>66794</v>
      </c>
      <c r="Q466" s="3">
        <f>IF(Table1[[#This Row],[Profit]]&lt;0, 1, 0)</f>
        <v>0</v>
      </c>
      <c r="R466" s="6">
        <f>IF(Table1[[#This Row],[Spending_Score]]&lt;= 33, 1.1, IF(Table1[[#This Row],[Spending_Score]]&lt;=66, 1.4, 1.7))</f>
        <v>1.7</v>
      </c>
      <c r="S466" s="6">
        <f>IF(Table1[[#This Row],[Seasonality]]="Low", 0.8, IF(Table1[[#This Row],[Seasonality]]="High", 1.2, 1))</f>
        <v>1.2</v>
      </c>
      <c r="T466" s="2">
        <f>Table1[[#This Row],[Profit]]/Table1[[#This Row],[Purchase_Frequency]]</f>
        <v>4452.9333333333334</v>
      </c>
      <c r="U466" s="2">
        <f>IF(Table1[[#This Row],[Customer_Churn]] = 1, Table1[[#This Row],[Profit]], (Table1[[#This Row],[Avg_Sales]] * (Table1[[#This Row],[Purchase_Frequency]] * Table1[[#This Row],[Spend_Factor]]) * Table1[[#This Row],[Seasonality_Factor]]))</f>
        <v>136259.76</v>
      </c>
    </row>
    <row r="467" spans="1:21">
      <c r="A467" s="1">
        <v>45316</v>
      </c>
      <c r="B467">
        <v>466</v>
      </c>
      <c r="C467" s="3">
        <v>21</v>
      </c>
      <c r="D467" t="s">
        <v>23</v>
      </c>
      <c r="E467" s="2">
        <v>96589</v>
      </c>
      <c r="F467" s="3">
        <v>79</v>
      </c>
      <c r="G467" s="3">
        <v>466</v>
      </c>
      <c r="H467" s="2">
        <v>22833</v>
      </c>
      <c r="I467" s="3">
        <v>0</v>
      </c>
      <c r="J467" s="2">
        <v>11601</v>
      </c>
      <c r="K467" s="3">
        <v>23</v>
      </c>
      <c r="L467" t="s">
        <v>25</v>
      </c>
      <c r="M467" s="2">
        <v>30832</v>
      </c>
      <c r="N467" s="3">
        <v>1</v>
      </c>
      <c r="O467" s="3">
        <v>0</v>
      </c>
      <c r="P467" s="2">
        <f>Table1[[#This Row],[Sales]]-Table1[[#This Row],[Marketing_Spend]]</f>
        <v>19231</v>
      </c>
      <c r="Q467" s="3">
        <f>IF(Table1[[#This Row],[Profit]]&lt;0, 1, 0)</f>
        <v>0</v>
      </c>
      <c r="R467" s="6">
        <f>IF(Table1[[#This Row],[Spending_Score]]&lt;= 33, 1.1, IF(Table1[[#This Row],[Spending_Score]]&lt;=66, 1.4, 1.7))</f>
        <v>1.7</v>
      </c>
      <c r="S467" s="6">
        <f>IF(Table1[[#This Row],[Seasonality]]="Low", 0.8, IF(Table1[[#This Row],[Seasonality]]="High", 1.2, 1))</f>
        <v>1.2</v>
      </c>
      <c r="T467" s="2">
        <f>Table1[[#This Row],[Profit]]/Table1[[#This Row],[Purchase_Frequency]]</f>
        <v>836.13043478260875</v>
      </c>
      <c r="U467" s="2">
        <f>IF(Table1[[#This Row],[Customer_Churn]] = 1, Table1[[#This Row],[Profit]], (Table1[[#This Row],[Avg_Sales]] * (Table1[[#This Row],[Purchase_Frequency]] * Table1[[#This Row],[Spend_Factor]]) * Table1[[#This Row],[Seasonality_Factor]]))</f>
        <v>19231</v>
      </c>
    </row>
    <row r="468" spans="1:21">
      <c r="A468" s="1">
        <v>45397</v>
      </c>
      <c r="B468">
        <v>467</v>
      </c>
      <c r="C468" s="3">
        <v>23</v>
      </c>
      <c r="D468" t="s">
        <v>23</v>
      </c>
      <c r="E468" s="2">
        <v>42116</v>
      </c>
      <c r="F468" s="3">
        <v>38</v>
      </c>
      <c r="G468" s="3">
        <v>335</v>
      </c>
      <c r="H468" s="2">
        <v>30122</v>
      </c>
      <c r="I468" s="3">
        <v>2</v>
      </c>
      <c r="J468" s="2">
        <v>12704</v>
      </c>
      <c r="K468" s="3">
        <v>14</v>
      </c>
      <c r="L468" t="s">
        <v>22</v>
      </c>
      <c r="M468" s="2">
        <v>91242</v>
      </c>
      <c r="N468" s="3">
        <v>0</v>
      </c>
      <c r="O468" s="3">
        <v>1</v>
      </c>
      <c r="P468" s="2">
        <f>Table1[[#This Row],[Sales]]-Table1[[#This Row],[Marketing_Spend]]</f>
        <v>78538</v>
      </c>
      <c r="Q468" s="3">
        <f>IF(Table1[[#This Row],[Profit]]&lt;0, 1, 0)</f>
        <v>0</v>
      </c>
      <c r="R468" s="6">
        <f>IF(Table1[[#This Row],[Spending_Score]]&lt;= 33, 1.1, IF(Table1[[#This Row],[Spending_Score]]&lt;=66, 1.4, 1.7))</f>
        <v>1.4</v>
      </c>
      <c r="S468" s="6">
        <f>IF(Table1[[#This Row],[Seasonality]]="Low", 0.8, IF(Table1[[#This Row],[Seasonality]]="High", 1.2, 1))</f>
        <v>0.8</v>
      </c>
      <c r="T468" s="2">
        <f>Table1[[#This Row],[Profit]]/Table1[[#This Row],[Purchase_Frequency]]</f>
        <v>5609.8571428571431</v>
      </c>
      <c r="U468" s="2">
        <f>IF(Table1[[#This Row],[Customer_Churn]] = 1, Table1[[#This Row],[Profit]], (Table1[[#This Row],[Avg_Sales]] * (Table1[[#This Row],[Purchase_Frequency]] * Table1[[#This Row],[Spend_Factor]]) * Table1[[#This Row],[Seasonality_Factor]]))</f>
        <v>87962.559999999998</v>
      </c>
    </row>
    <row r="469" spans="1:21">
      <c r="A469" s="1">
        <v>45386</v>
      </c>
      <c r="B469">
        <v>468</v>
      </c>
      <c r="C469" s="3">
        <v>62</v>
      </c>
      <c r="D469" t="s">
        <v>23</v>
      </c>
      <c r="E469" s="2">
        <v>56244</v>
      </c>
      <c r="F469" s="3">
        <v>72</v>
      </c>
      <c r="G469" s="3">
        <v>652</v>
      </c>
      <c r="H469" s="2">
        <v>10017</v>
      </c>
      <c r="I469" s="3">
        <v>0</v>
      </c>
      <c r="J469" s="2">
        <v>1025</v>
      </c>
      <c r="K469" s="3">
        <v>23</v>
      </c>
      <c r="L469" t="s">
        <v>24</v>
      </c>
      <c r="M469" s="2">
        <v>18682</v>
      </c>
      <c r="N469" s="3">
        <v>0</v>
      </c>
      <c r="O469" s="3">
        <v>0</v>
      </c>
      <c r="P469" s="2">
        <f>Table1[[#This Row],[Sales]]-Table1[[#This Row],[Marketing_Spend]]</f>
        <v>17657</v>
      </c>
      <c r="Q469" s="3">
        <f>IF(Table1[[#This Row],[Profit]]&lt;0, 1, 0)</f>
        <v>0</v>
      </c>
      <c r="R469" s="6">
        <f>IF(Table1[[#This Row],[Spending_Score]]&lt;= 33, 1.1, IF(Table1[[#This Row],[Spending_Score]]&lt;=66, 1.4, 1.7))</f>
        <v>1.7</v>
      </c>
      <c r="S469" s="6">
        <f>IF(Table1[[#This Row],[Seasonality]]="Low", 0.8, IF(Table1[[#This Row],[Seasonality]]="High", 1.2, 1))</f>
        <v>1</v>
      </c>
      <c r="T469" s="2">
        <f>Table1[[#This Row],[Profit]]/Table1[[#This Row],[Purchase_Frequency]]</f>
        <v>767.695652173913</v>
      </c>
      <c r="U469" s="2">
        <f>IF(Table1[[#This Row],[Customer_Churn]] = 1, Table1[[#This Row],[Profit]], (Table1[[#This Row],[Avg_Sales]] * (Table1[[#This Row],[Purchase_Frequency]] * Table1[[#This Row],[Spend_Factor]]) * Table1[[#This Row],[Seasonality_Factor]]))</f>
        <v>30016.899999999998</v>
      </c>
    </row>
    <row r="470" spans="1:21">
      <c r="A470" s="1">
        <v>45345</v>
      </c>
      <c r="B470">
        <v>469</v>
      </c>
      <c r="C470" s="3">
        <v>49</v>
      </c>
      <c r="D470" t="s">
        <v>23</v>
      </c>
      <c r="E470" s="2">
        <v>121721</v>
      </c>
      <c r="F470" s="3">
        <v>5</v>
      </c>
      <c r="G470" s="3">
        <v>372</v>
      </c>
      <c r="H470" s="2">
        <v>21370</v>
      </c>
      <c r="I470" s="3">
        <v>0</v>
      </c>
      <c r="J470" s="2">
        <v>16384</v>
      </c>
      <c r="K470" s="3">
        <v>19</v>
      </c>
      <c r="L470" t="s">
        <v>24</v>
      </c>
      <c r="M470" s="2">
        <v>97298</v>
      </c>
      <c r="N470" s="3">
        <v>0</v>
      </c>
      <c r="O470" s="3">
        <v>1</v>
      </c>
      <c r="P470" s="2">
        <f>Table1[[#This Row],[Sales]]-Table1[[#This Row],[Marketing_Spend]]</f>
        <v>80914</v>
      </c>
      <c r="Q470" s="3">
        <f>IF(Table1[[#This Row],[Profit]]&lt;0, 1, 0)</f>
        <v>0</v>
      </c>
      <c r="R470" s="6">
        <f>IF(Table1[[#This Row],[Spending_Score]]&lt;= 33, 1.1, IF(Table1[[#This Row],[Spending_Score]]&lt;=66, 1.4, 1.7))</f>
        <v>1.1000000000000001</v>
      </c>
      <c r="S470" s="6">
        <f>IF(Table1[[#This Row],[Seasonality]]="Low", 0.8, IF(Table1[[#This Row],[Seasonality]]="High", 1.2, 1))</f>
        <v>1</v>
      </c>
      <c r="T470" s="2">
        <f>Table1[[#This Row],[Profit]]/Table1[[#This Row],[Purchase_Frequency]]</f>
        <v>4258.6315789473683</v>
      </c>
      <c r="U470" s="2">
        <f>IF(Table1[[#This Row],[Customer_Churn]] = 1, Table1[[#This Row],[Profit]], (Table1[[#This Row],[Avg_Sales]] * (Table1[[#This Row],[Purchase_Frequency]] * Table1[[#This Row],[Spend_Factor]]) * Table1[[#This Row],[Seasonality_Factor]]))</f>
        <v>89005.400000000009</v>
      </c>
    </row>
    <row r="471" spans="1:21">
      <c r="A471" s="1">
        <v>45349</v>
      </c>
      <c r="B471">
        <v>470</v>
      </c>
      <c r="C471" s="3">
        <v>69</v>
      </c>
      <c r="D471" t="s">
        <v>23</v>
      </c>
      <c r="E471" s="2">
        <v>21645</v>
      </c>
      <c r="F471" s="3">
        <v>48</v>
      </c>
      <c r="G471" s="3">
        <v>652</v>
      </c>
      <c r="H471" s="2">
        <v>34252</v>
      </c>
      <c r="I471" s="3">
        <v>0</v>
      </c>
      <c r="J471" s="2">
        <v>14705</v>
      </c>
      <c r="K471" s="3">
        <v>22</v>
      </c>
      <c r="L471" t="s">
        <v>24</v>
      </c>
      <c r="M471" s="2">
        <v>28383</v>
      </c>
      <c r="N471" s="3">
        <v>0</v>
      </c>
      <c r="O471" s="3">
        <v>0</v>
      </c>
      <c r="P471" s="2">
        <f>Table1[[#This Row],[Sales]]-Table1[[#This Row],[Marketing_Spend]]</f>
        <v>13678</v>
      </c>
      <c r="Q471" s="3">
        <f>IF(Table1[[#This Row],[Profit]]&lt;0, 1, 0)</f>
        <v>0</v>
      </c>
      <c r="R471" s="6">
        <f>IF(Table1[[#This Row],[Spending_Score]]&lt;= 33, 1.1, IF(Table1[[#This Row],[Spending_Score]]&lt;=66, 1.4, 1.7))</f>
        <v>1.4</v>
      </c>
      <c r="S471" s="6">
        <f>IF(Table1[[#This Row],[Seasonality]]="Low", 0.8, IF(Table1[[#This Row],[Seasonality]]="High", 1.2, 1))</f>
        <v>1</v>
      </c>
      <c r="T471" s="2">
        <f>Table1[[#This Row],[Profit]]/Table1[[#This Row],[Purchase_Frequency]]</f>
        <v>621.72727272727275</v>
      </c>
      <c r="U471" s="2">
        <f>IF(Table1[[#This Row],[Customer_Churn]] = 1, Table1[[#This Row],[Profit]], (Table1[[#This Row],[Avg_Sales]] * (Table1[[#This Row],[Purchase_Frequency]] * Table1[[#This Row],[Spend_Factor]]) * Table1[[#This Row],[Seasonality_Factor]]))</f>
        <v>19149.199999999997</v>
      </c>
    </row>
    <row r="472" spans="1:21">
      <c r="A472" s="1">
        <v>45358</v>
      </c>
      <c r="B472">
        <v>471</v>
      </c>
      <c r="C472" s="3">
        <v>47</v>
      </c>
      <c r="D472" t="s">
        <v>23</v>
      </c>
      <c r="E472" s="2">
        <v>67523</v>
      </c>
      <c r="F472" s="3">
        <v>90</v>
      </c>
      <c r="G472" s="3">
        <v>588</v>
      </c>
      <c r="H472" s="2">
        <v>12999</v>
      </c>
      <c r="I472" s="3">
        <v>0</v>
      </c>
      <c r="J472" s="2">
        <v>9652</v>
      </c>
      <c r="K472" s="3">
        <v>29</v>
      </c>
      <c r="L472" t="s">
        <v>24</v>
      </c>
      <c r="M472" s="2">
        <v>63160</v>
      </c>
      <c r="N472" s="3">
        <v>0</v>
      </c>
      <c r="O472" s="3">
        <v>1</v>
      </c>
      <c r="P472" s="2">
        <f>Table1[[#This Row],[Sales]]-Table1[[#This Row],[Marketing_Spend]]</f>
        <v>53508</v>
      </c>
      <c r="Q472" s="3">
        <f>IF(Table1[[#This Row],[Profit]]&lt;0, 1, 0)</f>
        <v>0</v>
      </c>
      <c r="R472" s="6">
        <f>IF(Table1[[#This Row],[Spending_Score]]&lt;= 33, 1.1, IF(Table1[[#This Row],[Spending_Score]]&lt;=66, 1.4, 1.7))</f>
        <v>1.7</v>
      </c>
      <c r="S472" s="6">
        <f>IF(Table1[[#This Row],[Seasonality]]="Low", 0.8, IF(Table1[[#This Row],[Seasonality]]="High", 1.2, 1))</f>
        <v>1</v>
      </c>
      <c r="T472" s="2">
        <f>Table1[[#This Row],[Profit]]/Table1[[#This Row],[Purchase_Frequency]]</f>
        <v>1845.1034482758621</v>
      </c>
      <c r="U472" s="2">
        <f>IF(Table1[[#This Row],[Customer_Churn]] = 1, Table1[[#This Row],[Profit]], (Table1[[#This Row],[Avg_Sales]] * (Table1[[#This Row],[Purchase_Frequency]] * Table1[[#This Row],[Spend_Factor]]) * Table1[[#This Row],[Seasonality_Factor]]))</f>
        <v>90963.599999999991</v>
      </c>
    </row>
    <row r="473" spans="1:21">
      <c r="A473" s="1">
        <v>45395</v>
      </c>
      <c r="B473">
        <v>472</v>
      </c>
      <c r="C473" s="3">
        <v>64</v>
      </c>
      <c r="D473" t="s">
        <v>21</v>
      </c>
      <c r="E473" s="2">
        <v>144085</v>
      </c>
      <c r="F473" s="3">
        <v>18</v>
      </c>
      <c r="G473" s="3">
        <v>724</v>
      </c>
      <c r="H473" s="2">
        <v>29817</v>
      </c>
      <c r="I473" s="3">
        <v>0</v>
      </c>
      <c r="J473" s="2">
        <v>14379</v>
      </c>
      <c r="K473" s="3">
        <v>24</v>
      </c>
      <c r="L473" t="s">
        <v>22</v>
      </c>
      <c r="M473" s="2">
        <v>98332</v>
      </c>
      <c r="N473" s="3">
        <v>0</v>
      </c>
      <c r="O473" s="3">
        <v>1</v>
      </c>
      <c r="P473" s="2">
        <f>Table1[[#This Row],[Sales]]-Table1[[#This Row],[Marketing_Spend]]</f>
        <v>83953</v>
      </c>
      <c r="Q473" s="3">
        <f>IF(Table1[[#This Row],[Profit]]&lt;0, 1, 0)</f>
        <v>0</v>
      </c>
      <c r="R473" s="6">
        <f>IF(Table1[[#This Row],[Spending_Score]]&lt;= 33, 1.1, IF(Table1[[#This Row],[Spending_Score]]&lt;=66, 1.4, 1.7))</f>
        <v>1.1000000000000001</v>
      </c>
      <c r="S473" s="6">
        <f>IF(Table1[[#This Row],[Seasonality]]="Low", 0.8, IF(Table1[[#This Row],[Seasonality]]="High", 1.2, 1))</f>
        <v>0.8</v>
      </c>
      <c r="T473" s="2">
        <f>Table1[[#This Row],[Profit]]/Table1[[#This Row],[Purchase_Frequency]]</f>
        <v>3498.0416666666665</v>
      </c>
      <c r="U473" s="2">
        <f>IF(Table1[[#This Row],[Customer_Churn]] = 1, Table1[[#This Row],[Profit]], (Table1[[#This Row],[Avg_Sales]] * (Table1[[#This Row],[Purchase_Frequency]] * Table1[[#This Row],[Spend_Factor]]) * Table1[[#This Row],[Seasonality_Factor]]))</f>
        <v>73878.64</v>
      </c>
    </row>
    <row r="474" spans="1:21">
      <c r="A474" s="1">
        <v>45337</v>
      </c>
      <c r="B474">
        <v>473</v>
      </c>
      <c r="C474" s="3">
        <v>52</v>
      </c>
      <c r="D474" t="s">
        <v>21</v>
      </c>
      <c r="E474" s="2">
        <v>137718</v>
      </c>
      <c r="F474" s="3">
        <v>70</v>
      </c>
      <c r="G474" s="3">
        <v>588</v>
      </c>
      <c r="H474" s="2">
        <v>47963</v>
      </c>
      <c r="I474" s="3">
        <v>0</v>
      </c>
      <c r="J474" s="2">
        <v>8006</v>
      </c>
      <c r="K474" s="3">
        <v>20</v>
      </c>
      <c r="L474" t="s">
        <v>22</v>
      </c>
      <c r="M474" s="2">
        <v>28666</v>
      </c>
      <c r="N474" s="3">
        <v>0</v>
      </c>
      <c r="O474" s="3">
        <v>0</v>
      </c>
      <c r="P474" s="2">
        <f>Table1[[#This Row],[Sales]]-Table1[[#This Row],[Marketing_Spend]]</f>
        <v>20660</v>
      </c>
      <c r="Q474" s="3">
        <f>IF(Table1[[#This Row],[Profit]]&lt;0, 1, 0)</f>
        <v>0</v>
      </c>
      <c r="R474" s="6">
        <f>IF(Table1[[#This Row],[Spending_Score]]&lt;= 33, 1.1, IF(Table1[[#This Row],[Spending_Score]]&lt;=66, 1.4, 1.7))</f>
        <v>1.7</v>
      </c>
      <c r="S474" s="6">
        <f>IF(Table1[[#This Row],[Seasonality]]="Low", 0.8, IF(Table1[[#This Row],[Seasonality]]="High", 1.2, 1))</f>
        <v>0.8</v>
      </c>
      <c r="T474" s="2">
        <f>Table1[[#This Row],[Profit]]/Table1[[#This Row],[Purchase_Frequency]]</f>
        <v>1033</v>
      </c>
      <c r="U474" s="2">
        <f>IF(Table1[[#This Row],[Customer_Churn]] = 1, Table1[[#This Row],[Profit]], (Table1[[#This Row],[Avg_Sales]] * (Table1[[#This Row],[Purchase_Frequency]] * Table1[[#This Row],[Spend_Factor]]) * Table1[[#This Row],[Seasonality_Factor]]))</f>
        <v>28097.600000000002</v>
      </c>
    </row>
    <row r="475" spans="1:21">
      <c r="A475" s="1">
        <v>45315</v>
      </c>
      <c r="B475">
        <v>474</v>
      </c>
      <c r="C475" s="3">
        <v>57</v>
      </c>
      <c r="D475" t="s">
        <v>23</v>
      </c>
      <c r="E475" s="2">
        <v>39256</v>
      </c>
      <c r="F475" s="3">
        <v>37</v>
      </c>
      <c r="G475" s="3">
        <v>727</v>
      </c>
      <c r="H475" s="2">
        <v>7096</v>
      </c>
      <c r="I475" s="3">
        <v>1</v>
      </c>
      <c r="J475" s="2">
        <v>19378</v>
      </c>
      <c r="K475" s="3">
        <v>29</v>
      </c>
      <c r="L475" t="s">
        <v>25</v>
      </c>
      <c r="M475" s="2">
        <v>63817</v>
      </c>
      <c r="N475" s="3">
        <v>0</v>
      </c>
      <c r="O475" s="3">
        <v>0</v>
      </c>
      <c r="P475" s="2">
        <f>Table1[[#This Row],[Sales]]-Table1[[#This Row],[Marketing_Spend]]</f>
        <v>44439</v>
      </c>
      <c r="Q475" s="3">
        <f>IF(Table1[[#This Row],[Profit]]&lt;0, 1, 0)</f>
        <v>0</v>
      </c>
      <c r="R475" s="6">
        <f>IF(Table1[[#This Row],[Spending_Score]]&lt;= 33, 1.1, IF(Table1[[#This Row],[Spending_Score]]&lt;=66, 1.4, 1.7))</f>
        <v>1.4</v>
      </c>
      <c r="S475" s="6">
        <f>IF(Table1[[#This Row],[Seasonality]]="Low", 0.8, IF(Table1[[#This Row],[Seasonality]]="High", 1.2, 1))</f>
        <v>1.2</v>
      </c>
      <c r="T475" s="2">
        <f>Table1[[#This Row],[Profit]]/Table1[[#This Row],[Purchase_Frequency]]</f>
        <v>1532.3793103448277</v>
      </c>
      <c r="U475" s="2">
        <f>IF(Table1[[#This Row],[Customer_Churn]] = 1, Table1[[#This Row],[Profit]], (Table1[[#This Row],[Avg_Sales]] * (Table1[[#This Row],[Purchase_Frequency]] * Table1[[#This Row],[Spend_Factor]]) * Table1[[#This Row],[Seasonality_Factor]]))</f>
        <v>74657.51999999999</v>
      </c>
    </row>
    <row r="476" spans="1:21">
      <c r="A476" s="1">
        <v>45405</v>
      </c>
      <c r="B476">
        <v>475</v>
      </c>
      <c r="C476" s="3">
        <v>69</v>
      </c>
      <c r="D476" t="s">
        <v>23</v>
      </c>
      <c r="E476" s="2">
        <v>121376</v>
      </c>
      <c r="F476" s="3">
        <v>60</v>
      </c>
      <c r="G476" s="3">
        <v>838</v>
      </c>
      <c r="H476" s="2">
        <v>30279</v>
      </c>
      <c r="I476" s="3">
        <v>2</v>
      </c>
      <c r="J476" s="2">
        <v>9682</v>
      </c>
      <c r="K476" s="3">
        <v>24</v>
      </c>
      <c r="L476" t="s">
        <v>24</v>
      </c>
      <c r="M476" s="2">
        <v>96198</v>
      </c>
      <c r="N476" s="3">
        <v>1</v>
      </c>
      <c r="O476" s="3">
        <v>0</v>
      </c>
      <c r="P476" s="2">
        <f>Table1[[#This Row],[Sales]]-Table1[[#This Row],[Marketing_Spend]]</f>
        <v>86516</v>
      </c>
      <c r="Q476" s="3">
        <f>IF(Table1[[#This Row],[Profit]]&lt;0, 1, 0)</f>
        <v>0</v>
      </c>
      <c r="R476" s="6">
        <f>IF(Table1[[#This Row],[Spending_Score]]&lt;= 33, 1.1, IF(Table1[[#This Row],[Spending_Score]]&lt;=66, 1.4, 1.7))</f>
        <v>1.4</v>
      </c>
      <c r="S476" s="6">
        <f>IF(Table1[[#This Row],[Seasonality]]="Low", 0.8, IF(Table1[[#This Row],[Seasonality]]="High", 1.2, 1))</f>
        <v>1</v>
      </c>
      <c r="T476" s="2">
        <f>Table1[[#This Row],[Profit]]/Table1[[#This Row],[Purchase_Frequency]]</f>
        <v>3604.8333333333335</v>
      </c>
      <c r="U476" s="2">
        <f>IF(Table1[[#This Row],[Customer_Churn]] = 1, Table1[[#This Row],[Profit]], (Table1[[#This Row],[Avg_Sales]] * (Table1[[#This Row],[Purchase_Frequency]] * Table1[[#This Row],[Spend_Factor]]) * Table1[[#This Row],[Seasonality_Factor]]))</f>
        <v>86516</v>
      </c>
    </row>
    <row r="477" spans="1:21">
      <c r="A477" s="1">
        <v>45323</v>
      </c>
      <c r="B477">
        <v>476</v>
      </c>
      <c r="C477" s="3">
        <v>33</v>
      </c>
      <c r="D477" t="s">
        <v>23</v>
      </c>
      <c r="E477" s="2">
        <v>120158</v>
      </c>
      <c r="F477" s="3">
        <v>48</v>
      </c>
      <c r="G477" s="3">
        <v>459</v>
      </c>
      <c r="H477" s="2">
        <v>48363</v>
      </c>
      <c r="I477" s="3">
        <v>1</v>
      </c>
      <c r="J477" s="2">
        <v>2072</v>
      </c>
      <c r="K477" s="3">
        <v>18</v>
      </c>
      <c r="L477" t="s">
        <v>24</v>
      </c>
      <c r="M477" s="2">
        <v>39642</v>
      </c>
      <c r="N477" s="3">
        <v>0</v>
      </c>
      <c r="O477" s="3">
        <v>0</v>
      </c>
      <c r="P477" s="2">
        <f>Table1[[#This Row],[Sales]]-Table1[[#This Row],[Marketing_Spend]]</f>
        <v>37570</v>
      </c>
      <c r="Q477" s="3">
        <f>IF(Table1[[#This Row],[Profit]]&lt;0, 1, 0)</f>
        <v>0</v>
      </c>
      <c r="R477" s="6">
        <f>IF(Table1[[#This Row],[Spending_Score]]&lt;= 33, 1.1, IF(Table1[[#This Row],[Spending_Score]]&lt;=66, 1.4, 1.7))</f>
        <v>1.4</v>
      </c>
      <c r="S477" s="6">
        <f>IF(Table1[[#This Row],[Seasonality]]="Low", 0.8, IF(Table1[[#This Row],[Seasonality]]="High", 1.2, 1))</f>
        <v>1</v>
      </c>
      <c r="T477" s="2">
        <f>Table1[[#This Row],[Profit]]/Table1[[#This Row],[Purchase_Frequency]]</f>
        <v>2087.2222222222222</v>
      </c>
      <c r="U477" s="2">
        <f>IF(Table1[[#This Row],[Customer_Churn]] = 1, Table1[[#This Row],[Profit]], (Table1[[#This Row],[Avg_Sales]] * (Table1[[#This Row],[Purchase_Frequency]] * Table1[[#This Row],[Spend_Factor]]) * Table1[[#This Row],[Seasonality_Factor]]))</f>
        <v>52598</v>
      </c>
    </row>
    <row r="478" spans="1:21">
      <c r="A478" s="1">
        <v>45338</v>
      </c>
      <c r="B478">
        <v>477</v>
      </c>
      <c r="C478" s="3">
        <v>30</v>
      </c>
      <c r="D478" t="s">
        <v>21</v>
      </c>
      <c r="E478" s="2">
        <v>73173</v>
      </c>
      <c r="F478" s="3">
        <v>77</v>
      </c>
      <c r="G478" s="3">
        <v>448</v>
      </c>
      <c r="H478" s="2">
        <v>31201</v>
      </c>
      <c r="I478" s="3">
        <v>0</v>
      </c>
      <c r="J478" s="2">
        <v>1215</v>
      </c>
      <c r="K478" s="3">
        <v>10</v>
      </c>
      <c r="L478" t="s">
        <v>24</v>
      </c>
      <c r="M478" s="2">
        <v>46830</v>
      </c>
      <c r="N478" s="3">
        <v>1</v>
      </c>
      <c r="O478" s="3">
        <v>0</v>
      </c>
      <c r="P478" s="2">
        <f>Table1[[#This Row],[Sales]]-Table1[[#This Row],[Marketing_Spend]]</f>
        <v>45615</v>
      </c>
      <c r="Q478" s="3">
        <f>IF(Table1[[#This Row],[Profit]]&lt;0, 1, 0)</f>
        <v>0</v>
      </c>
      <c r="R478" s="6">
        <f>IF(Table1[[#This Row],[Spending_Score]]&lt;= 33, 1.1, IF(Table1[[#This Row],[Spending_Score]]&lt;=66, 1.4, 1.7))</f>
        <v>1.7</v>
      </c>
      <c r="S478" s="6">
        <f>IF(Table1[[#This Row],[Seasonality]]="Low", 0.8, IF(Table1[[#This Row],[Seasonality]]="High", 1.2, 1))</f>
        <v>1</v>
      </c>
      <c r="T478" s="2">
        <f>Table1[[#This Row],[Profit]]/Table1[[#This Row],[Purchase_Frequency]]</f>
        <v>4561.5</v>
      </c>
      <c r="U478" s="2">
        <f>IF(Table1[[#This Row],[Customer_Churn]] = 1, Table1[[#This Row],[Profit]], (Table1[[#This Row],[Avg_Sales]] * (Table1[[#This Row],[Purchase_Frequency]] * Table1[[#This Row],[Spend_Factor]]) * Table1[[#This Row],[Seasonality_Factor]]))</f>
        <v>45615</v>
      </c>
    </row>
    <row r="479" spans="1:21">
      <c r="A479" s="1">
        <v>45377</v>
      </c>
      <c r="B479">
        <v>478</v>
      </c>
      <c r="C479" s="3">
        <v>67</v>
      </c>
      <c r="D479" t="s">
        <v>21</v>
      </c>
      <c r="E479" s="2">
        <v>57430</v>
      </c>
      <c r="F479" s="3">
        <v>28</v>
      </c>
      <c r="G479" s="3">
        <v>588</v>
      </c>
      <c r="H479" s="2">
        <v>24715</v>
      </c>
      <c r="I479" s="3">
        <v>0</v>
      </c>
      <c r="J479" s="2">
        <v>10915</v>
      </c>
      <c r="K479" s="3">
        <v>9</v>
      </c>
      <c r="L479" t="s">
        <v>22</v>
      </c>
      <c r="M479" s="2">
        <v>15234</v>
      </c>
      <c r="N479" s="3">
        <v>0</v>
      </c>
      <c r="O479" s="3">
        <v>0</v>
      </c>
      <c r="P479" s="2">
        <f>Table1[[#This Row],[Sales]]-Table1[[#This Row],[Marketing_Spend]]</f>
        <v>4319</v>
      </c>
      <c r="Q479" s="3">
        <f>IF(Table1[[#This Row],[Profit]]&lt;0, 1, 0)</f>
        <v>0</v>
      </c>
      <c r="R479" s="6">
        <f>IF(Table1[[#This Row],[Spending_Score]]&lt;= 33, 1.1, IF(Table1[[#This Row],[Spending_Score]]&lt;=66, 1.4, 1.7))</f>
        <v>1.1000000000000001</v>
      </c>
      <c r="S479" s="6">
        <f>IF(Table1[[#This Row],[Seasonality]]="Low", 0.8, IF(Table1[[#This Row],[Seasonality]]="High", 1.2, 1))</f>
        <v>0.8</v>
      </c>
      <c r="T479" s="2">
        <f>Table1[[#This Row],[Profit]]/Table1[[#This Row],[Purchase_Frequency]]</f>
        <v>479.88888888888891</v>
      </c>
      <c r="U479" s="2">
        <f>IF(Table1[[#This Row],[Customer_Churn]] = 1, Table1[[#This Row],[Profit]], (Table1[[#This Row],[Avg_Sales]] * (Table1[[#This Row],[Purchase_Frequency]] * Table1[[#This Row],[Spend_Factor]]) * Table1[[#This Row],[Seasonality_Factor]]))</f>
        <v>3800.7200000000007</v>
      </c>
    </row>
    <row r="480" spans="1:21">
      <c r="A480" s="1">
        <v>45351</v>
      </c>
      <c r="B480">
        <v>479</v>
      </c>
      <c r="C480" s="3">
        <v>59</v>
      </c>
      <c r="D480" t="s">
        <v>21</v>
      </c>
      <c r="E480" s="2">
        <v>85375</v>
      </c>
      <c r="F480" s="3">
        <v>69</v>
      </c>
      <c r="G480" s="3">
        <v>588</v>
      </c>
      <c r="H480" s="2">
        <v>34309</v>
      </c>
      <c r="I480" s="3">
        <v>2</v>
      </c>
      <c r="J480" s="2">
        <v>10784</v>
      </c>
      <c r="K480" s="3">
        <v>25</v>
      </c>
      <c r="L480" t="s">
        <v>24</v>
      </c>
      <c r="M480" s="2">
        <v>62616</v>
      </c>
      <c r="N480" s="3">
        <v>1</v>
      </c>
      <c r="O480" s="3">
        <v>0</v>
      </c>
      <c r="P480" s="2">
        <f>Table1[[#This Row],[Sales]]-Table1[[#This Row],[Marketing_Spend]]</f>
        <v>51832</v>
      </c>
      <c r="Q480" s="3">
        <f>IF(Table1[[#This Row],[Profit]]&lt;0, 1, 0)</f>
        <v>0</v>
      </c>
      <c r="R480" s="6">
        <f>IF(Table1[[#This Row],[Spending_Score]]&lt;= 33, 1.1, IF(Table1[[#This Row],[Spending_Score]]&lt;=66, 1.4, 1.7))</f>
        <v>1.7</v>
      </c>
      <c r="S480" s="6">
        <f>IF(Table1[[#This Row],[Seasonality]]="Low", 0.8, IF(Table1[[#This Row],[Seasonality]]="High", 1.2, 1))</f>
        <v>1</v>
      </c>
      <c r="T480" s="2">
        <f>Table1[[#This Row],[Profit]]/Table1[[#This Row],[Purchase_Frequency]]</f>
        <v>2073.2800000000002</v>
      </c>
      <c r="U480" s="2">
        <f>IF(Table1[[#This Row],[Customer_Churn]] = 1, Table1[[#This Row],[Profit]], (Table1[[#This Row],[Avg_Sales]] * (Table1[[#This Row],[Purchase_Frequency]] * Table1[[#This Row],[Spend_Factor]]) * Table1[[#This Row],[Seasonality_Factor]]))</f>
        <v>51832</v>
      </c>
    </row>
    <row r="481" spans="1:21">
      <c r="A481" s="1">
        <v>45357</v>
      </c>
      <c r="B481">
        <v>480</v>
      </c>
      <c r="C481" s="3">
        <v>47</v>
      </c>
      <c r="D481" t="s">
        <v>21</v>
      </c>
      <c r="E481" s="2">
        <v>139719</v>
      </c>
      <c r="F481" s="3">
        <v>77</v>
      </c>
      <c r="G481" s="3">
        <v>680</v>
      </c>
      <c r="H481" s="2">
        <v>20078</v>
      </c>
      <c r="I481" s="3">
        <v>1</v>
      </c>
      <c r="J481" s="2">
        <v>19990</v>
      </c>
      <c r="K481" s="3">
        <v>8</v>
      </c>
      <c r="L481" t="s">
        <v>22</v>
      </c>
      <c r="M481" s="2">
        <v>14221</v>
      </c>
      <c r="N481" s="3">
        <v>0</v>
      </c>
      <c r="O481" s="3">
        <v>0</v>
      </c>
      <c r="P481" s="2">
        <f>Table1[[#This Row],[Sales]]-Table1[[#This Row],[Marketing_Spend]]</f>
        <v>-5769</v>
      </c>
      <c r="Q481" s="3">
        <f>IF(Table1[[#This Row],[Profit]]&lt;0, 1, 0)</f>
        <v>1</v>
      </c>
      <c r="R481" s="6">
        <f>IF(Table1[[#This Row],[Spending_Score]]&lt;= 33, 1.1, IF(Table1[[#This Row],[Spending_Score]]&lt;=66, 1.4, 1.7))</f>
        <v>1.7</v>
      </c>
      <c r="S481" s="6">
        <f>IF(Table1[[#This Row],[Seasonality]]="Low", 0.8, IF(Table1[[#This Row],[Seasonality]]="High", 1.2, 1))</f>
        <v>0.8</v>
      </c>
      <c r="T481" s="2">
        <f>Table1[[#This Row],[Profit]]/Table1[[#This Row],[Purchase_Frequency]]</f>
        <v>-721.125</v>
      </c>
      <c r="U481" s="2">
        <f>IF(Table1[[#This Row],[Customer_Churn]] = 1, Table1[[#This Row],[Profit]], (Table1[[#This Row],[Avg_Sales]] * (Table1[[#This Row],[Purchase_Frequency]] * Table1[[#This Row],[Spend_Factor]]) * Table1[[#This Row],[Seasonality_Factor]]))</f>
        <v>-7845.84</v>
      </c>
    </row>
    <row r="482" spans="1:21">
      <c r="A482" s="1">
        <v>45318</v>
      </c>
      <c r="B482">
        <v>481</v>
      </c>
      <c r="C482" s="3">
        <v>36</v>
      </c>
      <c r="D482" t="s">
        <v>21</v>
      </c>
      <c r="E482" s="2">
        <v>83374</v>
      </c>
      <c r="F482" s="3">
        <v>81</v>
      </c>
      <c r="G482" s="3">
        <v>357</v>
      </c>
      <c r="H482" s="2">
        <v>10105</v>
      </c>
      <c r="I482" s="3">
        <v>2</v>
      </c>
      <c r="J482" s="2">
        <v>15824</v>
      </c>
      <c r="K482" s="3">
        <v>26</v>
      </c>
      <c r="L482" t="s">
        <v>24</v>
      </c>
      <c r="M482" s="2">
        <v>16410</v>
      </c>
      <c r="N482" s="3">
        <v>1</v>
      </c>
      <c r="O482" s="3">
        <v>0</v>
      </c>
      <c r="P482" s="2">
        <f>Table1[[#This Row],[Sales]]-Table1[[#This Row],[Marketing_Spend]]</f>
        <v>586</v>
      </c>
      <c r="Q482" s="3">
        <f>IF(Table1[[#This Row],[Profit]]&lt;0, 1, 0)</f>
        <v>0</v>
      </c>
      <c r="R482" s="6">
        <f>IF(Table1[[#This Row],[Spending_Score]]&lt;= 33, 1.1, IF(Table1[[#This Row],[Spending_Score]]&lt;=66, 1.4, 1.7))</f>
        <v>1.7</v>
      </c>
      <c r="S482" s="6">
        <f>IF(Table1[[#This Row],[Seasonality]]="Low", 0.8, IF(Table1[[#This Row],[Seasonality]]="High", 1.2, 1))</f>
        <v>1</v>
      </c>
      <c r="T482" s="2">
        <f>Table1[[#This Row],[Profit]]/Table1[[#This Row],[Purchase_Frequency]]</f>
        <v>22.53846153846154</v>
      </c>
      <c r="U482" s="2">
        <f>IF(Table1[[#This Row],[Customer_Churn]] = 1, Table1[[#This Row],[Profit]], (Table1[[#This Row],[Avg_Sales]] * (Table1[[#This Row],[Purchase_Frequency]] * Table1[[#This Row],[Spend_Factor]]) * Table1[[#This Row],[Seasonality_Factor]]))</f>
        <v>586</v>
      </c>
    </row>
    <row r="483" spans="1:21">
      <c r="A483" s="1">
        <v>45397</v>
      </c>
      <c r="B483">
        <v>482</v>
      </c>
      <c r="C483" s="3">
        <v>34</v>
      </c>
      <c r="D483" t="s">
        <v>21</v>
      </c>
      <c r="E483" s="2">
        <v>88244</v>
      </c>
      <c r="F483" s="3">
        <v>40</v>
      </c>
      <c r="G483" s="3">
        <v>558</v>
      </c>
      <c r="H483" s="2">
        <v>34312</v>
      </c>
      <c r="I483" s="3">
        <v>1</v>
      </c>
      <c r="J483" s="2">
        <v>4313</v>
      </c>
      <c r="K483" s="3">
        <v>29</v>
      </c>
      <c r="L483" t="s">
        <v>24</v>
      </c>
      <c r="M483" s="2">
        <v>85055</v>
      </c>
      <c r="N483" s="3">
        <v>0</v>
      </c>
      <c r="O483" s="3">
        <v>0</v>
      </c>
      <c r="P483" s="2">
        <f>Table1[[#This Row],[Sales]]-Table1[[#This Row],[Marketing_Spend]]</f>
        <v>80742</v>
      </c>
      <c r="Q483" s="3">
        <f>IF(Table1[[#This Row],[Profit]]&lt;0, 1, 0)</f>
        <v>0</v>
      </c>
      <c r="R483" s="6">
        <f>IF(Table1[[#This Row],[Spending_Score]]&lt;= 33, 1.1, IF(Table1[[#This Row],[Spending_Score]]&lt;=66, 1.4, 1.7))</f>
        <v>1.4</v>
      </c>
      <c r="S483" s="6">
        <f>IF(Table1[[#This Row],[Seasonality]]="Low", 0.8, IF(Table1[[#This Row],[Seasonality]]="High", 1.2, 1))</f>
        <v>1</v>
      </c>
      <c r="T483" s="2">
        <f>Table1[[#This Row],[Profit]]/Table1[[#This Row],[Purchase_Frequency]]</f>
        <v>2784.2068965517242</v>
      </c>
      <c r="U483" s="2">
        <f>IF(Table1[[#This Row],[Customer_Churn]] = 1, Table1[[#This Row],[Profit]], (Table1[[#This Row],[Avg_Sales]] * (Table1[[#This Row],[Purchase_Frequency]] * Table1[[#This Row],[Spend_Factor]]) * Table1[[#This Row],[Seasonality_Factor]]))</f>
        <v>113038.79999999999</v>
      </c>
    </row>
    <row r="484" spans="1:21">
      <c r="A484" s="1">
        <v>45293</v>
      </c>
      <c r="B484">
        <v>483</v>
      </c>
      <c r="C484" s="3">
        <v>36</v>
      </c>
      <c r="D484" t="s">
        <v>21</v>
      </c>
      <c r="E484" s="2">
        <v>31694</v>
      </c>
      <c r="F484" s="3">
        <v>45</v>
      </c>
      <c r="G484" s="3">
        <v>641</v>
      </c>
      <c r="H484" s="2">
        <v>7839</v>
      </c>
      <c r="I484" s="3">
        <v>0</v>
      </c>
      <c r="J484" s="2">
        <v>12033</v>
      </c>
      <c r="K484" s="3">
        <v>10</v>
      </c>
      <c r="L484" t="s">
        <v>25</v>
      </c>
      <c r="M484" s="2">
        <v>66413</v>
      </c>
      <c r="N484" s="3">
        <v>0</v>
      </c>
      <c r="O484" s="3">
        <v>0</v>
      </c>
      <c r="P484" s="2">
        <f>Table1[[#This Row],[Sales]]-Table1[[#This Row],[Marketing_Spend]]</f>
        <v>54380</v>
      </c>
      <c r="Q484" s="3">
        <f>IF(Table1[[#This Row],[Profit]]&lt;0, 1, 0)</f>
        <v>0</v>
      </c>
      <c r="R484" s="6">
        <f>IF(Table1[[#This Row],[Spending_Score]]&lt;= 33, 1.1, IF(Table1[[#This Row],[Spending_Score]]&lt;=66, 1.4, 1.7))</f>
        <v>1.4</v>
      </c>
      <c r="S484" s="6">
        <f>IF(Table1[[#This Row],[Seasonality]]="Low", 0.8, IF(Table1[[#This Row],[Seasonality]]="High", 1.2, 1))</f>
        <v>1.2</v>
      </c>
      <c r="T484" s="2">
        <f>Table1[[#This Row],[Profit]]/Table1[[#This Row],[Purchase_Frequency]]</f>
        <v>5438</v>
      </c>
      <c r="U484" s="2">
        <f>IF(Table1[[#This Row],[Customer_Churn]] = 1, Table1[[#This Row],[Profit]], (Table1[[#This Row],[Avg_Sales]] * (Table1[[#This Row],[Purchase_Frequency]] * Table1[[#This Row],[Spend_Factor]]) * Table1[[#This Row],[Seasonality_Factor]]))</f>
        <v>91358.399999999994</v>
      </c>
    </row>
    <row r="485" spans="1:21">
      <c r="A485" s="1">
        <v>45381</v>
      </c>
      <c r="B485">
        <v>484</v>
      </c>
      <c r="C485" s="3">
        <v>45</v>
      </c>
      <c r="D485" t="s">
        <v>21</v>
      </c>
      <c r="E485" s="2">
        <v>76264</v>
      </c>
      <c r="F485" s="3">
        <v>96</v>
      </c>
      <c r="G485" s="3">
        <v>429</v>
      </c>
      <c r="H485" s="2">
        <v>8384</v>
      </c>
      <c r="I485" s="3">
        <v>2</v>
      </c>
      <c r="J485" s="2">
        <v>10968</v>
      </c>
      <c r="K485" s="3">
        <v>17</v>
      </c>
      <c r="L485" t="s">
        <v>24</v>
      </c>
      <c r="M485" s="2">
        <v>6051</v>
      </c>
      <c r="N485" s="3">
        <v>1</v>
      </c>
      <c r="O485" s="3">
        <v>0</v>
      </c>
      <c r="P485" s="2">
        <f>Table1[[#This Row],[Sales]]-Table1[[#This Row],[Marketing_Spend]]</f>
        <v>-4917</v>
      </c>
      <c r="Q485" s="3">
        <f>IF(Table1[[#This Row],[Profit]]&lt;0, 1, 0)</f>
        <v>1</v>
      </c>
      <c r="R485" s="6">
        <f>IF(Table1[[#This Row],[Spending_Score]]&lt;= 33, 1.1, IF(Table1[[#This Row],[Spending_Score]]&lt;=66, 1.4, 1.7))</f>
        <v>1.7</v>
      </c>
      <c r="S485" s="6">
        <f>IF(Table1[[#This Row],[Seasonality]]="Low", 0.8, IF(Table1[[#This Row],[Seasonality]]="High", 1.2, 1))</f>
        <v>1</v>
      </c>
      <c r="T485" s="2">
        <f>Table1[[#This Row],[Profit]]/Table1[[#This Row],[Purchase_Frequency]]</f>
        <v>-289.23529411764707</v>
      </c>
      <c r="U485" s="2">
        <f>IF(Table1[[#This Row],[Customer_Churn]] = 1, Table1[[#This Row],[Profit]], (Table1[[#This Row],[Avg_Sales]] * (Table1[[#This Row],[Purchase_Frequency]] * Table1[[#This Row],[Spend_Factor]]) * Table1[[#This Row],[Seasonality_Factor]]))</f>
        <v>-4917</v>
      </c>
    </row>
    <row r="486" spans="1:21">
      <c r="A486" s="1">
        <v>45308</v>
      </c>
      <c r="B486">
        <v>485</v>
      </c>
      <c r="C486" s="3">
        <v>43</v>
      </c>
      <c r="D486" t="s">
        <v>21</v>
      </c>
      <c r="E486" s="2">
        <v>95060</v>
      </c>
      <c r="F486" s="3">
        <v>62</v>
      </c>
      <c r="G486" s="3">
        <v>471</v>
      </c>
      <c r="H486" s="2">
        <v>48619</v>
      </c>
      <c r="I486" s="3">
        <v>2</v>
      </c>
      <c r="J486" s="2">
        <v>17241</v>
      </c>
      <c r="K486" s="3">
        <v>2</v>
      </c>
      <c r="L486" t="s">
        <v>24</v>
      </c>
      <c r="M486" s="2">
        <v>80301</v>
      </c>
      <c r="N486" s="3">
        <v>0</v>
      </c>
      <c r="O486" s="3">
        <v>0</v>
      </c>
      <c r="P486" s="2">
        <f>Table1[[#This Row],[Sales]]-Table1[[#This Row],[Marketing_Spend]]</f>
        <v>63060</v>
      </c>
      <c r="Q486" s="3">
        <f>IF(Table1[[#This Row],[Profit]]&lt;0, 1, 0)</f>
        <v>0</v>
      </c>
      <c r="R486" s="6">
        <f>IF(Table1[[#This Row],[Spending_Score]]&lt;= 33, 1.1, IF(Table1[[#This Row],[Spending_Score]]&lt;=66, 1.4, 1.7))</f>
        <v>1.4</v>
      </c>
      <c r="S486" s="6">
        <f>IF(Table1[[#This Row],[Seasonality]]="Low", 0.8, IF(Table1[[#This Row],[Seasonality]]="High", 1.2, 1))</f>
        <v>1</v>
      </c>
      <c r="T486" s="2">
        <f>Table1[[#This Row],[Profit]]/Table1[[#This Row],[Purchase_Frequency]]</f>
        <v>31530</v>
      </c>
      <c r="U486" s="2">
        <f>IF(Table1[[#This Row],[Customer_Churn]] = 1, Table1[[#This Row],[Profit]], (Table1[[#This Row],[Avg_Sales]] * (Table1[[#This Row],[Purchase_Frequency]] * Table1[[#This Row],[Spend_Factor]]) * Table1[[#This Row],[Seasonality_Factor]]))</f>
        <v>88284</v>
      </c>
    </row>
    <row r="487" spans="1:21">
      <c r="A487" s="1">
        <v>45395</v>
      </c>
      <c r="B487">
        <v>486</v>
      </c>
      <c r="C487" s="3">
        <v>54</v>
      </c>
      <c r="D487" t="s">
        <v>23</v>
      </c>
      <c r="E487" s="2">
        <v>117416</v>
      </c>
      <c r="F487" s="3">
        <v>93</v>
      </c>
      <c r="G487" s="3">
        <v>508</v>
      </c>
      <c r="H487" s="2">
        <v>47821</v>
      </c>
      <c r="I487" s="3">
        <v>0</v>
      </c>
      <c r="J487" s="2">
        <v>6939</v>
      </c>
      <c r="K487" s="3">
        <v>6</v>
      </c>
      <c r="L487" t="s">
        <v>25</v>
      </c>
      <c r="M487" s="2">
        <v>81918</v>
      </c>
      <c r="N487" s="3">
        <v>0</v>
      </c>
      <c r="O487" s="3">
        <v>0</v>
      </c>
      <c r="P487" s="2">
        <f>Table1[[#This Row],[Sales]]-Table1[[#This Row],[Marketing_Spend]]</f>
        <v>74979</v>
      </c>
      <c r="Q487" s="3">
        <f>IF(Table1[[#This Row],[Profit]]&lt;0, 1, 0)</f>
        <v>0</v>
      </c>
      <c r="R487" s="6">
        <f>IF(Table1[[#This Row],[Spending_Score]]&lt;= 33, 1.1, IF(Table1[[#This Row],[Spending_Score]]&lt;=66, 1.4, 1.7))</f>
        <v>1.7</v>
      </c>
      <c r="S487" s="6">
        <f>IF(Table1[[#This Row],[Seasonality]]="Low", 0.8, IF(Table1[[#This Row],[Seasonality]]="High", 1.2, 1))</f>
        <v>1.2</v>
      </c>
      <c r="T487" s="2">
        <f>Table1[[#This Row],[Profit]]/Table1[[#This Row],[Purchase_Frequency]]</f>
        <v>12496.5</v>
      </c>
      <c r="U487" s="2">
        <f>IF(Table1[[#This Row],[Customer_Churn]] = 1, Table1[[#This Row],[Profit]], (Table1[[#This Row],[Avg_Sales]] * (Table1[[#This Row],[Purchase_Frequency]] * Table1[[#This Row],[Spend_Factor]]) * Table1[[#This Row],[Seasonality_Factor]]))</f>
        <v>152957.15999999997</v>
      </c>
    </row>
    <row r="488" spans="1:21">
      <c r="A488" s="1">
        <v>45324</v>
      </c>
      <c r="B488">
        <v>487</v>
      </c>
      <c r="C488" s="3">
        <v>43</v>
      </c>
      <c r="D488" t="s">
        <v>23</v>
      </c>
      <c r="E488" s="2">
        <v>77545</v>
      </c>
      <c r="F488" s="3">
        <v>58</v>
      </c>
      <c r="G488" s="3">
        <v>653</v>
      </c>
      <c r="H488" s="2">
        <v>18493</v>
      </c>
      <c r="I488" s="3">
        <v>2</v>
      </c>
      <c r="J488" s="2">
        <v>15696</v>
      </c>
      <c r="K488" s="3">
        <v>26</v>
      </c>
      <c r="L488" t="s">
        <v>22</v>
      </c>
      <c r="M488" s="2">
        <v>83116</v>
      </c>
      <c r="N488" s="3">
        <v>0</v>
      </c>
      <c r="O488" s="3">
        <v>1</v>
      </c>
      <c r="P488" s="2">
        <f>Table1[[#This Row],[Sales]]-Table1[[#This Row],[Marketing_Spend]]</f>
        <v>67420</v>
      </c>
      <c r="Q488" s="3">
        <f>IF(Table1[[#This Row],[Profit]]&lt;0, 1, 0)</f>
        <v>0</v>
      </c>
      <c r="R488" s="6">
        <f>IF(Table1[[#This Row],[Spending_Score]]&lt;= 33, 1.1, IF(Table1[[#This Row],[Spending_Score]]&lt;=66, 1.4, 1.7))</f>
        <v>1.4</v>
      </c>
      <c r="S488" s="6">
        <f>IF(Table1[[#This Row],[Seasonality]]="Low", 0.8, IF(Table1[[#This Row],[Seasonality]]="High", 1.2, 1))</f>
        <v>0.8</v>
      </c>
      <c r="T488" s="2">
        <f>Table1[[#This Row],[Profit]]/Table1[[#This Row],[Purchase_Frequency]]</f>
        <v>2593.0769230769229</v>
      </c>
      <c r="U488" s="2">
        <f>IF(Table1[[#This Row],[Customer_Churn]] = 1, Table1[[#This Row],[Profit]], (Table1[[#This Row],[Avg_Sales]] * (Table1[[#This Row],[Purchase_Frequency]] * Table1[[#This Row],[Spend_Factor]]) * Table1[[#This Row],[Seasonality_Factor]]))</f>
        <v>75510.399999999994</v>
      </c>
    </row>
    <row r="489" spans="1:21">
      <c r="A489" s="1">
        <v>45300</v>
      </c>
      <c r="B489">
        <v>488</v>
      </c>
      <c r="C489" s="3">
        <v>40</v>
      </c>
      <c r="D489" t="s">
        <v>23</v>
      </c>
      <c r="E489" s="2">
        <v>138195</v>
      </c>
      <c r="F489" s="3">
        <v>67</v>
      </c>
      <c r="G489" s="3">
        <v>770</v>
      </c>
      <c r="H489" s="2">
        <v>22069</v>
      </c>
      <c r="I489" s="3">
        <v>1</v>
      </c>
      <c r="J489" s="2">
        <v>15794</v>
      </c>
      <c r="K489" s="3">
        <v>5</v>
      </c>
      <c r="L489" t="s">
        <v>22</v>
      </c>
      <c r="M489" s="2">
        <v>61563</v>
      </c>
      <c r="N489" s="3">
        <v>0</v>
      </c>
      <c r="O489" s="3">
        <v>0</v>
      </c>
      <c r="P489" s="2">
        <f>Table1[[#This Row],[Sales]]-Table1[[#This Row],[Marketing_Spend]]</f>
        <v>45769</v>
      </c>
      <c r="Q489" s="3">
        <f>IF(Table1[[#This Row],[Profit]]&lt;0, 1, 0)</f>
        <v>0</v>
      </c>
      <c r="R489" s="6">
        <f>IF(Table1[[#This Row],[Spending_Score]]&lt;= 33, 1.1, IF(Table1[[#This Row],[Spending_Score]]&lt;=66, 1.4, 1.7))</f>
        <v>1.7</v>
      </c>
      <c r="S489" s="6">
        <f>IF(Table1[[#This Row],[Seasonality]]="Low", 0.8, IF(Table1[[#This Row],[Seasonality]]="High", 1.2, 1))</f>
        <v>0.8</v>
      </c>
      <c r="T489" s="2">
        <f>Table1[[#This Row],[Profit]]/Table1[[#This Row],[Purchase_Frequency]]</f>
        <v>9153.7999999999993</v>
      </c>
      <c r="U489" s="2">
        <f>IF(Table1[[#This Row],[Customer_Churn]] = 1, Table1[[#This Row],[Profit]], (Table1[[#This Row],[Avg_Sales]] * (Table1[[#This Row],[Purchase_Frequency]] * Table1[[#This Row],[Spend_Factor]]) * Table1[[#This Row],[Seasonality_Factor]]))</f>
        <v>62245.84</v>
      </c>
    </row>
    <row r="490" spans="1:21">
      <c r="A490" s="1">
        <v>45334</v>
      </c>
      <c r="B490">
        <v>489</v>
      </c>
      <c r="C490" s="3">
        <v>26</v>
      </c>
      <c r="D490" t="s">
        <v>23</v>
      </c>
      <c r="E490" s="2">
        <v>59224</v>
      </c>
      <c r="F490" s="3">
        <v>56</v>
      </c>
      <c r="G490" s="3">
        <v>415</v>
      </c>
      <c r="H490" s="2">
        <v>29817</v>
      </c>
      <c r="I490" s="3">
        <v>1</v>
      </c>
      <c r="J490" s="2">
        <v>3295</v>
      </c>
      <c r="K490" s="3">
        <v>28</v>
      </c>
      <c r="L490" t="s">
        <v>24</v>
      </c>
      <c r="M490" s="2">
        <v>49757</v>
      </c>
      <c r="N490" s="3">
        <v>0</v>
      </c>
      <c r="O490" s="3">
        <v>0</v>
      </c>
      <c r="P490" s="2">
        <f>Table1[[#This Row],[Sales]]-Table1[[#This Row],[Marketing_Spend]]</f>
        <v>46462</v>
      </c>
      <c r="Q490" s="3">
        <f>IF(Table1[[#This Row],[Profit]]&lt;0, 1, 0)</f>
        <v>0</v>
      </c>
      <c r="R490" s="6">
        <f>IF(Table1[[#This Row],[Spending_Score]]&lt;= 33, 1.1, IF(Table1[[#This Row],[Spending_Score]]&lt;=66, 1.4, 1.7))</f>
        <v>1.4</v>
      </c>
      <c r="S490" s="6">
        <f>IF(Table1[[#This Row],[Seasonality]]="Low", 0.8, IF(Table1[[#This Row],[Seasonality]]="High", 1.2, 1))</f>
        <v>1</v>
      </c>
      <c r="T490" s="2">
        <f>Table1[[#This Row],[Profit]]/Table1[[#This Row],[Purchase_Frequency]]</f>
        <v>1659.3571428571429</v>
      </c>
      <c r="U490" s="2">
        <f>IF(Table1[[#This Row],[Customer_Churn]] = 1, Table1[[#This Row],[Profit]], (Table1[[#This Row],[Avg_Sales]] * (Table1[[#This Row],[Purchase_Frequency]] * Table1[[#This Row],[Spend_Factor]]) * Table1[[#This Row],[Seasonality_Factor]]))</f>
        <v>65046.799999999996</v>
      </c>
    </row>
    <row r="491" spans="1:21">
      <c r="A491" s="1">
        <v>45409</v>
      </c>
      <c r="B491">
        <v>490</v>
      </c>
      <c r="C491" s="3">
        <v>29</v>
      </c>
      <c r="D491" t="s">
        <v>21</v>
      </c>
      <c r="E491" s="2">
        <v>122516</v>
      </c>
      <c r="F491" s="3">
        <v>40</v>
      </c>
      <c r="G491" s="3">
        <v>563</v>
      </c>
      <c r="H491" s="2">
        <v>42051</v>
      </c>
      <c r="I491" s="3">
        <v>1</v>
      </c>
      <c r="J491" s="2">
        <v>2696</v>
      </c>
      <c r="K491" s="3">
        <v>9</v>
      </c>
      <c r="L491" t="s">
        <v>22</v>
      </c>
      <c r="M491" s="2">
        <v>82475</v>
      </c>
      <c r="N491" s="3">
        <v>0</v>
      </c>
      <c r="O491" s="3">
        <v>0</v>
      </c>
      <c r="P491" s="2">
        <f>Table1[[#This Row],[Sales]]-Table1[[#This Row],[Marketing_Spend]]</f>
        <v>79779</v>
      </c>
      <c r="Q491" s="3">
        <f>IF(Table1[[#This Row],[Profit]]&lt;0, 1, 0)</f>
        <v>0</v>
      </c>
      <c r="R491" s="6">
        <f>IF(Table1[[#This Row],[Spending_Score]]&lt;= 33, 1.1, IF(Table1[[#This Row],[Spending_Score]]&lt;=66, 1.4, 1.7))</f>
        <v>1.4</v>
      </c>
      <c r="S491" s="6">
        <f>IF(Table1[[#This Row],[Seasonality]]="Low", 0.8, IF(Table1[[#This Row],[Seasonality]]="High", 1.2, 1))</f>
        <v>0.8</v>
      </c>
      <c r="T491" s="2">
        <f>Table1[[#This Row],[Profit]]/Table1[[#This Row],[Purchase_Frequency]]</f>
        <v>8864.3333333333339</v>
      </c>
      <c r="U491" s="2">
        <f>IF(Table1[[#This Row],[Customer_Churn]] = 1, Table1[[#This Row],[Profit]], (Table1[[#This Row],[Avg_Sales]] * (Table1[[#This Row],[Purchase_Frequency]] * Table1[[#This Row],[Spend_Factor]]) * Table1[[#This Row],[Seasonality_Factor]]))</f>
        <v>89352.48000000001</v>
      </c>
    </row>
    <row r="492" spans="1:21">
      <c r="A492" s="1">
        <v>45339</v>
      </c>
      <c r="B492">
        <v>491</v>
      </c>
      <c r="C492" s="3">
        <v>18</v>
      </c>
      <c r="D492" t="s">
        <v>21</v>
      </c>
      <c r="E492" s="2">
        <v>117945</v>
      </c>
      <c r="F492" s="3">
        <v>98</v>
      </c>
      <c r="G492" s="3">
        <v>741</v>
      </c>
      <c r="H492" s="2">
        <v>12736</v>
      </c>
      <c r="I492" s="3">
        <v>1</v>
      </c>
      <c r="J492" s="2">
        <v>12185</v>
      </c>
      <c r="K492" s="3">
        <v>5</v>
      </c>
      <c r="L492" t="s">
        <v>24</v>
      </c>
      <c r="M492" s="2">
        <v>56257</v>
      </c>
      <c r="N492" s="3">
        <v>0</v>
      </c>
      <c r="O492" s="3">
        <v>1</v>
      </c>
      <c r="P492" s="2">
        <f>Table1[[#This Row],[Sales]]-Table1[[#This Row],[Marketing_Spend]]</f>
        <v>44072</v>
      </c>
      <c r="Q492" s="3">
        <f>IF(Table1[[#This Row],[Profit]]&lt;0, 1, 0)</f>
        <v>0</v>
      </c>
      <c r="R492" s="6">
        <f>IF(Table1[[#This Row],[Spending_Score]]&lt;= 33, 1.1, IF(Table1[[#This Row],[Spending_Score]]&lt;=66, 1.4, 1.7))</f>
        <v>1.7</v>
      </c>
      <c r="S492" s="6">
        <f>IF(Table1[[#This Row],[Seasonality]]="Low", 0.8, IF(Table1[[#This Row],[Seasonality]]="High", 1.2, 1))</f>
        <v>1</v>
      </c>
      <c r="T492" s="2">
        <f>Table1[[#This Row],[Profit]]/Table1[[#This Row],[Purchase_Frequency]]</f>
        <v>8814.4</v>
      </c>
      <c r="U492" s="2">
        <f>IF(Table1[[#This Row],[Customer_Churn]] = 1, Table1[[#This Row],[Profit]], (Table1[[#This Row],[Avg_Sales]] * (Table1[[#This Row],[Purchase_Frequency]] * Table1[[#This Row],[Spend_Factor]]) * Table1[[#This Row],[Seasonality_Factor]]))</f>
        <v>74922.399999999994</v>
      </c>
    </row>
    <row r="493" spans="1:21">
      <c r="A493" s="1">
        <v>45330</v>
      </c>
      <c r="B493">
        <v>492</v>
      </c>
      <c r="C493" s="3">
        <v>18</v>
      </c>
      <c r="D493" t="s">
        <v>23</v>
      </c>
      <c r="E493" s="2">
        <v>33224</v>
      </c>
      <c r="F493" s="3">
        <v>40</v>
      </c>
      <c r="G493" s="3">
        <v>847</v>
      </c>
      <c r="H493" s="2">
        <v>12710</v>
      </c>
      <c r="I493" s="3">
        <v>0</v>
      </c>
      <c r="J493" s="2">
        <v>19330</v>
      </c>
      <c r="K493" s="3">
        <v>18</v>
      </c>
      <c r="L493" t="s">
        <v>25</v>
      </c>
      <c r="M493" s="2">
        <v>5307</v>
      </c>
      <c r="N493" s="3">
        <v>1</v>
      </c>
      <c r="O493" s="3">
        <v>1</v>
      </c>
      <c r="P493" s="2">
        <f>Table1[[#This Row],[Sales]]-Table1[[#This Row],[Marketing_Spend]]</f>
        <v>-14023</v>
      </c>
      <c r="Q493" s="3">
        <f>IF(Table1[[#This Row],[Profit]]&lt;0, 1, 0)</f>
        <v>1</v>
      </c>
      <c r="R493" s="6">
        <f>IF(Table1[[#This Row],[Spending_Score]]&lt;= 33, 1.1, IF(Table1[[#This Row],[Spending_Score]]&lt;=66, 1.4, 1.7))</f>
        <v>1.4</v>
      </c>
      <c r="S493" s="6">
        <f>IF(Table1[[#This Row],[Seasonality]]="Low", 0.8, IF(Table1[[#This Row],[Seasonality]]="High", 1.2, 1))</f>
        <v>1.2</v>
      </c>
      <c r="T493" s="2">
        <f>Table1[[#This Row],[Profit]]/Table1[[#This Row],[Purchase_Frequency]]</f>
        <v>-779.05555555555554</v>
      </c>
      <c r="U493" s="2">
        <f>IF(Table1[[#This Row],[Customer_Churn]] = 1, Table1[[#This Row],[Profit]], (Table1[[#This Row],[Avg_Sales]] * (Table1[[#This Row],[Purchase_Frequency]] * Table1[[#This Row],[Spend_Factor]]) * Table1[[#This Row],[Seasonality_Factor]]))</f>
        <v>-14023</v>
      </c>
    </row>
    <row r="494" spans="1:21">
      <c r="A494" s="1">
        <v>45384</v>
      </c>
      <c r="B494">
        <v>493</v>
      </c>
      <c r="C494" s="3">
        <v>64</v>
      </c>
      <c r="D494" t="s">
        <v>21</v>
      </c>
      <c r="E494" s="2">
        <v>60738</v>
      </c>
      <c r="F494" s="3">
        <v>91</v>
      </c>
      <c r="G494" s="3">
        <v>752</v>
      </c>
      <c r="H494" s="2">
        <v>6619</v>
      </c>
      <c r="I494" s="3">
        <v>2</v>
      </c>
      <c r="J494" s="2">
        <v>13001</v>
      </c>
      <c r="K494" s="3">
        <v>26</v>
      </c>
      <c r="L494" t="s">
        <v>25</v>
      </c>
      <c r="M494" s="2">
        <v>61889</v>
      </c>
      <c r="N494" s="3">
        <v>0</v>
      </c>
      <c r="O494" s="3">
        <v>1</v>
      </c>
      <c r="P494" s="2">
        <f>Table1[[#This Row],[Sales]]-Table1[[#This Row],[Marketing_Spend]]</f>
        <v>48888</v>
      </c>
      <c r="Q494" s="3">
        <f>IF(Table1[[#This Row],[Profit]]&lt;0, 1, 0)</f>
        <v>0</v>
      </c>
      <c r="R494" s="6">
        <f>IF(Table1[[#This Row],[Spending_Score]]&lt;= 33, 1.1, IF(Table1[[#This Row],[Spending_Score]]&lt;=66, 1.4, 1.7))</f>
        <v>1.7</v>
      </c>
      <c r="S494" s="6">
        <f>IF(Table1[[#This Row],[Seasonality]]="Low", 0.8, IF(Table1[[#This Row],[Seasonality]]="High", 1.2, 1))</f>
        <v>1.2</v>
      </c>
      <c r="T494" s="2">
        <f>Table1[[#This Row],[Profit]]/Table1[[#This Row],[Purchase_Frequency]]</f>
        <v>1880.3076923076924</v>
      </c>
      <c r="U494" s="2">
        <f>IF(Table1[[#This Row],[Customer_Churn]] = 1, Table1[[#This Row],[Profit]], (Table1[[#This Row],[Avg_Sales]] * (Table1[[#This Row],[Purchase_Frequency]] * Table1[[#This Row],[Spend_Factor]]) * Table1[[#This Row],[Seasonality_Factor]]))</f>
        <v>99731.51999999999</v>
      </c>
    </row>
    <row r="495" spans="1:21">
      <c r="A495" s="1">
        <v>45333</v>
      </c>
      <c r="B495">
        <v>494</v>
      </c>
      <c r="C495" s="3">
        <v>51</v>
      </c>
      <c r="D495" t="s">
        <v>23</v>
      </c>
      <c r="E495" s="2">
        <v>45150</v>
      </c>
      <c r="F495" s="3">
        <v>77</v>
      </c>
      <c r="G495" s="3">
        <v>776</v>
      </c>
      <c r="H495" s="2">
        <v>29817</v>
      </c>
      <c r="I495" s="3">
        <v>1</v>
      </c>
      <c r="J495" s="2">
        <v>15350</v>
      </c>
      <c r="K495" s="3">
        <v>20</v>
      </c>
      <c r="L495" t="s">
        <v>24</v>
      </c>
      <c r="M495" s="2">
        <v>73895</v>
      </c>
      <c r="N495" s="3">
        <v>1</v>
      </c>
      <c r="O495" s="3">
        <v>0</v>
      </c>
      <c r="P495" s="2">
        <f>Table1[[#This Row],[Sales]]-Table1[[#This Row],[Marketing_Spend]]</f>
        <v>58545</v>
      </c>
      <c r="Q495" s="3">
        <f>IF(Table1[[#This Row],[Profit]]&lt;0, 1, 0)</f>
        <v>0</v>
      </c>
      <c r="R495" s="6">
        <f>IF(Table1[[#This Row],[Spending_Score]]&lt;= 33, 1.1, IF(Table1[[#This Row],[Spending_Score]]&lt;=66, 1.4, 1.7))</f>
        <v>1.7</v>
      </c>
      <c r="S495" s="6">
        <f>IF(Table1[[#This Row],[Seasonality]]="Low", 0.8, IF(Table1[[#This Row],[Seasonality]]="High", 1.2, 1))</f>
        <v>1</v>
      </c>
      <c r="T495" s="2">
        <f>Table1[[#This Row],[Profit]]/Table1[[#This Row],[Purchase_Frequency]]</f>
        <v>2927.25</v>
      </c>
      <c r="U495" s="2">
        <f>IF(Table1[[#This Row],[Customer_Churn]] = 1, Table1[[#This Row],[Profit]], (Table1[[#This Row],[Avg_Sales]] * (Table1[[#This Row],[Purchase_Frequency]] * Table1[[#This Row],[Spend_Factor]]) * Table1[[#This Row],[Seasonality_Factor]]))</f>
        <v>58545</v>
      </c>
    </row>
    <row r="496" spans="1:21">
      <c r="A496" s="1">
        <v>45410</v>
      </c>
      <c r="B496">
        <v>495</v>
      </c>
      <c r="C496" s="3">
        <v>49</v>
      </c>
      <c r="D496" t="s">
        <v>21</v>
      </c>
      <c r="E496" s="2">
        <v>83731</v>
      </c>
      <c r="F496" s="3">
        <v>33</v>
      </c>
      <c r="G496" s="3">
        <v>586</v>
      </c>
      <c r="H496" s="2">
        <v>28252</v>
      </c>
      <c r="I496" s="3">
        <v>0</v>
      </c>
      <c r="J496" s="2">
        <v>4644</v>
      </c>
      <c r="K496" s="3">
        <v>9</v>
      </c>
      <c r="L496" t="s">
        <v>25</v>
      </c>
      <c r="M496" s="2">
        <v>40944</v>
      </c>
      <c r="N496" s="3">
        <v>1</v>
      </c>
      <c r="O496" s="3">
        <v>0</v>
      </c>
      <c r="P496" s="2">
        <f>Table1[[#This Row],[Sales]]-Table1[[#This Row],[Marketing_Spend]]</f>
        <v>36300</v>
      </c>
      <c r="Q496" s="3">
        <f>IF(Table1[[#This Row],[Profit]]&lt;0, 1, 0)</f>
        <v>0</v>
      </c>
      <c r="R496" s="6">
        <f>IF(Table1[[#This Row],[Spending_Score]]&lt;= 33, 1.1, IF(Table1[[#This Row],[Spending_Score]]&lt;=66, 1.4, 1.7))</f>
        <v>1.1000000000000001</v>
      </c>
      <c r="S496" s="6">
        <f>IF(Table1[[#This Row],[Seasonality]]="Low", 0.8, IF(Table1[[#This Row],[Seasonality]]="High", 1.2, 1))</f>
        <v>1.2</v>
      </c>
      <c r="T496" s="2">
        <f>Table1[[#This Row],[Profit]]/Table1[[#This Row],[Purchase_Frequency]]</f>
        <v>4033.3333333333335</v>
      </c>
      <c r="U496" s="2">
        <f>IF(Table1[[#This Row],[Customer_Churn]] = 1, Table1[[#This Row],[Profit]], (Table1[[#This Row],[Avg_Sales]] * (Table1[[#This Row],[Purchase_Frequency]] * Table1[[#This Row],[Spend_Factor]]) * Table1[[#This Row],[Seasonality_Factor]]))</f>
        <v>36300</v>
      </c>
    </row>
    <row r="497" spans="1:21">
      <c r="A497" s="1">
        <v>45317</v>
      </c>
      <c r="B497">
        <v>496</v>
      </c>
      <c r="C497" s="3">
        <v>65</v>
      </c>
      <c r="D497" t="s">
        <v>23</v>
      </c>
      <c r="E497" s="2">
        <v>69688</v>
      </c>
      <c r="F497" s="3">
        <v>6</v>
      </c>
      <c r="G497" s="3">
        <v>602</v>
      </c>
      <c r="H497" s="2">
        <v>20261</v>
      </c>
      <c r="I497" s="3">
        <v>2</v>
      </c>
      <c r="J497" s="2">
        <v>7420</v>
      </c>
      <c r="K497" s="3">
        <v>17</v>
      </c>
      <c r="L497" t="s">
        <v>25</v>
      </c>
      <c r="M497" s="2">
        <v>43134</v>
      </c>
      <c r="N497" s="3">
        <v>0</v>
      </c>
      <c r="O497" s="3">
        <v>0</v>
      </c>
      <c r="P497" s="2">
        <f>Table1[[#This Row],[Sales]]-Table1[[#This Row],[Marketing_Spend]]</f>
        <v>35714</v>
      </c>
      <c r="Q497" s="3">
        <f>IF(Table1[[#This Row],[Profit]]&lt;0, 1, 0)</f>
        <v>0</v>
      </c>
      <c r="R497" s="6">
        <f>IF(Table1[[#This Row],[Spending_Score]]&lt;= 33, 1.1, IF(Table1[[#This Row],[Spending_Score]]&lt;=66, 1.4, 1.7))</f>
        <v>1.1000000000000001</v>
      </c>
      <c r="S497" s="6">
        <f>IF(Table1[[#This Row],[Seasonality]]="Low", 0.8, IF(Table1[[#This Row],[Seasonality]]="High", 1.2, 1))</f>
        <v>1.2</v>
      </c>
      <c r="T497" s="2">
        <f>Table1[[#This Row],[Profit]]/Table1[[#This Row],[Purchase_Frequency]]</f>
        <v>2100.8235294117649</v>
      </c>
      <c r="U497" s="2">
        <f>IF(Table1[[#This Row],[Customer_Churn]] = 1, Table1[[#This Row],[Profit]], (Table1[[#This Row],[Avg_Sales]] * (Table1[[#This Row],[Purchase_Frequency]] * Table1[[#This Row],[Spend_Factor]]) * Table1[[#This Row],[Seasonality_Factor]]))</f>
        <v>47142.48000000001</v>
      </c>
    </row>
    <row r="498" spans="1:21">
      <c r="A498" s="1">
        <v>45390</v>
      </c>
      <c r="B498">
        <v>497</v>
      </c>
      <c r="C498" s="3">
        <v>42</v>
      </c>
      <c r="D498" t="s">
        <v>21</v>
      </c>
      <c r="E498" s="2">
        <v>119929</v>
      </c>
      <c r="F498" s="3">
        <v>88</v>
      </c>
      <c r="G498" s="3">
        <v>610</v>
      </c>
      <c r="H498" s="2">
        <v>6431</v>
      </c>
      <c r="I498" s="3">
        <v>2</v>
      </c>
      <c r="J498" s="2">
        <v>12837</v>
      </c>
      <c r="K498" s="3">
        <v>27</v>
      </c>
      <c r="L498" t="s">
        <v>24</v>
      </c>
      <c r="M498" s="2">
        <v>32323</v>
      </c>
      <c r="N498" s="3">
        <v>0</v>
      </c>
      <c r="O498" s="3">
        <v>0</v>
      </c>
      <c r="P498" s="2">
        <f>Table1[[#This Row],[Sales]]-Table1[[#This Row],[Marketing_Spend]]</f>
        <v>19486</v>
      </c>
      <c r="Q498" s="3">
        <f>IF(Table1[[#This Row],[Profit]]&lt;0, 1, 0)</f>
        <v>0</v>
      </c>
      <c r="R498" s="6">
        <f>IF(Table1[[#This Row],[Spending_Score]]&lt;= 33, 1.1, IF(Table1[[#This Row],[Spending_Score]]&lt;=66, 1.4, 1.7))</f>
        <v>1.7</v>
      </c>
      <c r="S498" s="6">
        <f>IF(Table1[[#This Row],[Seasonality]]="Low", 0.8, IF(Table1[[#This Row],[Seasonality]]="High", 1.2, 1))</f>
        <v>1</v>
      </c>
      <c r="T498" s="2">
        <f>Table1[[#This Row],[Profit]]/Table1[[#This Row],[Purchase_Frequency]]</f>
        <v>721.7037037037037</v>
      </c>
      <c r="U498" s="2">
        <f>IF(Table1[[#This Row],[Customer_Churn]] = 1, Table1[[#This Row],[Profit]], (Table1[[#This Row],[Avg_Sales]] * (Table1[[#This Row],[Purchase_Frequency]] * Table1[[#This Row],[Spend_Factor]]) * Table1[[#This Row],[Seasonality_Factor]]))</f>
        <v>33126.199999999997</v>
      </c>
    </row>
    <row r="499" spans="1:21">
      <c r="A499" s="1">
        <v>45341</v>
      </c>
      <c r="B499">
        <v>498</v>
      </c>
      <c r="C499" s="3">
        <v>57</v>
      </c>
      <c r="D499" t="s">
        <v>21</v>
      </c>
      <c r="E499" s="2">
        <v>128618</v>
      </c>
      <c r="F499" s="3">
        <v>19</v>
      </c>
      <c r="G499" s="3">
        <v>507</v>
      </c>
      <c r="H499" s="2">
        <v>14067</v>
      </c>
      <c r="I499" s="3">
        <v>0</v>
      </c>
      <c r="J499" s="2">
        <v>7353</v>
      </c>
      <c r="K499" s="3">
        <v>17</v>
      </c>
      <c r="L499" t="s">
        <v>24</v>
      </c>
      <c r="M499" s="2">
        <v>76762</v>
      </c>
      <c r="N499" s="3">
        <v>0</v>
      </c>
      <c r="O499" s="3">
        <v>1</v>
      </c>
      <c r="P499" s="2">
        <f>Table1[[#This Row],[Sales]]-Table1[[#This Row],[Marketing_Spend]]</f>
        <v>69409</v>
      </c>
      <c r="Q499" s="3">
        <f>IF(Table1[[#This Row],[Profit]]&lt;0, 1, 0)</f>
        <v>0</v>
      </c>
      <c r="R499" s="6">
        <f>IF(Table1[[#This Row],[Spending_Score]]&lt;= 33, 1.1, IF(Table1[[#This Row],[Spending_Score]]&lt;=66, 1.4, 1.7))</f>
        <v>1.1000000000000001</v>
      </c>
      <c r="S499" s="6">
        <f>IF(Table1[[#This Row],[Seasonality]]="Low", 0.8, IF(Table1[[#This Row],[Seasonality]]="High", 1.2, 1))</f>
        <v>1</v>
      </c>
      <c r="T499" s="2">
        <f>Table1[[#This Row],[Profit]]/Table1[[#This Row],[Purchase_Frequency]]</f>
        <v>4082.8823529411766</v>
      </c>
      <c r="U499" s="2">
        <f>IF(Table1[[#This Row],[Customer_Churn]] = 1, Table1[[#This Row],[Profit]], (Table1[[#This Row],[Avg_Sales]] * (Table1[[#This Row],[Purchase_Frequency]] * Table1[[#This Row],[Spend_Factor]]) * Table1[[#This Row],[Seasonality_Factor]]))</f>
        <v>76349.900000000009</v>
      </c>
    </row>
    <row r="500" spans="1:21">
      <c r="A500" s="1">
        <v>45316</v>
      </c>
      <c r="B500">
        <v>499</v>
      </c>
      <c r="C500" s="3">
        <v>62</v>
      </c>
      <c r="D500" t="s">
        <v>23</v>
      </c>
      <c r="E500" s="2">
        <v>93509</v>
      </c>
      <c r="F500" s="3">
        <v>80</v>
      </c>
      <c r="G500" s="3">
        <v>745</v>
      </c>
      <c r="H500" s="2">
        <v>42481</v>
      </c>
      <c r="I500" s="3">
        <v>0</v>
      </c>
      <c r="J500" s="2">
        <v>11541</v>
      </c>
      <c r="K500" s="3">
        <v>12</v>
      </c>
      <c r="L500" t="s">
        <v>25</v>
      </c>
      <c r="M500" s="2">
        <v>92225</v>
      </c>
      <c r="N500" s="3">
        <v>0</v>
      </c>
      <c r="O500" s="3">
        <v>0</v>
      </c>
      <c r="P500" s="2">
        <f>Table1[[#This Row],[Sales]]-Table1[[#This Row],[Marketing_Spend]]</f>
        <v>80684</v>
      </c>
      <c r="Q500" s="3">
        <f>IF(Table1[[#This Row],[Profit]]&lt;0, 1, 0)</f>
        <v>0</v>
      </c>
      <c r="R500" s="6">
        <f>IF(Table1[[#This Row],[Spending_Score]]&lt;= 33, 1.1, IF(Table1[[#This Row],[Spending_Score]]&lt;=66, 1.4, 1.7))</f>
        <v>1.7</v>
      </c>
      <c r="S500" s="6">
        <f>IF(Table1[[#This Row],[Seasonality]]="Low", 0.8, IF(Table1[[#This Row],[Seasonality]]="High", 1.2, 1))</f>
        <v>1.2</v>
      </c>
      <c r="T500" s="2">
        <f>Table1[[#This Row],[Profit]]/Table1[[#This Row],[Purchase_Frequency]]</f>
        <v>6723.666666666667</v>
      </c>
      <c r="U500" s="2">
        <f>IF(Table1[[#This Row],[Customer_Churn]] = 1, Table1[[#This Row],[Profit]], (Table1[[#This Row],[Avg_Sales]] * (Table1[[#This Row],[Purchase_Frequency]] * Table1[[#This Row],[Spend_Factor]]) * Table1[[#This Row],[Seasonality_Factor]]))</f>
        <v>164595.35999999999</v>
      </c>
    </row>
    <row r="501" spans="1:21">
      <c r="A501" s="1">
        <v>45315</v>
      </c>
      <c r="B501">
        <v>500</v>
      </c>
      <c r="C501" s="3">
        <v>18</v>
      </c>
      <c r="D501" t="s">
        <v>21</v>
      </c>
      <c r="E501" s="2">
        <v>28577</v>
      </c>
      <c r="F501" s="3">
        <v>40</v>
      </c>
      <c r="G501" s="3">
        <v>354</v>
      </c>
      <c r="H501" s="2">
        <v>29817</v>
      </c>
      <c r="I501" s="3">
        <v>1</v>
      </c>
      <c r="J501" s="2">
        <v>2932</v>
      </c>
      <c r="K501" s="3">
        <v>7</v>
      </c>
      <c r="L501" t="s">
        <v>22</v>
      </c>
      <c r="M501" s="2">
        <v>30954</v>
      </c>
      <c r="N501" s="3">
        <v>1</v>
      </c>
      <c r="O501" s="3">
        <v>0</v>
      </c>
      <c r="P501" s="2">
        <f>Table1[[#This Row],[Sales]]-Table1[[#This Row],[Marketing_Spend]]</f>
        <v>28022</v>
      </c>
      <c r="Q501" s="3">
        <f>IF(Table1[[#This Row],[Profit]]&lt;0, 1, 0)</f>
        <v>0</v>
      </c>
      <c r="R501" s="6">
        <f>IF(Table1[[#This Row],[Spending_Score]]&lt;= 33, 1.1, IF(Table1[[#This Row],[Spending_Score]]&lt;=66, 1.4, 1.7))</f>
        <v>1.4</v>
      </c>
      <c r="S501" s="6">
        <f>IF(Table1[[#This Row],[Seasonality]]="Low", 0.8, IF(Table1[[#This Row],[Seasonality]]="High", 1.2, 1))</f>
        <v>0.8</v>
      </c>
      <c r="T501" s="2">
        <f>Table1[[#This Row],[Profit]]/Table1[[#This Row],[Purchase_Frequency]]</f>
        <v>4003.1428571428573</v>
      </c>
      <c r="U501" s="2">
        <f>IF(Table1[[#This Row],[Customer_Churn]] = 1, Table1[[#This Row],[Profit]], (Table1[[#This Row],[Avg_Sales]] * (Table1[[#This Row],[Purchase_Frequency]] * Table1[[#This Row],[Spend_Factor]]) * Table1[[#This Row],[Seasonality_Factor]]))</f>
        <v>28022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2025-06-01T14:28:04Z</dcterms:created>
  <dcterms:modified xsi:type="dcterms:W3CDTF">2025-06-02T17:39:07Z</dcterms:modified>
  <cp:category/>
  <cp:contentStatus/>
</cp:coreProperties>
</file>