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 defaultThemeVersion="124226"/>
  <xr:revisionPtr revIDLastSave="0" documentId="8_{8744CA36-4181-451A-83A3-790682E0C6D4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14" i="1"/>
  <c r="L2" i="1"/>
  <c r="L8" i="1"/>
  <c r="L16" i="1"/>
  <c r="L12" i="1"/>
  <c r="L4" i="1"/>
  <c r="L15" i="1"/>
  <c r="L7" i="1"/>
  <c r="L9" i="1"/>
  <c r="L11" i="1"/>
  <c r="L13" i="1"/>
  <c r="L17" i="1"/>
  <c r="L3" i="1"/>
  <c r="L5" i="1"/>
  <c r="L6" i="1"/>
  <c r="J6" i="1"/>
  <c r="J10" i="1"/>
  <c r="J14" i="1"/>
  <c r="J2" i="1"/>
  <c r="J8" i="1"/>
  <c r="J16" i="1"/>
  <c r="J12" i="1"/>
  <c r="J4" i="1"/>
  <c r="J15" i="1"/>
  <c r="J7" i="1"/>
  <c r="J9" i="1"/>
  <c r="J11" i="1"/>
  <c r="J13" i="1"/>
  <c r="J17" i="1"/>
  <c r="J3" i="1"/>
  <c r="J5" i="1"/>
  <c r="I6" i="1"/>
  <c r="I10" i="1"/>
  <c r="I14" i="1"/>
  <c r="I2" i="1"/>
  <c r="I8" i="1"/>
  <c r="I16" i="1"/>
  <c r="I12" i="1"/>
  <c r="I4" i="1"/>
  <c r="I15" i="1"/>
  <c r="M15" i="1" s="1"/>
  <c r="N15" i="1" s="1"/>
  <c r="I7" i="1"/>
  <c r="M7" i="1" s="1"/>
  <c r="N7" i="1" s="1"/>
  <c r="I9" i="1"/>
  <c r="M9" i="1" s="1"/>
  <c r="N9" i="1" s="1"/>
  <c r="I11" i="1"/>
  <c r="M11" i="1" s="1"/>
  <c r="N11" i="1" s="1"/>
  <c r="I13" i="1"/>
  <c r="M13" i="1" s="1"/>
  <c r="N13" i="1" s="1"/>
  <c r="I17" i="1"/>
  <c r="M17" i="1" s="1"/>
  <c r="N17" i="1" s="1"/>
  <c r="I3" i="1"/>
  <c r="M3" i="1" s="1"/>
  <c r="N3" i="1" s="1"/>
  <c r="I5" i="1"/>
  <c r="M5" i="1" s="1"/>
  <c r="N5" i="1" s="1"/>
  <c r="K6" i="1"/>
  <c r="K10" i="1"/>
  <c r="K14" i="1"/>
  <c r="K2" i="1"/>
  <c r="K8" i="1"/>
  <c r="K16" i="1"/>
  <c r="K12" i="1"/>
  <c r="K4" i="1"/>
  <c r="K15" i="1"/>
  <c r="K7" i="1"/>
  <c r="K9" i="1"/>
  <c r="K11" i="1"/>
  <c r="K13" i="1"/>
  <c r="K17" i="1"/>
  <c r="K3" i="1"/>
  <c r="K5" i="1"/>
  <c r="M4" i="1" l="1"/>
  <c r="N4" i="1" s="1"/>
  <c r="M12" i="1"/>
  <c r="N12" i="1" s="1"/>
  <c r="M16" i="1"/>
  <c r="N16" i="1" s="1"/>
  <c r="M8" i="1"/>
  <c r="N8" i="1" s="1"/>
  <c r="M2" i="1"/>
  <c r="N2" i="1" s="1"/>
  <c r="M14" i="1"/>
  <c r="N14" i="1" s="1"/>
  <c r="M10" i="1"/>
  <c r="N10" i="1" s="1"/>
  <c r="M6" i="1"/>
  <c r="N6" i="1" s="1"/>
</calcChain>
</file>

<file path=xl/sharedStrings.xml><?xml version="1.0" encoding="utf-8"?>
<sst xmlns="http://schemas.openxmlformats.org/spreadsheetml/2006/main" count="62" uniqueCount="36">
  <si>
    <t>Customer_ID</t>
  </si>
  <si>
    <t>Customer_Name</t>
  </si>
  <si>
    <t>Region</t>
  </si>
  <si>
    <t>Total_Spend</t>
  </si>
  <si>
    <t>Purchase_Frequency</t>
  </si>
  <si>
    <t>Marketing_Spend</t>
  </si>
  <si>
    <t>Seasonality_Index</t>
  </si>
  <si>
    <t>Churned</t>
  </si>
  <si>
    <t>Customer_Value</t>
  </si>
  <si>
    <t>Average_Purchase_Value</t>
  </si>
  <si>
    <t>Projected_Purchases</t>
  </si>
  <si>
    <t>Projected_Spend</t>
  </si>
  <si>
    <t>Customer_Lifetime_Value</t>
  </si>
  <si>
    <t>Value_Category</t>
  </si>
  <si>
    <t>John Doe</t>
  </si>
  <si>
    <t>North</t>
  </si>
  <si>
    <t>No</t>
  </si>
  <si>
    <t>Jane Smith</t>
  </si>
  <si>
    <t>South</t>
  </si>
  <si>
    <t>Yes</t>
  </si>
  <si>
    <t>Sam Brown</t>
  </si>
  <si>
    <t>East</t>
  </si>
  <si>
    <t>Linda Johnson</t>
  </si>
  <si>
    <t>West</t>
  </si>
  <si>
    <t>Michael Lee</t>
  </si>
  <si>
    <t>Emily Davis</t>
  </si>
  <si>
    <t>David Wilson</t>
  </si>
  <si>
    <t>Susan White</t>
  </si>
  <si>
    <t>Chris Martin</t>
  </si>
  <si>
    <t>Anna Taylor</t>
  </si>
  <si>
    <t>James Anderson</t>
  </si>
  <si>
    <t>Patricia Thomas</t>
  </si>
  <si>
    <t>Robert Jackson</t>
  </si>
  <si>
    <t>Mary Harris</t>
  </si>
  <si>
    <t>Daniel Clark</t>
  </si>
  <si>
    <t>Barbara Lewis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</si>
</sst>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/>
    </xf>
    <xf numFmtId="49" fontId="0" fillId="0" borderId="0" xfId="0" applyNumberFormat="1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65" fontId="1" fillId="0" borderId="1" xfId="0" applyNumberFormat="1" applyFont="1" applyBorder="1" applyAlignment="1">
      <alignment horizontal="left" vertical="top"/>
    </xf>
    <xf numFmtId="165" fontId="0" fillId="0" borderId="0" xfId="0" applyNumberFormat="1"/>
    <xf numFmtId="0" fontId="1" fillId="0" borderId="1" xfId="0" applyNumberFormat="1" applyFont="1" applyBorder="1" applyAlignment="1">
      <alignment horizontal="left" vertical="top"/>
    </xf>
    <xf numFmtId="0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</cellXfs>
  <cellStyles count="1">
    <cellStyle name="Normal" xfId="0" builtinId="0"/>
  </cellStyles>
  <dxfs count="17"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5" formatCode="0.0"/>
    </dxf>
    <dxf>
      <numFmt numFmtId="164" formatCode="&quot;£&quot;#,##0.00"/>
    </dxf>
    <dxf>
      <numFmt numFmtId="164" formatCode="&quot;£&quot;#,##0.00"/>
    </dxf>
    <dxf>
      <numFmt numFmtId="30" formatCode="@"/>
    </dxf>
    <dxf>
      <numFmt numFmtId="165" formatCode="0.0"/>
    </dxf>
    <dxf>
      <numFmt numFmtId="164" formatCode="&quot;£&quot;#,##0.00"/>
    </dxf>
    <dxf>
      <numFmt numFmtId="1" formatCode="0"/>
    </dxf>
    <dxf>
      <numFmt numFmtId="164" formatCode="&quot;£&quot;#,##0.00"/>
    </dxf>
    <dxf>
      <numFmt numFmtId="30" formatCode="@"/>
    </dxf>
    <dxf>
      <numFmt numFmtId="30" formatCode="@"/>
    </dxf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987964-61EC-4CEA-939C-941585E78B44}" name="Table1" displayName="Table1" ref="A1:N17" totalsRowShown="0" headerRowDxfId="16" headerRowBorderDxfId="14" tableBorderDxfId="15">
  <autoFilter ref="A1:N17" xr:uid="{7B987964-61EC-4CEA-939C-941585E78B44}"/>
  <sortState xmlns:xlrd2="http://schemas.microsoft.com/office/spreadsheetml/2017/richdata2" ref="A2:M17">
    <sortCondition ref="A1:A17"/>
  </sortState>
  <tableColumns count="14">
    <tableColumn id="1" xr3:uid="{C565C79D-7206-4167-9157-251E352363C2}" name="Customer_ID" dataDxfId="13"/>
    <tableColumn id="2" xr3:uid="{E29FF30C-5550-45F0-8DF2-E5564D9ED206}" name="Customer_Name" dataDxfId="12"/>
    <tableColumn id="3" xr3:uid="{839B01ED-4925-419F-8054-87CB5C2E937A}" name="Region" dataDxfId="11"/>
    <tableColumn id="4" xr3:uid="{CF0E195E-266C-4D31-8A72-B48B6737EDBE}" name="Total_Spend" dataDxfId="10"/>
    <tableColumn id="5" xr3:uid="{9338ACCB-4426-42F0-8B30-FC351537DA27}" name="Purchase_Frequency" dataDxfId="9"/>
    <tableColumn id="6" xr3:uid="{18A1A1B5-0EA7-4705-A4F0-B911B21B4AFE}" name="Marketing_Spend" dataDxfId="8"/>
    <tableColumn id="7" xr3:uid="{DE10D60D-80D7-4100-9571-9037713DD906}" name="Seasonality_Index" dataDxfId="7"/>
    <tableColumn id="8" xr3:uid="{23EBB08C-DE54-49FC-B935-CDC22C8FD956}" name="Churned" dataDxfId="6"/>
    <tableColumn id="9" xr3:uid="{485C68D9-1D8A-4C5E-AE9A-FF669C425369}" name="Customer_Value" dataDxfId="5">
      <calculatedColumnFormula>Table1[[#This Row],[Total_Spend]]-Table1[[#This Row],[Marketing_Spend]]</calculatedColumnFormula>
    </tableColumn>
    <tableColumn id="10" xr3:uid="{02750F42-AEEA-41B4-93B1-4EFFC6491157}" name="Average_Purchase_Value" dataDxfId="4">
      <calculatedColumnFormula>Table1[[#This Row],[Total_Spend]]/Table1[[#This Row],[Purchase_Frequency]]</calculatedColumnFormula>
    </tableColumn>
    <tableColumn id="11" xr3:uid="{D378BA36-1E2B-4137-B6FC-DECCFC13F1D3}" name="Projected_Purchases" dataDxfId="3">
      <calculatedColumnFormula>IF(Table1[[#This Row],[Churned]]="Yes", Table1[[#This Row],[Purchase_Frequency]], Table1[[#This Row],[Purchase_Frequency]] * 1.5)</calculatedColumnFormula>
    </tableColumn>
    <tableColumn id="13" xr3:uid="{A0BEE9E4-A797-4A2C-AA6C-403E621501BC}" name="Projected_Spend" dataDxfId="2">
      <calculatedColumnFormula>IF(Table1[[#This Row],[Churned]]="Yes", Table1[[#This Row],[Marketing_Spend]], Table1[[#This Row],[Marketing_Spend]] * 1.5)</calculatedColumnFormula>
    </tableColumn>
    <tableColumn id="12" xr3:uid="{65ECCA5F-3CBF-4CD5-A902-567465C741CF}" name="Customer_Lifetime_Value" dataDxfId="1">
      <calculatedColumnFormula>IF(Table1[[#This Row],[Churned]]="Yes", Table1[[#This Row],[Customer_Value]], (Table1[[#This Row],[Average_Purchase_Value]] * Table1[[#This Row],[Projected_Purchases]] * Table1[[#This Row],[Seasonality_Index]]) - Table1[[#This Row],[Projected_Spend]])</calculatedColumnFormula>
    </tableColumn>
    <tableColumn id="14" xr3:uid="{9FC68323-AB5F-4DD2-8DCA-D983975767B9}" name="Value_Category" dataDxfId="0">
      <calculatedColumnFormula>IF(Table1[[#This Row],[Customer_Lifetime_Value]]&lt;=3000, "Low", IF(Table1[[#This Row],[Customer_Lifetime_Value]]&lt;=6000, "Mid", "High"))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N16" sqref="N16"/>
    </sheetView>
  </sheetViews>
  <sheetFormatPr defaultRowHeight="15"/>
  <cols>
    <col min="1" max="1" width="14.7109375" style="11" bestFit="1" customWidth="1"/>
    <col min="2" max="2" width="18.140625" style="5" bestFit="1" customWidth="1"/>
    <col min="3" max="3" width="9.28515625" style="5" bestFit="1" customWidth="1"/>
    <col min="4" max="4" width="14.28515625" style="2" bestFit="1" customWidth="1"/>
    <col min="5" max="5" width="21.5703125" style="7" bestFit="1" customWidth="1"/>
    <col min="6" max="6" width="19" style="2" bestFit="1" customWidth="1"/>
    <col min="7" max="7" width="19.28515625" style="9" bestFit="1" customWidth="1"/>
    <col min="8" max="8" width="10.7109375" style="5" bestFit="1" customWidth="1"/>
    <col min="9" max="9" width="17.7109375" style="2" customWidth="1"/>
    <col min="10" max="10" width="24.42578125" style="2" customWidth="1"/>
    <col min="11" max="11" width="21.7109375" style="9" bestFit="1" customWidth="1"/>
    <col min="12" max="12" width="21.7109375" style="2" customWidth="1"/>
    <col min="13" max="13" width="26.28515625" style="2" bestFit="1" customWidth="1"/>
    <col min="14" max="14" width="17.28515625" style="2" bestFit="1" customWidth="1"/>
  </cols>
  <sheetData>
    <row r="1" spans="1:14">
      <c r="A1" s="10" t="s">
        <v>0</v>
      </c>
      <c r="B1" s="4" t="s">
        <v>1</v>
      </c>
      <c r="C1" s="4" t="s">
        <v>2</v>
      </c>
      <c r="D1" s="1" t="s">
        <v>3</v>
      </c>
      <c r="E1" s="6" t="s">
        <v>4</v>
      </c>
      <c r="F1" s="1" t="s">
        <v>5</v>
      </c>
      <c r="G1" s="8" t="s">
        <v>6</v>
      </c>
      <c r="H1" s="4" t="s">
        <v>7</v>
      </c>
      <c r="I1" s="3" t="s">
        <v>8</v>
      </c>
      <c r="J1" s="3" t="s">
        <v>9</v>
      </c>
      <c r="K1" s="8" t="s">
        <v>10</v>
      </c>
      <c r="L1" s="1" t="s">
        <v>11</v>
      </c>
      <c r="M1" s="3" t="s">
        <v>12</v>
      </c>
      <c r="N1" s="1" t="s">
        <v>13</v>
      </c>
    </row>
    <row r="2" spans="1:14">
      <c r="A2" s="11">
        <v>101</v>
      </c>
      <c r="B2" s="5" t="s">
        <v>14</v>
      </c>
      <c r="C2" s="5" t="s">
        <v>15</v>
      </c>
      <c r="D2" s="2">
        <v>5000</v>
      </c>
      <c r="E2" s="7">
        <v>12</v>
      </c>
      <c r="F2" s="2">
        <v>2000</v>
      </c>
      <c r="G2" s="9">
        <v>1.2</v>
      </c>
      <c r="H2" s="5" t="s">
        <v>16</v>
      </c>
      <c r="I2" s="2">
        <f>Table1[[#This Row],[Total_Spend]]-Table1[[#This Row],[Marketing_Spend]]</f>
        <v>3000</v>
      </c>
      <c r="J2" s="2">
        <f>Table1[[#This Row],[Total_Spend]]/Table1[[#This Row],[Purchase_Frequency]]</f>
        <v>416.66666666666669</v>
      </c>
      <c r="K2" s="9">
        <f>IF(Table1[[#This Row],[Churned]]="Yes", Table1[[#This Row],[Purchase_Frequency]], Table1[[#This Row],[Purchase_Frequency]] * 1.5)</f>
        <v>18</v>
      </c>
      <c r="L2" s="12">
        <f>IF(Table1[[#This Row],[Churned]]="Yes", Table1[[#This Row],[Marketing_Spend]], Table1[[#This Row],[Marketing_Spend]] * 1.5)</f>
        <v>3000</v>
      </c>
      <c r="M2" s="2">
        <f>IF(Table1[[#This Row],[Churned]]="Yes", Table1[[#This Row],[Customer_Value]], (Table1[[#This Row],[Average_Purchase_Value]] * Table1[[#This Row],[Projected_Purchases]] * Table1[[#This Row],[Seasonality_Index]]) - Table1[[#This Row],[Projected_Spend]])</f>
        <v>6000</v>
      </c>
      <c r="N2" s="12" t="str">
        <f>IF(Table1[[#This Row],[Customer_Lifetime_Value]]&lt;=3000, "Low", IF(Table1[[#This Row],[Customer_Lifetime_Value]]&lt;=6000, "Mid", "High"))</f>
        <v>Mid</v>
      </c>
    </row>
    <row r="3" spans="1:14">
      <c r="A3" s="11">
        <v>102</v>
      </c>
      <c r="B3" s="5" t="s">
        <v>17</v>
      </c>
      <c r="C3" s="5" t="s">
        <v>18</v>
      </c>
      <c r="D3" s="2">
        <v>3000</v>
      </c>
      <c r="E3" s="7">
        <v>8</v>
      </c>
      <c r="F3" s="2">
        <v>1500</v>
      </c>
      <c r="G3" s="9">
        <v>1</v>
      </c>
      <c r="H3" s="5" t="s">
        <v>19</v>
      </c>
      <c r="I3" s="2">
        <f>Table1[[#This Row],[Total_Spend]]-Table1[[#This Row],[Marketing_Spend]]</f>
        <v>1500</v>
      </c>
      <c r="J3" s="2">
        <f>Table1[[#This Row],[Total_Spend]]/Table1[[#This Row],[Purchase_Frequency]]</f>
        <v>375</v>
      </c>
      <c r="K3" s="9">
        <f>IF(Table1[[#This Row],[Churned]]="Yes", Table1[[#This Row],[Purchase_Frequency]], Table1[[#This Row],[Purchase_Frequency]] * 1.5)</f>
        <v>8</v>
      </c>
      <c r="L3" s="12">
        <f>IF(Table1[[#This Row],[Churned]]="Yes", Table1[[#This Row],[Marketing_Spend]], Table1[[#This Row],[Marketing_Spend]] * 1.5)</f>
        <v>1500</v>
      </c>
      <c r="M3" s="2">
        <f>IF(Table1[[#This Row],[Churned]]="Yes", Table1[[#This Row],[Customer_Value]], (Table1[[#This Row],[Average_Purchase_Value]] * Table1[[#This Row],[Projected_Purchases]] * Table1[[#This Row],[Seasonality_Index]]) - Table1[[#This Row],[Projected_Spend]])</f>
        <v>1500</v>
      </c>
      <c r="N3" s="2" t="str">
        <f>IF(Table1[[#This Row],[Customer_Lifetime_Value]]&lt;=3000, "Low", IF(Table1[[#This Row],[Customer_Lifetime_Value]]&lt;=6000, "Mid", "High"))</f>
        <v>Low</v>
      </c>
    </row>
    <row r="4" spans="1:14">
      <c r="A4" s="11">
        <v>103</v>
      </c>
      <c r="B4" s="5" t="s">
        <v>20</v>
      </c>
      <c r="C4" s="5" t="s">
        <v>21</v>
      </c>
      <c r="D4" s="2">
        <v>4500</v>
      </c>
      <c r="E4" s="7">
        <v>10</v>
      </c>
      <c r="F4" s="2">
        <v>1800</v>
      </c>
      <c r="G4" s="9">
        <v>1.1000000000000001</v>
      </c>
      <c r="H4" s="5" t="s">
        <v>16</v>
      </c>
      <c r="I4" s="2">
        <f>Table1[[#This Row],[Total_Spend]]-Table1[[#This Row],[Marketing_Spend]]</f>
        <v>2700</v>
      </c>
      <c r="J4" s="2">
        <f>Table1[[#This Row],[Total_Spend]]/Table1[[#This Row],[Purchase_Frequency]]</f>
        <v>450</v>
      </c>
      <c r="K4" s="9">
        <f>IF(Table1[[#This Row],[Churned]]="Yes", Table1[[#This Row],[Purchase_Frequency]], Table1[[#This Row],[Purchase_Frequency]] * 1.5)</f>
        <v>15</v>
      </c>
      <c r="L4" s="12">
        <f>IF(Table1[[#This Row],[Churned]]="Yes", Table1[[#This Row],[Marketing_Spend]], Table1[[#This Row],[Marketing_Spend]] * 1.5)</f>
        <v>2700</v>
      </c>
      <c r="M4" s="2">
        <f>IF(Table1[[#This Row],[Churned]]="Yes", Table1[[#This Row],[Customer_Value]], (Table1[[#This Row],[Average_Purchase_Value]] * Table1[[#This Row],[Projected_Purchases]] * Table1[[#This Row],[Seasonality_Index]]) - Table1[[#This Row],[Projected_Spend]])</f>
        <v>4725.0000000000009</v>
      </c>
      <c r="N4" s="2" t="str">
        <f>IF(Table1[[#This Row],[Customer_Lifetime_Value]]&lt;=3000, "Low", IF(Table1[[#This Row],[Customer_Lifetime_Value]]&lt;=6000, "Mid", "High"))</f>
        <v>Mid</v>
      </c>
    </row>
    <row r="5" spans="1:14">
      <c r="A5" s="11">
        <v>104</v>
      </c>
      <c r="B5" s="5" t="s">
        <v>22</v>
      </c>
      <c r="C5" s="5" t="s">
        <v>23</v>
      </c>
      <c r="D5" s="2">
        <v>2500</v>
      </c>
      <c r="E5" s="7">
        <v>5</v>
      </c>
      <c r="F5" s="2">
        <v>1000</v>
      </c>
      <c r="G5" s="9">
        <v>0.9</v>
      </c>
      <c r="H5" s="5" t="s">
        <v>19</v>
      </c>
      <c r="I5" s="2">
        <f>Table1[[#This Row],[Total_Spend]]-Table1[[#This Row],[Marketing_Spend]]</f>
        <v>1500</v>
      </c>
      <c r="J5" s="2">
        <f>Table1[[#This Row],[Total_Spend]]/Table1[[#This Row],[Purchase_Frequency]]</f>
        <v>500</v>
      </c>
      <c r="K5" s="9">
        <f>IF(Table1[[#This Row],[Churned]]="Yes", Table1[[#This Row],[Purchase_Frequency]], Table1[[#This Row],[Purchase_Frequency]] * 1.5)</f>
        <v>5</v>
      </c>
      <c r="L5" s="12">
        <f>IF(Table1[[#This Row],[Churned]]="Yes", Table1[[#This Row],[Marketing_Spend]], Table1[[#This Row],[Marketing_Spend]] * 1.5)</f>
        <v>1000</v>
      </c>
      <c r="M5" s="2">
        <f>IF(Table1[[#This Row],[Churned]]="Yes", Table1[[#This Row],[Customer_Value]], (Table1[[#This Row],[Average_Purchase_Value]] * Table1[[#This Row],[Projected_Purchases]] * Table1[[#This Row],[Seasonality_Index]]) - Table1[[#This Row],[Projected_Spend]])</f>
        <v>1500</v>
      </c>
      <c r="N5" s="2" t="str">
        <f>IF(Table1[[#This Row],[Customer_Lifetime_Value]]&lt;=3000, "Low", IF(Table1[[#This Row],[Customer_Lifetime_Value]]&lt;=6000, "Mid", "High"))</f>
        <v>Low</v>
      </c>
    </row>
    <row r="6" spans="1:14">
      <c r="A6" s="11">
        <v>105</v>
      </c>
      <c r="B6" s="5" t="s">
        <v>24</v>
      </c>
      <c r="C6" s="5" t="s">
        <v>15</v>
      </c>
      <c r="D6" s="2">
        <v>7000</v>
      </c>
      <c r="E6" s="7">
        <v>15</v>
      </c>
      <c r="F6" s="2">
        <v>2500</v>
      </c>
      <c r="G6" s="9">
        <v>1.3</v>
      </c>
      <c r="H6" s="5" t="s">
        <v>16</v>
      </c>
      <c r="I6" s="2">
        <f>Table1[[#This Row],[Total_Spend]]-Table1[[#This Row],[Marketing_Spend]]</f>
        <v>4500</v>
      </c>
      <c r="J6" s="2">
        <f>Table1[[#This Row],[Total_Spend]]/Table1[[#This Row],[Purchase_Frequency]]</f>
        <v>466.66666666666669</v>
      </c>
      <c r="K6" s="13">
        <f>IF(Table1[[#This Row],[Churned]]="Yes", Table1[[#This Row],[Purchase_Frequency]], Table1[[#This Row],[Purchase_Frequency]] * 1.5)</f>
        <v>22.5</v>
      </c>
      <c r="L6" s="12">
        <f>IF(Table1[[#This Row],[Churned]]="Yes", Table1[[#This Row],[Marketing_Spend]], Table1[[#This Row],[Marketing_Spend]] * 1.5)</f>
        <v>3750</v>
      </c>
      <c r="M6" s="12">
        <f>IF(Table1[[#This Row],[Churned]]="Yes", Table1[[#This Row],[Customer_Value]], (Table1[[#This Row],[Average_Purchase_Value]] * Table1[[#This Row],[Projected_Purchases]] * Table1[[#This Row],[Seasonality_Index]]) - Table1[[#This Row],[Projected_Spend]])</f>
        <v>9900</v>
      </c>
      <c r="N6" s="12" t="str">
        <f>IF(Table1[[#This Row],[Customer_Lifetime_Value]]&lt;=3000, "Low", IF(Table1[[#This Row],[Customer_Lifetime_Value]]&lt;=6000, "Mid", "High"))</f>
        <v>High</v>
      </c>
    </row>
    <row r="7" spans="1:14">
      <c r="A7" s="11">
        <v>106</v>
      </c>
      <c r="B7" s="5" t="s">
        <v>25</v>
      </c>
      <c r="C7" s="5" t="s">
        <v>18</v>
      </c>
      <c r="D7" s="2">
        <v>3200</v>
      </c>
      <c r="E7" s="7">
        <v>7</v>
      </c>
      <c r="F7" s="2">
        <v>1400</v>
      </c>
      <c r="G7" s="9">
        <v>1</v>
      </c>
      <c r="H7" s="5" t="s">
        <v>19</v>
      </c>
      <c r="I7" s="2">
        <f>Table1[[#This Row],[Total_Spend]]-Table1[[#This Row],[Marketing_Spend]]</f>
        <v>1800</v>
      </c>
      <c r="J7" s="2">
        <f>Table1[[#This Row],[Total_Spend]]/Table1[[#This Row],[Purchase_Frequency]]</f>
        <v>457.14285714285717</v>
      </c>
      <c r="K7" s="9">
        <f>IF(Table1[[#This Row],[Churned]]="Yes", Table1[[#This Row],[Purchase_Frequency]], Table1[[#This Row],[Purchase_Frequency]] * 1.5)</f>
        <v>7</v>
      </c>
      <c r="L7" s="12">
        <f>IF(Table1[[#This Row],[Churned]]="Yes", Table1[[#This Row],[Marketing_Spend]], Table1[[#This Row],[Marketing_Spend]] * 1.5)</f>
        <v>1400</v>
      </c>
      <c r="M7" s="2">
        <f>IF(Table1[[#This Row],[Churned]]="Yes", Table1[[#This Row],[Customer_Value]], (Table1[[#This Row],[Average_Purchase_Value]] * Table1[[#This Row],[Projected_Purchases]] * Table1[[#This Row],[Seasonality_Index]]) - Table1[[#This Row],[Projected_Spend]])</f>
        <v>1800</v>
      </c>
      <c r="N7" s="2" t="str">
        <f>IF(Table1[[#This Row],[Customer_Lifetime_Value]]&lt;=3000, "Low", IF(Table1[[#This Row],[Customer_Lifetime_Value]]&lt;=6000, "Mid", "High"))</f>
        <v>Low</v>
      </c>
    </row>
    <row r="8" spans="1:14">
      <c r="A8" s="11">
        <v>107</v>
      </c>
      <c r="B8" s="5" t="s">
        <v>26</v>
      </c>
      <c r="C8" s="5" t="s">
        <v>21</v>
      </c>
      <c r="D8" s="2">
        <v>5300</v>
      </c>
      <c r="E8" s="7">
        <v>14</v>
      </c>
      <c r="F8" s="2">
        <v>2300</v>
      </c>
      <c r="G8" s="9">
        <v>1.2</v>
      </c>
      <c r="H8" s="5" t="s">
        <v>16</v>
      </c>
      <c r="I8" s="2">
        <f>Table1[[#This Row],[Total_Spend]]-Table1[[#This Row],[Marketing_Spend]]</f>
        <v>3000</v>
      </c>
      <c r="J8" s="2">
        <f>Table1[[#This Row],[Total_Spend]]/Table1[[#This Row],[Purchase_Frequency]]</f>
        <v>378.57142857142856</v>
      </c>
      <c r="K8" s="9">
        <f>IF(Table1[[#This Row],[Churned]]="Yes", Table1[[#This Row],[Purchase_Frequency]], Table1[[#This Row],[Purchase_Frequency]] * 1.5)</f>
        <v>21</v>
      </c>
      <c r="L8" s="12">
        <f>IF(Table1[[#This Row],[Churned]]="Yes", Table1[[#This Row],[Marketing_Spend]], Table1[[#This Row],[Marketing_Spend]] * 1.5)</f>
        <v>3450</v>
      </c>
      <c r="M8" s="2">
        <f>IF(Table1[[#This Row],[Churned]]="Yes", Table1[[#This Row],[Customer_Value]], (Table1[[#This Row],[Average_Purchase_Value]] * Table1[[#This Row],[Projected_Purchases]] * Table1[[#This Row],[Seasonality_Index]]) - Table1[[#This Row],[Projected_Spend]])</f>
        <v>6090</v>
      </c>
      <c r="N8" s="2" t="str">
        <f>IF(Table1[[#This Row],[Customer_Lifetime_Value]]&lt;=3000, "Low", IF(Table1[[#This Row],[Customer_Lifetime_Value]]&lt;=6000, "Mid", "High"))</f>
        <v>High</v>
      </c>
    </row>
    <row r="9" spans="1:14">
      <c r="A9" s="11">
        <v>108</v>
      </c>
      <c r="B9" s="5" t="s">
        <v>27</v>
      </c>
      <c r="C9" s="5" t="s">
        <v>23</v>
      </c>
      <c r="D9" s="2">
        <v>2900</v>
      </c>
      <c r="E9" s="7">
        <v>6</v>
      </c>
      <c r="F9" s="2">
        <v>1100</v>
      </c>
      <c r="G9" s="9">
        <v>0.8</v>
      </c>
      <c r="H9" s="5" t="s">
        <v>19</v>
      </c>
      <c r="I9" s="2">
        <f>Table1[[#This Row],[Total_Spend]]-Table1[[#This Row],[Marketing_Spend]]</f>
        <v>1800</v>
      </c>
      <c r="J9" s="2">
        <f>Table1[[#This Row],[Total_Spend]]/Table1[[#This Row],[Purchase_Frequency]]</f>
        <v>483.33333333333331</v>
      </c>
      <c r="K9" s="9">
        <f>IF(Table1[[#This Row],[Churned]]="Yes", Table1[[#This Row],[Purchase_Frequency]], Table1[[#This Row],[Purchase_Frequency]] * 1.5)</f>
        <v>6</v>
      </c>
      <c r="L9" s="12">
        <f>IF(Table1[[#This Row],[Churned]]="Yes", Table1[[#This Row],[Marketing_Spend]], Table1[[#This Row],[Marketing_Spend]] * 1.5)</f>
        <v>1100</v>
      </c>
      <c r="M9" s="2">
        <f>IF(Table1[[#This Row],[Churned]]="Yes", Table1[[#This Row],[Customer_Value]], (Table1[[#This Row],[Average_Purchase_Value]] * Table1[[#This Row],[Projected_Purchases]] * Table1[[#This Row],[Seasonality_Index]]) - Table1[[#This Row],[Projected_Spend]])</f>
        <v>1800</v>
      </c>
      <c r="N9" s="2" t="str">
        <f>IF(Table1[[#This Row],[Customer_Lifetime_Value]]&lt;=3000, "Low", IF(Table1[[#This Row],[Customer_Lifetime_Value]]&lt;=6000, "Mid", "High"))</f>
        <v>Low</v>
      </c>
    </row>
    <row r="10" spans="1:14">
      <c r="A10" s="11">
        <v>109</v>
      </c>
      <c r="B10" s="5" t="s">
        <v>28</v>
      </c>
      <c r="C10" s="5" t="s">
        <v>15</v>
      </c>
      <c r="D10" s="2">
        <v>6000</v>
      </c>
      <c r="E10" s="7">
        <v>13</v>
      </c>
      <c r="F10" s="2">
        <v>2200</v>
      </c>
      <c r="G10" s="9">
        <v>1.2</v>
      </c>
      <c r="H10" s="5" t="s">
        <v>16</v>
      </c>
      <c r="I10" s="2">
        <f>Table1[[#This Row],[Total_Spend]]-Table1[[#This Row],[Marketing_Spend]]</f>
        <v>3800</v>
      </c>
      <c r="J10" s="2">
        <f>Table1[[#This Row],[Total_Spend]]/Table1[[#This Row],[Purchase_Frequency]]</f>
        <v>461.53846153846155</v>
      </c>
      <c r="K10" s="9">
        <f>IF(Table1[[#This Row],[Churned]]="Yes", Table1[[#This Row],[Purchase_Frequency]], Table1[[#This Row],[Purchase_Frequency]] * 1.5)</f>
        <v>19.5</v>
      </c>
      <c r="L10" s="12">
        <f>IF(Table1[[#This Row],[Churned]]="Yes", Table1[[#This Row],[Marketing_Spend]], Table1[[#This Row],[Marketing_Spend]] * 1.5)</f>
        <v>3300</v>
      </c>
      <c r="M10" s="2">
        <f>IF(Table1[[#This Row],[Churned]]="Yes", Table1[[#This Row],[Customer_Value]], (Table1[[#This Row],[Average_Purchase_Value]] * Table1[[#This Row],[Projected_Purchases]] * Table1[[#This Row],[Seasonality_Index]]) - Table1[[#This Row],[Projected_Spend]])</f>
        <v>7500</v>
      </c>
      <c r="N10" s="2" t="str">
        <f>IF(Table1[[#This Row],[Customer_Lifetime_Value]]&lt;=3000, "Low", IF(Table1[[#This Row],[Customer_Lifetime_Value]]&lt;=6000, "Mid", "High"))</f>
        <v>High</v>
      </c>
    </row>
    <row r="11" spans="1:14">
      <c r="A11" s="11">
        <v>110</v>
      </c>
      <c r="B11" s="5" t="s">
        <v>29</v>
      </c>
      <c r="C11" s="5" t="s">
        <v>18</v>
      </c>
      <c r="D11" s="2">
        <v>3100</v>
      </c>
      <c r="E11" s="7">
        <v>8</v>
      </c>
      <c r="F11" s="2">
        <v>1350</v>
      </c>
      <c r="G11" s="9">
        <v>0.9</v>
      </c>
      <c r="H11" s="5" t="s">
        <v>19</v>
      </c>
      <c r="I11" s="2">
        <f>Table1[[#This Row],[Total_Spend]]-Table1[[#This Row],[Marketing_Spend]]</f>
        <v>1750</v>
      </c>
      <c r="J11" s="2">
        <f>Table1[[#This Row],[Total_Spend]]/Table1[[#This Row],[Purchase_Frequency]]</f>
        <v>387.5</v>
      </c>
      <c r="K11" s="9">
        <f>IF(Table1[[#This Row],[Churned]]="Yes", Table1[[#This Row],[Purchase_Frequency]], Table1[[#This Row],[Purchase_Frequency]] * 1.5)</f>
        <v>8</v>
      </c>
      <c r="L11" s="12">
        <f>IF(Table1[[#This Row],[Churned]]="Yes", Table1[[#This Row],[Marketing_Spend]], Table1[[#This Row],[Marketing_Spend]] * 1.5)</f>
        <v>1350</v>
      </c>
      <c r="M11" s="2">
        <f>IF(Table1[[#This Row],[Churned]]="Yes", Table1[[#This Row],[Customer_Value]], (Table1[[#This Row],[Average_Purchase_Value]] * Table1[[#This Row],[Projected_Purchases]] * Table1[[#This Row],[Seasonality_Index]]) - Table1[[#This Row],[Projected_Spend]])</f>
        <v>1750</v>
      </c>
      <c r="N11" s="2" t="str">
        <f>IF(Table1[[#This Row],[Customer_Lifetime_Value]]&lt;=3000, "Low", IF(Table1[[#This Row],[Customer_Lifetime_Value]]&lt;=6000, "Mid", "High"))</f>
        <v>Low</v>
      </c>
    </row>
    <row r="12" spans="1:14">
      <c r="A12" s="11">
        <v>111</v>
      </c>
      <c r="B12" s="5" t="s">
        <v>30</v>
      </c>
      <c r="C12" s="5" t="s">
        <v>21</v>
      </c>
      <c r="D12" s="2">
        <v>4700</v>
      </c>
      <c r="E12" s="7">
        <v>11</v>
      </c>
      <c r="F12" s="2">
        <v>1900</v>
      </c>
      <c r="G12" s="9">
        <v>1.1000000000000001</v>
      </c>
      <c r="H12" s="5" t="s">
        <v>16</v>
      </c>
      <c r="I12" s="2">
        <f>Table1[[#This Row],[Total_Spend]]-Table1[[#This Row],[Marketing_Spend]]</f>
        <v>2800</v>
      </c>
      <c r="J12" s="2">
        <f>Table1[[#This Row],[Total_Spend]]/Table1[[#This Row],[Purchase_Frequency]]</f>
        <v>427.27272727272725</v>
      </c>
      <c r="K12" s="9">
        <f>IF(Table1[[#This Row],[Churned]]="Yes", Table1[[#This Row],[Purchase_Frequency]], Table1[[#This Row],[Purchase_Frequency]] * 1.5)</f>
        <v>16.5</v>
      </c>
      <c r="L12" s="12">
        <f>IF(Table1[[#This Row],[Churned]]="Yes", Table1[[#This Row],[Marketing_Spend]], Table1[[#This Row],[Marketing_Spend]] * 1.5)</f>
        <v>2850</v>
      </c>
      <c r="M12" s="2">
        <f>IF(Table1[[#This Row],[Churned]]="Yes", Table1[[#This Row],[Customer_Value]], (Table1[[#This Row],[Average_Purchase_Value]] * Table1[[#This Row],[Projected_Purchases]] * Table1[[#This Row],[Seasonality_Index]]) - Table1[[#This Row],[Projected_Spend]])</f>
        <v>4905.0000000000009</v>
      </c>
      <c r="N12" s="2" t="str">
        <f>IF(Table1[[#This Row],[Customer_Lifetime_Value]]&lt;=3000, "Low", IF(Table1[[#This Row],[Customer_Lifetime_Value]]&lt;=6000, "Mid", "High"))</f>
        <v>Mid</v>
      </c>
    </row>
    <row r="13" spans="1:14">
      <c r="A13" s="11">
        <v>112</v>
      </c>
      <c r="B13" s="5" t="s">
        <v>31</v>
      </c>
      <c r="C13" s="5" t="s">
        <v>23</v>
      </c>
      <c r="D13" s="2">
        <v>2600</v>
      </c>
      <c r="E13" s="7">
        <v>5</v>
      </c>
      <c r="F13" s="2">
        <v>1050</v>
      </c>
      <c r="G13" s="9">
        <v>0.8</v>
      </c>
      <c r="H13" s="5" t="s">
        <v>19</v>
      </c>
      <c r="I13" s="2">
        <f>Table1[[#This Row],[Total_Spend]]-Table1[[#This Row],[Marketing_Spend]]</f>
        <v>1550</v>
      </c>
      <c r="J13" s="2">
        <f>Table1[[#This Row],[Total_Spend]]/Table1[[#This Row],[Purchase_Frequency]]</f>
        <v>520</v>
      </c>
      <c r="K13" s="9">
        <f>IF(Table1[[#This Row],[Churned]]="Yes", Table1[[#This Row],[Purchase_Frequency]], Table1[[#This Row],[Purchase_Frequency]] * 1.5)</f>
        <v>5</v>
      </c>
      <c r="L13" s="12">
        <f>IF(Table1[[#This Row],[Churned]]="Yes", Table1[[#This Row],[Marketing_Spend]], Table1[[#This Row],[Marketing_Spend]] * 1.5)</f>
        <v>1050</v>
      </c>
      <c r="M13" s="2">
        <f>IF(Table1[[#This Row],[Churned]]="Yes", Table1[[#This Row],[Customer_Value]], (Table1[[#This Row],[Average_Purchase_Value]] * Table1[[#This Row],[Projected_Purchases]] * Table1[[#This Row],[Seasonality_Index]]) - Table1[[#This Row],[Projected_Spend]])</f>
        <v>1550</v>
      </c>
      <c r="N13" s="2" t="str">
        <f>IF(Table1[[#This Row],[Customer_Lifetime_Value]]&lt;=3000, "Low", IF(Table1[[#This Row],[Customer_Lifetime_Value]]&lt;=6000, "Mid", "High"))</f>
        <v>Low</v>
      </c>
    </row>
    <row r="14" spans="1:14">
      <c r="A14" s="11">
        <v>113</v>
      </c>
      <c r="B14" s="5" t="s">
        <v>32</v>
      </c>
      <c r="C14" s="5" t="s">
        <v>15</v>
      </c>
      <c r="D14" s="2">
        <v>5500</v>
      </c>
      <c r="E14" s="7">
        <v>12</v>
      </c>
      <c r="F14" s="2">
        <v>2100</v>
      </c>
      <c r="G14" s="9">
        <v>1.2</v>
      </c>
      <c r="H14" s="5" t="s">
        <v>16</v>
      </c>
      <c r="I14" s="2">
        <f>Table1[[#This Row],[Total_Spend]]-Table1[[#This Row],[Marketing_Spend]]</f>
        <v>3400</v>
      </c>
      <c r="J14" s="2">
        <f>Table1[[#This Row],[Total_Spend]]/Table1[[#This Row],[Purchase_Frequency]]</f>
        <v>458.33333333333331</v>
      </c>
      <c r="K14" s="9">
        <f>IF(Table1[[#This Row],[Churned]]="Yes", Table1[[#This Row],[Purchase_Frequency]], Table1[[#This Row],[Purchase_Frequency]] * 1.5)</f>
        <v>18</v>
      </c>
      <c r="L14" s="12">
        <f>IF(Table1[[#This Row],[Churned]]="Yes", Table1[[#This Row],[Marketing_Spend]], Table1[[#This Row],[Marketing_Spend]] * 1.5)</f>
        <v>3150</v>
      </c>
      <c r="M14" s="2">
        <f>IF(Table1[[#This Row],[Churned]]="Yes", Table1[[#This Row],[Customer_Value]], (Table1[[#This Row],[Average_Purchase_Value]] * Table1[[#This Row],[Projected_Purchases]] * Table1[[#This Row],[Seasonality_Index]]) - Table1[[#This Row],[Projected_Spend]])</f>
        <v>6750</v>
      </c>
      <c r="N14" s="2" t="str">
        <f>IF(Table1[[#This Row],[Customer_Lifetime_Value]]&lt;=3000, "Low", IF(Table1[[#This Row],[Customer_Lifetime_Value]]&lt;=6000, "Mid", "High"))</f>
        <v>High</v>
      </c>
    </row>
    <row r="15" spans="1:14">
      <c r="A15" s="11">
        <v>114</v>
      </c>
      <c r="B15" s="5" t="s">
        <v>33</v>
      </c>
      <c r="C15" s="5" t="s">
        <v>18</v>
      </c>
      <c r="D15" s="2">
        <v>3300</v>
      </c>
      <c r="E15" s="7">
        <v>9</v>
      </c>
      <c r="F15" s="2">
        <v>1450</v>
      </c>
      <c r="G15" s="9">
        <v>1</v>
      </c>
      <c r="H15" s="5" t="s">
        <v>19</v>
      </c>
      <c r="I15" s="2">
        <f>Table1[[#This Row],[Total_Spend]]-Table1[[#This Row],[Marketing_Spend]]</f>
        <v>1850</v>
      </c>
      <c r="J15" s="2">
        <f>Table1[[#This Row],[Total_Spend]]/Table1[[#This Row],[Purchase_Frequency]]</f>
        <v>366.66666666666669</v>
      </c>
      <c r="K15" s="9">
        <f>IF(Table1[[#This Row],[Churned]]="Yes", Table1[[#This Row],[Purchase_Frequency]], Table1[[#This Row],[Purchase_Frequency]] * 1.5)</f>
        <v>9</v>
      </c>
      <c r="L15" s="12">
        <f>IF(Table1[[#This Row],[Churned]]="Yes", Table1[[#This Row],[Marketing_Spend]], Table1[[#This Row],[Marketing_Spend]] * 1.5)</f>
        <v>1450</v>
      </c>
      <c r="M15" s="2">
        <f>IF(Table1[[#This Row],[Churned]]="Yes", Table1[[#This Row],[Customer_Value]], (Table1[[#This Row],[Average_Purchase_Value]] * Table1[[#This Row],[Projected_Purchases]] * Table1[[#This Row],[Seasonality_Index]]) - Table1[[#This Row],[Projected_Spend]])</f>
        <v>1850</v>
      </c>
      <c r="N15" s="2" t="str">
        <f>IF(Table1[[#This Row],[Customer_Lifetime_Value]]&lt;=3000, "Low", IF(Table1[[#This Row],[Customer_Lifetime_Value]]&lt;=6000, "Mid", "High"))</f>
        <v>Low</v>
      </c>
    </row>
    <row r="16" spans="1:14">
      <c r="A16" s="11">
        <v>115</v>
      </c>
      <c r="B16" s="5" t="s">
        <v>34</v>
      </c>
      <c r="C16" s="5" t="s">
        <v>21</v>
      </c>
      <c r="D16" s="2">
        <v>4900</v>
      </c>
      <c r="E16" s="7">
        <v>11</v>
      </c>
      <c r="F16" s="2">
        <v>2000</v>
      </c>
      <c r="G16" s="9">
        <v>1.1000000000000001</v>
      </c>
      <c r="H16" s="5" t="s">
        <v>16</v>
      </c>
      <c r="I16" s="2">
        <f>Table1[[#This Row],[Total_Spend]]-Table1[[#This Row],[Marketing_Spend]]</f>
        <v>2900</v>
      </c>
      <c r="J16" s="2">
        <f>Table1[[#This Row],[Total_Spend]]/Table1[[#This Row],[Purchase_Frequency]]</f>
        <v>445.45454545454544</v>
      </c>
      <c r="K16" s="9">
        <f>IF(Table1[[#This Row],[Churned]]="Yes", Table1[[#This Row],[Purchase_Frequency]], Table1[[#This Row],[Purchase_Frequency]] * 1.5)</f>
        <v>16.5</v>
      </c>
      <c r="L16" s="12">
        <f>IF(Table1[[#This Row],[Churned]]="Yes", Table1[[#This Row],[Marketing_Spend]], Table1[[#This Row],[Marketing_Spend]] * 1.5)</f>
        <v>3000</v>
      </c>
      <c r="M16" s="2">
        <f>IF(Table1[[#This Row],[Churned]]="Yes", Table1[[#This Row],[Customer_Value]], (Table1[[#This Row],[Average_Purchase_Value]] * Table1[[#This Row],[Projected_Purchases]] * Table1[[#This Row],[Seasonality_Index]]) - Table1[[#This Row],[Projected_Spend]])</f>
        <v>5085.0000000000009</v>
      </c>
      <c r="N16" s="2" t="str">
        <f>IF(Table1[[#This Row],[Customer_Lifetime_Value]]&lt;=3000, "Low", IF(Table1[[#This Row],[Customer_Lifetime_Value]]&lt;=6000, "Mid", "High"))</f>
        <v>Mid</v>
      </c>
    </row>
    <row r="17" spans="1:14">
      <c r="A17" s="11">
        <v>116</v>
      </c>
      <c r="B17" s="5" t="s">
        <v>35</v>
      </c>
      <c r="C17" s="5" t="s">
        <v>23</v>
      </c>
      <c r="D17" s="2">
        <v>2700</v>
      </c>
      <c r="E17" s="7">
        <v>6</v>
      </c>
      <c r="F17" s="2">
        <v>1150</v>
      </c>
      <c r="G17" s="9">
        <v>0.9</v>
      </c>
      <c r="H17" s="5" t="s">
        <v>19</v>
      </c>
      <c r="I17" s="2">
        <f>Table1[[#This Row],[Total_Spend]]-Table1[[#This Row],[Marketing_Spend]]</f>
        <v>1550</v>
      </c>
      <c r="J17" s="2">
        <f>Table1[[#This Row],[Total_Spend]]/Table1[[#This Row],[Purchase_Frequency]]</f>
        <v>450</v>
      </c>
      <c r="K17" s="9">
        <f>IF(Table1[[#This Row],[Churned]]="Yes", Table1[[#This Row],[Purchase_Frequency]], Table1[[#This Row],[Purchase_Frequency]] * 1.5)</f>
        <v>6</v>
      </c>
      <c r="L17" s="12">
        <f>IF(Table1[[#This Row],[Churned]]="Yes", Table1[[#This Row],[Marketing_Spend]], Table1[[#This Row],[Marketing_Spend]] * 1.5)</f>
        <v>1150</v>
      </c>
      <c r="M17" s="2">
        <f>IF(Table1[[#This Row],[Churned]]="Yes", Table1[[#This Row],[Customer_Value]], (Table1[[#This Row],[Average_Purchase_Value]] * Table1[[#This Row],[Projected_Purchases]] * Table1[[#This Row],[Seasonality_Index]]) - Table1[[#This Row],[Projected_Spend]])</f>
        <v>1550</v>
      </c>
      <c r="N17" s="2" t="str">
        <f>IF(Table1[[#This Row],[Customer_Lifetime_Value]]&lt;=3000, "Low", IF(Table1[[#This Row],[Customer_Lifetime_Value]]&lt;=6000, "Mid", "High"))</f>
        <v>Low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2025-02-15T22:55:46Z</dcterms:created>
  <dcterms:modified xsi:type="dcterms:W3CDTF">2025-05-25T18:06:46Z</dcterms:modified>
  <cp:category/>
  <cp:contentStatus/>
</cp:coreProperties>
</file>