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1dddd3284f7806/桌面/"/>
    </mc:Choice>
  </mc:AlternateContent>
  <xr:revisionPtr revIDLastSave="0" documentId="8_{7AD6C853-99AD-4E9A-B930-93FA449D9548}" xr6:coauthVersionLast="36" xr6:coauthVersionMax="36" xr10:uidLastSave="{00000000-0000-0000-0000-000000000000}"/>
  <bookViews>
    <workbookView xWindow="0" yWindow="0" windowWidth="19200" windowHeight="676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J3" i="1" l="1"/>
  <c r="K3" i="1" s="1"/>
  <c r="J4" i="1"/>
  <c r="L4" i="1" s="1"/>
  <c r="J5" i="1"/>
  <c r="J6" i="1"/>
  <c r="J7" i="1"/>
  <c r="K7" i="1" s="1"/>
  <c r="J8" i="1"/>
  <c r="K8" i="1" s="1"/>
  <c r="J9" i="1"/>
  <c r="J10" i="1"/>
  <c r="J11" i="1"/>
  <c r="K11" i="1" s="1"/>
  <c r="J12" i="1"/>
  <c r="L12" i="1" s="1"/>
  <c r="J13" i="1"/>
  <c r="J14" i="1"/>
  <c r="J15" i="1"/>
  <c r="K15" i="1" s="1"/>
  <c r="K2" i="1"/>
  <c r="K5" i="1"/>
  <c r="K6" i="1"/>
  <c r="K9" i="1"/>
  <c r="K10" i="1"/>
  <c r="K13" i="1"/>
  <c r="K14" i="1"/>
  <c r="L5" i="1"/>
  <c r="L6" i="1"/>
  <c r="L9" i="1"/>
  <c r="L10" i="1"/>
  <c r="L11" i="1"/>
  <c r="L13" i="1"/>
  <c r="L14" i="1"/>
  <c r="H17" i="1"/>
  <c r="L3" i="1"/>
  <c r="L2" i="1"/>
  <c r="J2" i="1"/>
  <c r="H5" i="1"/>
  <c r="H2" i="1"/>
  <c r="H6" i="1"/>
  <c r="H9" i="1"/>
  <c r="H12" i="1"/>
  <c r="H11" i="1"/>
  <c r="H10" i="1"/>
  <c r="H8" i="1"/>
  <c r="H4" i="1"/>
  <c r="C17" i="1"/>
  <c r="D17" i="1"/>
  <c r="H15" i="1"/>
  <c r="H14" i="1"/>
  <c r="H13" i="1"/>
  <c r="H7" i="1"/>
  <c r="H3" i="1"/>
  <c r="J17" i="1" l="1"/>
  <c r="L8" i="1"/>
  <c r="K12" i="1"/>
  <c r="K4" i="1"/>
  <c r="L15" i="1"/>
  <c r="L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<sst xmlns="http://schemas.openxmlformats.org/spreadsheetml/2006/main" count="34" uniqueCount="34">
  <si>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</si>
  <si>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</si>
  <si>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</si>
  <si>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</si>
  <si>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</si>
  <si>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</si>
  <si>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</si>
  <si>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</si>
  <si>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</si>
  <si>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</si>
  <si>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</si>
  <si>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</si>
  <si>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</si>
  <si>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</si>
  <si>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</si>
  <si>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</si>
  <si>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</si>
  <si>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</si>
  <si>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</si>
  <si>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</si>
  <si>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</si>
  <si>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</si>
  <si>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</si>
  <si>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</si>
  <si>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</si>
  <si>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</si>
  <si>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</si>
  <si>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</si>
  <si>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</si>
  <si>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 xml:space="preserve">  Q1:Exam_Average</t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</si>
  <si>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</si>
  <si>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</si>
  <si>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t>fail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</si>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</sst>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7-401A-A625-747E4926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383568"/>
        <c:axId val="1291223504"/>
      </c:barChart>
      <c:catAx>
        <c:axId val="12943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223504"/>
        <c:crosses val="autoZero"/>
        <c:auto val="1"/>
        <c:lblAlgn val="ctr"/>
        <c:lblOffset val="100"/>
        <c:noMultiLvlLbl val="0"/>
      </c:catAx>
      <c:valAx>
        <c:axId val="12912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43835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45-4816-BC63-0C4519A999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5-4816-BC63-0C4519A999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 baseline="0"/>
                      <a:t>pass
</a:t>
                    </a:r>
                    <a:fld id="{C3CF41CB-639D-444D-9378-21B210677260}" type="PERCENTAGE">
                      <a:rPr lang="en-US" altLang="zh-TW" baseline="0"/>
                      <a:pPr/>
                      <a:t>[百分比]</a:t>
                    </a:fld>
                    <a:endParaRPr lang="en-US" altLang="zh-TW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245-4816-BC63-0C4519A999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TW" baseline="0"/>
                      <a:t>fail
</a:t>
                    </a:r>
                    <a:fld id="{63517C3F-C92E-4901-AD42-DFB8A30AE733}" type="PERCENTAGE">
                      <a:rPr lang="en-US" altLang="zh-TW" baseline="0"/>
                      <a:pPr/>
                      <a:t>[百分比]</a:t>
                    </a:fld>
                    <a:endParaRPr lang="en-US" altLang="zh-TW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245-4816-BC63-0C4519A999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(工作表1!$N$2,工作表1!$N$3)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(工作表1!$M$2,工作表1!$M$3)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5-4816-BC63-0C4519A9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343648</xdr:colOff>
      <xdr:row>24</xdr:row>
      <xdr:rowOff>14942</xdr:rowOff>
    </xdr:from>
    <xdr:to>
      <xdr:col>10</xdr:col>
      <xdr:colOff>1680883</xdr:colOff>
      <xdr:row>36</xdr:row>
      <xdr:rowOff>101599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97527FD-4B96-492B-B793-DB4A80DB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37354</xdr:colOff>
      <xdr:row>16</xdr:row>
      <xdr:rowOff>37352</xdr:rowOff>
    </xdr:from>
    <xdr:to>
      <xdr:col>14</xdr:col>
      <xdr:colOff>134471</xdr:colOff>
      <xdr:row>27</xdr:row>
      <xdr:rowOff>71715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E63B159C-3D69-4C0B-B607-518A0D21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topLeftCell="A7" zoomScale="55" zoomScaleNormal="55" workbookViewId="0">
      <selection activeCell="O4" sqref="O4"/>
    </sheetView>
  </sheetViews>
  <sheetFormatPr defaultRowHeight="17"/>
  <cols>
    <col min="1" max="1" width="8.7265625" customWidth="1"/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29</v>
      </c>
      <c r="I1" s="1" t="s">
        <v>21</v>
      </c>
      <c r="J1" s="3" t="s">
        <v>22</v>
      </c>
      <c r="K1" s="3" t="s">
        <v>23</v>
      </c>
      <c r="L1" s="3" t="s">
        <v>24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8">
        <f>SUM(C2:G2)*0.1+I2*0.5</f>
        <v>91.7</v>
      </c>
      <c r="K2" s="8" t="str">
        <f>_xlfn.IFS(J2&gt;=90,"A",J2&gt;=80,"B",J2&gt;=70,"C",J2&gt;=60,"D",J2&lt;60,"F")</f>
        <v>A</v>
      </c>
      <c r="L2" s="8" t="str">
        <f>IF(J2&gt;=60,"pass","fail")</f>
        <v>pass</v>
      </c>
      <c r="M2">
        <f>COUNTA(L2:L12,L14)</f>
        <v>12</v>
      </c>
      <c r="N2" t="s">
        <v>33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8">
        <f t="shared" ref="J3:J15" si="1">SUM(C3:G3)*0.1+I3*0.5</f>
        <v>90</v>
      </c>
      <c r="K3" s="8" t="str">
        <f t="shared" ref="K3:K15" si="2">_xlfn.IFS(J3&gt;=90,"A",J3&gt;=80,"B",J3&gt;=70,"C",J3&gt;=60,"D",J3&lt;60,"F")</f>
        <v>A</v>
      </c>
      <c r="L3" s="8" t="str">
        <f t="shared" ref="L3:L15" si="3">IF(J3&gt;=60,"pass","fail")</f>
        <v>pass</v>
      </c>
      <c r="M3">
        <f>COUNTA(L13,L15)</f>
        <v>2</v>
      </c>
      <c r="N3" t="s">
        <v>32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8">
        <f t="shared" si="1"/>
        <v>81.2</v>
      </c>
      <c r="K4" s="8" t="str">
        <f t="shared" si="2"/>
        <v>B</v>
      </c>
      <c r="L4" s="8" t="str">
        <f t="shared" si="3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8">
        <f t="shared" si="1"/>
        <v>80.800000000000011</v>
      </c>
      <c r="K5" s="8" t="str">
        <f t="shared" si="2"/>
        <v>B</v>
      </c>
      <c r="L5" s="8" t="str">
        <f t="shared" si="3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8">
        <f t="shared" si="1"/>
        <v>84.7</v>
      </c>
      <c r="K6" s="8" t="str">
        <f t="shared" si="2"/>
        <v>B</v>
      </c>
      <c r="L6" s="8" t="str">
        <f t="shared" si="3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8">
        <f t="shared" si="1"/>
        <v>80.800000000000011</v>
      </c>
      <c r="K7" s="8" t="str">
        <f t="shared" si="2"/>
        <v>B</v>
      </c>
      <c r="L7" s="8" t="str">
        <f t="shared" si="3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8">
        <f t="shared" si="1"/>
        <v>77.900000000000006</v>
      </c>
      <c r="K8" s="8" t="str">
        <f t="shared" si="2"/>
        <v>C</v>
      </c>
      <c r="L8" s="8" t="str">
        <f t="shared" si="3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8">
        <f t="shared" si="1"/>
        <v>74.2</v>
      </c>
      <c r="K9" s="8" t="str">
        <f t="shared" si="2"/>
        <v>C</v>
      </c>
      <c r="L9" s="8" t="str">
        <f t="shared" si="3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8">
        <f t="shared" si="1"/>
        <v>75.2</v>
      </c>
      <c r="K10" s="8" t="str">
        <f t="shared" si="2"/>
        <v>C</v>
      </c>
      <c r="L10" s="8" t="str">
        <f t="shared" si="3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8">
        <f t="shared" si="1"/>
        <v>77.599999999999994</v>
      </c>
      <c r="K11" s="8" t="str">
        <f t="shared" si="2"/>
        <v>C</v>
      </c>
      <c r="L11" s="8" t="str">
        <f t="shared" si="3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8">
        <f t="shared" si="1"/>
        <v>80.599999999999994</v>
      </c>
      <c r="K12" s="8" t="str">
        <f t="shared" si="2"/>
        <v>B</v>
      </c>
      <c r="L12" s="8" t="str">
        <f t="shared" si="3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8">
        <f t="shared" si="1"/>
        <v>59</v>
      </c>
      <c r="K13" s="8" t="str">
        <f t="shared" si="2"/>
        <v>F</v>
      </c>
      <c r="L13" s="8" t="str">
        <f t="shared" si="3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8">
        <f t="shared" si="1"/>
        <v>66.900000000000006</v>
      </c>
      <c r="K14" s="8" t="str">
        <f t="shared" si="2"/>
        <v>D</v>
      </c>
      <c r="L14" s="8" t="str">
        <f t="shared" si="3"/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8">
        <f t="shared" si="1"/>
        <v>55.6</v>
      </c>
      <c r="K15" s="8" t="str">
        <f t="shared" si="2"/>
        <v>F</v>
      </c>
      <c r="L15" s="8" t="str">
        <f t="shared" si="3"/>
        <v>fail</v>
      </c>
    </row>
    <row r="16" spans="1:14">
      <c r="C16" s="7" t="s">
        <v>30</v>
      </c>
      <c r="D16" s="5" t="s">
        <v>31</v>
      </c>
      <c r="H16" s="4" t="s">
        <v>26</v>
      </c>
      <c r="J16" s="4" t="s">
        <v>25</v>
      </c>
      <c r="L16" s="4" t="s">
        <v>28</v>
      </c>
    </row>
    <row r="17" spans="3:10">
      <c r="C17">
        <f>MAX(C2:C15)</f>
        <v>98</v>
      </c>
      <c r="D17">
        <f>LARGE(D2:D15,2)</f>
        <v>92</v>
      </c>
      <c r="H17" s="6">
        <f>COUNTIF(H2:H15,"&lt;80")</f>
        <v>8</v>
      </c>
      <c r="J17">
        <f>AVERAGE(J2:J15)</f>
        <v>76.871428571428581</v>
      </c>
    </row>
    <row r="24" spans="3:10">
      <c r="J24" s="4" t="s">
        <v>27</v>
      </c>
    </row>
  </sheetData>
  <phoneticPr fontId="2" type="noConversion"/>
  <conditionalFormatting sqref="L2:L15">
    <cfRule type="cellIs" dxfId="3" priority="4" operator="equal">
      <formula>"及格"</formula>
    </cfRule>
    <cfRule type="cellIs" dxfId="2" priority="3" operator="equal">
      <formula>"不及格"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2023-10-26T11:56:39Z</dcterms:modified>
</cp:coreProperties>
</file>