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JAVA班\git_upload\"/>
    </mc:Choice>
  </mc:AlternateContent>
  <xr:revisionPtr revIDLastSave="0" documentId="13_ncr:1_{DDA3DA1F-7065-4FB0-B1AD-ECE0D66B725F}" xr6:coauthVersionLast="47" xr6:coauthVersionMax="47" xr10:uidLastSave="{00000000-0000-0000-0000-000000000000}"/>
  <bookViews>
    <workbookView xWindow="-120" yWindow="-120" windowWidth="29040" windowHeight="15840" activeTab="1" xr2:uid="{36CE15E8-7DE5-4D3C-B6E0-1B1AB355C8A4}"/>
  </bookViews>
  <sheets>
    <sheet name="Q" sheetId="1" r:id="rId1"/>
    <sheet name="Final (after reviewing)" sheetId="4" r:id="rId2"/>
    <sheet name="Final" sheetId="3" r:id="rId3"/>
    <sheet name="Working shee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" i="4" l="1"/>
  <c r="N48" i="4"/>
  <c r="B21" i="4"/>
  <c r="B22" i="4"/>
  <c r="B23" i="4"/>
  <c r="B24" i="4"/>
  <c r="B25" i="4"/>
  <c r="B26" i="4"/>
  <c r="B27" i="4"/>
  <c r="B20" i="4"/>
  <c r="N21" i="4"/>
  <c r="N22" i="4"/>
  <c r="N23" i="4"/>
  <c r="N24" i="4"/>
  <c r="N25" i="4"/>
  <c r="N26" i="4"/>
  <c r="N27" i="4"/>
  <c r="N28" i="4"/>
  <c r="N29" i="4"/>
  <c r="N30" i="4"/>
  <c r="N31" i="4"/>
  <c r="N20" i="4"/>
  <c r="H38" i="4"/>
  <c r="H23" i="4"/>
  <c r="H22" i="4"/>
  <c r="H21" i="4"/>
  <c r="H20" i="4"/>
  <c r="B38" i="4"/>
  <c r="AB6" i="3"/>
  <c r="AB7" i="3"/>
  <c r="AB8" i="3"/>
  <c r="AB9" i="3"/>
  <c r="AB10" i="3"/>
  <c r="AB11" i="3"/>
  <c r="AB12" i="3"/>
  <c r="AB13" i="3"/>
  <c r="AB14" i="3"/>
  <c r="AB15" i="3"/>
  <c r="AB16" i="3"/>
  <c r="AB5" i="3"/>
  <c r="AC6" i="3"/>
  <c r="AC7" i="3"/>
  <c r="AC8" i="3"/>
  <c r="AC9" i="3"/>
  <c r="AC10" i="3"/>
  <c r="AC11" i="3"/>
  <c r="AC12" i="3"/>
  <c r="AC13" i="3"/>
  <c r="AC14" i="3"/>
  <c r="AC15" i="3"/>
  <c r="AC16" i="3"/>
  <c r="AA6" i="3"/>
  <c r="AA7" i="3"/>
  <c r="AA8" i="3"/>
  <c r="AA9" i="3"/>
  <c r="AA10" i="3"/>
  <c r="AA11" i="3"/>
  <c r="AA12" i="3"/>
  <c r="AA13" i="3"/>
  <c r="AA14" i="3"/>
  <c r="AA15" i="3"/>
  <c r="AA16" i="3"/>
  <c r="Z6" i="3"/>
  <c r="Z7" i="3"/>
  <c r="Z8" i="3"/>
  <c r="Z9" i="3"/>
  <c r="Z10" i="3"/>
  <c r="Z11" i="3"/>
  <c r="Z12" i="3"/>
  <c r="Z13" i="3"/>
  <c r="Z14" i="3"/>
  <c r="Z15" i="3"/>
  <c r="Z16" i="3"/>
  <c r="Z5" i="3"/>
  <c r="X10" i="3"/>
  <c r="X11" i="3"/>
  <c r="X12" i="3"/>
  <c r="AA5" i="3"/>
  <c r="X5" i="3"/>
  <c r="AC5" i="3"/>
  <c r="X6" i="3"/>
  <c r="X7" i="3"/>
  <c r="X8" i="3"/>
  <c r="X9" i="3"/>
  <c r="X13" i="3"/>
  <c r="X14" i="3"/>
  <c r="X15" i="3"/>
  <c r="X16" i="3"/>
</calcChain>
</file>

<file path=xl/sharedStrings.xml><?xml version="1.0" encoding="utf-8"?>
<sst xmlns="http://schemas.openxmlformats.org/spreadsheetml/2006/main" count="725" uniqueCount="249">
  <si>
    <r>
      <rPr>
        <sz val="12"/>
        <color theme="1"/>
        <rFont val="微軟正黑體"/>
        <family val="2"/>
        <charset val="136"/>
      </rPr>
      <t>公寓</t>
    </r>
  </si>
  <si>
    <t>C001</t>
  </si>
  <si>
    <r>
      <rPr>
        <sz val="12"/>
        <color theme="1"/>
        <rFont val="微軟正黑體"/>
        <family val="2"/>
        <charset val="136"/>
      </rPr>
      <t>大埔里</t>
    </r>
  </si>
  <si>
    <r>
      <rPr>
        <sz val="12"/>
        <color theme="1"/>
        <rFont val="微軟正黑體"/>
        <family val="2"/>
        <charset val="136"/>
      </rPr>
      <t>竹南鎮公義路</t>
    </r>
    <r>
      <rPr>
        <sz val="12"/>
        <color theme="1"/>
        <rFont val="Calibri"/>
        <family val="2"/>
      </rPr>
      <t>1035</t>
    </r>
    <r>
      <rPr>
        <sz val="12"/>
        <color theme="1"/>
        <rFont val="微軟正黑體"/>
        <family val="2"/>
        <charset val="136"/>
      </rPr>
      <t>號</t>
    </r>
  </si>
  <si>
    <t>03 758 1072</t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</si>
  <si>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(100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</si>
  <si>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M001</t>
  </si>
  <si>
    <r>
      <rPr>
        <sz val="12"/>
        <color theme="1"/>
        <rFont val="微軟正黑體"/>
        <family val="2"/>
        <charset val="136"/>
      </rPr>
      <t>竹南分局</t>
    </r>
  </si>
  <si>
    <r>
      <rPr>
        <sz val="12"/>
        <color theme="1"/>
        <rFont val="微軟正黑體"/>
        <family val="2"/>
        <charset val="136"/>
      </rPr>
      <t>苗栗縣竹南鎮民族街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微軟正黑體"/>
        <family val="2"/>
        <charset val="136"/>
      </rPr>
      <t>號</t>
    </r>
  </si>
  <si>
    <t>03 747 4796</t>
  </si>
  <si>
    <r>
      <rPr>
        <sz val="12"/>
        <color theme="1"/>
        <rFont val="微軟正黑體"/>
        <family val="2"/>
        <charset val="136"/>
      </rPr>
      <t>大樓</t>
    </r>
  </si>
  <si>
    <t>C002</t>
  </si>
  <si>
    <r>
      <rPr>
        <sz val="12"/>
        <color theme="1"/>
        <rFont val="微軟正黑體"/>
        <family val="2"/>
        <charset val="136"/>
      </rPr>
      <t>竹南里</t>
    </r>
  </si>
  <si>
    <r>
      <rPr>
        <sz val="12"/>
        <color theme="1"/>
        <rFont val="微軟正黑體"/>
        <family val="2"/>
        <charset val="136"/>
      </rPr>
      <t>竹南鎮竹南里中山路</t>
    </r>
    <r>
      <rPr>
        <sz val="12"/>
        <color theme="1"/>
        <rFont val="Calibri"/>
        <family val="2"/>
      </rPr>
      <t xml:space="preserve"> 103 </t>
    </r>
    <r>
      <rPr>
        <sz val="12"/>
        <color theme="1"/>
        <rFont val="微軟正黑體"/>
        <family val="2"/>
        <charset val="136"/>
      </rPr>
      <t>號</t>
    </r>
  </si>
  <si>
    <t>037-472735</t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</si>
  <si>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(3142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</si>
  <si>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C003</t>
  </si>
  <si>
    <r>
      <rPr>
        <sz val="12"/>
        <color theme="1"/>
        <rFont val="微軟正黑體"/>
        <family val="2"/>
        <charset val="136"/>
      </rPr>
      <t>山佳里</t>
    </r>
  </si>
  <si>
    <r>
      <rPr>
        <sz val="12"/>
        <color theme="1"/>
        <rFont val="微軟正黑體"/>
        <family val="2"/>
        <charset val="136"/>
      </rPr>
      <t>竹南鎮山佳里國光街</t>
    </r>
    <r>
      <rPr>
        <sz val="12"/>
        <color theme="1"/>
        <rFont val="Calibri"/>
        <family val="2"/>
      </rPr>
      <t xml:space="preserve"> 14 </t>
    </r>
    <r>
      <rPr>
        <sz val="12"/>
        <color theme="1"/>
        <rFont val="微軟正黑體"/>
        <family val="2"/>
        <charset val="136"/>
      </rPr>
      <t>號</t>
    </r>
  </si>
  <si>
    <t>037-614186</t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</si>
  <si>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(1072)</t>
    </r>
  </si>
  <si>
    <r>
      <rPr>
        <sz val="12"/>
        <color theme="1"/>
        <rFont val="微軟正黑體"/>
        <family val="2"/>
        <charset val="136"/>
      </rPr>
      <t>公共設施</t>
    </r>
  </si>
  <si>
    <t>C004</t>
  </si>
  <si>
    <r>
      <rPr>
        <sz val="12"/>
        <color theme="1"/>
        <rFont val="微軟正黑體"/>
        <family val="2"/>
        <charset val="136"/>
      </rPr>
      <t>埔頂里</t>
    </r>
  </si>
  <si>
    <r>
      <rPr>
        <sz val="12"/>
        <color theme="1"/>
        <rFont val="微軟正黑體"/>
        <family val="2"/>
        <charset val="136"/>
      </rPr>
      <t>後龍鎮埔頂里中興路</t>
    </r>
    <r>
      <rPr>
        <sz val="12"/>
        <color theme="1"/>
        <rFont val="Calibri"/>
        <family val="2"/>
      </rPr>
      <t>136-1</t>
    </r>
    <r>
      <rPr>
        <sz val="12"/>
        <color theme="1"/>
        <rFont val="微軟正黑體"/>
        <family val="2"/>
        <charset val="136"/>
      </rPr>
      <t>號</t>
    </r>
  </si>
  <si>
    <t>037-724839</t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</si>
  <si>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(32)</t>
    </r>
  </si>
  <si>
    <t>C005</t>
  </si>
  <si>
    <r>
      <rPr>
        <sz val="12"/>
        <color theme="1"/>
        <rFont val="微軟正黑體"/>
        <family val="2"/>
        <charset val="136"/>
      </rPr>
      <t>綠苗里</t>
    </r>
  </si>
  <si>
    <r>
      <rPr>
        <sz val="12"/>
        <color theme="1"/>
        <rFont val="微軟正黑體"/>
        <family val="2"/>
        <charset val="136"/>
      </rPr>
      <t>苗栗市綠苗里中正路</t>
    </r>
    <r>
      <rPr>
        <sz val="12"/>
        <color theme="1"/>
        <rFont val="Calibri"/>
        <family val="2"/>
      </rPr>
      <t xml:space="preserve"> 766 </t>
    </r>
    <r>
      <rPr>
        <sz val="12"/>
        <color theme="1"/>
        <rFont val="微軟正黑體"/>
        <family val="2"/>
        <charset val="136"/>
      </rPr>
      <t>號</t>
    </r>
  </si>
  <si>
    <t>037-333240</t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</si>
  <si>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</si>
  <si>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M002</t>
  </si>
  <si>
    <r>
      <rPr>
        <sz val="12"/>
        <color theme="1"/>
        <rFont val="微軟正黑體"/>
        <family val="2"/>
        <charset val="136"/>
      </rPr>
      <t>苗栗分局</t>
    </r>
  </si>
  <si>
    <r>
      <rPr>
        <sz val="12"/>
        <color theme="1"/>
        <rFont val="微軟正黑體"/>
        <family val="2"/>
        <charset val="136"/>
      </rPr>
      <t>苗栗縣苗栗市金鳳街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</si>
  <si>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t>03 732 0059</t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</si>
  <si>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(2038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(128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</si>
  <si>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C006</t>
  </si>
  <si>
    <r>
      <rPr>
        <sz val="12"/>
        <color theme="1"/>
        <rFont val="微軟正黑體"/>
        <family val="2"/>
        <charset val="136"/>
      </rPr>
      <t>民族里</t>
    </r>
  </si>
  <si>
    <r>
      <rPr>
        <sz val="12"/>
        <color theme="1"/>
        <rFont val="微軟正黑體"/>
        <family val="2"/>
        <charset val="136"/>
      </rPr>
      <t>民族里民族路</t>
    </r>
    <r>
      <rPr>
        <sz val="12"/>
        <color theme="1"/>
        <rFont val="Calibri"/>
        <family val="2"/>
      </rPr>
      <t>96</t>
    </r>
    <r>
      <rPr>
        <sz val="12"/>
        <color theme="1"/>
        <rFont val="微軟正黑體"/>
        <family val="2"/>
        <charset val="136"/>
      </rPr>
      <t>號</t>
    </r>
  </si>
  <si>
    <t>037-660001</t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</si>
  <si>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(353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</si>
  <si>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M003</t>
  </si>
  <si>
    <r>
      <rPr>
        <sz val="12"/>
        <color theme="1"/>
        <rFont val="微軟正黑體"/>
        <family val="2"/>
        <charset val="136"/>
      </rPr>
      <t>頭份分局</t>
    </r>
  </si>
  <si>
    <r>
      <rPr>
        <sz val="12"/>
        <color theme="1"/>
        <rFont val="微軟正黑體"/>
        <family val="2"/>
        <charset val="136"/>
      </rPr>
      <t>苗栗縣頭份市中興路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微軟正黑體"/>
        <family val="2"/>
        <charset val="136"/>
      </rPr>
      <t>號</t>
    </r>
  </si>
  <si>
    <t>03 766 3004</t>
  </si>
  <si>
    <r>
      <rPr>
        <sz val="12"/>
        <color theme="1"/>
        <rFont val="微軟正黑體"/>
        <family val="2"/>
        <charset val="136"/>
      </rPr>
      <t>私營單位</t>
    </r>
  </si>
  <si>
    <t>C007</t>
  </si>
  <si>
    <r>
      <rPr>
        <sz val="12"/>
        <color theme="1"/>
        <rFont val="微軟正黑體"/>
        <family val="2"/>
        <charset val="136"/>
      </rPr>
      <t>忠孝里</t>
    </r>
  </si>
  <si>
    <r>
      <rPr>
        <sz val="12"/>
        <color theme="1"/>
        <rFont val="微軟正黑體"/>
        <family val="2"/>
        <charset val="136"/>
      </rPr>
      <t>忠孝里光大街</t>
    </r>
    <r>
      <rPr>
        <sz val="12"/>
        <color theme="1"/>
        <rFont val="Calibri"/>
        <family val="2"/>
      </rPr>
      <t>82</t>
    </r>
    <r>
      <rPr>
        <sz val="12"/>
        <color theme="1"/>
        <rFont val="微軟正黑體"/>
        <family val="2"/>
        <charset val="136"/>
      </rPr>
      <t>號</t>
    </r>
  </si>
  <si>
    <t>037-661145</t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</si>
  <si>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(501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</si>
  <si>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C008</t>
  </si>
  <si>
    <r>
      <rPr>
        <sz val="12"/>
        <color theme="1"/>
        <rFont val="微軟正黑體"/>
        <family val="2"/>
        <charset val="136"/>
      </rPr>
      <t>信義里</t>
    </r>
  </si>
  <si>
    <r>
      <rPr>
        <sz val="12"/>
        <color theme="1"/>
        <rFont val="微軟正黑體"/>
        <family val="2"/>
        <charset val="136"/>
      </rPr>
      <t>信義里信義路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巷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號</t>
    </r>
  </si>
  <si>
    <t>037-616072</t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</si>
  <si>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(194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</si>
  <si>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(78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</si>
  <si>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PK</t>
    <phoneticPr fontId="3" type="noConversion"/>
  </si>
  <si>
    <r>
      <rPr>
        <b/>
        <sz val="12"/>
        <color theme="1"/>
        <rFont val="微軟正黑體"/>
        <family val="2"/>
        <charset val="136"/>
      </rPr>
      <t>類別</t>
    </r>
  </si>
  <si>
    <r>
      <rPr>
        <b/>
        <sz val="12"/>
        <color theme="1"/>
        <rFont val="微軟正黑體"/>
        <family val="2"/>
        <charset val="136"/>
      </rPr>
      <t>村里別代號</t>
    </r>
  </si>
  <si>
    <r>
      <rPr>
        <b/>
        <sz val="12"/>
        <color theme="1"/>
        <rFont val="微軟正黑體"/>
        <family val="2"/>
        <charset val="136"/>
      </rPr>
      <t>村里別</t>
    </r>
  </si>
  <si>
    <r>
      <rPr>
        <b/>
        <sz val="12"/>
        <color theme="1"/>
        <rFont val="微軟正黑體"/>
        <family val="2"/>
        <charset val="136"/>
      </rPr>
      <t>村里辦公室</t>
    </r>
  </si>
  <si>
    <r>
      <rPr>
        <b/>
        <sz val="12"/>
        <color theme="1"/>
        <rFont val="微軟正黑體"/>
        <family val="2"/>
        <charset val="136"/>
      </rPr>
      <t>村里辦公室電話</t>
    </r>
  </si>
  <si>
    <r>
      <rPr>
        <b/>
        <sz val="12"/>
        <color theme="1"/>
        <rFont val="微軟正黑體"/>
        <family val="2"/>
        <charset val="136"/>
      </rPr>
      <t>設施地址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微軟正黑體"/>
        <family val="2"/>
        <charset val="136"/>
      </rPr>
      <t>容人數量</t>
    </r>
    <r>
      <rPr>
        <b/>
        <sz val="12"/>
        <color theme="1"/>
        <rFont val="Calibri"/>
        <family val="2"/>
      </rPr>
      <t>)</t>
    </r>
  </si>
  <si>
    <r>
      <rPr>
        <b/>
        <sz val="12"/>
        <color theme="1"/>
        <rFont val="微軟正黑體"/>
        <family val="2"/>
        <charset val="136"/>
      </rPr>
      <t>地下樓層數</t>
    </r>
  </si>
  <si>
    <r>
      <rPr>
        <b/>
        <sz val="12"/>
        <color theme="1"/>
        <rFont val="微軟正黑體"/>
        <family val="2"/>
        <charset val="136"/>
      </rPr>
      <t>轄管分局代碼</t>
    </r>
  </si>
  <si>
    <r>
      <rPr>
        <b/>
        <sz val="12"/>
        <color theme="1"/>
        <rFont val="微軟正黑體"/>
        <family val="2"/>
        <charset val="136"/>
      </rPr>
      <t>轄管分局</t>
    </r>
  </si>
  <si>
    <r>
      <rPr>
        <b/>
        <sz val="12"/>
        <color theme="1"/>
        <rFont val="微軟正黑體"/>
        <family val="2"/>
        <charset val="136"/>
      </rPr>
      <t>分局地址</t>
    </r>
  </si>
  <si>
    <r>
      <rPr>
        <b/>
        <sz val="12"/>
        <color theme="1"/>
        <rFont val="微軟正黑體"/>
        <family val="2"/>
        <charset val="136"/>
      </rPr>
      <t>分局電話</t>
    </r>
  </si>
  <si>
    <t>FK</t>
    <phoneticPr fontId="3" type="noConversion"/>
  </si>
  <si>
    <t>F001</t>
    <phoneticPr fontId="3" type="noConversion"/>
  </si>
  <si>
    <t>F002</t>
    <phoneticPr fontId="3" type="noConversion"/>
  </si>
  <si>
    <t>F003</t>
  </si>
  <si>
    <t>F004</t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</si>
  <si>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</si>
  <si>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</si>
  <si>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</si>
  <si>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</si>
  <si>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F005</t>
  </si>
  <si>
    <t>F006</t>
  </si>
  <si>
    <t>F007</t>
  </si>
  <si>
    <t>F008</t>
  </si>
  <si>
    <t>F009</t>
  </si>
  <si>
    <t>F010</t>
  </si>
  <si>
    <r>
      <rPr>
        <b/>
        <sz val="12"/>
        <color theme="1"/>
        <rFont val="微軟正黑體"/>
        <family val="2"/>
        <charset val="136"/>
      </rPr>
      <t>村里辦公室地址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</si>
  <si>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設施別代號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</si>
  <si>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</si>
  <si>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地址</t>
    </r>
    <phoneticPr fontId="3" type="noConversion"/>
  </si>
  <si>
    <r>
      <rPr>
        <b/>
        <sz val="12"/>
        <color theme="1"/>
        <rFont val="微軟正黑體"/>
        <family val="2"/>
        <charset val="136"/>
      </rPr>
      <t>地下樓層數</t>
    </r>
    <phoneticPr fontId="3" type="noConversion"/>
  </si>
  <si>
    <r>
      <rPr>
        <b/>
        <sz val="12"/>
        <color theme="1"/>
        <rFont val="微軟正黑體"/>
        <family val="2"/>
        <charset val="136"/>
      </rPr>
      <t>村里別</t>
    </r>
    <phoneticPr fontId="3" type="noConversion"/>
  </si>
  <si>
    <r>
      <rPr>
        <b/>
        <sz val="12"/>
        <color theme="1"/>
        <rFont val="微軟正黑體"/>
        <family val="2"/>
        <charset val="136"/>
      </rPr>
      <t>村里別代號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</si>
  <si>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設施代號</t>
    </r>
  </si>
  <si>
    <r>
      <rPr>
        <sz val="12"/>
        <color theme="1"/>
        <rFont val="微軟正黑體"/>
        <family val="2"/>
        <charset val="136"/>
      </rPr>
      <t>公寓</t>
    </r>
    <phoneticPr fontId="3" type="noConversion"/>
  </si>
  <si>
    <t>F011</t>
  </si>
  <si>
    <t>F012</t>
  </si>
  <si>
    <t>苗栗縣竹南鎮中埔街20號</t>
  </si>
  <si>
    <t>100人)</t>
  </si>
  <si>
    <t>苗栗縣竹南鎮和平街79號</t>
  </si>
  <si>
    <t>3142人)</t>
  </si>
  <si>
    <t>苗栗縣竹南鎮龍山路三段142號</t>
  </si>
  <si>
    <t>1072)</t>
  </si>
  <si>
    <t>苗栗縣後龍鎮中華路1498號</t>
  </si>
  <si>
    <t>32)</t>
  </si>
  <si>
    <t>苗栗縣苗栗市米市街80號</t>
  </si>
  <si>
    <t>106人)</t>
  </si>
  <si>
    <t>苗栗縣苗栗市光復路117號</t>
  </si>
  <si>
    <t>26人)</t>
  </si>
  <si>
    <t>苗栗縣苗栗市博愛街109號</t>
  </si>
  <si>
    <t>2038人)</t>
  </si>
  <si>
    <t>苗栗縣苗栗市大同路53號</t>
  </si>
  <si>
    <t>128人)</t>
  </si>
  <si>
    <t>苗栗縣頭份市民族里和平路102號</t>
  </si>
  <si>
    <t>353人)</t>
  </si>
  <si>
    <t>苗栗縣頭份市忠孝忠孝一路69號</t>
  </si>
  <si>
    <t>501人)</t>
  </si>
  <si>
    <t>苗栗縣頭份市信義里中正路65號</t>
  </si>
  <si>
    <t>194人)</t>
  </si>
  <si>
    <t>苗栗縣頭份市信義里中正路116號</t>
  </si>
  <si>
    <t>78人)</t>
  </si>
  <si>
    <r>
      <rPr>
        <b/>
        <sz val="12"/>
        <color theme="1"/>
        <rFont val="微軟正黑體"/>
        <family val="2"/>
        <charset val="136"/>
      </rPr>
      <t>容納人數</t>
    </r>
    <phoneticPr fontId="3" type="noConversion"/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</si>
  <si>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</si>
  <si>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</si>
  <si>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</si>
  <si>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</si>
  <si>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</si>
  <si>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</si>
  <si>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</si>
  <si>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</si>
  <si>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</si>
  <si>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</si>
  <si>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</si>
  <si>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</si>
  <si>
    <r>
      <rPr>
        <b/>
        <sz val="12"/>
        <color theme="1"/>
        <rFont val="Microsoft JhengHei"/>
        <family val="2"/>
      </rPr>
      <t>設施</t>
    </r>
    <r>
      <rPr>
        <b/>
        <sz val="12"/>
        <color theme="1"/>
        <rFont val="微軟正黑體"/>
        <family val="2"/>
        <charset val="136"/>
      </rPr>
      <t>類別</t>
    </r>
    <phoneticPr fontId="3" type="noConversion"/>
  </si>
  <si>
    <t>SQL_VILLAGE</t>
    <phoneticPr fontId="3" type="noConversion"/>
  </si>
  <si>
    <t>VILLAGES</t>
    <phoneticPr fontId="3" type="noConversion"/>
  </si>
  <si>
    <t>SQL_POLICE</t>
    <phoneticPr fontId="3" type="noConversion"/>
  </si>
  <si>
    <t>POLICES</t>
    <phoneticPr fontId="3" type="noConversion"/>
  </si>
  <si>
    <t>SQL_BUILDING</t>
    <phoneticPr fontId="3" type="noConversion"/>
  </si>
  <si>
    <t>FACILITIES</t>
    <phoneticPr fontId="3" type="noConversion"/>
  </si>
  <si>
    <t>VILLAGES_INFO</t>
    <phoneticPr fontId="3" type="noConversion"/>
  </si>
  <si>
    <r>
      <rPr>
        <b/>
        <sz val="12"/>
        <color rgb="FFFF0000"/>
        <rFont val="微軟正黑體"/>
        <family val="2"/>
        <charset val="136"/>
      </rPr>
      <t>村里別代號</t>
    </r>
  </si>
  <si>
    <r>
      <rPr>
        <b/>
        <sz val="12"/>
        <color rgb="FFFF0000"/>
        <rFont val="微軟正黑體"/>
        <family val="2"/>
        <charset val="136"/>
      </rPr>
      <t>轄管分局代碼</t>
    </r>
  </si>
  <si>
    <r>
      <rPr>
        <b/>
        <sz val="12"/>
        <color rgb="FFFF0000"/>
        <rFont val="微軟正黑體"/>
        <family val="2"/>
        <charset val="136"/>
      </rPr>
      <t>設施地址</t>
    </r>
    <r>
      <rPr>
        <b/>
        <sz val="12"/>
        <color rgb="FFFF0000"/>
        <rFont val="Calibri"/>
        <family val="2"/>
      </rPr>
      <t>(</t>
    </r>
    <r>
      <rPr>
        <b/>
        <sz val="12"/>
        <color rgb="FFFF0000"/>
        <rFont val="微軟正黑體"/>
        <family val="2"/>
        <charset val="136"/>
      </rPr>
      <t>容人數量</t>
    </r>
    <r>
      <rPr>
        <b/>
        <sz val="12"/>
        <color rgb="FFFF0000"/>
        <rFont val="Calibri"/>
        <family val="2"/>
      </rPr>
      <t>)</t>
    </r>
  </si>
  <si>
    <r>
      <rPr>
        <b/>
        <sz val="12"/>
        <color rgb="FFFF0000"/>
        <rFont val="微軟正黑體"/>
        <family val="2"/>
        <charset val="136"/>
      </rPr>
      <t>類別</t>
    </r>
  </si>
  <si>
    <t>CHAR</t>
    <phoneticPr fontId="3" type="noConversion"/>
  </si>
  <si>
    <t>NVARCHAR2</t>
    <phoneticPr fontId="3" type="noConversion"/>
  </si>
  <si>
    <t>VARCHAR2</t>
    <phoneticPr fontId="3" type="noConversion"/>
  </si>
  <si>
    <t>INTEGER</t>
    <phoneticPr fontId="3" type="noConversion"/>
  </si>
  <si>
    <t>VILLAGE</t>
    <phoneticPr fontId="3" type="noConversion"/>
  </si>
  <si>
    <t>1.</t>
    <phoneticPr fontId="3" type="noConversion"/>
  </si>
  <si>
    <t>2.</t>
  </si>
  <si>
    <t>SERIAL</t>
    <phoneticPr fontId="3" type="noConversion"/>
  </si>
  <si>
    <t>TEL</t>
    <phoneticPr fontId="3" type="noConversion"/>
  </si>
  <si>
    <t>3.</t>
  </si>
  <si>
    <t>FAC_NO</t>
    <phoneticPr fontId="3" type="noConversion"/>
  </si>
  <si>
    <t>FAC_ADDRESS</t>
    <phoneticPr fontId="3" type="noConversion"/>
  </si>
  <si>
    <t>ACCOM</t>
    <phoneticPr fontId="3" type="noConversion"/>
  </si>
  <si>
    <t>BASEMENT</t>
    <phoneticPr fontId="3" type="noConversion"/>
  </si>
  <si>
    <t>TOWN</t>
    <phoneticPr fontId="3" type="noConversion"/>
  </si>
  <si>
    <r>
      <rPr>
        <sz val="12"/>
        <color theme="1"/>
        <rFont val="微軟正黑體"/>
        <family val="2"/>
        <charset val="136"/>
      </rPr>
      <t>公義路</t>
    </r>
    <r>
      <rPr>
        <sz val="12"/>
        <color theme="1"/>
        <rFont val="Calibri"/>
        <family val="2"/>
      </rPr>
      <t>1035</t>
    </r>
    <r>
      <rPr>
        <sz val="12"/>
        <color theme="1"/>
        <rFont val="微軟正黑體"/>
        <family val="2"/>
        <charset val="136"/>
      </rPr>
      <t>號</t>
    </r>
  </si>
  <si>
    <t>竹南鎮</t>
  </si>
  <si>
    <t>後龍鎮</t>
  </si>
  <si>
    <t>苗栗市</t>
  </si>
  <si>
    <r>
      <rPr>
        <sz val="12"/>
        <color theme="1"/>
        <rFont val="微軟正黑體"/>
        <family val="2"/>
        <charset val="136"/>
      </rPr>
      <t>民族路</t>
    </r>
    <r>
      <rPr>
        <sz val="12"/>
        <color theme="1"/>
        <rFont val="Calibri"/>
        <family val="2"/>
      </rPr>
      <t>96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</si>
  <si>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光大街</t>
    </r>
    <r>
      <rPr>
        <sz val="12"/>
        <color theme="1"/>
        <rFont val="Calibri"/>
        <family val="2"/>
      </rPr>
      <t>82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</si>
  <si>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信義路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巷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號</t>
    </r>
  </si>
  <si>
    <t>ROAD</t>
    <phoneticPr fontId="3" type="noConversion"/>
  </si>
  <si>
    <t>設施地</t>
  </si>
  <si>
    <t>址(容人</t>
  </si>
  <si>
    <t>數量)</t>
  </si>
  <si>
    <t>苗栗縣</t>
  </si>
  <si>
    <t>中埔街20號(100人)</t>
  </si>
  <si>
    <t>和平街79號(3142人)</t>
  </si>
  <si>
    <t>龍山路三段142號(1072)</t>
  </si>
  <si>
    <t>中華路1498號(32)</t>
  </si>
  <si>
    <t>米市街80號(106人)
苗栗縣苗栗市光復路117號(26人)</t>
  </si>
  <si>
    <t>博愛街109號(2038人)
苗栗縣苗栗市大同路53號(128人)</t>
  </si>
  <si>
    <t>頭份市</t>
  </si>
  <si>
    <t>民族里和平路102號(353人)</t>
  </si>
  <si>
    <t>忠孝忠孝一路69號(501人)</t>
  </si>
  <si>
    <t>信義里中正路65號(194人)</t>
  </si>
  <si>
    <t>信義里中正路116號(78人)</t>
  </si>
  <si>
    <r>
      <rPr>
        <sz val="12"/>
        <color theme="1"/>
        <rFont val="微軟正黑體"/>
        <family val="2"/>
        <charset val="136"/>
      </rPr>
      <t>中山路</t>
    </r>
    <r>
      <rPr>
        <sz val="12"/>
        <color theme="1"/>
        <rFont val="Calibri"/>
        <family val="2"/>
      </rPr>
      <t xml:space="preserve"> 103 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</si>
  <si>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國光街</t>
    </r>
    <r>
      <rPr>
        <sz val="12"/>
        <color theme="1"/>
        <rFont val="Calibri"/>
        <family val="2"/>
      </rPr>
      <t xml:space="preserve"> 14 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</si>
  <si>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中興路</t>
    </r>
    <r>
      <rPr>
        <sz val="12"/>
        <color theme="1"/>
        <rFont val="Calibri"/>
        <family val="2"/>
      </rPr>
      <t>136-1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</si>
  <si>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中正路</t>
    </r>
    <r>
      <rPr>
        <sz val="12"/>
        <color theme="1"/>
        <rFont val="Calibri"/>
        <family val="2"/>
      </rPr>
      <t xml:space="preserve"> 766 </t>
    </r>
    <r>
      <rPr>
        <sz val="12"/>
        <color theme="1"/>
        <rFont val="微軟正黑體"/>
        <family val="2"/>
        <charset val="136"/>
      </rPr>
      <t>號</t>
    </r>
  </si>
  <si>
    <t>037-581072</t>
    <phoneticPr fontId="3" type="noConversion"/>
  </si>
  <si>
    <r>
      <rPr>
        <sz val="12"/>
        <color theme="1"/>
        <rFont val="微軟正黑體"/>
        <family val="2"/>
        <charset val="136"/>
      </rPr>
      <t>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</si>
  <si>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</si>
  <si>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</si>
  <si>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竹南鎮</t>
    </r>
  </si>
  <si>
    <r>
      <rPr>
        <sz val="12"/>
        <color theme="1"/>
        <rFont val="微軟正黑體"/>
        <family val="2"/>
        <charset val="136"/>
      </rPr>
      <t>後龍鎮</t>
    </r>
  </si>
  <si>
    <r>
      <rPr>
        <sz val="12"/>
        <color theme="1"/>
        <rFont val="微軟正黑體"/>
        <family val="2"/>
        <charset val="136"/>
      </rPr>
      <t>苗栗市</t>
    </r>
  </si>
  <si>
    <r>
      <rPr>
        <sz val="12"/>
        <color theme="1"/>
        <rFont val="微軟正黑體"/>
        <family val="2"/>
        <charset val="136"/>
      </rPr>
      <t>頭份市</t>
    </r>
  </si>
  <si>
    <t>037-474796</t>
    <phoneticPr fontId="3" type="noConversion"/>
  </si>
  <si>
    <t>037-320059</t>
    <phoneticPr fontId="3" type="noConversion"/>
  </si>
  <si>
    <t>037-663004</t>
    <phoneticPr fontId="3" type="noConversion"/>
  </si>
  <si>
    <t>BUILDING</t>
    <phoneticPr fontId="3" type="noConversion"/>
  </si>
  <si>
    <r>
      <rPr>
        <sz val="12"/>
        <color theme="1"/>
        <rFont val="微軟正黑體"/>
        <family val="2"/>
        <charset val="136"/>
      </rPr>
      <t>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</si>
  <si>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</si>
  <si>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</si>
  <si>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</si>
  <si>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</si>
  <si>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</si>
  <si>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</si>
  <si>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</si>
  <si>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</si>
  <si>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</si>
  <si>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</si>
  <si>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</si>
  <si>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t>RESP_TOWN</t>
    <phoneticPr fontId="3" type="noConversion"/>
  </si>
  <si>
    <t>PL_NO</t>
    <phoneticPr fontId="3" type="noConversion"/>
  </si>
  <si>
    <t>PL_NAME</t>
    <phoneticPr fontId="3" type="noConversion"/>
  </si>
  <si>
    <t>PL_ADDRESS</t>
    <phoneticPr fontId="3" type="noConversion"/>
  </si>
  <si>
    <t>NVARCHAR2(10)</t>
  </si>
  <si>
    <t>CHAR(10 CHAR)</t>
  </si>
  <si>
    <t>Q_VILLAGES</t>
    <phoneticPr fontId="3" type="noConversion"/>
  </si>
  <si>
    <t>Q_POLICES</t>
    <phoneticPr fontId="3" type="noConversion"/>
  </si>
  <si>
    <t>Q_FACILITIES</t>
    <phoneticPr fontId="3" type="noConversion"/>
  </si>
  <si>
    <t>insert into Q_POLICES values ('M001', '竹南分局', '竹南鎮', '竹南鎮民族街72號', '037-474796') ;</t>
  </si>
  <si>
    <t>insert into Q_POLICES values ('M001', '竹南分局', '後龍鎮', '竹南鎮民族街72號', '037-474796') ;</t>
  </si>
  <si>
    <t>insert into Q_POLICES values ('M002', '苗栗分局', '苗栗市', '苗栗市金鳳街109號', '037-320059') ;</t>
  </si>
  <si>
    <t>insert into Q_POLICES values ('M003', '頭份分局', '頭份市', '頭份市中興路503號', '037-663004') ;</t>
  </si>
  <si>
    <r>
      <t>insert into Q_POLICES values ('M001', '</t>
    </r>
    <r>
      <rPr>
        <sz val="12"/>
        <color theme="1"/>
        <rFont val="MS Gothic"/>
        <family val="3"/>
        <charset val="128"/>
      </rPr>
      <t>竹南分局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竹南鎮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'037-474796') ;insert into Q_POLICES values ('M001', '</t>
    </r>
    <r>
      <rPr>
        <sz val="12"/>
        <color theme="1"/>
        <rFont val="MS Gothic"/>
        <family val="3"/>
        <charset val="128"/>
      </rPr>
      <t>竹南分局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後龍鎮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'037-474796') ;insert into Q_POLICES values ('M002', '</t>
    </r>
    <r>
      <rPr>
        <sz val="12"/>
        <color theme="1"/>
        <rFont val="MS Gothic"/>
        <family val="3"/>
        <charset val="128"/>
      </rPr>
      <t>苗栗分局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苗栗市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'037-320059') ;insert into Q_POLICES values ('M003', '</t>
    </r>
    <r>
      <rPr>
        <sz val="12"/>
        <color theme="1"/>
        <rFont val="MS Gothic"/>
        <family val="3"/>
        <charset val="128"/>
      </rPr>
      <t>頭份分局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頭份市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'037-663004') ;</t>
    </r>
    <phoneticPr fontId="3" type="noConversion"/>
  </si>
  <si>
    <t>insert into Q_VILLAGES values ('C001', '竹南鎮', '大埔里', '公義路1035號', '037-581072') ;</t>
  </si>
  <si>
    <t>insert into Q_VILLAGES values ('C002', '竹南鎮', '竹南里', '中山路 103 號', '037-472735') ;</t>
  </si>
  <si>
    <t>insert into Q_VILLAGES values ('C003', '竹南鎮', '山佳里', '國光街 14 號', '037-614186') ;</t>
  </si>
  <si>
    <t>insert into Q_VILLAGES values ('C004', '後龍鎮', '埔頂里', '中興路136-1號', '037-724839') ;</t>
  </si>
  <si>
    <t>insert into Q_VILLAGES values ('C005', '苗栗市', '綠苗里', '中正路 766 號', '037-333240') ;</t>
  </si>
  <si>
    <t>insert into Q_VILLAGES values ('C006', '頭份市', '民族里', '民族路96號', '037-660001') ;</t>
  </si>
  <si>
    <t>insert into Q_VILLAGES values ('C007', '頭份市', '忠孝里', '光大街82號', '037-661145') ;</t>
  </si>
  <si>
    <t>insert into Q_VILLAGES values ('C008', '頭份市', '信義里', '信義路53巷1號', '037-616072') ;</t>
  </si>
  <si>
    <t>insert into Q_FACILITIES values ('F001', 'C001', 'M001', '竹南鎮中埔街20號', '100', '1', '公寓') ;</t>
  </si>
  <si>
    <t>insert into Q_FACILITIES values ('F002', 'C002', 'M001', '竹南鎮和平街79號', '3142', '1', '大樓') ;</t>
  </si>
  <si>
    <t>insert into Q_FACILITIES values ('F003', 'C003', 'M001', '竹南鎮龍山路三段142號', '1072', '1', '大樓') ;</t>
  </si>
  <si>
    <t>insert into Q_FACILITIES values ('F004', 'C004', 'M001', '後龍鎮中華路1498號', '32', '1', '公共設施') ;</t>
  </si>
  <si>
    <t>insert into Q_FACILITIES values ('F005', 'C005', 'M002', '苗栗市米市街80號', '106', '1', '公寓') ;</t>
  </si>
  <si>
    <t>insert into Q_FACILITIES values ('F006', 'C005', 'M002', '苗栗市光復路117號', '26', '1', '公寓') ;</t>
  </si>
  <si>
    <t>insert into Q_FACILITIES values ('F007', 'C005', 'M002', '苗栗市博愛街109號', '2038', '2', '大樓') ;</t>
  </si>
  <si>
    <t>insert into Q_FACILITIES values ('F008', 'C005', 'M002', '苗栗市大同路53號', '128', '1', '大樓') ;</t>
  </si>
  <si>
    <t>insert into Q_FACILITIES values ('F009', 'C006', 'M003', '頭份市民族里和平路102號', '353', '1', '公共設施') ;</t>
  </si>
  <si>
    <t>insert into Q_FACILITIES values ('F010', 'C007', 'M003', '頭份市忠孝忠孝一路69號', '501', '1', '私營單位') ;</t>
  </si>
  <si>
    <t>insert into Q_FACILITIES values ('F011', 'C008', 'M003', '頭份市信義里中正路65號', '194', '1', '公寓') ;</t>
  </si>
  <si>
    <t>insert into Q_FACILITIES values ('F012', 'C008', 'M003', '頭份市信義里中正路116號', '78', '1', '私營單位') ;</t>
  </si>
  <si>
    <r>
      <t>insert into Q_FACILITIES values ('F001', 'C001', 'M001', '</t>
    </r>
    <r>
      <rPr>
        <sz val="12"/>
        <color theme="1"/>
        <rFont val="MS Gothic"/>
        <family val="3"/>
        <charset val="128"/>
      </rPr>
      <t>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'100',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('F002', 'C002', 'M001', '</t>
    </r>
    <r>
      <rPr>
        <sz val="12"/>
        <color theme="1"/>
        <rFont val="MS Gothic"/>
        <family val="3"/>
        <charset val="128"/>
      </rPr>
      <t>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'3142', '1', '</t>
    </r>
    <r>
      <rPr>
        <sz val="12"/>
        <color theme="1"/>
        <rFont val="MS Gothic"/>
        <family val="3"/>
        <charset val="128"/>
      </rPr>
      <t>大樓</t>
    </r>
    <r>
      <rPr>
        <sz val="12"/>
        <color theme="1"/>
        <rFont val="Calibri"/>
        <family val="2"/>
      </rPr>
      <t>') ;insert into Q_FACILITIES values ('F003', 'C003', 'M001', '</t>
    </r>
    <r>
      <rPr>
        <sz val="12"/>
        <color theme="1"/>
        <rFont val="MS Gothic"/>
        <family val="3"/>
        <charset val="128"/>
      </rPr>
      <t>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'1072', '1', '</t>
    </r>
    <r>
      <rPr>
        <sz val="12"/>
        <color theme="1"/>
        <rFont val="MS Gothic"/>
        <family val="3"/>
        <charset val="128"/>
      </rPr>
      <t>大樓</t>
    </r>
    <r>
      <rPr>
        <sz val="12"/>
        <color theme="1"/>
        <rFont val="Calibri"/>
        <family val="2"/>
      </rPr>
      <t>') ;insert into Q_FACILITIES values ('F004', 'C004', 'M001', '</t>
    </r>
    <r>
      <rPr>
        <sz val="12"/>
        <color theme="1"/>
        <rFont val="MS Gothic"/>
        <family val="3"/>
        <charset val="128"/>
      </rPr>
      <t>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'32', '1', '</t>
    </r>
    <r>
      <rPr>
        <sz val="12"/>
        <color theme="1"/>
        <rFont val="MS Gothic"/>
        <family val="3"/>
        <charset val="128"/>
      </rPr>
      <t>公共設施</t>
    </r>
    <r>
      <rPr>
        <sz val="12"/>
        <color theme="1"/>
        <rFont val="Calibri"/>
        <family val="2"/>
      </rPr>
      <t>') ;insert into Q_FACILITIES values ('F005', 'C005', 'M002', '</t>
    </r>
    <r>
      <rPr>
        <sz val="12"/>
        <color theme="1"/>
        <rFont val="MS Gothic"/>
        <family val="3"/>
        <charset val="128"/>
      </rPr>
      <t>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'106',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('F006', 'C005', 'M002', '</t>
    </r>
    <r>
      <rPr>
        <sz val="12"/>
        <color theme="1"/>
        <rFont val="MS Gothic"/>
        <family val="3"/>
        <charset val="128"/>
      </rPr>
      <t>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'26',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('F007', 'C005', 'M002', '</t>
    </r>
    <r>
      <rPr>
        <sz val="12"/>
        <color theme="1"/>
        <rFont val="MS Gothic"/>
        <family val="3"/>
        <charset val="128"/>
      </rPr>
      <t>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'2038', '2', '</t>
    </r>
    <r>
      <rPr>
        <sz val="12"/>
        <color theme="1"/>
        <rFont val="MS Gothic"/>
        <family val="3"/>
        <charset val="128"/>
      </rPr>
      <t>大樓</t>
    </r>
    <r>
      <rPr>
        <sz val="12"/>
        <color theme="1"/>
        <rFont val="Calibri"/>
        <family val="2"/>
      </rPr>
      <t>') ;insert into Q_FACILITIES values ('F008', 'C005', 'M002', '</t>
    </r>
    <r>
      <rPr>
        <sz val="12"/>
        <color theme="1"/>
        <rFont val="MS Gothic"/>
        <family val="3"/>
        <charset val="128"/>
      </rPr>
      <t>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'128', '1', '</t>
    </r>
    <r>
      <rPr>
        <sz val="12"/>
        <color theme="1"/>
        <rFont val="MS Gothic"/>
        <family val="3"/>
        <charset val="128"/>
      </rPr>
      <t>大樓</t>
    </r>
    <r>
      <rPr>
        <sz val="12"/>
        <color theme="1"/>
        <rFont val="Calibri"/>
        <family val="2"/>
      </rPr>
      <t>') ;insert into Q_FACILITIES values ('F009', 'C006', 'M003', '</t>
    </r>
    <r>
      <rPr>
        <sz val="12"/>
        <color theme="1"/>
        <rFont val="MS Gothic"/>
        <family val="3"/>
        <charset val="128"/>
      </rPr>
      <t>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'353', '1', '</t>
    </r>
    <r>
      <rPr>
        <sz val="12"/>
        <color theme="1"/>
        <rFont val="MS Gothic"/>
        <family val="3"/>
        <charset val="128"/>
      </rPr>
      <t>公共設施</t>
    </r>
    <r>
      <rPr>
        <sz val="12"/>
        <color theme="1"/>
        <rFont val="Calibri"/>
        <family val="2"/>
      </rPr>
      <t>') ;insert into Q_FACILITIES values ('F010', 'C007', 'M003', '</t>
    </r>
    <r>
      <rPr>
        <sz val="12"/>
        <color theme="1"/>
        <rFont val="MS Gothic"/>
        <family val="3"/>
        <charset val="128"/>
      </rPr>
      <t>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'501', '1', '</t>
    </r>
    <r>
      <rPr>
        <sz val="12"/>
        <color theme="1"/>
        <rFont val="MS Gothic"/>
        <family val="3"/>
        <charset val="128"/>
      </rPr>
      <t>私營單位</t>
    </r>
    <r>
      <rPr>
        <sz val="12"/>
        <color theme="1"/>
        <rFont val="Calibri"/>
        <family val="2"/>
      </rPr>
      <t>') ;insert into Q_FACILITIES values ('F011', 'C008', 'M003', '</t>
    </r>
    <r>
      <rPr>
        <sz val="12"/>
        <color theme="1"/>
        <rFont val="MS Gothic"/>
        <family val="3"/>
        <charset val="128"/>
      </rPr>
      <t>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'194',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('F012', 'C008', 'M003', '</t>
    </r>
    <r>
      <rPr>
        <sz val="12"/>
        <color theme="1"/>
        <rFont val="MS Gothic"/>
        <family val="3"/>
        <charset val="128"/>
      </rPr>
      <t>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'78', '1', '</t>
    </r>
    <r>
      <rPr>
        <sz val="12"/>
        <color theme="1"/>
        <rFont val="MS Gothic"/>
        <family val="3"/>
        <charset val="128"/>
      </rPr>
      <t>私營單位</t>
    </r>
    <r>
      <rPr>
        <sz val="12"/>
        <color theme="1"/>
        <rFont val="Calibri"/>
        <family val="2"/>
      </rPr>
      <t>') ;</t>
    </r>
    <phoneticPr fontId="3" type="noConversion"/>
  </si>
  <si>
    <r>
      <t>insert into Q_FACILITIES values ('F001', 'C001', 'M001', '</t>
    </r>
    <r>
      <rPr>
        <sz val="12"/>
        <color theme="1"/>
        <rFont val="MS Gothic"/>
        <family val="3"/>
        <charset val="128"/>
      </rPr>
      <t>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'100',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('F004', 'C004', 'M001', '</t>
    </r>
    <r>
      <rPr>
        <sz val="12"/>
        <color theme="1"/>
        <rFont val="MS Gothic"/>
        <family val="3"/>
        <charset val="128"/>
      </rPr>
      <t>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'32', '1', '</t>
    </r>
    <r>
      <rPr>
        <sz val="12"/>
        <color theme="1"/>
        <rFont val="MS Gothic"/>
        <family val="3"/>
        <charset val="128"/>
      </rPr>
      <t>公共設施</t>
    </r>
    <r>
      <rPr>
        <sz val="12"/>
        <color theme="1"/>
        <rFont val="Calibri"/>
        <family val="2"/>
      </rPr>
      <t>') ;insert into Q_FACILITIES values ('F005', 'C005', 'M002', '</t>
    </r>
    <r>
      <rPr>
        <sz val="12"/>
        <color theme="1"/>
        <rFont val="MS Gothic"/>
        <family val="3"/>
        <charset val="128"/>
      </rPr>
      <t>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'106',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('F006', 'C005', 'M002', '</t>
    </r>
    <r>
      <rPr>
        <sz val="12"/>
        <color theme="1"/>
        <rFont val="MS Gothic"/>
        <family val="3"/>
        <charset val="128"/>
      </rPr>
      <t>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'26',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('F008', 'C005', 'M002', '</t>
    </r>
    <r>
      <rPr>
        <sz val="12"/>
        <color theme="1"/>
        <rFont val="MS Gothic"/>
        <family val="3"/>
        <charset val="128"/>
      </rPr>
      <t>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'128', '1', '</t>
    </r>
    <r>
      <rPr>
        <sz val="12"/>
        <color theme="1"/>
        <rFont val="MS Gothic"/>
        <family val="3"/>
        <charset val="128"/>
      </rPr>
      <t>大樓</t>
    </r>
    <r>
      <rPr>
        <sz val="12"/>
        <color theme="1"/>
        <rFont val="Calibri"/>
        <family val="2"/>
      </rPr>
      <t>') ;insert into Q_FACILITIES values ('F009', 'C006', 'M003', '</t>
    </r>
    <r>
      <rPr>
        <sz val="12"/>
        <color theme="1"/>
        <rFont val="MS Gothic"/>
        <family val="3"/>
        <charset val="128"/>
      </rPr>
      <t>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'353', '1', '</t>
    </r>
    <r>
      <rPr>
        <sz val="12"/>
        <color theme="1"/>
        <rFont val="MS Gothic"/>
        <family val="3"/>
        <charset val="128"/>
      </rPr>
      <t>公共設施</t>
    </r>
    <r>
      <rPr>
        <sz val="12"/>
        <color theme="1"/>
        <rFont val="Calibri"/>
        <family val="2"/>
      </rPr>
      <t>') ;insert into Q_FACILITIES values ('F010', 'C007', 'M003', '</t>
    </r>
    <r>
      <rPr>
        <sz val="12"/>
        <color theme="1"/>
        <rFont val="MS Gothic"/>
        <family val="3"/>
        <charset val="128"/>
      </rPr>
      <t>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'501', '1', '</t>
    </r>
    <r>
      <rPr>
        <sz val="12"/>
        <color theme="1"/>
        <rFont val="MS Gothic"/>
        <family val="3"/>
        <charset val="128"/>
      </rPr>
      <t>私營單位</t>
    </r>
    <r>
      <rPr>
        <sz val="12"/>
        <color theme="1"/>
        <rFont val="Calibri"/>
        <family val="2"/>
      </rPr>
      <t>') ;insert into Q_FACILITIES values ('F011', 'C008', 'M003', '</t>
    </r>
    <r>
      <rPr>
        <sz val="12"/>
        <color theme="1"/>
        <rFont val="MS Gothic"/>
        <family val="3"/>
        <charset val="128"/>
      </rPr>
      <t>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'194',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('F012', 'C008', 'M003', '</t>
    </r>
    <r>
      <rPr>
        <sz val="12"/>
        <color theme="1"/>
        <rFont val="MS Gothic"/>
        <family val="3"/>
        <charset val="128"/>
      </rPr>
      <t>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'78', '1', '</t>
    </r>
    <r>
      <rPr>
        <sz val="12"/>
        <color theme="1"/>
        <rFont val="MS Gothic"/>
        <family val="3"/>
        <charset val="128"/>
      </rPr>
      <t>私營單位</t>
    </r>
    <r>
      <rPr>
        <sz val="12"/>
        <color theme="1"/>
        <rFont val="Calibri"/>
        <family val="2"/>
      </rPr>
      <t>') ;</t>
    </r>
    <phoneticPr fontId="3" type="noConversion"/>
  </si>
  <si>
    <t>VARCHAR(6)</t>
    <phoneticPr fontId="3" type="noConversion"/>
  </si>
  <si>
    <t>NVARCHAR2(100)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</si>
</sst>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  <charset val="136"/>
    </font>
    <font>
      <b/>
      <sz val="12"/>
      <color theme="1"/>
      <name val="Microsoft JhengHei"/>
      <family val="2"/>
    </font>
    <font>
      <b/>
      <sz val="12"/>
      <color rgb="FFFF0000"/>
      <name val="Calibri"/>
      <family val="2"/>
    </font>
    <font>
      <b/>
      <sz val="12"/>
      <color rgb="FFFF0000"/>
      <name val="微軟正黑體"/>
      <family val="2"/>
      <charset val="136"/>
    </font>
    <font>
      <sz val="12"/>
      <name val="Calibri"/>
      <family val="2"/>
    </font>
    <font>
      <sz val="12"/>
      <color theme="1"/>
      <name val="MS Gothic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1" fillId="0" borderId="1" xfId="0" applyFont="1" applyBorder="1">
      <alignment vertical="center"/>
    </xf>
    <xf numFmtId="0" fontId="4" fillId="2" borderId="0" xfId="0" applyFont="1" applyFill="1" applyAlignment="1">
      <alignment horizontal="left" vertical="center" wrapText="1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4" fillId="2" borderId="8" xfId="0" applyFont="1" applyFill="1" applyBorder="1" applyAlignment="1">
      <alignment horizontal="left" vertical="center" wrapText="1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6" borderId="10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12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176" fontId="4" fillId="4" borderId="1" xfId="1" applyNumberFormat="1" applyFont="1" applyFill="1" applyBorder="1">
      <alignment vertical="center"/>
    </xf>
    <xf numFmtId="176" fontId="1" fillId="0" borderId="1" xfId="1" applyNumberFormat="1" applyFont="1" applyBorder="1">
      <alignment vertical="center"/>
    </xf>
    <xf numFmtId="176" fontId="1" fillId="0" borderId="0" xfId="1" applyNumberFormat="1" applyFont="1">
      <alignment vertical="center"/>
    </xf>
    <xf numFmtId="176" fontId="4" fillId="4" borderId="1" xfId="1" applyNumberFormat="1" applyFont="1" applyFill="1" applyBorder="1" applyAlignment="1">
      <alignment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176" fontId="1" fillId="0" borderId="1" xfId="0" applyNumberFormat="1" applyFont="1" applyBorder="1">
      <alignment vertical="center"/>
    </xf>
    <xf numFmtId="0" fontId="11" fillId="4" borderId="1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" fillId="7" borderId="9" xfId="0" applyFont="1" applyFill="1" applyBorder="1">
      <alignment vertical="center"/>
    </xf>
    <xf numFmtId="0" fontId="1" fillId="7" borderId="9" xfId="0" applyFont="1" applyFill="1" applyBorder="1" applyAlignment="1">
      <alignment vertical="center" wrapText="1"/>
    </xf>
    <xf numFmtId="0" fontId="1" fillId="7" borderId="11" xfId="0" applyFont="1" applyFill="1" applyBorder="1">
      <alignment vertical="center"/>
    </xf>
    <xf numFmtId="0" fontId="1" fillId="0" borderId="0" xfId="0" quotePrefix="1" applyFont="1" applyAlignment="1">
      <alignment horizontal="right" vertical="center"/>
    </xf>
    <xf numFmtId="0" fontId="11" fillId="8" borderId="1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176" fontId="4" fillId="4" borderId="1" xfId="1" applyNumberFormat="1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vertical="center" wrapText="1"/>
    </xf>
    <xf numFmtId="0" fontId="1" fillId="9" borderId="9" xfId="0" applyFont="1" applyFill="1" applyBorder="1">
      <alignment vertical="center"/>
    </xf>
    <xf numFmtId="0" fontId="1" fillId="9" borderId="9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7CA-532C-4318-8D23-1C0A59A513C2}">
  <dimension ref="A1:V25"/>
  <sheetViews>
    <sheetView workbookViewId="0">
      <selection activeCell="A2" sqref="A2:A11"/>
    </sheetView>
  </sheetViews>
  <sheetFormatPr defaultRowHeight="16.5"/>
  <cols>
    <col min="1" max="1" width="9.5" style="1" bestFit="1" customWidth="1"/>
    <col min="2" max="2" width="8" style="1" customWidth="1"/>
    <col min="3" max="3" width="7.5" style="1" bestFit="1" customWidth="1"/>
    <col min="4" max="4" width="26.25" style="1" customWidth="1"/>
    <col min="5" max="5" width="12.25" style="1" customWidth="1"/>
    <col min="6" max="6" width="36" style="1" customWidth="1"/>
    <col min="7" max="7" width="6.75" style="1" customWidth="1"/>
    <col min="8" max="8" width="7.875" style="1" customWidth="1"/>
    <col min="9" max="9" width="9.5" style="1" bestFit="1" customWidth="1"/>
    <col min="10" max="10" width="24.875" style="1" customWidth="1"/>
    <col min="11" max="11" width="11.25" style="1" customWidth="1"/>
    <col min="12" max="12" width="3.625" style="1" customWidth="1"/>
    <col min="23" max="16384" width="9" style="1"/>
  </cols>
  <sheetData>
    <row r="1" spans="1:22" ht="34.5" customHeight="1">
      <c r="A1" s="5" t="s">
        <v>59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 t="s">
        <v>6</v>
      </c>
      <c r="I2" s="1" t="s">
        <v>7</v>
      </c>
      <c r="J2" s="1" t="s">
        <v>8</v>
      </c>
      <c r="K2" s="1" t="s">
        <v>9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>
        <v>1</v>
      </c>
      <c r="H3" s="1" t="s">
        <v>6</v>
      </c>
      <c r="I3" s="1" t="s">
        <v>7</v>
      </c>
      <c r="J3" s="1" t="s">
        <v>8</v>
      </c>
      <c r="K3" s="1" t="s">
        <v>9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>
      <c r="A4" s="1" t="s">
        <v>10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>
        <v>1</v>
      </c>
      <c r="H4" s="1" t="s">
        <v>6</v>
      </c>
      <c r="I4" s="1" t="s">
        <v>7</v>
      </c>
      <c r="J4" s="1" t="s">
        <v>8</v>
      </c>
      <c r="K4" s="1" t="s">
        <v>9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>
        <v>1</v>
      </c>
      <c r="H5" s="1" t="s">
        <v>6</v>
      </c>
      <c r="I5" s="1" t="s">
        <v>7</v>
      </c>
      <c r="J5" s="1" t="s">
        <v>8</v>
      </c>
      <c r="K5" s="1" t="s">
        <v>9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1.5">
      <c r="A6" s="1" t="s">
        <v>0</v>
      </c>
      <c r="B6" s="1" t="s">
        <v>27</v>
      </c>
      <c r="C6" s="1" t="s">
        <v>28</v>
      </c>
      <c r="D6" s="1" t="s">
        <v>29</v>
      </c>
      <c r="E6" s="1" t="s">
        <v>30</v>
      </c>
      <c r="F6" s="2" t="s">
        <v>31</v>
      </c>
      <c r="G6" s="1">
        <v>1</v>
      </c>
      <c r="H6" s="1" t="s">
        <v>32</v>
      </c>
      <c r="I6" s="1" t="s">
        <v>33</v>
      </c>
      <c r="J6" s="1" t="s">
        <v>34</v>
      </c>
      <c r="K6" s="1" t="s">
        <v>35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31.5">
      <c r="A7" s="1" t="s">
        <v>10</v>
      </c>
      <c r="B7" s="1" t="s">
        <v>27</v>
      </c>
      <c r="C7" s="1" t="s">
        <v>28</v>
      </c>
      <c r="D7" s="1" t="s">
        <v>29</v>
      </c>
      <c r="E7" s="1" t="s">
        <v>30</v>
      </c>
      <c r="F7" s="2" t="s">
        <v>36</v>
      </c>
      <c r="G7" s="1">
        <v>2</v>
      </c>
      <c r="H7" s="1" t="s">
        <v>32</v>
      </c>
      <c r="I7" s="1" t="s">
        <v>33</v>
      </c>
      <c r="J7" s="1" t="s">
        <v>34</v>
      </c>
      <c r="K7" s="1" t="s">
        <v>35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 t="s">
        <v>21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1">
        <v>1</v>
      </c>
      <c r="H8" s="1" t="s">
        <v>42</v>
      </c>
      <c r="I8" s="1" t="s">
        <v>43</v>
      </c>
      <c r="J8" s="1" t="s">
        <v>44</v>
      </c>
      <c r="K8" s="1" t="s">
        <v>45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 t="s">
        <v>46</v>
      </c>
      <c r="B9" s="1" t="s">
        <v>47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1</v>
      </c>
      <c r="H9" s="1" t="s">
        <v>42</v>
      </c>
      <c r="I9" s="1" t="s">
        <v>43</v>
      </c>
      <c r="J9" s="1" t="s">
        <v>44</v>
      </c>
      <c r="K9" s="1" t="s">
        <v>45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 t="s">
        <v>0</v>
      </c>
      <c r="B10" s="1" t="s">
        <v>52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1</v>
      </c>
      <c r="H10" s="1" t="s">
        <v>42</v>
      </c>
      <c r="I10" s="1" t="s">
        <v>43</v>
      </c>
      <c r="J10" s="1" t="s">
        <v>44</v>
      </c>
      <c r="K10" s="1" t="s">
        <v>45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 t="s">
        <v>46</v>
      </c>
      <c r="B11" s="1" t="s">
        <v>52</v>
      </c>
      <c r="C11" s="1" t="s">
        <v>53</v>
      </c>
      <c r="D11" s="1" t="s">
        <v>54</v>
      </c>
      <c r="E11" s="1" t="s">
        <v>55</v>
      </c>
      <c r="F11" s="1" t="s">
        <v>57</v>
      </c>
      <c r="G11" s="1">
        <v>1</v>
      </c>
      <c r="H11" s="1" t="s">
        <v>42</v>
      </c>
      <c r="I11" s="1" t="s">
        <v>43</v>
      </c>
      <c r="J11" s="1" t="s">
        <v>44</v>
      </c>
      <c r="K11" s="1" t="s">
        <v>45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="1" customFormat="1" ht="15.75"/>
    <row r="18" s="1" customFormat="1" ht="15.75"/>
    <row r="19" s="1" customFormat="1" ht="15.75"/>
    <row r="20" s="1" customFormat="1" ht="15.75"/>
    <row r="21" s="1" customFormat="1" ht="15.75"/>
    <row r="22" s="1" customFormat="1" ht="15.75"/>
    <row r="23" s="1" customFormat="1" ht="15.75"/>
    <row r="24" s="1" customFormat="1" ht="15.75"/>
    <row r="25" s="1" customFormat="1" ht="15.7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9C3C-C41B-4B78-AA54-D055E8F27B1A}">
  <sheetPr>
    <tabColor theme="9" tint="0.79998168889431442"/>
  </sheetPr>
  <dimension ref="A2:T53"/>
  <sheetViews>
    <sheetView tabSelected="1" workbookViewId="0">
      <selection activeCell="F17" sqref="F17"/>
    </sheetView>
  </sheetViews>
  <sheetFormatPr defaultRowHeight="15.75" outlineLevelRow="1"/>
  <cols>
    <col min="1" max="1" width="5.625" style="1" customWidth="1"/>
    <col min="2" max="2" width="10" style="2" customWidth="1"/>
    <col min="3" max="3" width="11" style="2" customWidth="1"/>
    <col min="4" max="4" width="11.375" style="2" customWidth="1"/>
    <col min="5" max="5" width="19.25" style="2" customWidth="1"/>
    <col min="6" max="6" width="11.25" style="2" bestFit="1" customWidth="1"/>
    <col min="7" max="7" width="5.625" style="1" customWidth="1"/>
    <col min="8" max="8" width="8.125" style="1" customWidth="1"/>
    <col min="9" max="10" width="11.25" style="1" customWidth="1"/>
    <col min="11" max="11" width="21.375" style="1" customWidth="1"/>
    <col min="12" max="12" width="10.875" style="1" customWidth="1"/>
    <col min="13" max="13" width="5.625" style="1" customWidth="1"/>
    <col min="14" max="16" width="8.375" style="1" customWidth="1"/>
    <col min="17" max="17" width="25.75" style="1" customWidth="1"/>
    <col min="18" max="18" width="10.625" style="25" customWidth="1"/>
    <col min="19" max="19" width="10.375" style="25" customWidth="1"/>
    <col min="20" max="20" width="11.25" style="1" customWidth="1"/>
    <col min="21" max="16384" width="9" style="1"/>
  </cols>
  <sheetData>
    <row r="2" spans="1:20">
      <c r="A2" s="36" t="s">
        <v>150</v>
      </c>
      <c r="B2" s="50" t="s">
        <v>217</v>
      </c>
      <c r="C2" s="51"/>
      <c r="D2" s="51"/>
      <c r="E2" s="51"/>
      <c r="F2" s="52"/>
      <c r="G2" s="36" t="s">
        <v>151</v>
      </c>
      <c r="H2" s="53" t="s">
        <v>218</v>
      </c>
      <c r="I2" s="54"/>
      <c r="J2" s="54"/>
      <c r="K2" s="54"/>
      <c r="L2" s="55"/>
      <c r="M2" s="36" t="s">
        <v>154</v>
      </c>
      <c r="N2" s="56" t="s">
        <v>219</v>
      </c>
      <c r="O2" s="56"/>
      <c r="P2" s="56"/>
      <c r="Q2" s="56"/>
      <c r="R2" s="56"/>
      <c r="S2" s="56"/>
      <c r="T2" s="56"/>
    </row>
    <row r="3" spans="1:20">
      <c r="B3" s="7" t="s">
        <v>58</v>
      </c>
      <c r="C3" s="7"/>
      <c r="D3" s="7"/>
      <c r="E3" s="7"/>
      <c r="F3" s="7"/>
      <c r="H3" s="6" t="s">
        <v>58</v>
      </c>
      <c r="I3" s="6"/>
      <c r="J3" s="6"/>
      <c r="K3" s="6"/>
      <c r="L3" s="6"/>
      <c r="N3" s="6" t="s">
        <v>58</v>
      </c>
      <c r="O3" s="6" t="s">
        <v>70</v>
      </c>
      <c r="P3" s="6" t="s">
        <v>70</v>
      </c>
      <c r="Q3" s="6"/>
      <c r="R3" s="23"/>
      <c r="S3" s="23"/>
      <c r="T3" s="6"/>
    </row>
    <row r="4" spans="1:20" s="44" customFormat="1" ht="31.5">
      <c r="B4" s="45" t="s">
        <v>152</v>
      </c>
      <c r="C4" s="45" t="s">
        <v>159</v>
      </c>
      <c r="D4" s="45" t="s">
        <v>149</v>
      </c>
      <c r="E4" s="45" t="s">
        <v>167</v>
      </c>
      <c r="F4" s="45" t="s">
        <v>153</v>
      </c>
      <c r="H4" s="45" t="s">
        <v>212</v>
      </c>
      <c r="I4" s="45" t="s">
        <v>213</v>
      </c>
      <c r="J4" s="45" t="s">
        <v>211</v>
      </c>
      <c r="K4" s="45" t="s">
        <v>214</v>
      </c>
      <c r="L4" s="45" t="s">
        <v>153</v>
      </c>
      <c r="N4" s="45" t="s">
        <v>155</v>
      </c>
      <c r="O4" s="45" t="s">
        <v>152</v>
      </c>
      <c r="P4" s="45" t="s">
        <v>212</v>
      </c>
      <c r="Q4" s="45" t="s">
        <v>156</v>
      </c>
      <c r="R4" s="46" t="s">
        <v>157</v>
      </c>
      <c r="S4" s="45" t="s">
        <v>158</v>
      </c>
      <c r="T4" s="45" t="s">
        <v>198</v>
      </c>
    </row>
    <row r="5" spans="1:20" s="31" customFormat="1" ht="31.5">
      <c r="B5" s="47" t="s">
        <v>247</v>
      </c>
      <c r="C5" s="37" t="s">
        <v>215</v>
      </c>
      <c r="D5" s="37" t="s">
        <v>215</v>
      </c>
      <c r="E5" s="47" t="s">
        <v>248</v>
      </c>
      <c r="F5" s="37" t="s">
        <v>216</v>
      </c>
      <c r="H5" s="47" t="s">
        <v>247</v>
      </c>
      <c r="I5" s="37" t="s">
        <v>215</v>
      </c>
      <c r="J5" s="37" t="s">
        <v>215</v>
      </c>
      <c r="K5" s="47" t="s">
        <v>248</v>
      </c>
      <c r="L5" s="37" t="s">
        <v>216</v>
      </c>
      <c r="N5" s="47" t="s">
        <v>247</v>
      </c>
      <c r="O5" s="47" t="s">
        <v>247</v>
      </c>
      <c r="P5" s="47" t="s">
        <v>247</v>
      </c>
      <c r="Q5" s="47" t="s">
        <v>248</v>
      </c>
      <c r="R5" s="37" t="s">
        <v>148</v>
      </c>
      <c r="S5" s="37" t="s">
        <v>148</v>
      </c>
      <c r="T5" s="37" t="s">
        <v>215</v>
      </c>
    </row>
    <row r="6" spans="1:20">
      <c r="B6" s="21" t="s">
        <v>1</v>
      </c>
      <c r="C6" s="21" t="s">
        <v>191</v>
      </c>
      <c r="D6" s="21" t="s">
        <v>2</v>
      </c>
      <c r="E6" s="21" t="s">
        <v>160</v>
      </c>
      <c r="F6" s="21" t="s">
        <v>187</v>
      </c>
      <c r="H6" s="4" t="s">
        <v>6</v>
      </c>
      <c r="I6" s="4" t="s">
        <v>7</v>
      </c>
      <c r="J6" s="4" t="s">
        <v>191</v>
      </c>
      <c r="K6" s="4" t="s">
        <v>188</v>
      </c>
      <c r="L6" s="4" t="s">
        <v>195</v>
      </c>
      <c r="N6" s="4" t="s">
        <v>71</v>
      </c>
      <c r="O6" s="4" t="s">
        <v>1</v>
      </c>
      <c r="P6" s="4" t="s">
        <v>6</v>
      </c>
      <c r="Q6" s="4" t="s">
        <v>199</v>
      </c>
      <c r="R6" s="24">
        <v>100</v>
      </c>
      <c r="S6" s="4">
        <v>1</v>
      </c>
      <c r="T6" s="4" t="s">
        <v>0</v>
      </c>
    </row>
    <row r="7" spans="1:20">
      <c r="B7" s="21" t="s">
        <v>11</v>
      </c>
      <c r="C7" s="21" t="s">
        <v>191</v>
      </c>
      <c r="D7" s="21" t="s">
        <v>12</v>
      </c>
      <c r="E7" s="21" t="s">
        <v>183</v>
      </c>
      <c r="F7" s="21" t="s">
        <v>14</v>
      </c>
      <c r="H7" s="4" t="s">
        <v>6</v>
      </c>
      <c r="I7" s="4" t="s">
        <v>7</v>
      </c>
      <c r="J7" s="4" t="s">
        <v>192</v>
      </c>
      <c r="K7" s="4" t="s">
        <v>188</v>
      </c>
      <c r="L7" s="4" t="s">
        <v>195</v>
      </c>
      <c r="N7" s="4" t="s">
        <v>72</v>
      </c>
      <c r="O7" s="4" t="s">
        <v>11</v>
      </c>
      <c r="P7" s="4" t="s">
        <v>6</v>
      </c>
      <c r="Q7" s="22" t="s">
        <v>200</v>
      </c>
      <c r="R7" s="24">
        <v>3142</v>
      </c>
      <c r="S7" s="4">
        <v>1</v>
      </c>
      <c r="T7" s="4" t="s">
        <v>10</v>
      </c>
    </row>
    <row r="8" spans="1:20">
      <c r="B8" s="21" t="s">
        <v>16</v>
      </c>
      <c r="C8" s="21" t="s">
        <v>191</v>
      </c>
      <c r="D8" s="21" t="s">
        <v>17</v>
      </c>
      <c r="E8" s="21" t="s">
        <v>184</v>
      </c>
      <c r="F8" s="21" t="s">
        <v>19</v>
      </c>
      <c r="H8" s="4" t="s">
        <v>32</v>
      </c>
      <c r="I8" s="4" t="s">
        <v>33</v>
      </c>
      <c r="J8" s="4" t="s">
        <v>193</v>
      </c>
      <c r="K8" s="4" t="s">
        <v>189</v>
      </c>
      <c r="L8" s="4" t="s">
        <v>196</v>
      </c>
      <c r="N8" s="4" t="s">
        <v>73</v>
      </c>
      <c r="O8" s="4" t="s">
        <v>16</v>
      </c>
      <c r="P8" s="4" t="s">
        <v>6</v>
      </c>
      <c r="Q8" s="4" t="s">
        <v>201</v>
      </c>
      <c r="R8" s="24">
        <v>1072</v>
      </c>
      <c r="S8" s="4">
        <v>1</v>
      </c>
      <c r="T8" s="4" t="s">
        <v>10</v>
      </c>
    </row>
    <row r="9" spans="1:20">
      <c r="B9" s="21" t="s">
        <v>22</v>
      </c>
      <c r="C9" s="21" t="s">
        <v>192</v>
      </c>
      <c r="D9" s="21" t="s">
        <v>23</v>
      </c>
      <c r="E9" s="21" t="s">
        <v>185</v>
      </c>
      <c r="F9" s="21" t="s">
        <v>25</v>
      </c>
      <c r="H9" s="4" t="s">
        <v>42</v>
      </c>
      <c r="I9" s="4" t="s">
        <v>43</v>
      </c>
      <c r="J9" s="4" t="s">
        <v>194</v>
      </c>
      <c r="K9" s="4" t="s">
        <v>190</v>
      </c>
      <c r="L9" s="4" t="s">
        <v>197</v>
      </c>
      <c r="N9" s="4" t="s">
        <v>74</v>
      </c>
      <c r="O9" s="4" t="s">
        <v>22</v>
      </c>
      <c r="P9" s="4" t="s">
        <v>6</v>
      </c>
      <c r="Q9" s="4" t="s">
        <v>202</v>
      </c>
      <c r="R9" s="24">
        <v>32</v>
      </c>
      <c r="S9" s="4">
        <v>1</v>
      </c>
      <c r="T9" s="4" t="s">
        <v>21</v>
      </c>
    </row>
    <row r="10" spans="1:20">
      <c r="B10" s="21" t="s">
        <v>27</v>
      </c>
      <c r="C10" s="21" t="s">
        <v>193</v>
      </c>
      <c r="D10" s="21" t="s">
        <v>28</v>
      </c>
      <c r="E10" s="21" t="s">
        <v>186</v>
      </c>
      <c r="F10" s="21" t="s">
        <v>30</v>
      </c>
      <c r="N10" s="4" t="s">
        <v>79</v>
      </c>
      <c r="O10" s="4" t="s">
        <v>27</v>
      </c>
      <c r="P10" s="4" t="s">
        <v>32</v>
      </c>
      <c r="Q10" s="4" t="s">
        <v>203</v>
      </c>
      <c r="R10" s="24">
        <v>106</v>
      </c>
      <c r="S10" s="4">
        <v>1</v>
      </c>
      <c r="T10" s="4" t="s">
        <v>0</v>
      </c>
    </row>
    <row r="11" spans="1:20">
      <c r="B11" s="21" t="s">
        <v>37</v>
      </c>
      <c r="C11" s="21" t="s">
        <v>194</v>
      </c>
      <c r="D11" s="21" t="s">
        <v>38</v>
      </c>
      <c r="E11" s="21" t="s">
        <v>164</v>
      </c>
      <c r="F11" s="21" t="s">
        <v>40</v>
      </c>
      <c r="N11" s="4" t="s">
        <v>80</v>
      </c>
      <c r="O11" s="4" t="s">
        <v>27</v>
      </c>
      <c r="P11" s="4" t="s">
        <v>32</v>
      </c>
      <c r="Q11" s="4" t="s">
        <v>204</v>
      </c>
      <c r="R11" s="24">
        <v>26</v>
      </c>
      <c r="S11" s="4">
        <v>1</v>
      </c>
      <c r="T11" s="4" t="s">
        <v>0</v>
      </c>
    </row>
    <row r="12" spans="1:20">
      <c r="B12" s="21" t="s">
        <v>47</v>
      </c>
      <c r="C12" s="21" t="s">
        <v>194</v>
      </c>
      <c r="D12" s="21" t="s">
        <v>48</v>
      </c>
      <c r="E12" s="21" t="s">
        <v>165</v>
      </c>
      <c r="F12" s="21" t="s">
        <v>50</v>
      </c>
      <c r="N12" s="4" t="s">
        <v>81</v>
      </c>
      <c r="O12" s="4" t="s">
        <v>27</v>
      </c>
      <c r="P12" s="4" t="s">
        <v>32</v>
      </c>
      <c r="Q12" s="4" t="s">
        <v>205</v>
      </c>
      <c r="R12" s="24">
        <v>2038</v>
      </c>
      <c r="S12" s="4">
        <v>2</v>
      </c>
      <c r="T12" s="4" t="s">
        <v>10</v>
      </c>
    </row>
    <row r="13" spans="1:20">
      <c r="B13" s="21" t="s">
        <v>52</v>
      </c>
      <c r="C13" s="21" t="s">
        <v>194</v>
      </c>
      <c r="D13" s="21" t="s">
        <v>53</v>
      </c>
      <c r="E13" s="21" t="s">
        <v>166</v>
      </c>
      <c r="F13" s="21" t="s">
        <v>55</v>
      </c>
      <c r="N13" s="4" t="s">
        <v>82</v>
      </c>
      <c r="O13" s="4" t="s">
        <v>27</v>
      </c>
      <c r="P13" s="4" t="s">
        <v>32</v>
      </c>
      <c r="Q13" s="4" t="s">
        <v>206</v>
      </c>
      <c r="R13" s="24">
        <v>128</v>
      </c>
      <c r="S13" s="4">
        <v>1</v>
      </c>
      <c r="T13" s="4" t="s">
        <v>10</v>
      </c>
    </row>
    <row r="14" spans="1:20">
      <c r="N14" s="4" t="s">
        <v>83</v>
      </c>
      <c r="O14" s="4" t="s">
        <v>37</v>
      </c>
      <c r="P14" s="4" t="s">
        <v>42</v>
      </c>
      <c r="Q14" s="4" t="s">
        <v>207</v>
      </c>
      <c r="R14" s="24">
        <v>353</v>
      </c>
      <c r="S14" s="4">
        <v>1</v>
      </c>
      <c r="T14" s="4" t="s">
        <v>21</v>
      </c>
    </row>
    <row r="15" spans="1:20">
      <c r="N15" s="4" t="s">
        <v>84</v>
      </c>
      <c r="O15" s="4" t="s">
        <v>47</v>
      </c>
      <c r="P15" s="4" t="s">
        <v>42</v>
      </c>
      <c r="Q15" s="4" t="s">
        <v>208</v>
      </c>
      <c r="R15" s="24">
        <v>501</v>
      </c>
      <c r="S15" s="4">
        <v>1</v>
      </c>
      <c r="T15" s="4" t="s">
        <v>46</v>
      </c>
    </row>
    <row r="16" spans="1:20">
      <c r="N16" s="4" t="s">
        <v>94</v>
      </c>
      <c r="O16" s="4" t="s">
        <v>52</v>
      </c>
      <c r="P16" s="4" t="s">
        <v>42</v>
      </c>
      <c r="Q16" s="4" t="s">
        <v>209</v>
      </c>
      <c r="R16" s="24">
        <v>194</v>
      </c>
      <c r="S16" s="4">
        <v>1</v>
      </c>
      <c r="T16" s="4" t="s">
        <v>0</v>
      </c>
    </row>
    <row r="17" spans="2:20">
      <c r="N17" s="4" t="s">
        <v>95</v>
      </c>
      <c r="O17" s="4" t="s">
        <v>52</v>
      </c>
      <c r="P17" s="4" t="s">
        <v>42</v>
      </c>
      <c r="Q17" s="4" t="s">
        <v>210</v>
      </c>
      <c r="R17" s="24">
        <v>78</v>
      </c>
      <c r="S17" s="4">
        <v>1</v>
      </c>
      <c r="T17" s="4" t="s">
        <v>46</v>
      </c>
    </row>
    <row r="20" spans="2:20" hidden="1" outlineLevel="1">
      <c r="B20" s="1" t="str">
        <f>"insert into Q_VILLAGES values ('"&amp;B6&amp;"', '"&amp;C6&amp;"', '"&amp;D6&amp;"', '"&amp;E6&amp;"', '"&amp;F6&amp;"') ;"</f>
        <v>insert into Q_VILLAGES values ('C001', '竹南鎮', '大埔里', '公義路1035號', '037-581072') ;</v>
      </c>
      <c r="H20" s="1" t="str">
        <f>"insert into Q_POLICES values ('"&amp;H6&amp;"', '"&amp;I6&amp;"', '"&amp;J6&amp;"', '"&amp;K6&amp;"', '"&amp;L6&amp;"') ;"</f>
        <v>insert into Q_POLICES values ('M001', '竹南分局', '竹南鎮', '竹南鎮民族街72號', '037-474796') ;</v>
      </c>
      <c r="N20" s="1" t="str">
        <f>"insert into Q_FACILITIES values ('"&amp;N6&amp;"', '"&amp;O6&amp;"', '"&amp;P6&amp;"', '"&amp;Q6&amp;"', '"&amp;R6&amp;"', '"&amp;S6&amp;"', '"&amp;T6&amp;"') ;"</f>
        <v>insert into Q_FACILITIES values ('F001', 'C001', 'M001', '竹南鎮中埔街20號', '100', '1', '公寓') ;</v>
      </c>
    </row>
    <row r="21" spans="2:20" hidden="1" outlineLevel="1">
      <c r="B21" s="1" t="str">
        <f t="shared" ref="B21:B27" si="0">"insert into Q_VILLAGES values ('"&amp;B7&amp;"', '"&amp;C7&amp;"', '"&amp;D7&amp;"', '"&amp;E7&amp;"', '"&amp;F7&amp;"') ;"</f>
        <v>insert into Q_VILLAGES values ('C002', '竹南鎮', '竹南里', '中山路 103 號', '037-472735') ;</v>
      </c>
      <c r="H21" s="1" t="str">
        <f t="shared" ref="H21:H23" si="1">"insert into Q_POLICES values ('"&amp;H7&amp;"', '"&amp;I7&amp;"', '"&amp;J7&amp;"', '"&amp;K7&amp;"', '"&amp;L7&amp;"') ;"</f>
        <v>insert into Q_POLICES values ('M001', '竹南分局', '後龍鎮', '竹南鎮民族街72號', '037-474796') ;</v>
      </c>
      <c r="N21" s="1" t="str">
        <f t="shared" ref="N21:N31" si="2">"insert into Q_FACILITIES values ('"&amp;N7&amp;"', '"&amp;O7&amp;"', '"&amp;P7&amp;"', '"&amp;Q7&amp;"', '"&amp;R7&amp;"', '"&amp;S7&amp;"', '"&amp;T7&amp;"') ;"</f>
        <v>insert into Q_FACILITIES values ('F002', 'C002', 'M001', '竹南鎮和平街79號', '3142', '1', '大樓') ;</v>
      </c>
    </row>
    <row r="22" spans="2:20" hidden="1" outlineLevel="1">
      <c r="B22" s="1" t="str">
        <f t="shared" si="0"/>
        <v>insert into Q_VILLAGES values ('C003', '竹南鎮', '山佳里', '國光街 14 號', '037-614186') ;</v>
      </c>
      <c r="H22" s="1" t="str">
        <f t="shared" si="1"/>
        <v>insert into Q_POLICES values ('M002', '苗栗分局', '苗栗市', '苗栗市金鳳街109號', '037-320059') ;</v>
      </c>
      <c r="N22" s="1" t="str">
        <f t="shared" si="2"/>
        <v>insert into Q_FACILITIES values ('F003', 'C003', 'M001', '竹南鎮龍山路三段142號', '1072', '1', '大樓') ;</v>
      </c>
    </row>
    <row r="23" spans="2:20" hidden="1" outlineLevel="1">
      <c r="B23" s="1" t="str">
        <f t="shared" si="0"/>
        <v>insert into Q_VILLAGES values ('C004', '後龍鎮', '埔頂里', '中興路136-1號', '037-724839') ;</v>
      </c>
      <c r="H23" s="1" t="str">
        <f t="shared" si="1"/>
        <v>insert into Q_POLICES values ('M003', '頭份分局', '頭份市', '頭份市中興路503號', '037-663004') ;</v>
      </c>
      <c r="N23" s="1" t="str">
        <f t="shared" si="2"/>
        <v>insert into Q_FACILITIES values ('F004', 'C004', 'M001', '後龍鎮中華路1498號', '32', '1', '公共設施') ;</v>
      </c>
    </row>
    <row r="24" spans="2:20" hidden="1" outlineLevel="1">
      <c r="B24" s="1" t="str">
        <f t="shared" si="0"/>
        <v>insert into Q_VILLAGES values ('C005', '苗栗市', '綠苗里', '中正路 766 號', '037-333240') ;</v>
      </c>
      <c r="N24" s="1" t="str">
        <f t="shared" si="2"/>
        <v>insert into Q_FACILITIES values ('F005', 'C005', 'M002', '苗栗市米市街80號', '106', '1', '公寓') ;</v>
      </c>
    </row>
    <row r="25" spans="2:20" hidden="1" outlineLevel="1">
      <c r="B25" s="1" t="str">
        <f t="shared" si="0"/>
        <v>insert into Q_VILLAGES values ('C006', '頭份市', '民族里', '民族路96號', '037-660001') ;</v>
      </c>
      <c r="N25" s="1" t="str">
        <f t="shared" si="2"/>
        <v>insert into Q_FACILITIES values ('F006', 'C005', 'M002', '苗栗市光復路117號', '26', '1', '公寓') ;</v>
      </c>
    </row>
    <row r="26" spans="2:20" hidden="1" outlineLevel="1">
      <c r="B26" s="1" t="str">
        <f t="shared" si="0"/>
        <v>insert into Q_VILLAGES values ('C007', '頭份市', '忠孝里', '光大街82號', '037-661145') ;</v>
      </c>
      <c r="N26" s="1" t="str">
        <f t="shared" si="2"/>
        <v>insert into Q_FACILITIES values ('F007', 'C005', 'M002', '苗栗市博愛街109號', '2038', '2', '大樓') ;</v>
      </c>
    </row>
    <row r="27" spans="2:20" hidden="1" outlineLevel="1">
      <c r="B27" s="1" t="str">
        <f t="shared" si="0"/>
        <v>insert into Q_VILLAGES values ('C008', '頭份市', '信義里', '信義路53巷1號', '037-616072') ;</v>
      </c>
      <c r="N27" s="1" t="str">
        <f t="shared" si="2"/>
        <v>insert into Q_FACILITIES values ('F008', 'C005', 'M002', '苗栗市大同路53號', '128', '1', '大樓') ;</v>
      </c>
    </row>
    <row r="28" spans="2:20" hidden="1" outlineLevel="1">
      <c r="N28" s="1" t="str">
        <f t="shared" si="2"/>
        <v>insert into Q_FACILITIES values ('F009', 'C006', 'M003', '頭份市民族里和平路102號', '353', '1', '公共設施') ;</v>
      </c>
    </row>
    <row r="29" spans="2:20" hidden="1" outlineLevel="1">
      <c r="B29" s="1" t="s">
        <v>225</v>
      </c>
      <c r="H29" s="1" t="s">
        <v>220</v>
      </c>
      <c r="N29" s="1" t="str">
        <f t="shared" si="2"/>
        <v>insert into Q_FACILITIES values ('F010', 'C007', 'M003', '頭份市忠孝忠孝一路69號', '501', '1', '私營單位') ;</v>
      </c>
    </row>
    <row r="30" spans="2:20" hidden="1" outlineLevel="1">
      <c r="B30" s="1" t="s">
        <v>226</v>
      </c>
      <c r="H30" s="1" t="s">
        <v>221</v>
      </c>
      <c r="N30" s="1" t="str">
        <f t="shared" si="2"/>
        <v>insert into Q_FACILITIES values ('F011', 'C008', 'M003', '頭份市信義里中正路65號', '194', '1', '公寓') ;</v>
      </c>
    </row>
    <row r="31" spans="2:20" hidden="1" outlineLevel="1">
      <c r="B31" s="1" t="s">
        <v>227</v>
      </c>
      <c r="H31" s="1" t="s">
        <v>222</v>
      </c>
      <c r="N31" s="1" t="str">
        <f t="shared" si="2"/>
        <v>insert into Q_FACILITIES values ('F012', 'C008', 'M003', '頭份市信義里中正路116號', '78', '1', '私營單位') ;</v>
      </c>
    </row>
    <row r="32" spans="2:20" hidden="1" outlineLevel="1">
      <c r="B32" s="1" t="s">
        <v>228</v>
      </c>
      <c r="H32" s="1" t="s">
        <v>223</v>
      </c>
    </row>
    <row r="33" spans="2:14" hidden="1" outlineLevel="1">
      <c r="B33" s="1" t="s">
        <v>229</v>
      </c>
    </row>
    <row r="34" spans="2:14" hidden="1" outlineLevel="1">
      <c r="B34" s="1" t="s">
        <v>230</v>
      </c>
      <c r="N34" s="1" t="s">
        <v>233</v>
      </c>
    </row>
    <row r="35" spans="2:14" hidden="1" outlineLevel="1">
      <c r="B35" s="1" t="s">
        <v>231</v>
      </c>
      <c r="N35" s="1" t="s">
        <v>234</v>
      </c>
    </row>
    <row r="36" spans="2:14" hidden="1" outlineLevel="1">
      <c r="B36" s="1" t="s">
        <v>232</v>
      </c>
      <c r="N36" s="1" t="s">
        <v>235</v>
      </c>
    </row>
    <row r="37" spans="2:14" hidden="1" outlineLevel="1">
      <c r="N37" s="1" t="s">
        <v>236</v>
      </c>
    </row>
    <row r="38" spans="2:14" hidden="1" outlineLevel="1">
      <c r="B38" s="1" t="str">
        <f>B29&amp;B30&amp;B31&amp;B32&amp;B33&amp;B34&amp;B35&amp;B36</f>
        <v>insert into Q_VILLAGES values ('C001', '竹南鎮', '大埔里', '公義路1035號', '037-581072') ;insert into Q_VILLAGES values ('C002', '竹南鎮', '竹南里', '中山路 103 號', '037-472735') ;insert into Q_VILLAGES values ('C003', '竹南鎮', '山佳里', '國光街 14 號', '037-614186') ;insert into Q_VILLAGES values ('C004', '後龍鎮', '埔頂里', '中興路136-1號', '037-724839') ;insert into Q_VILLAGES values ('C005', '苗栗市', '綠苗里', '中正路 766 號', '037-333240') ;insert into Q_VILLAGES values ('C006', '頭份市', '民族里', '民族路96號', '037-660001') ;insert into Q_VILLAGES values ('C007', '頭份市', '忠孝里', '光大街82號', '037-661145') ;insert into Q_VILLAGES values ('C008', '頭份市', '信義里', '信義路53巷1號', '037-616072') ;</v>
      </c>
      <c r="H38" s="1" t="str">
        <f>H29&amp;H30&amp;H31&amp;H32</f>
        <v>insert into Q_POLICES values ('M001', '竹南分局', '竹南鎮', '竹南鎮民族街72號', '037-474796') ;insert into Q_POLICES values ('M001', '竹南分局', '後龍鎮', '竹南鎮民族街72號', '037-474796') ;insert into Q_POLICES values ('M002', '苗栗分局', '苗栗市', '苗栗市金鳳街109號', '037-320059') ;insert into Q_POLICES values ('M003', '頭份分局', '頭份市', '頭份市中興路503號', '037-663004') ;</v>
      </c>
      <c r="N38" s="1" t="s">
        <v>237</v>
      </c>
    </row>
    <row r="39" spans="2:14" hidden="1" outlineLevel="1">
      <c r="B39" s="1"/>
      <c r="H39" s="1" t="s">
        <v>224</v>
      </c>
      <c r="N39" s="1" t="s">
        <v>238</v>
      </c>
    </row>
    <row r="40" spans="2:14" hidden="1" outlineLevel="1">
      <c r="B40" s="1"/>
      <c r="N40" s="1" t="s">
        <v>239</v>
      </c>
    </row>
    <row r="41" spans="2:14" hidden="1" outlineLevel="1">
      <c r="N41" s="1" t="s">
        <v>240</v>
      </c>
    </row>
    <row r="42" spans="2:14" hidden="1" outlineLevel="1">
      <c r="N42" s="1" t="s">
        <v>241</v>
      </c>
    </row>
    <row r="43" spans="2:14" hidden="1" outlineLevel="1">
      <c r="N43" s="1" t="s">
        <v>242</v>
      </c>
    </row>
    <row r="44" spans="2:14" hidden="1" outlineLevel="1">
      <c r="N44" s="1" t="s">
        <v>243</v>
      </c>
    </row>
    <row r="45" spans="2:14" hidden="1" outlineLevel="1">
      <c r="N45" s="1" t="s">
        <v>244</v>
      </c>
    </row>
    <row r="46" spans="2:14" hidden="1" outlineLevel="1"/>
    <row r="47" spans="2:14" hidden="1" outlineLevel="1"/>
    <row r="48" spans="2:14" hidden="1" outlineLevel="1">
      <c r="N48" s="1" t="str">
        <f>N34&amp;N35&amp;N36&amp;N37&amp;N38&amp;N39&amp;N40&amp;N41&amp;N42&amp;N43&amp;N44&amp;N45</f>
        <v>insert into Q_FACILITIES values ('F001', 'C001', 'M001', '竹南鎮中埔街20號', '100', '1', '公寓') ;insert into Q_FACILITIES values ('F002', 'C002', 'M001', '竹南鎮和平街79號', '3142', '1', '大樓') ;insert into Q_FACILITIES values ('F003', 'C003', 'M001', '竹南鎮龍山路三段142號', '1072', '1', '大樓') ;insert into Q_FACILITIES values ('F004', 'C004', 'M001', '後龍鎮中華路1498號', '32', '1', '公共設施') ;insert into Q_FACILITIES values ('F005', 'C005', 'M002', '苗栗市米市街80號', '106', '1', '公寓') ;insert into Q_FACILITIES values ('F006', 'C005', 'M002', '苗栗市光復路117號', '26', '1', '公寓') ;insert into Q_FACILITIES values ('F007', 'C005', 'M002', '苗栗市博愛街109號', '2038', '2', '大樓') ;insert into Q_FACILITIES values ('F008', 'C005', 'M002', '苗栗市大同路53號', '128', '1', '大樓') ;insert into Q_FACILITIES values ('F009', 'C006', 'M003', '頭份市民族里和平路102號', '353', '1', '公共設施') ;insert into Q_FACILITIES values ('F010', 'C007', 'M003', '頭份市忠孝忠孝一路69號', '501', '1', '私營單位') ;insert into Q_FACILITIES values ('F011', 'C008', 'M003', '頭份市信義里中正路65號', '194', '1', '公寓') ;insert into Q_FACILITIES values ('F012', 'C008', 'M003', '頭份市信義里中正路116號', '78', '1', '私營單位') ;</v>
      </c>
    </row>
    <row r="49" spans="14:14" hidden="1" outlineLevel="1">
      <c r="N49" s="1" t="s">
        <v>245</v>
      </c>
    </row>
    <row r="50" spans="14:14" hidden="1" outlineLevel="1" collapsed="1"/>
    <row r="51" spans="14:14" hidden="1" outlineLevel="1">
      <c r="N51" s="1" t="str">
        <f>N20&amp;N23&amp;N24&amp;N25&amp;N27&amp;N28&amp;N29&amp;N30&amp;N31</f>
        <v>insert into Q_FACILITIES values ('F001', 'C001', 'M001', '竹南鎮中埔街20號', '100', '1', '公寓') ;insert into Q_FACILITIES values ('F004', 'C004', 'M001', '後龍鎮中華路1498號', '32', '1', '公共設施') ;insert into Q_FACILITIES values ('F005', 'C005', 'M002', '苗栗市米市街80號', '106', '1', '公寓') ;insert into Q_FACILITIES values ('F006', 'C005', 'M002', '苗栗市光復路117號', '26', '1', '公寓') ;insert into Q_FACILITIES values ('F008', 'C005', 'M002', '苗栗市大同路53號', '128', '1', '大樓') ;insert into Q_FACILITIES values ('F009', 'C006', 'M003', '頭份市民族里和平路102號', '353', '1', '公共設施') ;insert into Q_FACILITIES values ('F010', 'C007', 'M003', '頭份市忠孝忠孝一路69號', '501', '1', '私營單位') ;insert into Q_FACILITIES values ('F011', 'C008', 'M003', '頭份市信義里中正路65號', '194', '1', '公寓') ;insert into Q_FACILITIES values ('F012', 'C008', 'M003', '頭份市信義里中正路116號', '78', '1', '私營單位') ;</v>
      </c>
    </row>
    <row r="52" spans="14:14" hidden="1" outlineLevel="1">
      <c r="N52" s="1" t="s">
        <v>246</v>
      </c>
    </row>
    <row r="53" spans="14:14" collapsed="1"/>
  </sheetData>
  <mergeCells count="3">
    <mergeCell ref="B2:F2"/>
    <mergeCell ref="H2:L2"/>
    <mergeCell ref="N2:T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5323-0B88-4958-91D7-99E45081305A}">
  <dimension ref="A1:AC16"/>
  <sheetViews>
    <sheetView workbookViewId="0">
      <selection activeCell="E15" sqref="E15"/>
    </sheetView>
  </sheetViews>
  <sheetFormatPr defaultRowHeight="15.75"/>
  <cols>
    <col min="1" max="1" width="7.375" style="1" customWidth="1"/>
    <col min="2" max="2" width="11.5" style="1" customWidth="1"/>
    <col min="3" max="3" width="4.625" style="1" customWidth="1"/>
    <col min="4" max="4" width="7.5" style="1" customWidth="1"/>
    <col min="5" max="5" width="25.5" style="1" customWidth="1"/>
    <col min="6" max="6" width="11.5" style="1" customWidth="1"/>
    <col min="7" max="7" width="4.625" style="1" customWidth="1"/>
    <col min="8" max="8" width="8.125" style="1" customWidth="1"/>
    <col min="9" max="9" width="9" style="1" customWidth="1"/>
    <col min="10" max="10" width="4.625" style="1" customWidth="1"/>
    <col min="11" max="11" width="9.5" style="1" bestFit="1" customWidth="1"/>
    <col min="12" max="12" width="24.875" style="1" customWidth="1"/>
    <col min="13" max="13" width="10.875" style="1" customWidth="1"/>
    <col min="14" max="14" width="4.625" style="1" customWidth="1"/>
    <col min="15" max="15" width="7.5" style="1" customWidth="1"/>
    <col min="16" max="16" width="8.875" style="1" customWidth="1"/>
    <col min="17" max="17" width="4.625" style="1" customWidth="1"/>
    <col min="18" max="18" width="6.5" style="1" customWidth="1"/>
    <col min="19" max="19" width="32.75" style="1" bestFit="1" customWidth="1"/>
    <col min="20" max="20" width="10.25" style="25" bestFit="1" customWidth="1"/>
    <col min="21" max="21" width="7.75" style="1" customWidth="1"/>
    <col min="22" max="22" width="4.375" style="1" customWidth="1"/>
    <col min="23" max="23" width="7.75" style="1" hidden="1" customWidth="1"/>
    <col min="24" max="24" width="6.25" style="1" customWidth="1"/>
    <col min="25" max="25" width="9.5" style="1" hidden="1" customWidth="1"/>
    <col min="26" max="27" width="6.25" style="1" customWidth="1"/>
    <col min="28" max="28" width="7.375" style="1" customWidth="1"/>
    <col min="29" max="29" width="6.25" style="1" customWidth="1"/>
    <col min="30" max="16384" width="9" style="1"/>
  </cols>
  <sheetData>
    <row r="1" spans="1:29">
      <c r="A1" s="53" t="s">
        <v>134</v>
      </c>
      <c r="B1" s="55"/>
      <c r="D1" s="56" t="s">
        <v>135</v>
      </c>
      <c r="E1" s="56"/>
      <c r="F1" s="56"/>
      <c r="H1" s="53" t="s">
        <v>136</v>
      </c>
      <c r="I1" s="55"/>
      <c r="K1" s="56" t="s">
        <v>137</v>
      </c>
      <c r="L1" s="56"/>
      <c r="M1" s="56"/>
      <c r="O1" s="53" t="s">
        <v>138</v>
      </c>
      <c r="P1" s="55"/>
      <c r="R1" s="56" t="s">
        <v>139</v>
      </c>
      <c r="S1" s="56"/>
      <c r="T1" s="56"/>
      <c r="U1" s="56"/>
      <c r="X1" s="56" t="s">
        <v>140</v>
      </c>
      <c r="Y1" s="56"/>
      <c r="Z1" s="56"/>
      <c r="AA1" s="56"/>
      <c r="AB1" s="56"/>
      <c r="AC1" s="56"/>
    </row>
    <row r="2" spans="1:29">
      <c r="A2" s="6" t="s">
        <v>58</v>
      </c>
      <c r="B2" s="6" t="s">
        <v>70</v>
      </c>
      <c r="D2" s="6" t="s">
        <v>70</v>
      </c>
      <c r="E2" s="6"/>
      <c r="F2" s="6"/>
      <c r="H2" s="6" t="s">
        <v>58</v>
      </c>
      <c r="I2" s="6" t="s">
        <v>70</v>
      </c>
      <c r="K2" s="6" t="s">
        <v>70</v>
      </c>
      <c r="L2" s="6"/>
      <c r="M2" s="6"/>
      <c r="O2" s="6" t="s">
        <v>58</v>
      </c>
      <c r="P2" s="6"/>
      <c r="R2" s="6" t="s">
        <v>58</v>
      </c>
      <c r="S2" s="6"/>
      <c r="T2" s="23"/>
      <c r="U2" s="6"/>
      <c r="W2" s="6"/>
      <c r="X2" s="6"/>
      <c r="Y2" s="6"/>
      <c r="Z2" s="6"/>
      <c r="AA2" s="6"/>
      <c r="AB2" s="6"/>
      <c r="AC2" s="6"/>
    </row>
    <row r="3" spans="1:29" s="2" customFormat="1" ht="33" customHeight="1">
      <c r="A3" s="7" t="s">
        <v>60</v>
      </c>
      <c r="B3" s="7" t="s">
        <v>61</v>
      </c>
      <c r="D3" s="7" t="s">
        <v>61</v>
      </c>
      <c r="E3" s="7" t="s">
        <v>85</v>
      </c>
      <c r="F3" s="7" t="s">
        <v>63</v>
      </c>
      <c r="H3" s="7" t="s">
        <v>66</v>
      </c>
      <c r="I3" s="7" t="s">
        <v>67</v>
      </c>
      <c r="K3" s="7" t="s">
        <v>67</v>
      </c>
      <c r="L3" s="7" t="s">
        <v>68</v>
      </c>
      <c r="M3" s="7" t="s">
        <v>69</v>
      </c>
      <c r="O3" s="7" t="s">
        <v>86</v>
      </c>
      <c r="P3" s="7" t="s">
        <v>59</v>
      </c>
      <c r="R3" s="7" t="s">
        <v>87</v>
      </c>
      <c r="S3" s="7" t="s">
        <v>88</v>
      </c>
      <c r="T3" s="26" t="s">
        <v>120</v>
      </c>
      <c r="U3" s="7" t="s">
        <v>89</v>
      </c>
      <c r="W3" s="8" t="s">
        <v>90</v>
      </c>
      <c r="X3" s="7" t="s">
        <v>91</v>
      </c>
      <c r="Y3" s="8" t="s">
        <v>59</v>
      </c>
      <c r="Z3" s="7" t="s">
        <v>66</v>
      </c>
      <c r="AA3" s="7" t="s">
        <v>92</v>
      </c>
      <c r="AB3" s="26" t="s">
        <v>120</v>
      </c>
      <c r="AC3" s="7" t="s">
        <v>133</v>
      </c>
    </row>
    <row r="4" spans="1:29" s="31" customFormat="1" ht="34.5" customHeight="1">
      <c r="A4" s="30" t="s">
        <v>145</v>
      </c>
      <c r="B4" s="30" t="s">
        <v>146</v>
      </c>
      <c r="D4" s="30" t="s">
        <v>146</v>
      </c>
      <c r="E4" s="30" t="s">
        <v>146</v>
      </c>
      <c r="F4" s="30" t="s">
        <v>145</v>
      </c>
      <c r="H4" s="30" t="s">
        <v>145</v>
      </c>
      <c r="I4" s="30" t="s">
        <v>146</v>
      </c>
      <c r="K4" s="30" t="s">
        <v>146</v>
      </c>
      <c r="L4" s="30" t="s">
        <v>146</v>
      </c>
      <c r="M4" s="30" t="s">
        <v>145</v>
      </c>
      <c r="O4" s="30" t="s">
        <v>145</v>
      </c>
      <c r="P4" s="30" t="s">
        <v>146</v>
      </c>
      <c r="R4" s="30" t="s">
        <v>145</v>
      </c>
      <c r="S4" s="30" t="s">
        <v>146</v>
      </c>
      <c r="T4" s="30" t="s">
        <v>147</v>
      </c>
      <c r="U4" s="30" t="s">
        <v>148</v>
      </c>
      <c r="W4" s="32"/>
      <c r="X4" s="30" t="s">
        <v>145</v>
      </c>
      <c r="Y4" s="32"/>
      <c r="Z4" s="30" t="s">
        <v>145</v>
      </c>
      <c r="AA4" s="30" t="s">
        <v>145</v>
      </c>
      <c r="AB4" s="30" t="s">
        <v>147</v>
      </c>
      <c r="AC4" s="30" t="s">
        <v>145</v>
      </c>
    </row>
    <row r="5" spans="1:29">
      <c r="A5" s="4" t="s">
        <v>1</v>
      </c>
      <c r="B5" s="4" t="s">
        <v>2</v>
      </c>
      <c r="D5" s="4" t="s">
        <v>2</v>
      </c>
      <c r="E5" s="4" t="s">
        <v>3</v>
      </c>
      <c r="F5" s="4" t="s">
        <v>4</v>
      </c>
      <c r="H5" s="4" t="s">
        <v>6</v>
      </c>
      <c r="I5" s="4" t="s">
        <v>7</v>
      </c>
      <c r="K5" s="4" t="s">
        <v>7</v>
      </c>
      <c r="L5" s="4" t="s">
        <v>8</v>
      </c>
      <c r="M5" s="4" t="s">
        <v>9</v>
      </c>
      <c r="O5" s="4" t="s">
        <v>75</v>
      </c>
      <c r="P5" s="4" t="s">
        <v>0</v>
      </c>
      <c r="R5" s="4" t="s">
        <v>71</v>
      </c>
      <c r="S5" s="4" t="s">
        <v>121</v>
      </c>
      <c r="T5" s="24">
        <v>100</v>
      </c>
      <c r="U5" s="4">
        <v>1</v>
      </c>
      <c r="W5" s="4" t="s">
        <v>2</v>
      </c>
      <c r="X5" s="4" t="str">
        <f>_xlfn.XLOOKUP(W5,Final!B:B,Final!A:A)</f>
        <v>C001</v>
      </c>
      <c r="Y5" s="4" t="s">
        <v>93</v>
      </c>
      <c r="Z5" s="4" t="str">
        <f>_xlfn.XLOOKUP(W5,Q!C:C,Q!H:H)</f>
        <v>M001</v>
      </c>
      <c r="AA5" s="4" t="str">
        <f>R5</f>
        <v>F001</v>
      </c>
      <c r="AB5" s="29">
        <f>T5</f>
        <v>100</v>
      </c>
      <c r="AC5" s="4" t="str">
        <f>_xlfn.XLOOKUP(Y5,Final!P:P,Final!O:O)</f>
        <v>B001</v>
      </c>
    </row>
    <row r="6" spans="1:29">
      <c r="A6" s="4" t="s">
        <v>11</v>
      </c>
      <c r="B6" s="4" t="s">
        <v>12</v>
      </c>
      <c r="D6" s="4" t="s">
        <v>12</v>
      </c>
      <c r="E6" s="4" t="s">
        <v>13</v>
      </c>
      <c r="F6" s="4" t="s">
        <v>14</v>
      </c>
      <c r="H6" s="4" t="s">
        <v>32</v>
      </c>
      <c r="I6" s="4" t="s">
        <v>33</v>
      </c>
      <c r="K6" s="4" t="s">
        <v>33</v>
      </c>
      <c r="L6" s="4" t="s">
        <v>34</v>
      </c>
      <c r="M6" s="4" t="s">
        <v>35</v>
      </c>
      <c r="O6" s="4" t="s">
        <v>76</v>
      </c>
      <c r="P6" s="4" t="s">
        <v>10</v>
      </c>
      <c r="R6" s="4" t="s">
        <v>72</v>
      </c>
      <c r="S6" s="4" t="s">
        <v>122</v>
      </c>
      <c r="T6" s="24">
        <v>3142</v>
      </c>
      <c r="U6" s="4">
        <v>1</v>
      </c>
      <c r="W6" s="4" t="s">
        <v>12</v>
      </c>
      <c r="X6" s="4" t="str">
        <f>_xlfn.XLOOKUP(W6,Final!B:B,Final!A:A)</f>
        <v>C002</v>
      </c>
      <c r="Y6" s="4" t="s">
        <v>10</v>
      </c>
      <c r="Z6" s="4" t="str">
        <f>_xlfn.XLOOKUP(W6,Q!C:C,Q!H:H)</f>
        <v>M001</v>
      </c>
      <c r="AA6" s="4" t="str">
        <f t="shared" ref="AA6:AA16" si="0">R6</f>
        <v>F002</v>
      </c>
      <c r="AB6" s="29">
        <f t="shared" ref="AB6:AB16" si="1">T6</f>
        <v>3142</v>
      </c>
      <c r="AC6" s="4" t="str">
        <f>_xlfn.XLOOKUP(Y6,Final!P:P,Final!O:O)</f>
        <v>B002</v>
      </c>
    </row>
    <row r="7" spans="1:29">
      <c r="A7" s="4" t="s">
        <v>16</v>
      </c>
      <c r="B7" s="4" t="s">
        <v>17</v>
      </c>
      <c r="D7" s="4" t="s">
        <v>17</v>
      </c>
      <c r="E7" s="4" t="s">
        <v>18</v>
      </c>
      <c r="F7" s="4" t="s">
        <v>19</v>
      </c>
      <c r="H7" s="4" t="s">
        <v>42</v>
      </c>
      <c r="I7" s="4" t="s">
        <v>43</v>
      </c>
      <c r="K7" s="4" t="s">
        <v>43</v>
      </c>
      <c r="L7" s="4" t="s">
        <v>44</v>
      </c>
      <c r="M7" s="4" t="s">
        <v>45</v>
      </c>
      <c r="O7" s="4" t="s">
        <v>77</v>
      </c>
      <c r="P7" s="4" t="s">
        <v>21</v>
      </c>
      <c r="R7" s="4" t="s">
        <v>73</v>
      </c>
      <c r="S7" s="4" t="s">
        <v>123</v>
      </c>
      <c r="T7" s="24">
        <v>1072</v>
      </c>
      <c r="U7" s="4">
        <v>1</v>
      </c>
      <c r="W7" s="4" t="s">
        <v>17</v>
      </c>
      <c r="X7" s="4" t="str">
        <f>_xlfn.XLOOKUP(W7,Final!B:B,Final!A:A)</f>
        <v>C003</v>
      </c>
      <c r="Y7" s="4" t="s">
        <v>10</v>
      </c>
      <c r="Z7" s="4" t="str">
        <f>_xlfn.XLOOKUP(W7,Q!C:C,Q!H:H)</f>
        <v>M001</v>
      </c>
      <c r="AA7" s="4" t="str">
        <f t="shared" si="0"/>
        <v>F003</v>
      </c>
      <c r="AB7" s="29">
        <f t="shared" si="1"/>
        <v>1072</v>
      </c>
      <c r="AC7" s="4" t="str">
        <f>_xlfn.XLOOKUP(Y7,Final!P:P,Final!O:O)</f>
        <v>B002</v>
      </c>
    </row>
    <row r="8" spans="1:29">
      <c r="A8" s="4" t="s">
        <v>22</v>
      </c>
      <c r="B8" s="4" t="s">
        <v>23</v>
      </c>
      <c r="D8" s="4" t="s">
        <v>23</v>
      </c>
      <c r="E8" s="4" t="s">
        <v>24</v>
      </c>
      <c r="F8" s="4" t="s">
        <v>25</v>
      </c>
      <c r="O8" s="4" t="s">
        <v>78</v>
      </c>
      <c r="P8" s="4" t="s">
        <v>46</v>
      </c>
      <c r="R8" s="4" t="s">
        <v>74</v>
      </c>
      <c r="S8" s="4" t="s">
        <v>124</v>
      </c>
      <c r="T8" s="24">
        <v>32</v>
      </c>
      <c r="U8" s="4">
        <v>1</v>
      </c>
      <c r="W8" s="4" t="s">
        <v>23</v>
      </c>
      <c r="X8" s="4" t="str">
        <f>_xlfn.XLOOKUP(W8,Final!B:B,Final!A:A)</f>
        <v>C004</v>
      </c>
      <c r="Y8" s="4" t="s">
        <v>21</v>
      </c>
      <c r="Z8" s="4" t="str">
        <f>_xlfn.XLOOKUP(W8,Q!C:C,Q!H:H)</f>
        <v>M001</v>
      </c>
      <c r="AA8" s="4" t="str">
        <f t="shared" si="0"/>
        <v>F004</v>
      </c>
      <c r="AB8" s="29">
        <f t="shared" si="1"/>
        <v>32</v>
      </c>
      <c r="AC8" s="4" t="str">
        <f>_xlfn.XLOOKUP(Y8,Final!P:P,Final!O:O)</f>
        <v>B003</v>
      </c>
    </row>
    <row r="9" spans="1:29">
      <c r="A9" s="4" t="s">
        <v>27</v>
      </c>
      <c r="B9" s="4" t="s">
        <v>28</v>
      </c>
      <c r="D9" s="4" t="s">
        <v>28</v>
      </c>
      <c r="E9" s="4" t="s">
        <v>29</v>
      </c>
      <c r="F9" s="4" t="s">
        <v>30</v>
      </c>
      <c r="R9" s="4" t="s">
        <v>79</v>
      </c>
      <c r="S9" s="21" t="s">
        <v>125</v>
      </c>
      <c r="T9" s="24">
        <v>106</v>
      </c>
      <c r="U9" s="4">
        <v>1</v>
      </c>
      <c r="W9" s="4" t="s">
        <v>28</v>
      </c>
      <c r="X9" s="4" t="str">
        <f>_xlfn.XLOOKUP(W9,Final!B:B,Final!A:A)</f>
        <v>C005</v>
      </c>
      <c r="Y9" s="4" t="s">
        <v>0</v>
      </c>
      <c r="Z9" s="4" t="str">
        <f>_xlfn.XLOOKUP(W9,Q!C:C,Q!H:H)</f>
        <v>M002</v>
      </c>
      <c r="AA9" s="4" t="str">
        <f t="shared" si="0"/>
        <v>F005</v>
      </c>
      <c r="AB9" s="29">
        <f t="shared" si="1"/>
        <v>106</v>
      </c>
      <c r="AC9" s="4" t="str">
        <f>_xlfn.XLOOKUP(Y9,Final!P:P,Final!O:O)</f>
        <v>B001</v>
      </c>
    </row>
    <row r="10" spans="1:29">
      <c r="A10" s="4" t="s">
        <v>37</v>
      </c>
      <c r="B10" s="4" t="s">
        <v>38</v>
      </c>
      <c r="D10" s="4" t="s">
        <v>38</v>
      </c>
      <c r="E10" s="4" t="s">
        <v>39</v>
      </c>
      <c r="F10" s="4" t="s">
        <v>40</v>
      </c>
      <c r="R10" s="4" t="s">
        <v>80</v>
      </c>
      <c r="S10" s="21" t="s">
        <v>126</v>
      </c>
      <c r="T10" s="24">
        <v>26</v>
      </c>
      <c r="U10" s="4">
        <v>1</v>
      </c>
      <c r="W10" s="4" t="s">
        <v>28</v>
      </c>
      <c r="X10" s="4" t="str">
        <f>_xlfn.XLOOKUP(W10,Final!B:B,Final!A:A)</f>
        <v>C005</v>
      </c>
      <c r="Y10" s="4" t="s">
        <v>0</v>
      </c>
      <c r="Z10" s="4" t="str">
        <f>_xlfn.XLOOKUP(W10,Q!C:C,Q!H:H)</f>
        <v>M002</v>
      </c>
      <c r="AA10" s="4" t="str">
        <f t="shared" si="0"/>
        <v>F006</v>
      </c>
      <c r="AB10" s="29">
        <f t="shared" si="1"/>
        <v>26</v>
      </c>
      <c r="AC10" s="4" t="str">
        <f>_xlfn.XLOOKUP(Y10,Final!P:P,Final!O:O)</f>
        <v>B001</v>
      </c>
    </row>
    <row r="11" spans="1:29">
      <c r="A11" s="4" t="s">
        <v>47</v>
      </c>
      <c r="B11" s="4" t="s">
        <v>48</v>
      </c>
      <c r="D11" s="4" t="s">
        <v>48</v>
      </c>
      <c r="E11" s="4" t="s">
        <v>49</v>
      </c>
      <c r="F11" s="4" t="s">
        <v>50</v>
      </c>
      <c r="R11" s="4" t="s">
        <v>81</v>
      </c>
      <c r="S11" s="21" t="s">
        <v>127</v>
      </c>
      <c r="T11" s="24">
        <v>2038</v>
      </c>
      <c r="U11" s="4">
        <v>2</v>
      </c>
      <c r="W11" s="4" t="s">
        <v>28</v>
      </c>
      <c r="X11" s="4" t="str">
        <f>_xlfn.XLOOKUP(W11,Final!B:B,Final!A:A)</f>
        <v>C005</v>
      </c>
      <c r="Y11" s="4" t="s">
        <v>10</v>
      </c>
      <c r="Z11" s="4" t="str">
        <f>_xlfn.XLOOKUP(W11,Q!C:C,Q!H:H)</f>
        <v>M002</v>
      </c>
      <c r="AA11" s="4" t="str">
        <f t="shared" si="0"/>
        <v>F007</v>
      </c>
      <c r="AB11" s="29">
        <f t="shared" si="1"/>
        <v>2038</v>
      </c>
      <c r="AC11" s="4" t="str">
        <f>_xlfn.XLOOKUP(Y11,Final!P:P,Final!O:O)</f>
        <v>B002</v>
      </c>
    </row>
    <row r="12" spans="1:29">
      <c r="A12" s="4" t="s">
        <v>52</v>
      </c>
      <c r="B12" s="4" t="s">
        <v>53</v>
      </c>
      <c r="D12" s="4" t="s">
        <v>53</v>
      </c>
      <c r="E12" s="4" t="s">
        <v>54</v>
      </c>
      <c r="F12" s="4" t="s">
        <v>55</v>
      </c>
      <c r="R12" s="4" t="s">
        <v>82</v>
      </c>
      <c r="S12" s="21" t="s">
        <v>128</v>
      </c>
      <c r="T12" s="24">
        <v>128</v>
      </c>
      <c r="U12" s="4">
        <v>1</v>
      </c>
      <c r="W12" s="4" t="s">
        <v>28</v>
      </c>
      <c r="X12" s="4" t="str">
        <f>_xlfn.XLOOKUP(W12,Final!B:B,Final!A:A)</f>
        <v>C005</v>
      </c>
      <c r="Y12" s="4" t="s">
        <v>10</v>
      </c>
      <c r="Z12" s="4" t="str">
        <f>_xlfn.XLOOKUP(W12,Q!C:C,Q!H:H)</f>
        <v>M002</v>
      </c>
      <c r="AA12" s="4" t="str">
        <f t="shared" si="0"/>
        <v>F008</v>
      </c>
      <c r="AB12" s="29">
        <f t="shared" si="1"/>
        <v>128</v>
      </c>
      <c r="AC12" s="4" t="str">
        <f>_xlfn.XLOOKUP(Y12,Final!P:P,Final!O:O)</f>
        <v>B002</v>
      </c>
    </row>
    <row r="13" spans="1:29">
      <c r="R13" s="4" t="s">
        <v>83</v>
      </c>
      <c r="S13" s="21" t="s">
        <v>129</v>
      </c>
      <c r="T13" s="24">
        <v>353</v>
      </c>
      <c r="U13" s="4">
        <v>1</v>
      </c>
      <c r="W13" s="4" t="s">
        <v>38</v>
      </c>
      <c r="X13" s="4" t="str">
        <f>_xlfn.XLOOKUP(W13,Final!B:B,Final!A:A)</f>
        <v>C006</v>
      </c>
      <c r="Y13" s="4" t="s">
        <v>21</v>
      </c>
      <c r="Z13" s="4" t="str">
        <f>_xlfn.XLOOKUP(W13,Q!C:C,Q!H:H)</f>
        <v>M003</v>
      </c>
      <c r="AA13" s="4" t="str">
        <f t="shared" si="0"/>
        <v>F009</v>
      </c>
      <c r="AB13" s="29">
        <f t="shared" si="1"/>
        <v>353</v>
      </c>
      <c r="AC13" s="4" t="str">
        <f>_xlfn.XLOOKUP(Y13,Final!P:P,Final!O:O)</f>
        <v>B003</v>
      </c>
    </row>
    <row r="14" spans="1:29">
      <c r="R14" s="4" t="s">
        <v>84</v>
      </c>
      <c r="S14" s="21" t="s">
        <v>130</v>
      </c>
      <c r="T14" s="24">
        <v>501</v>
      </c>
      <c r="U14" s="4">
        <v>1</v>
      </c>
      <c r="W14" s="4" t="s">
        <v>48</v>
      </c>
      <c r="X14" s="4" t="str">
        <f>_xlfn.XLOOKUP(W14,Final!B:B,Final!A:A)</f>
        <v>C007</v>
      </c>
      <c r="Y14" s="4" t="s">
        <v>46</v>
      </c>
      <c r="Z14" s="4" t="str">
        <f>_xlfn.XLOOKUP(W14,Q!C:C,Q!H:H)</f>
        <v>M003</v>
      </c>
      <c r="AA14" s="4" t="str">
        <f t="shared" si="0"/>
        <v>F010</v>
      </c>
      <c r="AB14" s="29">
        <f t="shared" si="1"/>
        <v>501</v>
      </c>
      <c r="AC14" s="4" t="str">
        <f>_xlfn.XLOOKUP(Y14,Final!P:P,Final!O:O)</f>
        <v>B004</v>
      </c>
    </row>
    <row r="15" spans="1:29">
      <c r="R15" s="4" t="s">
        <v>94</v>
      </c>
      <c r="S15" s="21" t="s">
        <v>131</v>
      </c>
      <c r="T15" s="24">
        <v>194</v>
      </c>
      <c r="U15" s="4">
        <v>1</v>
      </c>
      <c r="W15" s="4" t="s">
        <v>53</v>
      </c>
      <c r="X15" s="4" t="str">
        <f>_xlfn.XLOOKUP(W15,Final!B:B,Final!A:A)</f>
        <v>C008</v>
      </c>
      <c r="Y15" s="4" t="s">
        <v>0</v>
      </c>
      <c r="Z15" s="4" t="str">
        <f>_xlfn.XLOOKUP(W15,Q!C:C,Q!H:H)</f>
        <v>M003</v>
      </c>
      <c r="AA15" s="4" t="str">
        <f t="shared" si="0"/>
        <v>F011</v>
      </c>
      <c r="AB15" s="29">
        <f t="shared" si="1"/>
        <v>194</v>
      </c>
      <c r="AC15" s="4" t="str">
        <f>_xlfn.XLOOKUP(Y15,Final!P:P,Final!O:O)</f>
        <v>B001</v>
      </c>
    </row>
    <row r="16" spans="1:29">
      <c r="R16" s="4" t="s">
        <v>95</v>
      </c>
      <c r="S16" s="21" t="s">
        <v>132</v>
      </c>
      <c r="T16" s="24">
        <v>78</v>
      </c>
      <c r="U16" s="4">
        <v>1</v>
      </c>
      <c r="W16" s="4" t="s">
        <v>53</v>
      </c>
      <c r="X16" s="4" t="str">
        <f>_xlfn.XLOOKUP(W16,Final!B:B,Final!A:A)</f>
        <v>C008</v>
      </c>
      <c r="Y16" s="4" t="s">
        <v>46</v>
      </c>
      <c r="Z16" s="4" t="str">
        <f>_xlfn.XLOOKUP(W16,Q!C:C,Q!H:H)</f>
        <v>M003</v>
      </c>
      <c r="AA16" s="4" t="str">
        <f t="shared" si="0"/>
        <v>F012</v>
      </c>
      <c r="AB16" s="29">
        <f t="shared" si="1"/>
        <v>78</v>
      </c>
      <c r="AC16" s="4" t="str">
        <f>_xlfn.XLOOKUP(Y16,Final!P:P,Final!O:O)</f>
        <v>B004</v>
      </c>
    </row>
  </sheetData>
  <mergeCells count="7">
    <mergeCell ref="R1:U1"/>
    <mergeCell ref="X1:AC1"/>
    <mergeCell ref="A1:B1"/>
    <mergeCell ref="H1:I1"/>
    <mergeCell ref="D1:F1"/>
    <mergeCell ref="K1:M1"/>
    <mergeCell ref="O1:P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B8F4-D09E-4E08-A4DE-C97D3C4FE0DC}">
  <dimension ref="A1:AN14"/>
  <sheetViews>
    <sheetView topLeftCell="H1" workbookViewId="0">
      <selection activeCell="Q4" sqref="Q4:Q5"/>
    </sheetView>
  </sheetViews>
  <sheetFormatPr defaultRowHeight="16.5"/>
  <cols>
    <col min="12" max="12" width="9.5" bestFit="1" customWidth="1"/>
    <col min="13" max="14" width="7.5" bestFit="1" customWidth="1"/>
    <col min="15" max="15" width="27.875" bestFit="1" customWidth="1"/>
    <col min="16" max="16" width="11.625" bestFit="1" customWidth="1"/>
    <col min="17" max="17" width="39.625" bestFit="1" customWidth="1"/>
    <col min="18" max="19" width="7.5" bestFit="1" customWidth="1"/>
    <col min="20" max="20" width="9.5" bestFit="1" customWidth="1"/>
    <col min="21" max="21" width="26.125" bestFit="1" customWidth="1"/>
    <col min="22" max="22" width="11.625" bestFit="1" customWidth="1"/>
    <col min="28" max="28" width="32.75" bestFit="1" customWidth="1"/>
    <col min="39" max="40" width="9" style="41"/>
  </cols>
  <sheetData>
    <row r="1" spans="1:40" ht="17.25" thickBot="1"/>
    <row r="2" spans="1:40" ht="34.5" thickTop="1" thickBot="1">
      <c r="A2" s="1" t="s">
        <v>1</v>
      </c>
      <c r="B2" s="1" t="s">
        <v>2</v>
      </c>
      <c r="C2" s="1" t="s">
        <v>3</v>
      </c>
      <c r="D2" s="1" t="s">
        <v>4</v>
      </c>
      <c r="G2" s="5" t="s">
        <v>66</v>
      </c>
      <c r="H2" s="5" t="s">
        <v>67</v>
      </c>
      <c r="J2" s="1" t="s">
        <v>0</v>
      </c>
      <c r="L2" s="28" t="s">
        <v>144</v>
      </c>
      <c r="M2" s="27" t="s">
        <v>141</v>
      </c>
      <c r="N2" s="11" t="s">
        <v>61</v>
      </c>
      <c r="O2" s="5" t="s">
        <v>62</v>
      </c>
      <c r="P2" s="5" t="s">
        <v>63</v>
      </c>
      <c r="Q2" s="27" t="s">
        <v>143</v>
      </c>
      <c r="R2" s="11" t="s">
        <v>65</v>
      </c>
      <c r="S2" s="27" t="s">
        <v>142</v>
      </c>
      <c r="T2" s="11" t="s">
        <v>67</v>
      </c>
      <c r="U2" s="5" t="s">
        <v>68</v>
      </c>
      <c r="V2" s="5" t="s">
        <v>69</v>
      </c>
      <c r="AM2" s="5" t="s">
        <v>61</v>
      </c>
      <c r="AN2" s="41" t="s">
        <v>169</v>
      </c>
    </row>
    <row r="3" spans="1:40" ht="17.25" thickTop="1">
      <c r="A3" s="1" t="s">
        <v>11</v>
      </c>
      <c r="B3" s="1" t="s">
        <v>12</v>
      </c>
      <c r="C3" s="1" t="s">
        <v>13</v>
      </c>
      <c r="D3" s="1" t="s">
        <v>14</v>
      </c>
      <c r="G3" s="1" t="s">
        <v>6</v>
      </c>
      <c r="H3" s="1" t="s">
        <v>7</v>
      </c>
      <c r="J3" s="1" t="s">
        <v>10</v>
      </c>
      <c r="L3" s="9" t="s">
        <v>0</v>
      </c>
      <c r="M3" s="12" t="s">
        <v>1</v>
      </c>
      <c r="N3" s="16" t="s">
        <v>2</v>
      </c>
      <c r="O3" s="3" t="s">
        <v>3</v>
      </c>
      <c r="P3" s="3" t="s">
        <v>4</v>
      </c>
      <c r="Q3" s="33" t="s">
        <v>5</v>
      </c>
      <c r="R3" s="13">
        <v>1</v>
      </c>
      <c r="S3" s="12" t="s">
        <v>6</v>
      </c>
      <c r="T3" s="18" t="s">
        <v>7</v>
      </c>
      <c r="U3" s="19" t="s">
        <v>8</v>
      </c>
      <c r="V3" s="19" t="s">
        <v>9</v>
      </c>
      <c r="X3">
        <v>4</v>
      </c>
      <c r="Y3">
        <v>5</v>
      </c>
      <c r="AB3" s="4" t="s">
        <v>96</v>
      </c>
      <c r="AC3" t="s">
        <v>97</v>
      </c>
      <c r="AF3" s="38" t="s">
        <v>61</v>
      </c>
      <c r="AG3" s="39" t="s">
        <v>62</v>
      </c>
      <c r="AH3" s="40" t="s">
        <v>168</v>
      </c>
      <c r="AI3" t="s">
        <v>169</v>
      </c>
      <c r="AJ3" t="s">
        <v>170</v>
      </c>
      <c r="AM3" s="43" t="s">
        <v>2</v>
      </c>
      <c r="AN3" s="41" t="s">
        <v>161</v>
      </c>
    </row>
    <row r="4" spans="1:40">
      <c r="A4" s="1" t="s">
        <v>16</v>
      </c>
      <c r="B4" s="1" t="s">
        <v>17</v>
      </c>
      <c r="C4" s="1" t="s">
        <v>18</v>
      </c>
      <c r="D4" s="1" t="s">
        <v>19</v>
      </c>
      <c r="G4" s="1" t="s">
        <v>32</v>
      </c>
      <c r="H4" s="1" t="s">
        <v>33</v>
      </c>
      <c r="J4" s="1" t="s">
        <v>21</v>
      </c>
      <c r="L4" s="9" t="s">
        <v>10</v>
      </c>
      <c r="M4" s="12" t="s">
        <v>11</v>
      </c>
      <c r="N4" s="16" t="s">
        <v>12</v>
      </c>
      <c r="O4" s="3" t="s">
        <v>13</v>
      </c>
      <c r="P4" s="3" t="s">
        <v>14</v>
      </c>
      <c r="Q4" s="48" t="s">
        <v>15</v>
      </c>
      <c r="R4" s="13">
        <v>1</v>
      </c>
      <c r="S4" s="12" t="s">
        <v>6</v>
      </c>
      <c r="T4" s="18" t="s">
        <v>7</v>
      </c>
      <c r="U4" s="19" t="s">
        <v>8</v>
      </c>
      <c r="V4" s="19" t="s">
        <v>9</v>
      </c>
      <c r="W4">
        <v>1</v>
      </c>
      <c r="Y4">
        <v>5</v>
      </c>
      <c r="AB4" s="4" t="s">
        <v>98</v>
      </c>
      <c r="AC4" t="s">
        <v>99</v>
      </c>
      <c r="AF4" s="16" t="s">
        <v>2</v>
      </c>
      <c r="AG4" s="3" t="s">
        <v>3</v>
      </c>
      <c r="AH4" s="33" t="s">
        <v>171</v>
      </c>
      <c r="AI4" t="s">
        <v>161</v>
      </c>
      <c r="AJ4" t="s">
        <v>172</v>
      </c>
      <c r="AM4" s="42" t="s">
        <v>12</v>
      </c>
      <c r="AN4" s="41" t="s">
        <v>161</v>
      </c>
    </row>
    <row r="5" spans="1:40">
      <c r="A5" s="1" t="s">
        <v>22</v>
      </c>
      <c r="B5" s="1" t="s">
        <v>23</v>
      </c>
      <c r="C5" s="1" t="s">
        <v>24</v>
      </c>
      <c r="D5" s="1" t="s">
        <v>25</v>
      </c>
      <c r="G5" s="1" t="s">
        <v>42</v>
      </c>
      <c r="H5" s="1" t="s">
        <v>43</v>
      </c>
      <c r="J5" s="1" t="s">
        <v>46</v>
      </c>
      <c r="L5" s="9" t="s">
        <v>10</v>
      </c>
      <c r="M5" s="12" t="s">
        <v>16</v>
      </c>
      <c r="N5" s="16" t="s">
        <v>17</v>
      </c>
      <c r="O5" s="3" t="s">
        <v>18</v>
      </c>
      <c r="P5" s="3" t="s">
        <v>19</v>
      </c>
      <c r="Q5" s="48" t="s">
        <v>20</v>
      </c>
      <c r="R5" s="13">
        <v>1</v>
      </c>
      <c r="S5" s="12" t="s">
        <v>6</v>
      </c>
      <c r="T5" s="18" t="s">
        <v>7</v>
      </c>
      <c r="U5" s="19" t="s">
        <v>8</v>
      </c>
      <c r="V5" s="19" t="s">
        <v>9</v>
      </c>
      <c r="W5">
        <v>1</v>
      </c>
      <c r="Y5">
        <v>5</v>
      </c>
      <c r="AB5" s="4" t="s">
        <v>100</v>
      </c>
      <c r="AC5" t="s">
        <v>101</v>
      </c>
      <c r="AF5" s="16" t="s">
        <v>12</v>
      </c>
      <c r="AG5" s="3" t="s">
        <v>13</v>
      </c>
      <c r="AH5" s="33" t="s">
        <v>171</v>
      </c>
      <c r="AI5" t="s">
        <v>161</v>
      </c>
      <c r="AJ5" t="s">
        <v>173</v>
      </c>
      <c r="AM5" s="42" t="s">
        <v>17</v>
      </c>
      <c r="AN5" s="41" t="s">
        <v>161</v>
      </c>
    </row>
    <row r="6" spans="1:40">
      <c r="A6" s="1" t="s">
        <v>27</v>
      </c>
      <c r="B6" s="1" t="s">
        <v>28</v>
      </c>
      <c r="C6" s="1" t="s">
        <v>29</v>
      </c>
      <c r="D6" s="1" t="s">
        <v>30</v>
      </c>
      <c r="L6" s="9" t="s">
        <v>21</v>
      </c>
      <c r="M6" s="12" t="s">
        <v>22</v>
      </c>
      <c r="N6" s="16" t="s">
        <v>23</v>
      </c>
      <c r="O6" s="3" t="s">
        <v>24</v>
      </c>
      <c r="P6" s="3" t="s">
        <v>25</v>
      </c>
      <c r="Q6" s="33" t="s">
        <v>26</v>
      </c>
      <c r="R6" s="13">
        <v>1</v>
      </c>
      <c r="S6" s="12" t="s">
        <v>6</v>
      </c>
      <c r="T6" s="18" t="s">
        <v>7</v>
      </c>
      <c r="U6" s="19" t="s">
        <v>8</v>
      </c>
      <c r="V6" s="19" t="s">
        <v>9</v>
      </c>
      <c r="X6">
        <v>4</v>
      </c>
      <c r="AB6" s="4" t="s">
        <v>102</v>
      </c>
      <c r="AC6" t="s">
        <v>103</v>
      </c>
      <c r="AF6" s="16" t="s">
        <v>17</v>
      </c>
      <c r="AG6" s="3" t="s">
        <v>18</v>
      </c>
      <c r="AH6" s="33" t="s">
        <v>171</v>
      </c>
      <c r="AI6" t="s">
        <v>161</v>
      </c>
      <c r="AJ6" t="s">
        <v>174</v>
      </c>
      <c r="AM6" s="42" t="s">
        <v>23</v>
      </c>
      <c r="AN6" s="41" t="s">
        <v>162</v>
      </c>
    </row>
    <row r="7" spans="1:40" ht="31.5">
      <c r="A7" s="1" t="s">
        <v>37</v>
      </c>
      <c r="B7" s="1" t="s">
        <v>38</v>
      </c>
      <c r="C7" s="1" t="s">
        <v>39</v>
      </c>
      <c r="D7" s="1" t="s">
        <v>40</v>
      </c>
      <c r="L7" s="9" t="s">
        <v>0</v>
      </c>
      <c r="M7" s="12" t="s">
        <v>27</v>
      </c>
      <c r="N7" s="16" t="s">
        <v>28</v>
      </c>
      <c r="O7" s="3" t="s">
        <v>29</v>
      </c>
      <c r="P7" s="3" t="s">
        <v>30</v>
      </c>
      <c r="Q7" s="34" t="s">
        <v>31</v>
      </c>
      <c r="R7" s="13">
        <v>1</v>
      </c>
      <c r="S7" s="12" t="s">
        <v>32</v>
      </c>
      <c r="T7" s="18" t="s">
        <v>33</v>
      </c>
      <c r="U7" s="19" t="s">
        <v>34</v>
      </c>
      <c r="V7" s="19" t="s">
        <v>35</v>
      </c>
      <c r="Y7">
        <v>5</v>
      </c>
      <c r="AB7" s="22" t="s">
        <v>104</v>
      </c>
      <c r="AC7" t="s">
        <v>105</v>
      </c>
      <c r="AF7" s="16" t="s">
        <v>23</v>
      </c>
      <c r="AG7" s="3" t="s">
        <v>24</v>
      </c>
      <c r="AH7" s="33" t="s">
        <v>171</v>
      </c>
      <c r="AI7" t="s">
        <v>162</v>
      </c>
      <c r="AJ7" t="s">
        <v>175</v>
      </c>
      <c r="AM7" s="42" t="s">
        <v>28</v>
      </c>
      <c r="AN7" s="41" t="s">
        <v>163</v>
      </c>
    </row>
    <row r="8" spans="1:40" ht="31.5">
      <c r="A8" s="1" t="s">
        <v>47</v>
      </c>
      <c r="B8" s="1" t="s">
        <v>48</v>
      </c>
      <c r="C8" s="1" t="s">
        <v>49</v>
      </c>
      <c r="D8" s="1" t="s">
        <v>50</v>
      </c>
      <c r="L8" s="9" t="s">
        <v>10</v>
      </c>
      <c r="M8" s="12" t="s">
        <v>27</v>
      </c>
      <c r="N8" s="16" t="s">
        <v>28</v>
      </c>
      <c r="O8" s="3" t="s">
        <v>29</v>
      </c>
      <c r="P8" s="3" t="s">
        <v>30</v>
      </c>
      <c r="Q8" s="49" t="s">
        <v>36</v>
      </c>
      <c r="R8" s="13">
        <v>2</v>
      </c>
      <c r="S8" s="12" t="s">
        <v>32</v>
      </c>
      <c r="T8" s="18" t="s">
        <v>33</v>
      </c>
      <c r="U8" s="19" t="s">
        <v>34</v>
      </c>
      <c r="V8" s="19" t="s">
        <v>35</v>
      </c>
      <c r="W8">
        <v>1</v>
      </c>
      <c r="Y8">
        <v>5</v>
      </c>
      <c r="AB8" s="22" t="s">
        <v>106</v>
      </c>
      <c r="AC8" t="s">
        <v>107</v>
      </c>
      <c r="AF8" s="16" t="s">
        <v>28</v>
      </c>
      <c r="AG8" s="3" t="s">
        <v>29</v>
      </c>
      <c r="AH8" s="33" t="s">
        <v>171</v>
      </c>
      <c r="AI8" t="s">
        <v>163</v>
      </c>
      <c r="AJ8" t="s">
        <v>176</v>
      </c>
      <c r="AM8" s="42" t="s">
        <v>38</v>
      </c>
      <c r="AN8" s="41" t="s">
        <v>178</v>
      </c>
    </row>
    <row r="9" spans="1:40">
      <c r="A9" s="1" t="s">
        <v>52</v>
      </c>
      <c r="B9" s="1" t="s">
        <v>53</v>
      </c>
      <c r="C9" s="1" t="s">
        <v>54</v>
      </c>
      <c r="D9" s="1" t="s">
        <v>55</v>
      </c>
      <c r="L9" s="9" t="s">
        <v>21</v>
      </c>
      <c r="M9" s="12" t="s">
        <v>37</v>
      </c>
      <c r="N9" s="16" t="s">
        <v>38</v>
      </c>
      <c r="O9" s="3" t="s">
        <v>39</v>
      </c>
      <c r="P9" s="3" t="s">
        <v>40</v>
      </c>
      <c r="Q9" s="33" t="s">
        <v>41</v>
      </c>
      <c r="R9" s="13">
        <v>1</v>
      </c>
      <c r="S9" s="12" t="s">
        <v>42</v>
      </c>
      <c r="T9" s="18" t="s">
        <v>43</v>
      </c>
      <c r="U9" s="19" t="s">
        <v>44</v>
      </c>
      <c r="V9" s="19" t="s">
        <v>45</v>
      </c>
      <c r="AB9" s="22" t="s">
        <v>108</v>
      </c>
      <c r="AC9" t="s">
        <v>109</v>
      </c>
      <c r="AF9" s="16" t="s">
        <v>28</v>
      </c>
      <c r="AG9" s="3" t="s">
        <v>29</v>
      </c>
      <c r="AH9" s="33" t="s">
        <v>171</v>
      </c>
      <c r="AI9" t="s">
        <v>163</v>
      </c>
      <c r="AJ9" t="s">
        <v>177</v>
      </c>
      <c r="AM9" s="42" t="s">
        <v>48</v>
      </c>
      <c r="AN9" s="41" t="s">
        <v>178</v>
      </c>
    </row>
    <row r="10" spans="1:40">
      <c r="L10" s="9" t="s">
        <v>46</v>
      </c>
      <c r="M10" s="12" t="s">
        <v>47</v>
      </c>
      <c r="N10" s="16" t="s">
        <v>48</v>
      </c>
      <c r="O10" s="3" t="s">
        <v>49</v>
      </c>
      <c r="P10" s="3" t="s">
        <v>50</v>
      </c>
      <c r="Q10" s="33" t="s">
        <v>51</v>
      </c>
      <c r="R10" s="13">
        <v>1</v>
      </c>
      <c r="S10" s="12" t="s">
        <v>42</v>
      </c>
      <c r="T10" s="18" t="s">
        <v>43</v>
      </c>
      <c r="U10" s="19" t="s">
        <v>44</v>
      </c>
      <c r="V10" s="19" t="s">
        <v>45</v>
      </c>
      <c r="AB10" s="22" t="s">
        <v>110</v>
      </c>
      <c r="AC10" t="s">
        <v>111</v>
      </c>
      <c r="AF10" s="16" t="s">
        <v>38</v>
      </c>
      <c r="AG10" s="3" t="s">
        <v>39</v>
      </c>
      <c r="AH10" s="33" t="s">
        <v>171</v>
      </c>
      <c r="AI10" t="s">
        <v>178</v>
      </c>
      <c r="AJ10" t="s">
        <v>179</v>
      </c>
      <c r="AM10" s="42" t="s">
        <v>53</v>
      </c>
      <c r="AN10" s="41" t="s">
        <v>178</v>
      </c>
    </row>
    <row r="11" spans="1:40">
      <c r="L11" s="9" t="s">
        <v>0</v>
      </c>
      <c r="M11" s="12" t="s">
        <v>52</v>
      </c>
      <c r="N11" s="16" t="s">
        <v>53</v>
      </c>
      <c r="O11" s="3" t="s">
        <v>54</v>
      </c>
      <c r="P11" s="3" t="s">
        <v>55</v>
      </c>
      <c r="Q11" s="33" t="s">
        <v>56</v>
      </c>
      <c r="R11" s="13">
        <v>1</v>
      </c>
      <c r="S11" s="12" t="s">
        <v>42</v>
      </c>
      <c r="T11" s="18" t="s">
        <v>43</v>
      </c>
      <c r="U11" s="19" t="s">
        <v>44</v>
      </c>
      <c r="V11" s="19" t="s">
        <v>45</v>
      </c>
      <c r="X11">
        <v>4</v>
      </c>
      <c r="Y11">
        <v>5</v>
      </c>
      <c r="AB11" s="22" t="s">
        <v>112</v>
      </c>
      <c r="AC11" t="s">
        <v>113</v>
      </c>
      <c r="AF11" s="16" t="s">
        <v>48</v>
      </c>
      <c r="AG11" s="3" t="s">
        <v>49</v>
      </c>
      <c r="AH11" s="33" t="s">
        <v>171</v>
      </c>
      <c r="AI11" t="s">
        <v>178</v>
      </c>
      <c r="AJ11" t="s">
        <v>180</v>
      </c>
      <c r="AM11"/>
      <c r="AN11"/>
    </row>
    <row r="12" spans="1:40" ht="17.25" thickBot="1">
      <c r="L12" s="10" t="s">
        <v>46</v>
      </c>
      <c r="M12" s="14" t="s">
        <v>52</v>
      </c>
      <c r="N12" s="17" t="s">
        <v>53</v>
      </c>
      <c r="O12" s="3" t="s">
        <v>54</v>
      </c>
      <c r="P12" s="3" t="s">
        <v>55</v>
      </c>
      <c r="Q12" s="35" t="s">
        <v>57</v>
      </c>
      <c r="R12" s="15">
        <v>1</v>
      </c>
      <c r="S12" s="14" t="s">
        <v>42</v>
      </c>
      <c r="T12" s="20" t="s">
        <v>43</v>
      </c>
      <c r="U12" s="19" t="s">
        <v>44</v>
      </c>
      <c r="V12" s="19" t="s">
        <v>45</v>
      </c>
      <c r="X12">
        <v>4</v>
      </c>
      <c r="AB12" s="22" t="s">
        <v>114</v>
      </c>
      <c r="AC12" t="s">
        <v>115</v>
      </c>
      <c r="AF12" s="16" t="s">
        <v>53</v>
      </c>
      <c r="AG12" s="3" t="s">
        <v>54</v>
      </c>
      <c r="AH12" s="33" t="s">
        <v>171</v>
      </c>
      <c r="AI12" t="s">
        <v>178</v>
      </c>
      <c r="AJ12" t="s">
        <v>181</v>
      </c>
      <c r="AM12"/>
      <c r="AN12"/>
    </row>
    <row r="13" spans="1:40" ht="18" thickTop="1" thickBot="1">
      <c r="AB13" s="22" t="s">
        <v>116</v>
      </c>
      <c r="AC13" t="s">
        <v>117</v>
      </c>
      <c r="AF13" s="17" t="s">
        <v>53</v>
      </c>
      <c r="AG13" s="3" t="s">
        <v>54</v>
      </c>
      <c r="AH13" s="35" t="s">
        <v>171</v>
      </c>
      <c r="AI13" t="s">
        <v>178</v>
      </c>
      <c r="AJ13" t="s">
        <v>182</v>
      </c>
      <c r="AM13"/>
      <c r="AN13"/>
    </row>
    <row r="14" spans="1:40" ht="17.25" thickTop="1">
      <c r="AB14" s="22" t="s">
        <v>118</v>
      </c>
      <c r="AC14" t="s">
        <v>119</v>
      </c>
      <c r="AM14"/>
      <c r="AN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</vt:lpstr>
      <vt:lpstr>Final (after reviewing)</vt:lpstr>
      <vt:lpstr>Final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2023-07-26T06:19:51Z</dcterms:created>
  <dcterms:modified xsi:type="dcterms:W3CDTF">2024-08-02T03:52:31Z</dcterms:modified>
</cp:coreProperties>
</file>