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.rpenuela\Downloads\eclipse-jee-2022-03-R-win32-x86_64\workspace\ExcelCompared\src\resources\input\excels\"/>
    </mc:Choice>
  </mc:AlternateContent>
  <xr:revisionPtr revIDLastSave="0" documentId="13_ncr:1_{CE58ABCD-71AF-4563-8D9F-D3BCF492FD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embros" sheetId="14" r:id="rId1"/>
    <sheet name="Proyectos" sheetId="9" r:id="rId2"/>
    <sheet name="Tareas y marrones" sheetId="10" r:id="rId3"/>
    <sheet name="Udemy" sheetId="15" r:id="rId4"/>
    <sheet name="Nivel" sheetId="6" state="hidden" r:id="rId5"/>
    <sheet name="Grupo" sheetId="7" state="hidden" r:id="rId6"/>
    <sheet name="Valores" sheetId="3" r:id="rId7"/>
    <sheet name="Categorías" sheetId="4" r:id="rId8"/>
    <sheet name="Pirámide" sheetId="8" r:id="rId9"/>
    <sheet name="MiembrosTeams" sheetId="16" r:id="rId10"/>
  </sheets>
  <definedNames>
    <definedName name="_xlnm._FilterDatabase" localSheetId="7" hidden="1">Categorías!$A$1:$A$5</definedName>
    <definedName name="_xlnm._FilterDatabase" localSheetId="5" hidden="1">Grupo!$A$1:$A$26</definedName>
    <definedName name="_xlnm._FilterDatabase" localSheetId="0" hidden="1">Miembros!$A$1:$AA$84</definedName>
    <definedName name="_xlnm._FilterDatabase" localSheetId="4" hidden="1">Nivel!$A$1:$A$36</definedName>
    <definedName name="_xlnm._FilterDatabase" localSheetId="1" hidden="1">Proyectos!$A$1:$J$1</definedName>
    <definedName name="_xlnm._FilterDatabase" localSheetId="2" hidden="1">'Tareas y marrones'!$A$1:$I$15</definedName>
    <definedName name="_xlchart.v2.0" hidden="1">Pirámide!$A$16:$A$19</definedName>
    <definedName name="_xlchart.v2.1" hidden="1">Pirámide!$B$16:$B$19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AB84" i="14"/>
  <c r="AB78" i="14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2" i="14"/>
  <c r="AB61" i="14"/>
  <c r="AB59" i="14"/>
  <c r="AB58" i="14"/>
  <c r="AB57" i="14"/>
  <c r="AB56" i="14"/>
  <c r="AB55" i="14"/>
  <c r="AB54" i="14"/>
  <c r="AB53" i="14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4" i="14"/>
  <c r="AB33" i="14"/>
  <c r="AB32" i="14"/>
  <c r="AB31" i="14"/>
  <c r="AB30" i="14"/>
  <c r="AB29" i="14"/>
  <c r="AB28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B2" i="14"/>
  <c r="D1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1" i="16"/>
  <c r="G1" i="9"/>
  <c r="C17" i="9"/>
  <c r="C10" i="9"/>
  <c r="C18" i="9"/>
  <c r="C14" i="9"/>
  <c r="C6" i="9"/>
  <c r="C19" i="9"/>
  <c r="C4" i="9"/>
  <c r="C11" i="9"/>
  <c r="C3" i="9"/>
  <c r="C5" i="9"/>
  <c r="C20" i="9"/>
  <c r="C21" i="9"/>
  <c r="C22" i="9"/>
  <c r="C15" i="9"/>
  <c r="C23" i="9"/>
  <c r="C24" i="9"/>
  <c r="C25" i="9"/>
  <c r="C26" i="9"/>
  <c r="C27" i="9"/>
  <c r="C7" i="9"/>
  <c r="C28" i="9"/>
  <c r="C12" i="9"/>
  <c r="C8" i="9"/>
  <c r="C29" i="9"/>
  <c r="C9" i="9"/>
  <c r="C30" i="9"/>
  <c r="C31" i="9"/>
  <c r="C32" i="9"/>
  <c r="C33" i="9"/>
  <c r="C34" i="9"/>
  <c r="C16" i="9"/>
  <c r="C35" i="9"/>
  <c r="C36" i="9"/>
  <c r="C13" i="9"/>
  <c r="B17" i="8"/>
  <c r="B18" i="8"/>
  <c r="B19" i="8"/>
  <c r="B20" i="8"/>
  <c r="B16" i="8"/>
  <c r="B3" i="8"/>
  <c r="B4" i="8"/>
  <c r="B5" i="8"/>
  <c r="B6" i="8"/>
  <c r="B7" i="8"/>
  <c r="B8" i="8"/>
  <c r="B2" i="8"/>
  <c r="E1" i="9" l="1"/>
</calcChain>
</file>

<file path=xl/sharedStrings.xml><?xml version="1.0" encoding="utf-8"?>
<sst xmlns="http://schemas.openxmlformats.org/spreadsheetml/2006/main" count="1519" uniqueCount="679">
  <si>
    <t>Nº Emp</t>
  </si>
  <si>
    <t>Nombre</t>
  </si>
  <si>
    <t>Oficina</t>
  </si>
  <si>
    <t>Categoría</t>
  </si>
  <si>
    <t>Rol ppal</t>
  </si>
  <si>
    <t>Nivel D</t>
  </si>
  <si>
    <t>Becario</t>
  </si>
  <si>
    <t>Evaluacion</t>
  </si>
  <si>
    <t>Cod. Proy.</t>
  </si>
  <si>
    <t>Proyectos</t>
  </si>
  <si>
    <t>Responsable</t>
  </si>
  <si>
    <t>Tecnologías/Habilidades</t>
  </si>
  <si>
    <t>Certificaciones</t>
  </si>
  <si>
    <t>Comentarios - Evolución</t>
  </si>
  <si>
    <t>F. incorporación</t>
  </si>
  <si>
    <t xml:space="preserve">Formación </t>
  </si>
  <si>
    <t>F. obj. formación</t>
  </si>
  <si>
    <t>Baja</t>
  </si>
  <si>
    <t>Evaluador</t>
  </si>
  <si>
    <t>Eval. oficial</t>
  </si>
  <si>
    <t>Convocado</t>
  </si>
  <si>
    <t>F. Convocatoria</t>
  </si>
  <si>
    <t>Correlación grupo teams</t>
  </si>
  <si>
    <t>Alberto Gutiérrez Saez</t>
  </si>
  <si>
    <t>Madrid</t>
  </si>
  <si>
    <t>Project Manager</t>
  </si>
  <si>
    <t>Team Lead</t>
  </si>
  <si>
    <t>Expert</t>
  </si>
  <si>
    <t>Convocada</t>
  </si>
  <si>
    <t>667-1 539-1</t>
  </si>
  <si>
    <t>OpenBank - Teller Visual Development with Model Bank
MásMóvil - Plataforma Web B2B Canal Venta Online</t>
  </si>
  <si>
    <t>Jose María Busto
Alberto Lera</t>
  </si>
  <si>
    <t>Java, SpringBoot, SQL, JPA, AngularJS, React</t>
  </si>
  <si>
    <t>Java, Java EE, .Net</t>
  </si>
  <si>
    <t>Cristina Virginia Díaz Moreno</t>
  </si>
  <si>
    <t>Software Engineer</t>
  </si>
  <si>
    <t>FullStack</t>
  </si>
  <si>
    <t>Proficient</t>
  </si>
  <si>
    <t>Carlos Gonzalo Castellanos</t>
  </si>
  <si>
    <t>Technical Lead</t>
  </si>
  <si>
    <t>Competent</t>
  </si>
  <si>
    <t>398-4
56-4</t>
  </si>
  <si>
    <t>Junta de Andalucía - Servicio de apoyo al desarrollo de los sistemas de información del IAAP
Presidencia - Webs Objetivo 2030 y Pobreza infantil</t>
  </si>
  <si>
    <t>Eduardo Diaz Crespo
Fernando Lopez Teso</t>
  </si>
  <si>
    <t>Java, SpringBoot, SQL, MongoDB</t>
  </si>
  <si>
    <t>PMI ACP</t>
  </si>
  <si>
    <t>Rebeca Delgado Coronado</t>
  </si>
  <si>
    <t>Back</t>
  </si>
  <si>
    <t>15-82 1357-1</t>
  </si>
  <si>
    <t>KACS: Soporte y Mantenimiento del proyectos (Gestión de Indisponiblidades) 
EXP P.A. 17/21 - EVA - SERVICIO PARA INTEGRAR LA TRANSVERSALIDAD DE GÉNERO EN EL DISEÑO, DESARROLLO Y EVALUACIÓN DE LAS POLÍTICAS PÚBLICAS DE ACTIVACI</t>
  </si>
  <si>
    <t>Guillermo Ortega de Pablo 
Emilio Calvo-Parra Júlvez</t>
  </si>
  <si>
    <t>Java, Spring, Maven, JSP, Javascript, Hibernate, SQL, Springboot, JUnit, Mockito, Docker</t>
  </si>
  <si>
    <t>SpringBoot, Microservicios, Java 11, Cloud</t>
  </si>
  <si>
    <t>Iván Horcajo Vaquerizo</t>
  </si>
  <si>
    <t>Advanced Beginner</t>
  </si>
  <si>
    <t>411-1</t>
  </si>
  <si>
    <t>AESA - Mantenimiento de aplicaciones Java - Lote 1</t>
  </si>
  <si>
    <t>Isabel Reina Díaz</t>
  </si>
  <si>
    <t>Java, SpringBoot, BluePrism, SQL, API Rest, PL/SQL, Hibernate, CXF, JSP, Maven, Jenkins, Sonar</t>
  </si>
  <si>
    <t>Scrum Fundamentals Certified (SFC), Pix4Dmapper fundamentals</t>
  </si>
  <si>
    <t>Java, SpringBoot, BBDD</t>
  </si>
  <si>
    <t>Eduardo Luque Márquez</t>
  </si>
  <si>
    <t>Sevilla</t>
  </si>
  <si>
    <t>590-4
1010-1	
1010-2	
807-7	
627-4</t>
  </si>
  <si>
    <t>Iturri - Mantenimiento de la Arquitectura de BI y de las Herramientas para la Explotación
IECA - Visualización Inteligente de Datos
IECA - Diseño, construcción e implantación de los portales web específicos
UNEI - Soporte Filemaker
Andalucía Emprende - Servicios de mtto correctivo y adaptativo de la aplicación Aplic@</t>
  </si>
  <si>
    <t>Eduardo Diaz Crespo
Antonio Marín Pastor</t>
  </si>
  <si>
    <t xml:space="preserve">PHP, Laravel, C#, Java, API REST, MySQL, SQL Server, Oracle BBDD </t>
  </si>
  <si>
    <t xml:space="preserve">PMP, Certified Scrum Master, ITIL Foundation, PRINCE2 Foundation </t>
  </si>
  <si>
    <t>Juan López</t>
  </si>
  <si>
    <t>Si</t>
  </si>
  <si>
    <t>Juan López Miranda</t>
  </si>
  <si>
    <t>174-9
23-5
482-9
285-33</t>
  </si>
  <si>
    <t>enel edistribucion - Soporte Globa
ENAIRE - Desarrollo de aplicaciones Agile
AURA - Nuevo Portal Web Corporativo
CASER - Red Colaboradores</t>
  </si>
  <si>
    <t>Martín Jesús López Lozano
Isabel Reina Díaz
Roberto de Miguel Aznar
Carlos García-Gill de las Heras</t>
  </si>
  <si>
    <t>Scrum Master
Scrum Product Owner</t>
  </si>
  <si>
    <t>Prince2, Angular</t>
  </si>
  <si>
    <t>Diego García Casado</t>
  </si>
  <si>
    <t>Fuera de Babel desde el 9-mar</t>
  </si>
  <si>
    <t>627-4</t>
  </si>
  <si>
    <t>Andalucía Emprende - Servicios de mtto correctivo y adaptativo de la aplicación Aplic@</t>
  </si>
  <si>
    <t>Java,Spring,Struts,Maven,JSP,Hibernate,JUnit,Sonar,JavaScript,JQuery</t>
  </si>
  <si>
    <t>Spring Boot y Angular</t>
  </si>
  <si>
    <t>Sí</t>
  </si>
  <si>
    <t>Marta Román Vara</t>
  </si>
  <si>
    <t>410-20</t>
  </si>
  <si>
    <t>Línea Directa Aseguradora - Hogar</t>
  </si>
  <si>
    <t>Julio Lozano Blanco</t>
  </si>
  <si>
    <t>Java 11, Scrum Master</t>
  </si>
  <si>
    <t>Iciar Gallego Ávila</t>
  </si>
  <si>
    <t>Alejandro Ramón Cervera Rodríguez
Julio Lozano Blanco</t>
  </si>
  <si>
    <t>Java, SpringBoot, API REST, Struts, JavaScript, jQuery, Oracle, SQL</t>
  </si>
  <si>
    <t>Quiere certificarse en Java por su cuenta</t>
  </si>
  <si>
    <t>Javier Alonso Jimena</t>
  </si>
  <si>
    <t>Architect</t>
  </si>
  <si>
    <t>410-19</t>
  </si>
  <si>
    <t>Línea Directa Aseguradora - AT Arquitectura</t>
  </si>
  <si>
    <t>Java, Spring, SQL, Oracle</t>
  </si>
  <si>
    <t>Javier Rodríguez Guijarro</t>
  </si>
  <si>
    <t>Línea Directa Aseguradora - Estructurales</t>
  </si>
  <si>
    <t>Julio Lozano Blanco                               Alejandro Ramón Cervera Rodríguez</t>
  </si>
  <si>
    <t>Java, JavaScript, HTML, JSP, CSS, Spring, API REST, Bootstrap, Oracle, SQL, jQuery, PL/SQL, Hibernate</t>
  </si>
  <si>
    <t>Me gustaría aprender más de Spring y nuevas versiones de java, también aprender microservicios, dockers. Tiene dificultad para ir las formaciones por tema de horarios</t>
  </si>
  <si>
    <t>Alberto Germán Arias Del Cerro</t>
  </si>
  <si>
    <t>la aplicación orquestaba llamadas al elId o abría una url/iframe para exter</t>
  </si>
  <si>
    <t>136-6</t>
  </si>
  <si>
    <t>ACD - Servicio de mtto evolutivo y correctivo de los sistemas de información Andalucía Compromiso Digital</t>
  </si>
  <si>
    <t>Jefe de Proyecto: Ana Elvira Recio Corral  Gerente del Proyecto: Eduardo Díaz Crespo, Otros Responsables: Alberto Gutiérrez Sáez, Alejandro Ramón Cervera Rodríguez</t>
  </si>
  <si>
    <t>Java,Spring, Struts, Hibernate,Liferay</t>
  </si>
  <si>
    <t>Vanesa Gallardo Benítez</t>
  </si>
  <si>
    <t>Java, JavaScript, HTML, JSP, CSS, SpringBoot, API REST, Struts, jQuery, Oracle, SQL, Bootstrap</t>
  </si>
  <si>
    <t>Spring Boot y Microservicios con API Rest, Docker, Hibernate y Node JS</t>
  </si>
  <si>
    <t>Ronald Antonio Rivas Ramírez</t>
  </si>
  <si>
    <t>Java, JavaScript, HTML, JSP, CSS, Android Studio Java, Spring, API REST, Bootstrap, Oracle, SQL, jQuery</t>
  </si>
  <si>
    <t>Aprender Python con Django y Angular</t>
  </si>
  <si>
    <t>Cristian López Cervera</t>
  </si>
  <si>
    <t>Cobol, CICS y DB2</t>
  </si>
  <si>
    <t>Java</t>
  </si>
  <si>
    <t>Ignacio Barco Cano</t>
  </si>
  <si>
    <t>Fuera de Babel desde el 14-mar</t>
  </si>
  <si>
    <t>AESA</t>
  </si>
  <si>
    <t>Java, SpringBoot, SQL, ORACLE, API Rest</t>
  </si>
  <si>
    <t>Certificación Spring</t>
  </si>
  <si>
    <t>Está a disgusto</t>
  </si>
  <si>
    <t>Enoc Muñoz Rodriguez</t>
  </si>
  <si>
    <t>Java, SpringBoot, SQL, API Rest, PL/SQL, Hibernate, Maven, Jenkins, Sonar</t>
  </si>
  <si>
    <t>certificación de Java 8</t>
  </si>
  <si>
    <t>Iván Menéndez García</t>
  </si>
  <si>
    <t>Asturias</t>
  </si>
  <si>
    <t>928-3</t>
  </si>
  <si>
    <t>Soporte SESPA - Prórroga 2022 (primer semestre)</t>
  </si>
  <si>
    <t>Fernando Medina Fernández</t>
  </si>
  <si>
    <t>Responsable equipo de soporte. Calidad del proyecto. Habitualmente SQL. Antiguamente Java y Struts.</t>
  </si>
  <si>
    <t>OCA 12c (certificación en curso)</t>
  </si>
  <si>
    <t>Daniel Fernandez Losada</t>
  </si>
  <si>
    <t>Responsable equipo de desarrollo. Java, Struts, Javascript, HTML, CSS, SQL, Oracle</t>
  </si>
  <si>
    <t>Miguel Villagra Alvarez</t>
  </si>
  <si>
    <t>SQL, Oracle, Cumulocity, Java, Struts, ApplinX</t>
  </si>
  <si>
    <t>Microsoft Azure Fundamentals AZ-900</t>
  </si>
  <si>
    <t>Microsoft Azure Fundamentals (certificación en curso)</t>
  </si>
  <si>
    <t>Alberto Vicente López</t>
  </si>
  <si>
    <t>Java , Struts, SQL, Oracle</t>
  </si>
  <si>
    <t>Certified Terracotta 4.2 Professional (Software AG)
Oracle Database SQL Certified Associate</t>
  </si>
  <si>
    <t>Alejandro Martinez Alvarez</t>
  </si>
  <si>
    <t>Java, Struts, Javascript, HTML, CSS, SQL, Oracle</t>
  </si>
  <si>
    <t>Jose Antonio De Benito Suarez</t>
  </si>
  <si>
    <t>911-10</t>
  </si>
  <si>
    <t>AT Backoffice ALSA 2020</t>
  </si>
  <si>
    <t>Spring, Docker, Java, SQL , Oracle , MySQL, Apigateway webmethod , apiportal webmethod</t>
  </si>
  <si>
    <t>Developing an Apama EPL Application (SAG)</t>
  </si>
  <si>
    <t>Spring Certified Professional (certificación en curso)</t>
  </si>
  <si>
    <t>Alexander David Suntaxi Acosta</t>
  </si>
  <si>
    <t xml:space="preserve">Java, SpringBoot, SQL, API Rest, PL/SQL, Hibernate, Maven, Jenkins, Sonar,Angular(basico),Junit4, test </t>
  </si>
  <si>
    <t>Javier Iglesias Sedano</t>
  </si>
  <si>
    <t>1014-4</t>
  </si>
  <si>
    <t>Homeserve</t>
  </si>
  <si>
    <t xml:space="preserve">Iván Menéndez García
Gerente: Maria del Carmen Belon Taurin </t>
  </si>
  <si>
    <t>Java, SpringBoot, Oracle, API Gateway,Oracle SOA, OSB, BPM, MFT, Weblogic, Docker, Kubernetes, Jenkins, Maven, Git</t>
  </si>
  <si>
    <t>Scrum Master (certificación en curso)</t>
  </si>
  <si>
    <t>Pablo Prol Gómez</t>
  </si>
  <si>
    <t>Fuera de Babel desde el 25-feb</t>
  </si>
  <si>
    <t>Darío García García</t>
  </si>
  <si>
    <t>911-14</t>
  </si>
  <si>
    <t>AT PHP Backoffice ALSA 2021</t>
  </si>
  <si>
    <t>José Antonio De Benito Suárez</t>
  </si>
  <si>
    <t>Java, Spring, Docker, PHP, Html, SQL, MySql</t>
  </si>
  <si>
    <t>Juan Miguel García Agüero</t>
  </si>
  <si>
    <t>COBOL, JCL, CICS y DB2</t>
  </si>
  <si>
    <t>Cristino Suárez García</t>
  </si>
  <si>
    <t>Java, Spring, PHP, Html, SQL, Oracle, MySql</t>
  </si>
  <si>
    <t>Adrián Fernández Cardenal</t>
  </si>
  <si>
    <t>Java, Spring Boot, Angular, SQL</t>
  </si>
  <si>
    <t>Sergio Sánchez Romero</t>
  </si>
  <si>
    <t>Java, Spring, API Rest, Oracle</t>
  </si>
  <si>
    <t>Francisco Javier Melguizo Acedo</t>
  </si>
  <si>
    <t>Novice</t>
  </si>
  <si>
    <t>132-10</t>
  </si>
  <si>
    <t>RTL</t>
  </si>
  <si>
    <t>Ana Elvira Recio Corral</t>
  </si>
  <si>
    <t>Java, SQL, HTML, Tomcat, Oracle</t>
  </si>
  <si>
    <t>Jorge Martínez Terrón</t>
  </si>
  <si>
    <t>Fuera de Babel desde el 22-feb</t>
  </si>
  <si>
    <t>Miguel Acuña Gutiérrez</t>
  </si>
  <si>
    <t>Fuera de Babel desde el 8-feb</t>
  </si>
  <si>
    <t>AngularTS, HTML, CSS , Java, SpringBoot, API Rest, Hibernate, Maven, Jenkins, Sonar</t>
  </si>
  <si>
    <t xml:space="preserve">Curso básico Angular 11, Curso de formación RPA </t>
  </si>
  <si>
    <t>Spring, Angular, SQL</t>
  </si>
  <si>
    <t>Le sustituye Brigit de front</t>
  </si>
  <si>
    <t>Álvaro Frías Balbuena</t>
  </si>
  <si>
    <t>15-82</t>
  </si>
  <si>
    <t>BBVA - KACS: Soporte y Mantenimiento del proyectos (Gestión de Indisponiblidades)</t>
  </si>
  <si>
    <t>Christian Payo Parra</t>
  </si>
  <si>
    <t>650-17</t>
  </si>
  <si>
    <t>COSENTINO: AT DBU MKT-UX/UI 2022</t>
  </si>
  <si>
    <t>Álvaro Tinoco</t>
  </si>
  <si>
    <t>Java,Spring,SQL,Kotlin,Html,Angular</t>
  </si>
  <si>
    <t xml:space="preserve"> Scrum foundation professional</t>
  </si>
  <si>
    <t>Teresa Díaz Ayuga</t>
  </si>
  <si>
    <t>23-5</t>
  </si>
  <si>
    <t>ENAIRE - Desarrollo de aplicaciones Agile</t>
  </si>
  <si>
    <t>Java, Spring Boot, Struts, Hibernate, Angular 8, SQL, Oracle, AngularJS</t>
  </si>
  <si>
    <t>José Antonio González Aguilar</t>
  </si>
  <si>
    <t>Oficina Virtual</t>
  </si>
  <si>
    <t>Oracle SOA, OSB, BPM, MFT, Weblogic</t>
  </si>
  <si>
    <t>Iván Menendez</t>
  </si>
  <si>
    <t>Eduardo del Pozo Lambea</t>
  </si>
  <si>
    <t>David Vargas Moraga</t>
  </si>
  <si>
    <t>Yingying Hu</t>
  </si>
  <si>
    <t>285-31</t>
  </si>
  <si>
    <t>P705.10 Migración Portal Mediador a Liferay DXP</t>
  </si>
  <si>
    <t>Rivera Gutiérrez, Francisco Javier</t>
  </si>
  <si>
    <t>Java, SQL, Spring (Boot, Service, Data, Integration), API Rest, Thymeleaf,  Primefaces, Jquery, PL/SQL, Sonar, Jenkins, Amchart, API SOAP, Liferay</t>
  </si>
  <si>
    <t>Álvaro Peláez Piñera</t>
  </si>
  <si>
    <t>Java, Spring, Struts, Maven, SQL, MySQL, HTML, CSS, Docker</t>
  </si>
  <si>
    <t>Adriano Romero Romero</t>
  </si>
  <si>
    <t>Málaga</t>
  </si>
  <si>
    <t>1345-2</t>
  </si>
  <si>
    <t>L0669: EMT: Desarrollo de evolutivos y adaptativos en Apps</t>
  </si>
  <si>
    <t xml:space="preserve">Coordinación y seguimiento. Consultoría y Análisis de requerimientos. </t>
  </si>
  <si>
    <t>PMP (Project Management Professional)</t>
  </si>
  <si>
    <t>José Carlos Sanjuán Cárdenas</t>
  </si>
  <si>
    <t>Consulting</t>
  </si>
  <si>
    <t>Business Analyst</t>
  </si>
  <si>
    <t>1203-1;1270-1</t>
  </si>
  <si>
    <t>ICA MALAGA: Análisis Inicial del Proyecto de Tramitador Electrónico y mejora de la Aplicación del Colegio;L0665: Ayto Cartagena: Mantenimiento</t>
  </si>
  <si>
    <t>Ana Melendez Calzada;Enrique Relucio Marin Pozuelo</t>
  </si>
  <si>
    <t>Análisis funcional, toma de requisitos, coordinación, seguimiento, PHP, Java</t>
  </si>
  <si>
    <t>CMMI</t>
  </si>
  <si>
    <t>Francisco Javier Castro Mestre</t>
  </si>
  <si>
    <t>1527-2;
1520-1;
Falta
Falta
1207-1;</t>
  </si>
  <si>
    <t>Autoridad Portuaria de Pasaia_Migración de gestor documental a alfresco para eAdmon
L0434: Puerto de Sevilla iDistribuidor Ampliado
Autoridad Portuaria Motril
Autoridad Portuaria Algeciras
L0333: UTE MASFALT - SANDO: Servicio de mantenimiento del Sistema de Gestión para la Conservación y Mejora Viaria de Málaga</t>
  </si>
  <si>
    <t>Carlos Mira Gil
Adriano Antonio Romero Romero</t>
  </si>
  <si>
    <t>ORACLE Certified Profesional Java SE 6 Programmer</t>
  </si>
  <si>
    <t>Sergio Carrasco García</t>
  </si>
  <si>
    <t>Java, Spring, NodeJS, SQL, ANGULAR, Alfresco</t>
  </si>
  <si>
    <t>Javier Alfonso Moreno Cidoncha</t>
  </si>
  <si>
    <t>Turismo andaluz chatbot</t>
  </si>
  <si>
    <t>Jose Antonio Jimenez</t>
  </si>
  <si>
    <t>Java, Spring, Python, PHP, Angular, MySql, Docker</t>
  </si>
  <si>
    <t>Scrum</t>
  </si>
  <si>
    <t>Jaime Palomo Sivianes</t>
  </si>
  <si>
    <t>174-9</t>
  </si>
  <si>
    <t>enel edistribucion - Soporte Globa</t>
  </si>
  <si>
    <t>Go, Docker, Microservicios, GitLab CI, Rest API, SQlite, snaps</t>
  </si>
  <si>
    <t>juan López</t>
  </si>
  <si>
    <t>Xavier Ibáñez Martínez</t>
  </si>
  <si>
    <t>Barcelona</t>
  </si>
  <si>
    <t>Puertos</t>
  </si>
  <si>
    <t>Francisco Javier Rivera Gutiérrez</t>
  </si>
  <si>
    <t>Java, Spring Boot, API REST, Hibernate, JDBC, Javascript, React, SQL, PLSQL, PHP, Laravel, C#, .NET</t>
  </si>
  <si>
    <t>Carlos Doblado Herrero</t>
  </si>
  <si>
    <t>Go, Docker, Microservicios,Rest API, React, SQlite</t>
  </si>
  <si>
    <t>C, Java, Go</t>
  </si>
  <si>
    <t>Borja Vera Casal</t>
  </si>
  <si>
    <t>285-35</t>
  </si>
  <si>
    <t>P634.29 Herramienta de Venta Online</t>
  </si>
  <si>
    <t>Francisco Javier Rivera Gutíerrez</t>
  </si>
  <si>
    <t>Java, Spring Boot, API REST, Scrum, Hibernate, Javascript, Backbone, Jquery, Bootstrap, HTML, CSS, Ionic, Oracle, PostgresSQL</t>
  </si>
  <si>
    <t>Jesús Sánchez García</t>
  </si>
  <si>
    <t>ICO - Oficina de Calidad y Arquitectura (2-6)</t>
  </si>
  <si>
    <t>Amaro González</t>
  </si>
  <si>
    <t>Java, Spring Boot, Rest, SQL, Oracle</t>
  </si>
  <si>
    <t>Oracle Certified Associate Java SE 8 Programmer</t>
  </si>
  <si>
    <t>Alejandro Luis Ortega Serrano</t>
  </si>
  <si>
    <t>823-4</t>
  </si>
  <si>
    <t>SAVIA-Multimap</t>
  </si>
  <si>
    <t>Ricardo Escovar Alonso</t>
  </si>
  <si>
    <t>Python, Django,MySQL, PostgreSQL C++, Docker, Flask</t>
  </si>
  <si>
    <t>Jasle Carrasco Galiano</t>
  </si>
  <si>
    <t>Java ,Docker</t>
  </si>
  <si>
    <t>Alejandro Sánchez Negro</t>
  </si>
  <si>
    <t>285-30</t>
  </si>
  <si>
    <t xml:space="preserve">
P705.10 Migración Portal Mediador a Liferay DXP</t>
  </si>
  <si>
    <t>Java, SQL,Liferay, Spring Boot,Microservicios,Docker,Kubernetes</t>
  </si>
  <si>
    <t xml:space="preserve">Oracle Certified Associate Java SE 8 Programmer
Scrum Master
Scrum Product Owner
</t>
  </si>
  <si>
    <t>Carlos de la Morena Coco</t>
  </si>
  <si>
    <t>823-6</t>
  </si>
  <si>
    <t>AT Nuevas funcionalidades Telemedicina</t>
  </si>
  <si>
    <t>Python, Django, SQL, Docker, Postman, Slack</t>
  </si>
  <si>
    <t>Antonio Vidal Pérez</t>
  </si>
  <si>
    <t>SI</t>
  </si>
  <si>
    <t>Java, Spring, MySQL, Oracle, HTML, Phyton</t>
  </si>
  <si>
    <t>No</t>
  </si>
  <si>
    <t>Carlos Pajuelo Fernández</t>
  </si>
  <si>
    <t>132-11</t>
  </si>
  <si>
    <t>Desarrollo sistema de control de asistencia para la formación</t>
  </si>
  <si>
    <t>Miguel Ángel Aguilar Muñoz</t>
  </si>
  <si>
    <t>Java, Spring Boot, API REST, SQL, HTML5, CSS, JS, Docker</t>
  </si>
  <si>
    <t>LPI Linux Essentials</t>
  </si>
  <si>
    <t xml:space="preserve">13/09/2021
</t>
  </si>
  <si>
    <t>Andrés Ruiz Peñuela</t>
  </si>
  <si>
    <t>Java, poco de python, html y javascript, bbdd sql</t>
  </si>
  <si>
    <t>José Luis Caro Bozzino</t>
  </si>
  <si>
    <t>Cambio de comunidad a Desarrollo Web &amp; Content Solution Platforms</t>
  </si>
  <si>
    <t>285-25</t>
  </si>
  <si>
    <t>Web Pública</t>
  </si>
  <si>
    <t>Adrián Jiménez Torres</t>
  </si>
  <si>
    <t>Java, Spring, Liferay, HTML</t>
  </si>
  <si>
    <t>Javier Bermejo Rodríguez</t>
  </si>
  <si>
    <t>398-4</t>
  </si>
  <si>
    <t>Junta de Andalucía - Servicio de apoyo al desarrollo de los sistemas de información del IAAP</t>
  </si>
  <si>
    <t>Eduardo Díaz Crespo</t>
  </si>
  <si>
    <t>Miguel Morueco González</t>
  </si>
  <si>
    <t>Java, Liferay, HTML, CSS, MySQL, Js</t>
  </si>
  <si>
    <t>Omar Montero Álvarez</t>
  </si>
  <si>
    <t>Django (Python), MySQL, Docker</t>
  </si>
  <si>
    <t>Daniel Casas Espinosa</t>
  </si>
  <si>
    <t>Cambio de comunidad a Front</t>
  </si>
  <si>
    <t>638-7</t>
  </si>
  <si>
    <t>DKV - AMS SALUD 2022</t>
  </si>
  <si>
    <t>JavaScript, HTML, CSS, Angular, Vue, Java, PHP, MySQL</t>
  </si>
  <si>
    <t>Iván Becerra Cabello</t>
  </si>
  <si>
    <t>Django (Python), FastAPI, SQL, Angular, XAMPP, Java, JavaScript</t>
  </si>
  <si>
    <t>Borja Peña Sánchez</t>
  </si>
  <si>
    <t>206-4</t>
  </si>
  <si>
    <t>Desarrollo del registro de Prestadores de servicios de Comunicación</t>
  </si>
  <si>
    <t>Java, MySQL, PostgreSQL, Maven, Hibernate, Spring, HTML, CSS, Angular</t>
  </si>
  <si>
    <t>Sergio Perea Ruiz</t>
  </si>
  <si>
    <t>132-11 
398-4 
847-1</t>
  </si>
  <si>
    <t>Desarrollo sistema de control de asistencia para la formación          
Servicio de apoyo al desarrollo de los sistemas de información del IAAP  	
APP de Información al Pasajero</t>
  </si>
  <si>
    <t>Miguel Angel Aguilar Muñoz
Eduardo Díaz Crespo                     
Álvaro Tinoco Polo</t>
  </si>
  <si>
    <t>Angular, SpringBoot, Java, API REST, SQL, Docker, Node, MongoDB</t>
  </si>
  <si>
    <t>Scrum Fundamentals Certified (SFC)</t>
  </si>
  <si>
    <t>Javier Romero Sánchez</t>
  </si>
  <si>
    <t>Data &amp; Analytics</t>
  </si>
  <si>
    <t>Data Engineer</t>
  </si>
  <si>
    <t>Cambio de comunidad a BigData &amp; Analytics</t>
  </si>
  <si>
    <t>Savia Telemedicina</t>
  </si>
  <si>
    <t>Python, Machine Learning, Google Cloud, TensorFlow, Flask, SQL, Java</t>
  </si>
  <si>
    <t>Natural Language Processing with Classification and Vector Spaces  ||  Introduction to TensorFlow for Artificial Intelligence, Machine Learning, and Deep Learning  ||  Preparing for the Google Cloud Professional Data Engineer Exam  ||  Google Cloud Platform Big Data and Machine Learning Fundamentals</t>
  </si>
  <si>
    <t>Alejandro Cabello González</t>
  </si>
  <si>
    <t>Front</t>
  </si>
  <si>
    <t>Fuera de Babel desde el 11-mar</t>
  </si>
  <si>
    <t xml:space="preserve">Angular, JavaScript, HTML, CSS, SQL, SpringTools, Java, C#, Java EE, Java SE,  </t>
  </si>
  <si>
    <t>Curso desarrollador full stack Java ||Certificado servicios web</t>
  </si>
  <si>
    <t>Antonio Manuel González García</t>
  </si>
  <si>
    <t>Daniel Fernández Losada</t>
  </si>
  <si>
    <t>Java, Struts, SQL, Oracle, HTML, CSS, Javascript.</t>
  </si>
  <si>
    <t>Rafael Salas Castizo</t>
  </si>
  <si>
    <t>174-6
23-5</t>
  </si>
  <si>
    <t>Sistemas e-Sens         
ENAIRE - Desarrollo de aplicaciones Agile</t>
  </si>
  <si>
    <t>Java, Spring Boot, Javascript, MongoDB, Django, Python</t>
  </si>
  <si>
    <t>Beatriz García Ruiz-Adame</t>
  </si>
  <si>
    <t>Java, SQL, HTML, Tomcat, Oracle,Spring Boot, Hibernate, Angular 8</t>
  </si>
  <si>
    <t>María Antonia Hervás Lobo</t>
  </si>
  <si>
    <t>JavaScript, Go, SQLite, Microservicios, Docker</t>
  </si>
  <si>
    <t>Adrian Reyes Tenorio</t>
  </si>
  <si>
    <t>México</t>
  </si>
  <si>
    <t>1494-1</t>
  </si>
  <si>
    <t>L0076: ASMAR - ARMADA . Servicios de implementacion modulo de administración de personas.</t>
  </si>
  <si>
    <t>Fabian Leiva Ravanal</t>
  </si>
  <si>
    <t xml:space="preserve">Python, Flask, Django, MongoDB, PostgreSql, AWS, GCP, IA, Ciencia de Datos </t>
  </si>
  <si>
    <t>Luis Reyes Fernandez</t>
  </si>
  <si>
    <t>Fuera</t>
  </si>
  <si>
    <t>Python, Django, SQL, C++, Docker</t>
  </si>
  <si>
    <t>Raúl Sánchez Pérez</t>
  </si>
  <si>
    <t>Fuera de Babel desde el 24-ene</t>
  </si>
  <si>
    <t>Diego Salvador García Vidal</t>
  </si>
  <si>
    <t>Adrian Reyes Tenorio (compañero en Backend Django)</t>
  </si>
  <si>
    <t>Python, Flask, PostgreSQL, Docker, Machine Learning y Big Data</t>
  </si>
  <si>
    <t>Alberto</t>
  </si>
  <si>
    <t>Youri García Martín</t>
  </si>
  <si>
    <t>Fuera de Centros desde el 1-feb</t>
  </si>
  <si>
    <t>158-4</t>
  </si>
  <si>
    <t>Herramienta de Gestión de Procedimientos de Prevención Ambiental</t>
  </si>
  <si>
    <t>María Naranjo Benítez</t>
  </si>
  <si>
    <t>Java, Spring, Spring Cloud, Maven, SQL, PL/SQL, Vaadin 8, Docker, Kubernetes</t>
  </si>
  <si>
    <t>DevOps, Scrum, ITIL V3</t>
  </si>
  <si>
    <t>Sandra García Olivera</t>
  </si>
  <si>
    <t>682-7</t>
  </si>
  <si>
    <t>Evolutivos Alsa 2022</t>
  </si>
  <si>
    <t>Olaya Menendez Alvarez</t>
  </si>
  <si>
    <t>Java, Spring, Maven, SQL</t>
  </si>
  <si>
    <t>Miguel Angel Aguilar Muñoz</t>
  </si>
  <si>
    <t>PMO</t>
  </si>
  <si>
    <t>PL/SQL, SQL, VB.NET, VBA, ORACLE, RPA, Consultoria/Jefatura Pry. Administración Electrónica.</t>
  </si>
  <si>
    <t xml:space="preserve">PMP, ITIL V3, SCRUM, ISTQB, OCA </t>
  </si>
  <si>
    <t>Serafín Vélez Barrera</t>
  </si>
  <si>
    <t xml:space="preserve"> 823-7</t>
  </si>
  <si>
    <t>SAVIA - Autoservicio</t>
  </si>
  <si>
    <t>Python, Django, Git, PostgreSQL, Docker, SqlServer, Odoo, GTK+</t>
  </si>
  <si>
    <t>Miguel Olivares Escalera</t>
  </si>
  <si>
    <t>Python, Django, Git, PostgreSQL, Docker, AWS</t>
  </si>
  <si>
    <t>Angel Sisamon Acín</t>
  </si>
  <si>
    <t>Python, Django, PostgreSQL, Docker, AWS</t>
  </si>
  <si>
    <t>C. Cli</t>
  </si>
  <si>
    <t>Cliente</t>
  </si>
  <si>
    <t>#</t>
  </si>
  <si>
    <t>Tot. Proy.</t>
  </si>
  <si>
    <t>Tot. Personas</t>
  </si>
  <si>
    <t>ENAIRE</t>
  </si>
  <si>
    <t>Línea Directa</t>
  </si>
  <si>
    <t>Caser</t>
  </si>
  <si>
    <t>Enel</t>
  </si>
  <si>
    <t>Savia (Salud Mapfre)</t>
  </si>
  <si>
    <t>Sespa AG</t>
  </si>
  <si>
    <t>HomeServe</t>
  </si>
  <si>
    <t>JA-CEFTA</t>
  </si>
  <si>
    <t>IAAP - Instituto andaluz de admon. pública</t>
  </si>
  <si>
    <t>Alsa AG</t>
  </si>
  <si>
    <t>BBVA</t>
  </si>
  <si>
    <t>JA - Consejería de agricultura</t>
  </si>
  <si>
    <t>INCM</t>
  </si>
  <si>
    <t>Astilleros y maestranza de la armada</t>
  </si>
  <si>
    <t>Presidencia</t>
  </si>
  <si>
    <t>Andalucía Compromiso Digital</t>
  </si>
  <si>
    <t>JA - CPAPI</t>
  </si>
  <si>
    <t>AURA</t>
  </si>
  <si>
    <t>MásMóvil</t>
  </si>
  <si>
    <t>ITURRI</t>
  </si>
  <si>
    <t>DKV Seguros</t>
  </si>
  <si>
    <t>Consentino</t>
  </si>
  <si>
    <t>OpenBank</t>
  </si>
  <si>
    <t>Alsa</t>
  </si>
  <si>
    <t>UNEI</t>
  </si>
  <si>
    <t>APBA</t>
  </si>
  <si>
    <t>JA - Instituto de cartografría y estadística</t>
  </si>
  <si>
    <t>ICA MALAGA</t>
  </si>
  <si>
    <t>Ayto. Cartagena</t>
  </si>
  <si>
    <t>Ayto. Málaga</t>
  </si>
  <si>
    <t>SEPE Ingenia</t>
  </si>
  <si>
    <t>Autoridad portuaria de Sevilla</t>
  </si>
  <si>
    <t>Proyecto</t>
  </si>
  <si>
    <t>Tipo</t>
  </si>
  <si>
    <t>Petición</t>
  </si>
  <si>
    <t>Peticionario</t>
  </si>
  <si>
    <t>Fecha límite</t>
  </si>
  <si>
    <t>Peti. personas</t>
  </si>
  <si>
    <t>Notas</t>
  </si>
  <si>
    <t>Línea directa</t>
  </si>
  <si>
    <t>Abierto</t>
  </si>
  <si>
    <t>Rotación</t>
  </si>
  <si>
    <t>Icíar sale en enero 2022</t>
  </si>
  <si>
    <t>Alberto Gutiérrez</t>
  </si>
  <si>
    <t>Alejandro Cervera</t>
  </si>
  <si>
    <t>ASAP</t>
  </si>
  <si>
    <t>Buscar proyecto a Icíar</t>
  </si>
  <si>
    <t>SEPE</t>
  </si>
  <si>
    <t>Cerrado</t>
  </si>
  <si>
    <t>Incorporación</t>
  </si>
  <si>
    <t>Senior back (analista)</t>
  </si>
  <si>
    <t>Claudio Nuzzi</t>
  </si>
  <si>
    <t>CORPP202202250004</t>
  </si>
  <si>
    <t>· Arquitectura j2ee.
• Metodología orientación a objetos, UML.
• HTML
• Xml, Xsl y familias de lenguajes asociados.
• Bases de datos Oracle.
• Websphere application developer.
• Creación de componentes servlets, bean y enterprise java bean.
• JavaScript y librerías asociadas.
• Conocimiento y formación en herramientas de integración (RTC, Jenkins…)
• RESTful Web Service.
• SOA.</t>
  </si>
  <si>
    <t>1 analista</t>
  </si>
  <si>
    <t>Javier iglesias</t>
  </si>
  <si>
    <t>Se incorpora Daniel Iglesias Arias el 21/03/2022</t>
  </si>
  <si>
    <t>Rebeca pasa al 100% al SEPE</t>
  </si>
  <si>
    <t>50% de Rebeca de KACS al SEPE, queda al 100% al SEPE (Guillermo intentará negociar un % pequeño directamente con Claudio)</t>
  </si>
  <si>
    <t>KACS</t>
  </si>
  <si>
    <t>Alvaro Frías quiere rotar fuera de KACS</t>
  </si>
  <si>
    <t>Interno centros</t>
  </si>
  <si>
    <t>Mover a Javier Iglesias de arqutiecto, sale Silvia y entra de JP Carlos Gonzalo Castellanos</t>
  </si>
  <si>
    <t>Iván</t>
  </si>
  <si>
    <t>SAVIA</t>
  </si>
  <si>
    <t>Ivan</t>
  </si>
  <si>
    <t>Se va a cambiar de comunidad a BDA porque quiere hacer proyectos de IA y Machine Learning, sino se va a ir de Babel. Se ha ido de Babel, preguntar a Ricardo si necesita a alguien.</t>
  </si>
  <si>
    <t>CASER</t>
  </si>
  <si>
    <t>Salida</t>
  </si>
  <si>
    <t>Borja Vera (a Alsa) Yingying Hu (a Homeserve) y Jasle Carrasco (Reale) en el 1 de abril acaba el proyecto de CASER. También Andrés Ruiz Peñuela y Alejandro Sanchez Negro.</t>
  </si>
  <si>
    <t>Rivera</t>
  </si>
  <si>
    <t>Hablar con Rivera si sale en marzo o no</t>
  </si>
  <si>
    <t>Tirea</t>
  </si>
  <si>
    <t>2 personas para CIMA. Senior back. Java, Spring , Soap, Rest, Mongo, BBDD relacional. Mínimo 3 años de experiencia con capacidad de pensar.</t>
  </si>
  <si>
    <t>Salva</t>
  </si>
  <si>
    <t>Sacar a Alejandro Cabello --&gt; Ya está hecho, hablar con Alejandro y ponerle a prueba</t>
  </si>
  <si>
    <t>Carmen BELON</t>
  </si>
  <si>
    <t>Lo cambian por Antonio Quesada, confirmar</t>
  </si>
  <si>
    <t>Interno</t>
  </si>
  <si>
    <t>Formar y/o evaluar la continuidad de Alejandro Cabello, ha salido de Homeserve con muy mala evaluación</t>
  </si>
  <si>
    <t>Comunidad Back</t>
  </si>
  <si>
    <t>Recibir a Daniel Rodajo Sánchez el 21/03/2022 que se incorpora a AESA</t>
  </si>
  <si>
    <t>Recibir a Daniel Iglesias Arias el 23/03/2022 que se incorpora a HomeServe</t>
  </si>
  <si>
    <t>Recbido</t>
  </si>
  <si>
    <t>Alberto Germán Arias del Cerro sale el 28 de marzo de andalucía compromiso digital al 50% y va a fundaicón unicaja al 50%</t>
  </si>
  <si>
    <t>Maphre</t>
  </si>
  <si>
    <t>Iván Becerra está formándose en WebMethods, hablar con su responsable (Aranzazu) para tener información sobre su continuidad en el proyecto.</t>
  </si>
  <si>
    <t>En el proyecto de Maphre necesitan a un desarrollador de webMethods para tener en continunidad en el proyecto ya que se ha ido un desarrollador. Iván está formándose pero no le pueden dar mucho seguimiento porque están a tope. He establecido un nuevo punto de control con Aranzazu el día 5 de Abril para obtener feedback.</t>
  </si>
  <si>
    <t>El proyecto se acaba en unas semanas (esta semana tienen que entregar pero se retrasa) por lo que hay que ver futuros proyectos de Carlos Pajuelo y Sergio Pérez con Miguel Ángel Aguilar Muñoz</t>
  </si>
  <si>
    <t>En la reunión de evaluación de desempeño de Carlos Pjuelo, Miguél Ángel me ha trasladado que la idea es que seguirá contando con Carlos y también con Sergio para proyectos de la Junta de Andalucía que están en marcha e incluso para proyectos nuevos que puedan surgir.</t>
  </si>
  <si>
    <t>Yingying va a homeserve</t>
  </si>
  <si>
    <t>ALSA</t>
  </si>
  <si>
    <t>Jose Antonio de Benito  (solape mediados finales abril)sale y entra Borja Vera</t>
  </si>
  <si>
    <t>Posibilidad de incorporarse a Tirea (Hablar con Alberto G)</t>
  </si>
  <si>
    <t>Carlos Gonzalo vuelve 18 de abril en homeserve</t>
  </si>
  <si>
    <t>Senior back 5 años y carrera universitaria, microservicios. Enviar a Jose Antonio de Benito</t>
  </si>
  <si>
    <t xml:space="preserve">Podría encajar Cristina de Tirea. Montar equipo previo para un puerto </t>
  </si>
  <si>
    <t>Fundación Unicaja - Monte Activo</t>
  </si>
  <si>
    <t>Alberto Germán - Servicio gestionado al 50%. Problema vacaciones</t>
  </si>
  <si>
    <t>Colaboración</t>
  </si>
  <si>
    <t>Buscar 2 semanas de alguien java para hacer solape de vacaciones de Alberto Germán</t>
  </si>
  <si>
    <t>???</t>
  </si>
  <si>
    <t>Jasle, preguntar si encaja en equipo de Juanmi como devops junior</t>
  </si>
  <si>
    <t>Varios</t>
  </si>
  <si>
    <t>Adriano Romero. Lleva 7 proyectos y se está quedando sin equipo. Hablar con Carlos Mira pra ver cómo gestionamos esto, si hacer un pull de desarrolladores</t>
  </si>
  <si>
    <t xml:space="preserve">José Gabriel Ortega: desasignado desde el 21/03
Luciano Martínez-Almarza: desasignado desde el 21/03 entran en AESA en sustitución de Enoc e Ignacio Barco
</t>
  </si>
  <si>
    <t>Taller de ofertas</t>
  </si>
  <si>
    <t>Preguntar a Marta si alguien le metemos en ofertas</t>
  </si>
  <si>
    <t>INSS</t>
  </si>
  <si>
    <t>Ver si encaja Alejandro Sanchez Negro. Petición : https://jira.babel.es/browse/C0000IPCENS01-1540</t>
  </si>
  <si>
    <t>Asignación de licencias y lista de espera</t>
  </si>
  <si>
    <t>https://babel.udemy.com/organization/home/</t>
  </si>
  <si>
    <t>Histórico de asignaciones</t>
  </si>
  <si>
    <t>Usuario licencia</t>
  </si>
  <si>
    <t>Contraseña</t>
  </si>
  <si>
    <t>Asignado a</t>
  </si>
  <si>
    <t>Tecnología / Curso</t>
  </si>
  <si>
    <t>F. Inicio</t>
  </si>
  <si>
    <t>F. Fin</t>
  </si>
  <si>
    <t>Prioridad</t>
  </si>
  <si>
    <t>Licencia usada</t>
  </si>
  <si>
    <t>alberto.gutierrez@babelgroup.com</t>
  </si>
  <si>
    <t>Cback01.</t>
  </si>
  <si>
    <t>Daniel Rodajo Sánchez</t>
  </si>
  <si>
    <t xml:space="preserve">Java8 y Spring </t>
  </si>
  <si>
    <t>Aprende Docker desde Cero a Swarm y Kubernetes</t>
  </si>
  <si>
    <t>Cristina Díaz Moreno</t>
  </si>
  <si>
    <t>Spring Boot</t>
  </si>
  <si>
    <t>juan.lopez@babelgroup.com</t>
  </si>
  <si>
    <t>Java a profundidad</t>
  </si>
  <si>
    <t>pablo.carcaba@babelgroup.com</t>
  </si>
  <si>
    <t>José Gabriel Ortega Martínez</t>
  </si>
  <si>
    <t xml:space="preserve">Java8 </t>
  </si>
  <si>
    <t>ivan.horcajo@babelgroup.com</t>
  </si>
  <si>
    <t>API Management con WSO2, Open API, swagger, REST y SOAP</t>
  </si>
  <si>
    <t>ivan.menendez@babelgroup.com</t>
  </si>
  <si>
    <t>Rebeca Delgado</t>
  </si>
  <si>
    <t>React: De cero a experto ( Hooks y MERN )</t>
  </si>
  <si>
    <t>marta.roman@babelgroup.com</t>
  </si>
  <si>
    <t>React Native: Crea aplicaciones móviles reales iOS y Android</t>
  </si>
  <si>
    <t>Luciano Martínez-Almarza Bayon</t>
  </si>
  <si>
    <t>Ultimate AWS Certified Solutions Architect Associate 2022</t>
  </si>
  <si>
    <t>Spring Framework 5 &amp; Spring Boot 2 desde cero a experto 2022</t>
  </si>
  <si>
    <t>Lista de espera</t>
  </si>
  <si>
    <t>Observaciones</t>
  </si>
  <si>
    <t>Kafka</t>
  </si>
  <si>
    <t>08/03 Kafka no lo van a utilizar en el proyecto, pero sigue teniendo interés en hacer curso (cambio prioridad a 2)</t>
  </si>
  <si>
    <t>08/03 Está de vacaciones y formándose en webMetods para proyecto de Maphre</t>
  </si>
  <si>
    <t>Spring Boot, Angular, React</t>
  </si>
  <si>
    <t>08/03 Ahora no puede debido a exceso de carga de trabajo</t>
  </si>
  <si>
    <t>10/03 Licencia en uso</t>
  </si>
  <si>
    <t>Docker, Spring, Spring Boot</t>
  </si>
  <si>
    <t>10/03 Ahora no puede debido a exceso de carga de trabajo</t>
  </si>
  <si>
    <t>09/03 Licencia en uso 08/03 Son especialistas en COBOL, muy interesante que aumenten conocimientos en Java para asumir más tareas en el proyecto de Línea Directa Aseguradora</t>
  </si>
  <si>
    <t>14/03 Para formarse de cara a su incorporación en proyecto de MasMovil</t>
  </si>
  <si>
    <t>Spring, SpringBoot, Docker y Kubernetes</t>
  </si>
  <si>
    <t>15/03 Para formarse de cara a su incorporación en proyecto de HomeServe</t>
  </si>
  <si>
    <t>15/03 Para formarse de cara a su incorporación en proyecto</t>
  </si>
  <si>
    <t>24/03 Para formarse para el proyecto de AESA en el que acaba de entrar</t>
  </si>
  <si>
    <t>Nivel</t>
  </si>
  <si>
    <t>Grupo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</si>
  <si>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</si>
  <si>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</si>
  <si>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</si>
  <si>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</si>
  <si>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</si>
  <si>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</si>
  <si>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</si>
  <si>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</si>
  <si>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</si>
  <si>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</si>
  <si>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</si>
  <si>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</si>
  <si>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</si>
  <si>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</si>
  <si>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</si>
  <si>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</si>
  <si>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</si>
  <si>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</si>
  <si>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</si>
  <si>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</si>
  <si>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</si>
  <si>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</si>
  <si>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</si>
  <si>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</si>
  <si>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</si>
  <si>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Nombre de la columna</t>
  </si>
  <si>
    <t>Puede ser nulo</t>
  </si>
  <si>
    <t>Nº Empleado</t>
  </si>
  <si>
    <t>Entero</t>
  </si>
  <si>
    <t>Texto</t>
  </si>
  <si>
    <t xml:space="preserve">No </t>
  </si>
  <si>
    <t>Mentor</t>
  </si>
  <si>
    <t>F. Curso</t>
  </si>
  <si>
    <t>Fecha</t>
  </si>
  <si>
    <t>F. Incorporación</t>
  </si>
  <si>
    <t>Link Comunidad</t>
  </si>
  <si>
    <t>Comunidad</t>
  </si>
  <si>
    <t>Email</t>
  </si>
  <si>
    <t>Categoria</t>
  </si>
  <si>
    <t>Oficinas</t>
  </si>
  <si>
    <t>Categorías</t>
  </si>
  <si>
    <t>George Daniel Avram</t>
  </si>
  <si>
    <t>Sandra Beatriz García Olivera</t>
  </si>
  <si>
    <t>Tarifa</t>
  </si>
  <si>
    <t>Comentario 1</t>
  </si>
  <si>
    <t>Comentario 2</t>
  </si>
  <si>
    <t>Comentario 4</t>
  </si>
  <si>
    <t>Comentario 3</t>
  </si>
  <si>
    <t>Comentario 5</t>
  </si>
  <si>
    <t>Comentario 6</t>
  </si>
  <si>
    <t>Comentario 7</t>
  </si>
  <si>
    <t>Comentario 8</t>
  </si>
  <si>
    <t>Comentario 9</t>
  </si>
  <si>
    <t>Comentario 10</t>
  </si>
  <si>
    <t>Comentario 11</t>
  </si>
  <si>
    <t>Comentario 12</t>
  </si>
  <si>
    <t>Comentario 13</t>
  </si>
  <si>
    <t>Comentario 14</t>
  </si>
  <si>
    <t>Comentario 15</t>
  </si>
  <si>
    <t>Comentario 16</t>
  </si>
  <si>
    <t>Comentario 17</t>
  </si>
  <si>
    <t>Comentario 18</t>
  </si>
  <si>
    <t>Comentario 19</t>
  </si>
  <si>
    <t>Comentario 20</t>
  </si>
  <si>
    <t>Comentario 21</t>
  </si>
  <si>
    <t>Comentario 22</t>
  </si>
  <si>
    <t>Comentario 23</t>
  </si>
  <si>
    <t>Comentario 24</t>
  </si>
  <si>
    <t>Comentario 25</t>
  </si>
  <si>
    <t>Comentario 26</t>
  </si>
  <si>
    <t>Comentario 27</t>
  </si>
  <si>
    <t>Comentario 28</t>
  </si>
  <si>
    <t>Comentario 29</t>
  </si>
  <si>
    <t>Comentario 30</t>
  </si>
  <si>
    <t>Comentario 31</t>
  </si>
  <si>
    <t>Comentario 32</t>
  </si>
  <si>
    <t>Comentario 33</t>
  </si>
  <si>
    <t>Comentario 34</t>
  </si>
  <si>
    <t>Comentario 35</t>
  </si>
  <si>
    <t>Comentario 36</t>
  </si>
  <si>
    <t>Comentario 37</t>
  </si>
  <si>
    <t>Comentario 38</t>
  </si>
  <si>
    <t>Comentario 39</t>
  </si>
  <si>
    <t>Comentario 40</t>
  </si>
  <si>
    <t>Comentario 41</t>
  </si>
  <si>
    <t>Comentario 42</t>
  </si>
  <si>
    <t>Comentario 43</t>
  </si>
  <si>
    <t>Comentario 44</t>
  </si>
  <si>
    <t>Comentario 45</t>
  </si>
  <si>
    <t>Comentario 46</t>
  </si>
  <si>
    <t>Comentario 47</t>
  </si>
  <si>
    <t>Comentario 48</t>
  </si>
  <si>
    <t>Comentario 49</t>
  </si>
  <si>
    <t>Comentario 50</t>
  </si>
  <si>
    <t>Comentario 51</t>
  </si>
  <si>
    <t>Comentario 52</t>
  </si>
  <si>
    <t>Comentario 53</t>
  </si>
  <si>
    <t>Comentario 54</t>
  </si>
  <si>
    <t>Comentario 55</t>
  </si>
  <si>
    <t>Comentario 56</t>
  </si>
  <si>
    <t>Comentario 57</t>
  </si>
  <si>
    <t>Comentario 58</t>
  </si>
  <si>
    <t>Comentario 59</t>
  </si>
  <si>
    <t>Comentario 60</t>
  </si>
  <si>
    <t>Comentario 61</t>
  </si>
  <si>
    <t>Comentario 62</t>
  </si>
  <si>
    <t>Comentario 63</t>
  </si>
  <si>
    <t>Comentario 64</t>
  </si>
  <si>
    <t>Comentario 65</t>
  </si>
  <si>
    <t>Comentario 66</t>
  </si>
  <si>
    <t>Comentario 67</t>
  </si>
  <si>
    <t>Comentario 68</t>
  </si>
  <si>
    <t>Comentario 69</t>
  </si>
  <si>
    <t>Comentario 70</t>
  </si>
  <si>
    <t>Comentario 71</t>
  </si>
  <si>
    <t>Comentario 72</t>
  </si>
  <si>
    <t>Comentario 73</t>
  </si>
  <si>
    <t>Comentario 74</t>
  </si>
  <si>
    <t>Comentario 75</t>
  </si>
  <si>
    <t>Comentario 76</t>
  </si>
  <si>
    <t>Comentario 77</t>
  </si>
  <si>
    <t>Comentario 78</t>
  </si>
  <si>
    <t>Comentario 79</t>
  </si>
  <si>
    <t>Comentario 80</t>
  </si>
  <si>
    <t>Comentario 81</t>
  </si>
  <si>
    <t>Comentario 82</t>
  </si>
  <si>
    <t>Comentario 83</t>
  </si>
  <si>
    <t>Comentario 84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</si>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</sst>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8"/>
      <color rgb="FF40404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charset val="1"/>
    </font>
    <font>
      <sz val="10"/>
      <color rgb="FF000000"/>
      <name val="Segoe UI"/>
      <charset val="1"/>
    </font>
    <font>
      <sz val="11"/>
      <color rgb="FF444444"/>
      <name val="Calibri"/>
      <charset val="1"/>
    </font>
    <font>
      <sz val="11"/>
      <color rgb="FF242424"/>
      <name val="Segoe U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medium">
        <color rgb="FF000000"/>
      </bottom>
      <diagonal/>
    </border>
    <border>
      <left/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49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6" fillId="3" borderId="0" xfId="0" applyFont="1" applyFill="1" applyAlignment="1">
      <alignment wrapText="1"/>
    </xf>
    <xf numFmtId="0" fontId="16" fillId="4" borderId="0" xfId="0" applyFont="1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0" fontId="12" fillId="0" borderId="0" xfId="0" applyFont="1" applyAlignment="1">
      <alignment wrapText="1"/>
    </xf>
    <xf numFmtId="0" fontId="0" fillId="7" borderId="0" xfId="0" applyFill="1" applyAlignment="1">
      <alignment wrapText="1"/>
    </xf>
    <xf numFmtId="14" fontId="0" fillId="7" borderId="0" xfId="0" applyNumberFormat="1" applyFill="1" applyAlignment="1">
      <alignment wrapText="1"/>
    </xf>
    <xf numFmtId="0" fontId="0" fillId="7" borderId="0" xfId="0" applyFill="1"/>
    <xf numFmtId="0" fontId="8" fillId="7" borderId="0" xfId="0" applyFont="1" applyFill="1"/>
    <xf numFmtId="0" fontId="12" fillId="0" borderId="0" xfId="0" quotePrefix="1" applyFont="1"/>
    <xf numFmtId="0" fontId="12" fillId="7" borderId="0" xfId="0" quotePrefix="1" applyFont="1" applyFill="1"/>
    <xf numFmtId="0" fontId="11" fillId="7" borderId="0" xfId="0" applyFont="1" applyFill="1"/>
    <xf numFmtId="0" fontId="13" fillId="0" borderId="0" xfId="0" applyFont="1"/>
    <xf numFmtId="0" fontId="0" fillId="8" borderId="0" xfId="0" applyFill="1" applyAlignment="1">
      <alignment wrapText="1"/>
    </xf>
    <xf numFmtId="0" fontId="0" fillId="8" borderId="0" xfId="0" applyFill="1"/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0" fontId="12" fillId="4" borderId="0" xfId="0" quotePrefix="1" applyFont="1" applyFill="1"/>
    <xf numFmtId="0" fontId="0" fillId="4" borderId="0" xfId="0" applyFill="1"/>
    <xf numFmtId="0" fontId="0" fillId="9" borderId="0" xfId="0" applyFill="1"/>
    <xf numFmtId="0" fontId="5" fillId="0" borderId="0" xfId="1"/>
    <xf numFmtId="0" fontId="0" fillId="6" borderId="0" xfId="0" applyFill="1" applyAlignment="1">
      <alignment horizontal="center"/>
    </xf>
    <xf numFmtId="14" fontId="0" fillId="5" borderId="0" xfId="0" applyNumberFormat="1" applyFill="1"/>
    <xf numFmtId="0" fontId="0" fillId="5" borderId="0" xfId="0" applyFill="1" applyAlignment="1">
      <alignment horizontal="center"/>
    </xf>
    <xf numFmtId="14" fontId="0" fillId="9" borderId="0" xfId="0" applyNumberFormat="1" applyFill="1"/>
    <xf numFmtId="0" fontId="13" fillId="7" borderId="0" xfId="0" applyFont="1" applyFill="1" applyAlignment="1">
      <alignment wrapText="1"/>
    </xf>
    <xf numFmtId="0" fontId="17" fillId="0" borderId="0" xfId="0" applyFont="1"/>
    <xf numFmtId="0" fontId="14" fillId="0" borderId="0" xfId="0" applyFont="1" applyAlignment="1">
      <alignment wrapText="1"/>
    </xf>
    <xf numFmtId="0" fontId="0" fillId="0" borderId="2" xfId="0" applyBorder="1" applyAlignment="1">
      <alignment wrapText="1"/>
    </xf>
  </cellXfs>
  <cellStyles count="3">
    <cellStyle name="Hyperlink" xfId="1" xr:uid="{00000000-000B-0000-0000-000008000000}"/>
    <cellStyle name="Normal" xfId="0" builtinId="0"/>
    <cellStyle name="Normal 2" xfId="2" xr:uid="{DD5A0A23-C318-4D79-B556-E7ABFEE7E491}"/>
  </cellStyles>
  <dxfs count="8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Personas por oficinas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A-49BA-9402-D1F5FFA5EC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A-49BA-9402-D1F5FFA5EC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2A-49BA-9402-D1F5FFA5EC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2A-49BA-9402-D1F5FFA5EC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2A-49BA-9402-D1F5FFA5EC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2A-49BA-9402-D1F5FFA5EC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2A-49BA-9402-D1F5FFA5E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Pirámide!$A$2:$A$8</c:f>
              <c:strCache>
                <c:ptCount val="7"/>
                <c:pt idx="0">
                  <c:v>Madrid</c:v>
                </c:pt>
                <c:pt idx="1">
                  <c:v>Sevilla</c:v>
                </c:pt>
                <c:pt idx="2">
                  <c:v>Asturias</c:v>
                </c:pt>
                <c:pt idx="3">
                  <c:v>Barcelona</c:v>
                </c:pt>
                <c:pt idx="4">
                  <c:v>Málaga</c:v>
                </c:pt>
                <c:pt idx="5">
                  <c:v>México</c:v>
                </c:pt>
                <c:pt idx="6">
                  <c:v>Oficina Virtual</c:v>
                </c:pt>
              </c:strCache>
            </c:strRef>
          </c:cat>
          <c:val>
            <c:numRef>
              <c:f>Pirámide!$B$2:$B$8</c:f>
              <c:numCache>
                <c:formatCode>General</c:formatCode>
                <c:ptCount val="7"/>
                <c:pt idx="0">
                  <c:v>31</c:v>
                </c:pt>
                <c:pt idx="1">
                  <c:v>21</c:v>
                </c:pt>
                <c:pt idx="2">
                  <c:v>14</c:v>
                </c:pt>
                <c:pt idx="3">
                  <c:v>2</c:v>
                </c:pt>
                <c:pt idx="4">
                  <c:v>9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3AD-82A9-F61CD52A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Personas por categoría</cx:v>
        </cx:txData>
      </cx:tx>
    </cx:title>
    <cx:plotArea>
      <cx:plotAreaRegion>
        <cx:series layoutId="funnel" uniqueId="{F29EAE21-4C57-43B3-9529-E9353DD2C10A}">
          <cx:spPr>
            <a:solidFill>
              <a:srgbClr val="ED7D31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0</xdr:rowOff>
    </xdr:from>
    <xdr:to>
      <xdr:col>9</xdr:col>
      <xdr:colOff>342900</xdr:colOff>
      <xdr:row>11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98F9EE-B2E3-4FCD-86E1-1A4B9285CE9A}"/>
            </a:ext>
            <a:ext uri="{147F2762-F138-4A5C-976F-8EAC2B608ADB}">
              <a16:predDERef xmlns:a16="http://schemas.microsoft.com/office/drawing/2014/main" pred="{9538AC4E-0DAE-4B66-8FEF-FEF162FED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12</xdr:row>
      <xdr:rowOff>0</xdr:rowOff>
    </xdr:from>
    <xdr:to>
      <xdr:col>9</xdr:col>
      <xdr:colOff>342900</xdr:colOff>
      <xdr:row>26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E7245C2-DA44-4A23-B5AF-A116B2AE5D70}"/>
                </a:ext>
                <a:ext uri="{147F2762-F138-4A5C-976F-8EAC2B608ADB}">
                  <a16:predDERef xmlns:a16="http://schemas.microsoft.com/office/drawing/2014/main" pred="{8598F9EE-B2E3-4FCD-86E1-1A4B9285C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5220" y="2194560"/>
              <a:ext cx="470916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rta.roman@babelgroup.com" TargetMode="External"/><Relationship Id="rId3" Type="http://schemas.openxmlformats.org/officeDocument/2006/relationships/hyperlink" Target="mailto:pablo.carcaba@babelgroup.com" TargetMode="External"/><Relationship Id="rId7" Type="http://schemas.openxmlformats.org/officeDocument/2006/relationships/hyperlink" Target="mailto:alberto.gutierrez@babelgroup.com" TargetMode="External"/><Relationship Id="rId2" Type="http://schemas.openxmlformats.org/officeDocument/2006/relationships/hyperlink" Target="mailto:ivan.menendez@babelgroup.com" TargetMode="External"/><Relationship Id="rId1" Type="http://schemas.openxmlformats.org/officeDocument/2006/relationships/hyperlink" Target="mailto:alberto.gutierrez@babelgroup.com" TargetMode="External"/><Relationship Id="rId6" Type="http://schemas.openxmlformats.org/officeDocument/2006/relationships/hyperlink" Target="mailto:juan.lopez@babelgroup.com" TargetMode="External"/><Relationship Id="rId5" Type="http://schemas.openxmlformats.org/officeDocument/2006/relationships/hyperlink" Target="mailto:marta.roman@babelgroup.com" TargetMode="External"/><Relationship Id="rId4" Type="http://schemas.openxmlformats.org/officeDocument/2006/relationships/hyperlink" Target="mailto:ivan.horcajo@babelgroup.com" TargetMode="External"/><Relationship Id="rId9" Type="http://schemas.openxmlformats.org/officeDocument/2006/relationships/hyperlink" Target="https://babel.udemy.com/organization/hom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C22C-0530-4B87-83F3-4A4AA071EB3A}">
  <dimension ref="A1:AB1048576"/>
  <sheetViews>
    <sheetView tabSelected="1" workbookViewId="0">
      <pane xSplit="2" ySplit="1" topLeftCell="C80" activePane="bottomRight" state="frozen"/>
      <selection pane="topRight"/>
      <selection pane="bottomLeft"/>
      <selection pane="bottomRight" activeCell="B87" sqref="B87"/>
    </sheetView>
  </sheetViews>
  <sheetFormatPr baseColWidth="10" defaultColWidth="9.109375" defaultRowHeight="14.4" x14ac:dyDescent="0.3"/>
  <cols>
    <col min="1" max="1" width="7.44140625" style="6" customWidth="1"/>
    <col min="2" max="2" width="36.5546875" style="6" customWidth="1"/>
    <col min="3" max="3" width="13.88671875" style="6" customWidth="1"/>
    <col min="4" max="5" width="18.33203125" style="6" customWidth="1"/>
    <col min="6" max="6" width="18.109375" style="6" customWidth="1"/>
    <col min="7" max="7" width="14.5546875" style="6" customWidth="1"/>
    <col min="8" max="8" width="7.44140625" style="6" customWidth="1"/>
    <col min="9" max="10" width="16.44140625" style="6" customWidth="1"/>
    <col min="11" max="11" width="67.5546875" style="6" customWidth="1"/>
    <col min="12" max="12" width="27.33203125" style="6" customWidth="1"/>
    <col min="13" max="13" width="45.6640625" style="6" customWidth="1"/>
    <col min="14" max="14" width="24.33203125" style="6" customWidth="1"/>
    <col min="15" max="15" width="60.44140625" style="6" customWidth="1"/>
    <col min="16" max="16" width="16.33203125" style="7" customWidth="1"/>
    <col min="17" max="17" width="48.5546875" style="6" customWidth="1"/>
    <col min="18" max="18" width="27.109375" style="6" customWidth="1"/>
    <col min="19" max="19" width="9.109375" style="6"/>
    <col min="20" max="20" width="16.109375" style="6" customWidth="1"/>
    <col min="21" max="21" width="38.44140625" style="6" customWidth="1"/>
    <col min="22" max="23" width="9.109375" style="6"/>
    <col min="24" max="24" width="21.44140625" style="6" customWidth="1"/>
    <col min="25" max="26" width="9.109375" style="6"/>
    <col min="27" max="27" width="11.44140625" style="6" bestFit="1" customWidth="1"/>
  </cols>
  <sheetData>
    <row r="1" spans="1:28" ht="43.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593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Q1" s="8" t="s">
        <v>15</v>
      </c>
      <c r="R1" s="8" t="s">
        <v>16</v>
      </c>
      <c r="S1" s="8" t="s">
        <v>17</v>
      </c>
      <c r="T1" s="8"/>
      <c r="U1" s="8"/>
      <c r="V1" s="8"/>
      <c r="W1" s="8"/>
      <c r="X1" s="6" t="s">
        <v>18</v>
      </c>
      <c r="Y1" s="6" t="s">
        <v>19</v>
      </c>
      <c r="Z1" s="6" t="s">
        <v>20</v>
      </c>
      <c r="AA1" s="6" t="s">
        <v>21</v>
      </c>
      <c r="AB1" t="s">
        <v>22</v>
      </c>
    </row>
    <row r="2" spans="1:28" ht="28.8" x14ac:dyDescent="0.3">
      <c r="A2" s="6">
        <v>146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>
        <v>1.1000000000000001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594</v>
      </c>
      <c r="P2" s="7">
        <v>39090</v>
      </c>
      <c r="AB2" s="29" t="e">
        <f>VLOOKUP(B2,MiembrosTeams!A:A,1,FALSE)</f>
        <v>#N/A</v>
      </c>
    </row>
    <row r="3" spans="1:28" x14ac:dyDescent="0.3">
      <c r="A3" s="46">
        <v>281</v>
      </c>
      <c r="B3" s="46" t="s">
        <v>34</v>
      </c>
      <c r="C3" s="6" t="s">
        <v>24</v>
      </c>
      <c r="D3" s="46" t="s">
        <v>35</v>
      </c>
      <c r="E3" s="46" t="s">
        <v>36</v>
      </c>
      <c r="F3" s="46" t="s">
        <v>37</v>
      </c>
      <c r="G3" s="6">
        <v>2.2000000000000002</v>
      </c>
      <c r="O3" s="6" t="s">
        <v>595</v>
      </c>
      <c r="AB3" s="29" t="e">
        <f>VLOOKUP(B3,MiembrosTeams!A:A,1,FALSE)</f>
        <v>#N/A</v>
      </c>
    </row>
    <row r="4" spans="1:28" s="38" customFormat="1" ht="142.5" customHeight="1" x14ac:dyDescent="0.3">
      <c r="A4" s="6">
        <v>458</v>
      </c>
      <c r="B4" s="6" t="s">
        <v>38</v>
      </c>
      <c r="C4" s="6" t="s">
        <v>24</v>
      </c>
      <c r="D4" s="6" t="s">
        <v>25</v>
      </c>
      <c r="E4" s="6" t="s">
        <v>39</v>
      </c>
      <c r="F4" s="6" t="s">
        <v>40</v>
      </c>
      <c r="G4" s="6">
        <v>3.3</v>
      </c>
      <c r="H4" s="6"/>
      <c r="I4" s="6" t="s">
        <v>28</v>
      </c>
      <c r="J4" s="6" t="s">
        <v>41</v>
      </c>
      <c r="K4" s="6" t="s">
        <v>42</v>
      </c>
      <c r="L4" s="6" t="s">
        <v>43</v>
      </c>
      <c r="M4" s="6" t="s">
        <v>44</v>
      </c>
      <c r="N4" s="6" t="s">
        <v>45</v>
      </c>
      <c r="O4" s="6" t="s">
        <v>597</v>
      </c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37" t="str">
        <f>VLOOKUP(B4,MiembrosTeams!A:A,1,FALSE)</f>
        <v>Carlos Gonzalo Castellanos</v>
      </c>
    </row>
    <row r="5" spans="1:28" ht="57.6" x14ac:dyDescent="0.3">
      <c r="A5" s="35">
        <v>641</v>
      </c>
      <c r="B5" s="35" t="s">
        <v>46</v>
      </c>
      <c r="C5" s="35" t="s">
        <v>24</v>
      </c>
      <c r="D5" s="35" t="s">
        <v>35</v>
      </c>
      <c r="E5" s="35" t="s">
        <v>47</v>
      </c>
      <c r="F5" s="35" t="s">
        <v>27</v>
      </c>
      <c r="G5" s="6">
        <v>4.4000000000000004</v>
      </c>
      <c r="H5" s="35"/>
      <c r="I5" s="35" t="s">
        <v>28</v>
      </c>
      <c r="J5" s="35" t="s">
        <v>48</v>
      </c>
      <c r="K5" s="35" t="s">
        <v>49</v>
      </c>
      <c r="L5" s="35" t="s">
        <v>50</v>
      </c>
      <c r="M5" s="35" t="s">
        <v>51</v>
      </c>
      <c r="N5" s="35"/>
      <c r="O5" s="6" t="s">
        <v>596</v>
      </c>
      <c r="P5" s="36">
        <v>41821</v>
      </c>
      <c r="Q5" s="35" t="s">
        <v>52</v>
      </c>
      <c r="R5" s="35">
        <v>2021</v>
      </c>
      <c r="S5" s="35"/>
      <c r="T5" s="35"/>
      <c r="U5" s="35"/>
      <c r="V5" s="35"/>
      <c r="W5" s="35"/>
      <c r="X5" s="35"/>
      <c r="Y5" s="35"/>
      <c r="Z5" s="35"/>
      <c r="AA5" s="35"/>
      <c r="AB5" s="29" t="str">
        <f>VLOOKUP(B5,MiembrosTeams!A:A,1,FALSE)</f>
        <v>Rebeca Delgado Coronado</v>
      </c>
    </row>
    <row r="6" spans="1:28" ht="43.2" x14ac:dyDescent="0.3">
      <c r="A6" s="6">
        <v>855</v>
      </c>
      <c r="B6" s="6" t="s">
        <v>53</v>
      </c>
      <c r="C6" s="6" t="s">
        <v>24</v>
      </c>
      <c r="D6" s="6" t="s">
        <v>25</v>
      </c>
      <c r="E6" s="6" t="s">
        <v>26</v>
      </c>
      <c r="F6" s="6" t="s">
        <v>54</v>
      </c>
      <c r="G6" s="6">
        <v>5.5</v>
      </c>
      <c r="I6" s="6" t="s">
        <v>28</v>
      </c>
      <c r="J6" s="6" t="s">
        <v>55</v>
      </c>
      <c r="K6" s="6" t="s">
        <v>56</v>
      </c>
      <c r="L6" s="6" t="s">
        <v>57</v>
      </c>
      <c r="M6" s="14" t="s">
        <v>58</v>
      </c>
      <c r="N6" s="6" t="s">
        <v>59</v>
      </c>
      <c r="O6" s="6" t="s">
        <v>598</v>
      </c>
      <c r="P6" s="7">
        <v>42303</v>
      </c>
      <c r="Q6" s="6" t="s">
        <v>60</v>
      </c>
      <c r="AB6" s="29" t="str">
        <f>VLOOKUP(B6,MiembrosTeams!A:A,1,FALSE)</f>
        <v>Iván Horcajo Vaquerizo</v>
      </c>
    </row>
    <row r="7" spans="1:28" ht="100.8" x14ac:dyDescent="0.3">
      <c r="A7" s="6">
        <v>865</v>
      </c>
      <c r="B7" s="6" t="s">
        <v>61</v>
      </c>
      <c r="C7" s="6" t="s">
        <v>62</v>
      </c>
      <c r="D7" s="6" t="s">
        <v>25</v>
      </c>
      <c r="E7" s="6" t="s">
        <v>26</v>
      </c>
      <c r="F7" s="6" t="s">
        <v>40</v>
      </c>
      <c r="G7" s="6">
        <v>6.6</v>
      </c>
      <c r="I7" s="6" t="s">
        <v>28</v>
      </c>
      <c r="J7" s="6" t="s">
        <v>63</v>
      </c>
      <c r="K7" s="6" t="s">
        <v>64</v>
      </c>
      <c r="L7" s="6" t="s">
        <v>65</v>
      </c>
      <c r="M7" s="6" t="s">
        <v>66</v>
      </c>
      <c r="N7" s="6" t="s">
        <v>67</v>
      </c>
      <c r="O7" s="6" t="s">
        <v>599</v>
      </c>
      <c r="P7" s="7">
        <v>42335</v>
      </c>
      <c r="X7" s="6" t="s">
        <v>68</v>
      </c>
      <c r="Y7" s="6" t="s">
        <v>69</v>
      </c>
      <c r="AB7" s="29" t="str">
        <f>VLOOKUP(B7,MiembrosTeams!A:A,1,FALSE)</f>
        <v>Eduardo Luque Márquez</v>
      </c>
    </row>
    <row r="8" spans="1:28" s="27" customFormat="1" ht="57.6" x14ac:dyDescent="0.3">
      <c r="A8" s="6">
        <v>943</v>
      </c>
      <c r="B8" s="6" t="s">
        <v>70</v>
      </c>
      <c r="C8" s="6" t="s">
        <v>62</v>
      </c>
      <c r="D8" s="6" t="s">
        <v>25</v>
      </c>
      <c r="E8" s="6" t="s">
        <v>26</v>
      </c>
      <c r="F8" s="6" t="s">
        <v>37</v>
      </c>
      <c r="G8" s="6">
        <v>7.7</v>
      </c>
      <c r="H8" s="6"/>
      <c r="I8" s="6" t="s">
        <v>28</v>
      </c>
      <c r="J8" s="5" t="s">
        <v>71</v>
      </c>
      <c r="K8" s="5" t="s">
        <v>72</v>
      </c>
      <c r="L8" s="6" t="s">
        <v>73</v>
      </c>
      <c r="M8" s="5"/>
      <c r="N8" s="5" t="s">
        <v>74</v>
      </c>
      <c r="O8" s="6" t="s">
        <v>600</v>
      </c>
      <c r="P8" s="7">
        <v>42458</v>
      </c>
      <c r="Q8" s="6" t="s">
        <v>75</v>
      </c>
      <c r="R8" s="6">
        <v>2021</v>
      </c>
      <c r="S8" s="6"/>
      <c r="T8" s="6"/>
      <c r="U8" s="6"/>
      <c r="V8" s="6"/>
      <c r="W8" s="6"/>
      <c r="X8" s="6"/>
      <c r="Y8" s="6"/>
      <c r="Z8" s="6"/>
      <c r="AA8" s="6"/>
      <c r="AB8" s="30" t="e">
        <f>VLOOKUP(B8,MiembrosTeams!A:A,1,FALSE)</f>
        <v>#N/A</v>
      </c>
    </row>
    <row r="9" spans="1:28" ht="28.8" x14ac:dyDescent="0.3">
      <c r="A9" s="25">
        <v>1073</v>
      </c>
      <c r="B9" s="25" t="s">
        <v>76</v>
      </c>
      <c r="C9" s="25" t="s">
        <v>24</v>
      </c>
      <c r="D9" s="25" t="s">
        <v>35</v>
      </c>
      <c r="E9" s="25" t="s">
        <v>36</v>
      </c>
      <c r="F9" s="25" t="s">
        <v>40</v>
      </c>
      <c r="G9" s="6">
        <v>8.8000000000000007</v>
      </c>
      <c r="H9" s="25"/>
      <c r="I9" s="25" t="s">
        <v>77</v>
      </c>
      <c r="J9" s="25" t="s">
        <v>78</v>
      </c>
      <c r="K9" s="25" t="s">
        <v>79</v>
      </c>
      <c r="L9" s="25" t="s">
        <v>61</v>
      </c>
      <c r="M9" s="25" t="s">
        <v>80</v>
      </c>
      <c r="N9" s="25"/>
      <c r="O9" s="6" t="s">
        <v>601</v>
      </c>
      <c r="P9" s="26">
        <v>42689</v>
      </c>
      <c r="Q9" s="25" t="s">
        <v>81</v>
      </c>
      <c r="R9" s="25"/>
      <c r="S9" s="25" t="s">
        <v>82</v>
      </c>
      <c r="T9" s="25"/>
      <c r="U9" s="25"/>
      <c r="V9" s="25"/>
      <c r="W9" s="25"/>
      <c r="X9" s="25"/>
      <c r="Y9" s="25"/>
      <c r="Z9" s="25"/>
      <c r="AA9" s="25"/>
      <c r="AB9" s="29" t="str">
        <f>VLOOKUP(B9,MiembrosTeams!A:A,1,FALSE)</f>
        <v>Diego García Casado</v>
      </c>
    </row>
    <row r="10" spans="1:28" x14ac:dyDescent="0.3">
      <c r="A10" s="6">
        <v>1415</v>
      </c>
      <c r="B10" s="6" t="s">
        <v>83</v>
      </c>
      <c r="C10" s="6" t="s">
        <v>24</v>
      </c>
      <c r="D10" s="6" t="s">
        <v>25</v>
      </c>
      <c r="E10" s="6" t="s">
        <v>26</v>
      </c>
      <c r="F10" s="6" t="s">
        <v>54</v>
      </c>
      <c r="G10" s="6">
        <v>9.9</v>
      </c>
      <c r="I10" s="6" t="s">
        <v>28</v>
      </c>
      <c r="J10" s="6" t="s">
        <v>84</v>
      </c>
      <c r="K10" s="6" t="s">
        <v>85</v>
      </c>
      <c r="L10" s="6" t="s">
        <v>86</v>
      </c>
      <c r="O10" s="6" t="s">
        <v>602</v>
      </c>
      <c r="P10" s="7">
        <v>43122</v>
      </c>
      <c r="Q10" s="6" t="s">
        <v>87</v>
      </c>
      <c r="R10" s="6">
        <v>2021</v>
      </c>
      <c r="AB10" s="29" t="str">
        <f>VLOOKUP(B10,MiembrosTeams!A:A,1,FALSE)</f>
        <v>Marta Román Vara</v>
      </c>
    </row>
    <row r="11" spans="1:28" ht="43.2" x14ac:dyDescent="0.3">
      <c r="A11" s="6">
        <v>1575</v>
      </c>
      <c r="B11" s="6" t="s">
        <v>88</v>
      </c>
      <c r="C11" s="6" t="s">
        <v>24</v>
      </c>
      <c r="D11" s="6" t="s">
        <v>35</v>
      </c>
      <c r="E11" s="6" t="s">
        <v>47</v>
      </c>
      <c r="F11" s="6" t="s">
        <v>40</v>
      </c>
      <c r="G11" s="6">
        <v>11</v>
      </c>
      <c r="I11" s="6" t="s">
        <v>28</v>
      </c>
      <c r="L11" s="6" t="s">
        <v>89</v>
      </c>
      <c r="M11" s="6" t="s">
        <v>90</v>
      </c>
      <c r="O11" s="6" t="s">
        <v>603</v>
      </c>
      <c r="P11" s="7">
        <v>43300</v>
      </c>
      <c r="Q11" s="6" t="s">
        <v>91</v>
      </c>
      <c r="R11" s="6">
        <v>2021</v>
      </c>
      <c r="AB11" s="29" t="str">
        <f>VLOOKUP(B11,MiembrosTeams!A:A,1,FALSE)</f>
        <v>Iciar Gallego Ávila</v>
      </c>
    </row>
    <row r="12" spans="1:28" x14ac:dyDescent="0.3">
      <c r="A12" s="6">
        <v>1691</v>
      </c>
      <c r="B12" s="6" t="s">
        <v>92</v>
      </c>
      <c r="C12" s="6" t="s">
        <v>24</v>
      </c>
      <c r="D12" s="6" t="s">
        <v>93</v>
      </c>
      <c r="E12" s="6" t="s">
        <v>47</v>
      </c>
      <c r="F12" s="6" t="s">
        <v>40</v>
      </c>
      <c r="G12" s="6">
        <v>12.1</v>
      </c>
      <c r="I12" s="6" t="s">
        <v>28</v>
      </c>
      <c r="J12" s="6" t="s">
        <v>94</v>
      </c>
      <c r="K12" s="6" t="s">
        <v>95</v>
      </c>
      <c r="L12" s="6" t="s">
        <v>86</v>
      </c>
      <c r="M12" s="6" t="s">
        <v>96</v>
      </c>
      <c r="O12" s="6" t="s">
        <v>604</v>
      </c>
      <c r="P12" s="7">
        <v>43409</v>
      </c>
      <c r="AB12" s="29" t="str">
        <f>VLOOKUP(B12,MiembrosTeams!A:A,1,FALSE)</f>
        <v>Javier Alonso Jimena</v>
      </c>
    </row>
    <row r="13" spans="1:28" ht="43.2" x14ac:dyDescent="0.3">
      <c r="A13" s="6">
        <v>1701</v>
      </c>
      <c r="B13" s="6" t="s">
        <v>97</v>
      </c>
      <c r="C13" s="6" t="s">
        <v>24</v>
      </c>
      <c r="D13" s="6" t="s">
        <v>35</v>
      </c>
      <c r="E13" s="6" t="s">
        <v>47</v>
      </c>
      <c r="F13" s="6" t="s">
        <v>37</v>
      </c>
      <c r="G13" s="6">
        <v>13.2</v>
      </c>
      <c r="I13" s="6" t="s">
        <v>28</v>
      </c>
      <c r="J13" s="6" t="s">
        <v>84</v>
      </c>
      <c r="K13" s="6" t="s">
        <v>98</v>
      </c>
      <c r="L13" s="24" t="s">
        <v>99</v>
      </c>
      <c r="M13" s="6" t="s">
        <v>100</v>
      </c>
      <c r="O13" s="6" t="s">
        <v>605</v>
      </c>
      <c r="P13" s="7">
        <v>43416</v>
      </c>
      <c r="Q13" s="6" t="s">
        <v>101</v>
      </c>
      <c r="AB13" s="29" t="str">
        <f>VLOOKUP(B13,MiembrosTeams!A:A,1,FALSE)</f>
        <v>Javier Rodríguez Guijarro</v>
      </c>
    </row>
    <row r="14" spans="1:28" ht="86.4" x14ac:dyDescent="0.3">
      <c r="A14" s="6">
        <v>1708</v>
      </c>
      <c r="B14" s="6" t="s">
        <v>102</v>
      </c>
      <c r="C14" s="6" t="s">
        <v>24</v>
      </c>
      <c r="D14" s="6" t="s">
        <v>35</v>
      </c>
      <c r="E14" s="6" t="s">
        <v>47</v>
      </c>
      <c r="F14" t="s">
        <v>103</v>
      </c>
      <c r="G14" s="6">
        <v>14.3</v>
      </c>
      <c r="I14" s="6" t="s">
        <v>28</v>
      </c>
      <c r="J14" s="6" t="s">
        <v>104</v>
      </c>
      <c r="K14" s="6" t="s">
        <v>105</v>
      </c>
      <c r="L14" s="6" t="s">
        <v>106</v>
      </c>
      <c r="M14" s="6" t="s">
        <v>107</v>
      </c>
      <c r="O14" s="6" t="s">
        <v>606</v>
      </c>
      <c r="AB14" s="29" t="str">
        <f>VLOOKUP(B14,MiembrosTeams!A:A,1,FALSE)</f>
        <v>Alberto Germán Arias Del Cerro</v>
      </c>
    </row>
    <row r="15" spans="1:28" ht="43.2" x14ac:dyDescent="0.3">
      <c r="A15" s="6">
        <v>1870</v>
      </c>
      <c r="B15" s="6" t="s">
        <v>108</v>
      </c>
      <c r="C15" s="6" t="s">
        <v>24</v>
      </c>
      <c r="D15" s="6" t="s">
        <v>35</v>
      </c>
      <c r="E15" s="6" t="s">
        <v>47</v>
      </c>
      <c r="F15" s="6" t="s">
        <v>40</v>
      </c>
      <c r="G15" s="6">
        <v>15.4</v>
      </c>
      <c r="I15" s="6" t="s">
        <v>28</v>
      </c>
      <c r="J15" s="6" t="s">
        <v>84</v>
      </c>
      <c r="K15" s="6" t="s">
        <v>98</v>
      </c>
      <c r="L15" s="6" t="s">
        <v>99</v>
      </c>
      <c r="M15" s="6" t="s">
        <v>109</v>
      </c>
      <c r="O15" s="6" t="s">
        <v>607</v>
      </c>
      <c r="P15" s="7">
        <v>43542</v>
      </c>
      <c r="Q15" s="6" t="s">
        <v>110</v>
      </c>
      <c r="R15" s="6">
        <v>2021</v>
      </c>
      <c r="AB15" s="29" t="str">
        <f>VLOOKUP(B15,MiembrosTeams!A:A,1,FALSE)</f>
        <v>Vanesa Gallardo Benítez</v>
      </c>
    </row>
    <row r="16" spans="1:28" ht="43.2" x14ac:dyDescent="0.3">
      <c r="A16" s="6">
        <v>2129</v>
      </c>
      <c r="B16" s="6" t="s">
        <v>111</v>
      </c>
      <c r="C16" s="6" t="s">
        <v>24</v>
      </c>
      <c r="D16" s="6" t="s">
        <v>35</v>
      </c>
      <c r="E16" s="6" t="s">
        <v>36</v>
      </c>
      <c r="F16" s="6" t="s">
        <v>40</v>
      </c>
      <c r="G16" s="6">
        <v>16.5</v>
      </c>
      <c r="I16" s="6" t="s">
        <v>28</v>
      </c>
      <c r="J16" s="6" t="s">
        <v>84</v>
      </c>
      <c r="K16" s="6" t="s">
        <v>85</v>
      </c>
      <c r="L16" s="6" t="s">
        <v>89</v>
      </c>
      <c r="M16" s="6" t="s">
        <v>112</v>
      </c>
      <c r="O16" s="6" t="s">
        <v>608</v>
      </c>
      <c r="P16" s="7">
        <v>43724</v>
      </c>
      <c r="Q16" s="6" t="s">
        <v>113</v>
      </c>
      <c r="R16" s="6">
        <v>2021</v>
      </c>
      <c r="AB16" s="29" t="str">
        <f>VLOOKUP(B16,MiembrosTeams!A:A,1,FALSE)</f>
        <v>Ronald Antonio Rivas Ramírez</v>
      </c>
    </row>
    <row r="17" spans="1:28" s="27" customFormat="1" x14ac:dyDescent="0.3">
      <c r="A17" s="6">
        <v>2258</v>
      </c>
      <c r="B17" s="6" t="s">
        <v>114</v>
      </c>
      <c r="C17" s="6" t="s">
        <v>24</v>
      </c>
      <c r="D17" s="6" t="s">
        <v>35</v>
      </c>
      <c r="E17" s="6" t="s">
        <v>47</v>
      </c>
      <c r="F17" s="6" t="s">
        <v>37</v>
      </c>
      <c r="G17" s="6">
        <v>17.600000000000001</v>
      </c>
      <c r="H17" s="6"/>
      <c r="I17" s="6" t="s">
        <v>28</v>
      </c>
      <c r="J17" s="6" t="s">
        <v>84</v>
      </c>
      <c r="K17" s="6" t="s">
        <v>85</v>
      </c>
      <c r="L17" s="6" t="s">
        <v>86</v>
      </c>
      <c r="M17" s="6" t="s">
        <v>115</v>
      </c>
      <c r="N17" s="6"/>
      <c r="O17" s="6" t="s">
        <v>609</v>
      </c>
      <c r="P17" s="7">
        <v>43809</v>
      </c>
      <c r="Q17" s="6" t="s">
        <v>116</v>
      </c>
      <c r="R17" s="6">
        <v>2021</v>
      </c>
      <c r="S17" s="6"/>
      <c r="T17" s="6"/>
      <c r="U17" s="6"/>
      <c r="V17" s="6"/>
      <c r="W17" s="6"/>
      <c r="X17" s="6"/>
      <c r="Y17" s="6"/>
      <c r="Z17" s="6"/>
      <c r="AA17" s="6"/>
      <c r="AB17" s="30" t="str">
        <f>VLOOKUP(B17,MiembrosTeams!A:A,1,FALSE)</f>
        <v>Cristian López Cervera</v>
      </c>
    </row>
    <row r="18" spans="1:28" ht="28.8" x14ac:dyDescent="0.3">
      <c r="A18" s="25">
        <v>2303</v>
      </c>
      <c r="B18" s="25" t="s">
        <v>117</v>
      </c>
      <c r="C18" s="25" t="s">
        <v>24</v>
      </c>
      <c r="D18" s="25" t="s">
        <v>35</v>
      </c>
      <c r="E18" s="25" t="s">
        <v>47</v>
      </c>
      <c r="F18" s="25" t="s">
        <v>54</v>
      </c>
      <c r="G18" s="6">
        <v>18.7</v>
      </c>
      <c r="H18" s="25"/>
      <c r="I18" s="25" t="s">
        <v>118</v>
      </c>
      <c r="J18" s="25" t="s">
        <v>55</v>
      </c>
      <c r="K18" s="25" t="s">
        <v>119</v>
      </c>
      <c r="L18" s="25" t="s">
        <v>53</v>
      </c>
      <c r="M18" s="28" t="s">
        <v>120</v>
      </c>
      <c r="N18" s="25"/>
      <c r="O18" s="6" t="s">
        <v>610</v>
      </c>
      <c r="P18" s="26">
        <v>43843</v>
      </c>
      <c r="Q18" s="25" t="s">
        <v>121</v>
      </c>
      <c r="R18" s="25">
        <v>2021</v>
      </c>
      <c r="S18" s="25" t="s">
        <v>82</v>
      </c>
      <c r="T18" s="25"/>
      <c r="U18" s="25" t="s">
        <v>122</v>
      </c>
      <c r="V18" s="25"/>
      <c r="W18" s="25"/>
      <c r="X18" s="25"/>
      <c r="Y18" s="25"/>
      <c r="Z18" s="25"/>
      <c r="AA18" s="25"/>
      <c r="AB18" s="29" t="str">
        <f>VLOOKUP(B18,MiembrosTeams!A:A,1,FALSE)</f>
        <v>Ignacio Barco Cano</v>
      </c>
    </row>
    <row r="19" spans="1:28" ht="28.8" x14ac:dyDescent="0.3">
      <c r="A19" s="6">
        <v>2340</v>
      </c>
      <c r="B19" s="6" t="s">
        <v>123</v>
      </c>
      <c r="C19" s="6" t="s">
        <v>24</v>
      </c>
      <c r="D19" s="6" t="s">
        <v>35</v>
      </c>
      <c r="E19" s="6" t="s">
        <v>47</v>
      </c>
      <c r="F19" s="6" t="s">
        <v>40</v>
      </c>
      <c r="G19" s="6">
        <v>19.8</v>
      </c>
      <c r="I19" s="6" t="s">
        <v>28</v>
      </c>
      <c r="J19" s="6" t="s">
        <v>55</v>
      </c>
      <c r="K19" s="6" t="s">
        <v>119</v>
      </c>
      <c r="L19" s="6" t="s">
        <v>53</v>
      </c>
      <c r="M19" s="6" t="s">
        <v>124</v>
      </c>
      <c r="O19" s="6" t="s">
        <v>611</v>
      </c>
      <c r="P19" s="7">
        <v>43871</v>
      </c>
      <c r="Q19" s="6" t="s">
        <v>125</v>
      </c>
      <c r="R19" s="6">
        <v>2021</v>
      </c>
      <c r="AB19" s="29" t="str">
        <f>VLOOKUP(B19,MiembrosTeams!A:A,1,FALSE)</f>
        <v>Enoc Muñoz Rodriguez</v>
      </c>
    </row>
    <row r="20" spans="1:28" ht="28.8" x14ac:dyDescent="0.3">
      <c r="A20" s="6">
        <v>2783</v>
      </c>
      <c r="B20" s="6" t="s">
        <v>126</v>
      </c>
      <c r="C20" s="6" t="s">
        <v>127</v>
      </c>
      <c r="D20" s="6" t="s">
        <v>25</v>
      </c>
      <c r="E20" s="6" t="s">
        <v>26</v>
      </c>
      <c r="F20" s="6" t="s">
        <v>40</v>
      </c>
      <c r="G20" s="6">
        <v>20.9</v>
      </c>
      <c r="I20" s="6" t="s">
        <v>28</v>
      </c>
      <c r="J20" s="6" t="s">
        <v>128</v>
      </c>
      <c r="K20" s="6" t="s">
        <v>129</v>
      </c>
      <c r="L20" s="6" t="s">
        <v>130</v>
      </c>
      <c r="M20" s="6" t="s">
        <v>131</v>
      </c>
      <c r="O20" s="6" t="s">
        <v>612</v>
      </c>
      <c r="P20" s="7">
        <v>44013</v>
      </c>
      <c r="Q20" s="6" t="s">
        <v>132</v>
      </c>
      <c r="AB20" s="29" t="e">
        <f>VLOOKUP(B20,MiembrosTeams!A:A,1,FALSE)</f>
        <v>#N/A</v>
      </c>
    </row>
    <row r="21" spans="1:28" ht="28.8" x14ac:dyDescent="0.3">
      <c r="A21" s="6">
        <v>2852</v>
      </c>
      <c r="B21" s="6" t="s">
        <v>133</v>
      </c>
      <c r="C21" s="6" t="s">
        <v>127</v>
      </c>
      <c r="D21" s="6" t="s">
        <v>35</v>
      </c>
      <c r="E21" s="6" t="s">
        <v>47</v>
      </c>
      <c r="F21" s="6" t="s">
        <v>27</v>
      </c>
      <c r="G21" s="6">
        <v>22</v>
      </c>
      <c r="I21" s="6" t="s">
        <v>28</v>
      </c>
      <c r="J21" s="6" t="s">
        <v>128</v>
      </c>
      <c r="K21" s="6" t="s">
        <v>129</v>
      </c>
      <c r="L21" s="6" t="s">
        <v>130</v>
      </c>
      <c r="M21" s="6" t="s">
        <v>134</v>
      </c>
      <c r="N21" s="48"/>
      <c r="O21" s="6" t="s">
        <v>613</v>
      </c>
      <c r="P21" s="7">
        <v>44013</v>
      </c>
      <c r="AB21" s="29" t="str">
        <f>VLOOKUP(B21,MiembrosTeams!A:A,1,FALSE)</f>
        <v>Daniel Fernandez Losada</v>
      </c>
    </row>
    <row r="22" spans="1:28" ht="28.8" x14ac:dyDescent="0.3">
      <c r="A22" s="6">
        <v>2875</v>
      </c>
      <c r="B22" t="s">
        <v>135</v>
      </c>
      <c r="C22" s="6" t="s">
        <v>127</v>
      </c>
      <c r="D22" s="6" t="s">
        <v>35</v>
      </c>
      <c r="E22" s="6" t="s">
        <v>47</v>
      </c>
      <c r="F22" s="6" t="s">
        <v>27</v>
      </c>
      <c r="G22" s="6">
        <v>23.1</v>
      </c>
      <c r="I22" s="6" t="s">
        <v>28</v>
      </c>
      <c r="J22" s="6" t="s">
        <v>128</v>
      </c>
      <c r="K22" s="6" t="s">
        <v>129</v>
      </c>
      <c r="L22" s="6" t="s">
        <v>126</v>
      </c>
      <c r="M22" s="5" t="s">
        <v>136</v>
      </c>
      <c r="N22" s="47" t="s">
        <v>137</v>
      </c>
      <c r="O22" s="6" t="s">
        <v>614</v>
      </c>
      <c r="P22" s="7">
        <v>44013</v>
      </c>
      <c r="Q22" s="6" t="s">
        <v>138</v>
      </c>
      <c r="AB22" s="29" t="str">
        <f>VLOOKUP(B22,MiembrosTeams!A:A,1,FALSE)</f>
        <v>Miguel Villagra Alvarez</v>
      </c>
    </row>
    <row r="23" spans="1:28" ht="57.6" x14ac:dyDescent="0.3">
      <c r="A23" s="6">
        <v>2876</v>
      </c>
      <c r="B23" s="6" t="s">
        <v>139</v>
      </c>
      <c r="C23" s="6" t="s">
        <v>127</v>
      </c>
      <c r="D23" s="6" t="s">
        <v>35</v>
      </c>
      <c r="E23" s="6" t="s">
        <v>47</v>
      </c>
      <c r="F23" s="6" t="s">
        <v>27</v>
      </c>
      <c r="G23" s="6">
        <v>24.2</v>
      </c>
      <c r="I23" s="6" t="s">
        <v>28</v>
      </c>
      <c r="J23" s="5" t="s">
        <v>128</v>
      </c>
      <c r="K23" s="5" t="s">
        <v>129</v>
      </c>
      <c r="L23" s="6" t="s">
        <v>126</v>
      </c>
      <c r="M23" s="5" t="s">
        <v>140</v>
      </c>
      <c r="N23" s="5" t="s">
        <v>141</v>
      </c>
      <c r="O23" s="6" t="s">
        <v>615</v>
      </c>
      <c r="P23" s="7">
        <v>44013</v>
      </c>
      <c r="Q23" s="6" t="s">
        <v>132</v>
      </c>
      <c r="AB23" s="29" t="str">
        <f>VLOOKUP(B23,MiembrosTeams!A:A,1,FALSE)</f>
        <v>Alberto Vicente López</v>
      </c>
    </row>
    <row r="24" spans="1:28" x14ac:dyDescent="0.3">
      <c r="A24" s="6">
        <v>2941</v>
      </c>
      <c r="B24" t="s">
        <v>142</v>
      </c>
      <c r="C24" s="6" t="s">
        <v>127</v>
      </c>
      <c r="D24" s="6" t="s">
        <v>35</v>
      </c>
      <c r="E24" s="6" t="s">
        <v>36</v>
      </c>
      <c r="F24" s="6" t="s">
        <v>40</v>
      </c>
      <c r="G24" s="6">
        <v>25.3</v>
      </c>
      <c r="I24" s="6" t="s">
        <v>28</v>
      </c>
      <c r="J24" s="6" t="s">
        <v>128</v>
      </c>
      <c r="K24" s="6" t="s">
        <v>129</v>
      </c>
      <c r="L24" s="6" t="s">
        <v>126</v>
      </c>
      <c r="M24" s="10" t="s">
        <v>143</v>
      </c>
      <c r="O24" s="6" t="s">
        <v>616</v>
      </c>
      <c r="P24" s="7">
        <v>44013</v>
      </c>
      <c r="AB24" s="29" t="str">
        <f>VLOOKUP(B24,MiembrosTeams!A:A,1,FALSE)</f>
        <v>Alejandro Martinez Alvarez</v>
      </c>
    </row>
    <row r="25" spans="1:28" ht="28.8" x14ac:dyDescent="0.3">
      <c r="A25" s="6">
        <v>2942</v>
      </c>
      <c r="B25" t="s">
        <v>144</v>
      </c>
      <c r="C25" s="6" t="s">
        <v>127</v>
      </c>
      <c r="D25" s="6" t="s">
        <v>35</v>
      </c>
      <c r="E25" s="6" t="s">
        <v>36</v>
      </c>
      <c r="F25" s="6" t="s">
        <v>27</v>
      </c>
      <c r="G25" s="6">
        <v>26.4</v>
      </c>
      <c r="I25" s="6" t="s">
        <v>28</v>
      </c>
      <c r="J25" s="6" t="s">
        <v>145</v>
      </c>
      <c r="K25" s="6" t="s">
        <v>146</v>
      </c>
      <c r="M25" s="6" t="s">
        <v>147</v>
      </c>
      <c r="N25" s="6" t="s">
        <v>148</v>
      </c>
      <c r="O25" s="6" t="s">
        <v>617</v>
      </c>
      <c r="P25" s="7">
        <v>44013</v>
      </c>
      <c r="Q25" s="6" t="s">
        <v>149</v>
      </c>
      <c r="AB25" s="29" t="str">
        <f>VLOOKUP(B25,MiembrosTeams!A:A,1,FALSE)</f>
        <v>Jose Antonio De Benito Suarez</v>
      </c>
    </row>
    <row r="26" spans="1:28" ht="28.8" x14ac:dyDescent="0.3">
      <c r="A26" s="6">
        <v>3050</v>
      </c>
      <c r="B26" s="6" t="s">
        <v>150</v>
      </c>
      <c r="C26" s="6" t="s">
        <v>24</v>
      </c>
      <c r="D26" s="6" t="s">
        <v>35</v>
      </c>
      <c r="E26" s="6" t="s">
        <v>47</v>
      </c>
      <c r="F26" s="6" t="s">
        <v>54</v>
      </c>
      <c r="G26" s="6">
        <v>27.5</v>
      </c>
      <c r="I26" s="6" t="s">
        <v>28</v>
      </c>
      <c r="J26" s="6" t="s">
        <v>55</v>
      </c>
      <c r="K26" s="6" t="s">
        <v>119</v>
      </c>
      <c r="L26" s="6" t="s">
        <v>53</v>
      </c>
      <c r="M26" s="6" t="s">
        <v>151</v>
      </c>
      <c r="O26" s="6" t="s">
        <v>618</v>
      </c>
      <c r="P26" s="7">
        <v>44117</v>
      </c>
      <c r="AB26" s="29" t="str">
        <f>VLOOKUP(B26,MiembrosTeams!A:A,1,FALSE)</f>
        <v>Alexander David Suntaxi Acosta</v>
      </c>
    </row>
    <row r="27" spans="1:28" s="27" customFormat="1" ht="43.2" x14ac:dyDescent="0.3">
      <c r="A27" s="6">
        <v>3084</v>
      </c>
      <c r="B27" s="6" t="s">
        <v>152</v>
      </c>
      <c r="C27" s="6" t="s">
        <v>127</v>
      </c>
      <c r="D27" s="6" t="s">
        <v>25</v>
      </c>
      <c r="E27" s="6" t="s">
        <v>39</v>
      </c>
      <c r="F27" s="6" t="s">
        <v>54</v>
      </c>
      <c r="G27" s="6">
        <v>28.6</v>
      </c>
      <c r="H27" s="6"/>
      <c r="I27" s="6" t="s">
        <v>28</v>
      </c>
      <c r="J27" s="6" t="s">
        <v>153</v>
      </c>
      <c r="K27" s="6" t="s">
        <v>154</v>
      </c>
      <c r="L27" s="6" t="s">
        <v>155</v>
      </c>
      <c r="M27" s="6" t="s">
        <v>156</v>
      </c>
      <c r="N27" s="6"/>
      <c r="O27" s="6" t="s">
        <v>619</v>
      </c>
      <c r="P27" s="7">
        <v>44166</v>
      </c>
      <c r="Q27" s="6" t="s">
        <v>157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8" ht="28.8" x14ac:dyDescent="0.3">
      <c r="A28" s="25">
        <v>3111</v>
      </c>
      <c r="B28" s="25" t="s">
        <v>158</v>
      </c>
      <c r="C28" s="25" t="s">
        <v>127</v>
      </c>
      <c r="D28" s="25" t="s">
        <v>35</v>
      </c>
      <c r="E28" s="25" t="s">
        <v>36</v>
      </c>
      <c r="F28" s="25" t="s">
        <v>40</v>
      </c>
      <c r="G28" s="6">
        <v>29.7</v>
      </c>
      <c r="H28" s="25"/>
      <c r="I28" s="25" t="s">
        <v>159</v>
      </c>
      <c r="J28" s="25" t="s">
        <v>153</v>
      </c>
      <c r="K28" s="25" t="s">
        <v>154</v>
      </c>
      <c r="L28" s="25" t="s">
        <v>152</v>
      </c>
      <c r="M28" s="25" t="s">
        <v>96</v>
      </c>
      <c r="N28" s="25"/>
      <c r="O28" s="6" t="s">
        <v>620</v>
      </c>
      <c r="P28" s="26">
        <v>44200</v>
      </c>
      <c r="Q28" s="25"/>
      <c r="R28" s="25"/>
      <c r="S28" s="25" t="s">
        <v>82</v>
      </c>
      <c r="T28" s="25"/>
      <c r="U28" s="25"/>
      <c r="V28" s="25"/>
      <c r="W28" s="25"/>
      <c r="X28" s="25"/>
      <c r="Y28" s="25"/>
      <c r="Z28" s="25"/>
      <c r="AA28" s="25"/>
      <c r="AB28" s="29" t="str">
        <f>VLOOKUP(B28,MiembrosTeams!A:A,1,FALSE)</f>
        <v>Pablo Prol Gómez</v>
      </c>
    </row>
    <row r="29" spans="1:28" x14ac:dyDescent="0.3">
      <c r="A29" s="6">
        <v>3124</v>
      </c>
      <c r="B29" s="6" t="s">
        <v>160</v>
      </c>
      <c r="C29" s="6" t="s">
        <v>127</v>
      </c>
      <c r="D29" s="6" t="s">
        <v>35</v>
      </c>
      <c r="E29" s="6" t="s">
        <v>36</v>
      </c>
      <c r="F29" s="6" t="s">
        <v>54</v>
      </c>
      <c r="G29" s="6">
        <v>30.8</v>
      </c>
      <c r="I29" s="6" t="s">
        <v>28</v>
      </c>
      <c r="J29" s="6" t="s">
        <v>161</v>
      </c>
      <c r="K29" s="6" t="s">
        <v>162</v>
      </c>
      <c r="L29" s="6" t="s">
        <v>163</v>
      </c>
      <c r="M29" s="6" t="s">
        <v>164</v>
      </c>
      <c r="O29" s="6" t="s">
        <v>621</v>
      </c>
      <c r="P29" s="7">
        <v>44207</v>
      </c>
      <c r="AB29" s="29" t="str">
        <f>VLOOKUP(B29,MiembrosTeams!A:A,1,FALSE)</f>
        <v>Darío García García</v>
      </c>
    </row>
    <row r="30" spans="1:28" ht="43.2" x14ac:dyDescent="0.3">
      <c r="A30" s="6">
        <v>3131</v>
      </c>
      <c r="B30" s="6" t="s">
        <v>165</v>
      </c>
      <c r="C30" s="6" t="s">
        <v>24</v>
      </c>
      <c r="D30" s="6" t="s">
        <v>35</v>
      </c>
      <c r="E30" s="6" t="s">
        <v>47</v>
      </c>
      <c r="F30" s="6" t="s">
        <v>40</v>
      </c>
      <c r="G30" s="6">
        <v>31.9</v>
      </c>
      <c r="I30" s="6" t="s">
        <v>28</v>
      </c>
      <c r="J30" s="6" t="s">
        <v>84</v>
      </c>
      <c r="K30" s="6" t="s">
        <v>85</v>
      </c>
      <c r="L30" s="6" t="s">
        <v>89</v>
      </c>
      <c r="M30" s="6" t="s">
        <v>166</v>
      </c>
      <c r="O30" s="6" t="s">
        <v>622</v>
      </c>
      <c r="P30" s="7">
        <v>44217</v>
      </c>
      <c r="AB30" s="29" t="str">
        <f>VLOOKUP(B30,MiembrosTeams!A:A,1,FALSE)</f>
        <v>Juan Miguel García Agüero</v>
      </c>
    </row>
    <row r="31" spans="1:28" x14ac:dyDescent="0.3">
      <c r="A31" s="6">
        <v>3175</v>
      </c>
      <c r="B31" s="6" t="s">
        <v>167</v>
      </c>
      <c r="C31" s="6" t="s">
        <v>127</v>
      </c>
      <c r="D31" s="6" t="s">
        <v>35</v>
      </c>
      <c r="E31" s="6" t="s">
        <v>47</v>
      </c>
      <c r="F31" s="6" t="s">
        <v>40</v>
      </c>
      <c r="G31" s="6">
        <v>33</v>
      </c>
      <c r="I31" s="6" t="s">
        <v>28</v>
      </c>
      <c r="J31" s="6" t="s">
        <v>161</v>
      </c>
      <c r="K31" s="6" t="s">
        <v>162</v>
      </c>
      <c r="L31" s="6" t="s">
        <v>163</v>
      </c>
      <c r="M31" s="6" t="s">
        <v>168</v>
      </c>
      <c r="O31" s="6" t="s">
        <v>623</v>
      </c>
      <c r="P31" s="7">
        <v>44259</v>
      </c>
      <c r="AB31" s="29" t="str">
        <f>VLOOKUP(B31,MiembrosTeams!A:A,1,FALSE)</f>
        <v>Cristino Suárez García</v>
      </c>
    </row>
    <row r="32" spans="1:28" ht="77.25" customHeight="1" x14ac:dyDescent="0.3">
      <c r="A32" s="6">
        <v>3186</v>
      </c>
      <c r="B32" s="6" t="s">
        <v>169</v>
      </c>
      <c r="C32" s="6" t="s">
        <v>24</v>
      </c>
      <c r="D32" s="6" t="s">
        <v>35</v>
      </c>
      <c r="E32" s="6" t="s">
        <v>36</v>
      </c>
      <c r="F32" s="6" t="s">
        <v>40</v>
      </c>
      <c r="G32" s="6">
        <v>34.1</v>
      </c>
      <c r="I32" s="6" t="s">
        <v>28</v>
      </c>
      <c r="K32" s="6" t="s">
        <v>56</v>
      </c>
      <c r="L32" s="6" t="s">
        <v>53</v>
      </c>
      <c r="M32" s="6" t="s">
        <v>170</v>
      </c>
      <c r="O32" s="6" t="s">
        <v>624</v>
      </c>
      <c r="P32" s="7">
        <v>44270</v>
      </c>
      <c r="AB32" s="29" t="str">
        <f>VLOOKUP(B32,MiembrosTeams!A:A,1,FALSE)</f>
        <v>Adrián Fernández Cardenal</v>
      </c>
    </row>
    <row r="33" spans="1:28" ht="43.2" x14ac:dyDescent="0.3">
      <c r="A33" s="6">
        <v>3251</v>
      </c>
      <c r="B33" s="6" t="s">
        <v>171</v>
      </c>
      <c r="C33" s="6" t="s">
        <v>24</v>
      </c>
      <c r="D33" s="6" t="s">
        <v>35</v>
      </c>
      <c r="E33" s="6" t="s">
        <v>47</v>
      </c>
      <c r="F33" s="6" t="s">
        <v>40</v>
      </c>
      <c r="G33" s="6">
        <v>35.200000000000003</v>
      </c>
      <c r="I33" s="6" t="s">
        <v>28</v>
      </c>
      <c r="J33" s="6" t="s">
        <v>84</v>
      </c>
      <c r="K33" s="6" t="s">
        <v>85</v>
      </c>
      <c r="L33" s="6" t="s">
        <v>89</v>
      </c>
      <c r="M33" s="6" t="s">
        <v>172</v>
      </c>
      <c r="O33" s="6" t="s">
        <v>625</v>
      </c>
      <c r="P33" s="7">
        <v>44305</v>
      </c>
      <c r="AB33" s="29" t="str">
        <f>VLOOKUP(B33,MiembrosTeams!A:A,1,FALSE)</f>
        <v>Sergio Sánchez Romero</v>
      </c>
    </row>
    <row r="34" spans="1:28" s="27" customFormat="1" ht="47.25" customHeight="1" x14ac:dyDescent="0.3">
      <c r="A34" s="6">
        <v>3317</v>
      </c>
      <c r="B34" t="s">
        <v>173</v>
      </c>
      <c r="C34" s="6" t="s">
        <v>62</v>
      </c>
      <c r="D34" s="6" t="s">
        <v>35</v>
      </c>
      <c r="E34" s="6" t="s">
        <v>47</v>
      </c>
      <c r="F34" s="6" t="s">
        <v>174</v>
      </c>
      <c r="G34" s="6">
        <v>36.299999999999997</v>
      </c>
      <c r="H34" s="6"/>
      <c r="I34" s="6" t="s">
        <v>28</v>
      </c>
      <c r="J34" s="6" t="s">
        <v>175</v>
      </c>
      <c r="K34" s="6" t="s">
        <v>176</v>
      </c>
      <c r="L34" s="6" t="s">
        <v>177</v>
      </c>
      <c r="M34" s="6" t="s">
        <v>178</v>
      </c>
      <c r="N34" s="6"/>
      <c r="O34" s="6" t="s">
        <v>626</v>
      </c>
      <c r="P34" s="7">
        <v>44342</v>
      </c>
      <c r="Q34" s="6"/>
      <c r="R34" s="6"/>
      <c r="S34" s="6"/>
      <c r="T34" s="6"/>
      <c r="U34" s="6"/>
      <c r="V34" s="6"/>
      <c r="W34" s="6"/>
      <c r="X34" s="6" t="s">
        <v>68</v>
      </c>
      <c r="Y34" s="6" t="s">
        <v>69</v>
      </c>
      <c r="Z34" s="6" t="s">
        <v>69</v>
      </c>
      <c r="AA34" s="7">
        <v>44601</v>
      </c>
      <c r="AB34" s="30" t="str">
        <f>VLOOKUP(B34,MiembrosTeams!A:A,1,FALSE)</f>
        <v>Francisco Javier Melguizo Acedo</v>
      </c>
    </row>
    <row r="35" spans="1:28" s="27" customFormat="1" ht="28.8" x14ac:dyDescent="0.3">
      <c r="A35" s="25">
        <v>3318</v>
      </c>
      <c r="B35" s="25" t="s">
        <v>179</v>
      </c>
      <c r="C35" s="25" t="s">
        <v>24</v>
      </c>
      <c r="D35" s="25" t="s">
        <v>35</v>
      </c>
      <c r="E35" s="25" t="s">
        <v>47</v>
      </c>
      <c r="F35" s="25" t="s">
        <v>54</v>
      </c>
      <c r="G35" s="6">
        <v>37.4</v>
      </c>
      <c r="H35" s="25"/>
      <c r="I35" s="25" t="s">
        <v>180</v>
      </c>
      <c r="J35" s="25" t="s">
        <v>55</v>
      </c>
      <c r="K35" s="25" t="s">
        <v>119</v>
      </c>
      <c r="L35" s="25" t="s">
        <v>53</v>
      </c>
      <c r="M35" s="25" t="s">
        <v>124</v>
      </c>
      <c r="N35" s="25"/>
      <c r="O35" s="6" t="s">
        <v>627</v>
      </c>
      <c r="P35" s="26">
        <v>44348</v>
      </c>
      <c r="Q35" s="25"/>
      <c r="R35" s="25"/>
      <c r="S35" s="25" t="s">
        <v>82</v>
      </c>
      <c r="T35" s="25"/>
      <c r="U35" s="25"/>
      <c r="V35" s="25"/>
      <c r="W35" s="25"/>
      <c r="X35" s="25"/>
      <c r="Y35" s="25"/>
      <c r="Z35" s="25"/>
      <c r="AA35" s="25"/>
    </row>
    <row r="36" spans="1:28" ht="28.8" x14ac:dyDescent="0.3">
      <c r="A36" s="25">
        <v>3323</v>
      </c>
      <c r="B36" s="25" t="s">
        <v>181</v>
      </c>
      <c r="C36" s="25" t="s">
        <v>24</v>
      </c>
      <c r="D36" s="25" t="s">
        <v>35</v>
      </c>
      <c r="E36" s="25" t="s">
        <v>36</v>
      </c>
      <c r="F36" s="25" t="s">
        <v>54</v>
      </c>
      <c r="G36" s="6">
        <v>38.5</v>
      </c>
      <c r="H36" s="25"/>
      <c r="I36" s="25" t="s">
        <v>182</v>
      </c>
      <c r="J36" s="28" t="s">
        <v>55</v>
      </c>
      <c r="K36" s="25" t="s">
        <v>56</v>
      </c>
      <c r="L36" s="25" t="s">
        <v>53</v>
      </c>
      <c r="M36" s="28" t="s">
        <v>183</v>
      </c>
      <c r="N36" s="25" t="s">
        <v>184</v>
      </c>
      <c r="O36" s="6" t="s">
        <v>628</v>
      </c>
      <c r="P36" s="26">
        <v>44348</v>
      </c>
      <c r="Q36" s="25" t="s">
        <v>185</v>
      </c>
      <c r="R36" s="25"/>
      <c r="S36" s="25" t="s">
        <v>82</v>
      </c>
      <c r="T36" s="25"/>
      <c r="U36" s="25" t="s">
        <v>186</v>
      </c>
      <c r="V36" s="25"/>
      <c r="W36" s="25"/>
      <c r="X36" s="25"/>
      <c r="Y36" s="25"/>
      <c r="Z36" s="25"/>
      <c r="AA36" s="25"/>
      <c r="AB36" s="29" t="str">
        <f>VLOOKUP(B36,MiembrosTeams!A:A,1,FALSE)</f>
        <v>Miguel Acuña Gutiérrez</v>
      </c>
    </row>
    <row r="37" spans="1:28" ht="15" x14ac:dyDescent="0.35">
      <c r="A37" s="6">
        <v>3346</v>
      </c>
      <c r="B37" s="6" t="s">
        <v>187</v>
      </c>
      <c r="C37" s="6" t="s">
        <v>62</v>
      </c>
      <c r="D37" s="6" t="s">
        <v>35</v>
      </c>
      <c r="E37" s="6" t="s">
        <v>36</v>
      </c>
      <c r="F37" s="6" t="s">
        <v>174</v>
      </c>
      <c r="G37" s="6">
        <v>39.6</v>
      </c>
      <c r="I37" s="6" t="s">
        <v>28</v>
      </c>
      <c r="J37" s="6" t="s">
        <v>188</v>
      </c>
      <c r="K37" s="11" t="s">
        <v>189</v>
      </c>
      <c r="L37" s="6" t="s">
        <v>46</v>
      </c>
      <c r="M37" s="6" t="s">
        <v>96</v>
      </c>
      <c r="O37" s="6" t="s">
        <v>629</v>
      </c>
      <c r="P37" s="7">
        <v>44361</v>
      </c>
      <c r="X37" s="6" t="s">
        <v>68</v>
      </c>
      <c r="Y37" s="6" t="s">
        <v>69</v>
      </c>
      <c r="Z37" s="6" t="s">
        <v>69</v>
      </c>
      <c r="AA37" s="7">
        <v>44607</v>
      </c>
      <c r="AB37" s="29" t="str">
        <f>VLOOKUP(B37,MiembrosTeams!A:A,1,FALSE)</f>
        <v>Álvaro Frías Balbuena</v>
      </c>
    </row>
    <row r="38" spans="1:28" ht="28.8" x14ac:dyDescent="0.3">
      <c r="A38" s="6">
        <v>3347</v>
      </c>
      <c r="B38" s="6" t="s">
        <v>190</v>
      </c>
      <c r="C38" s="6" t="s">
        <v>62</v>
      </c>
      <c r="D38" s="6" t="s">
        <v>35</v>
      </c>
      <c r="E38" s="6" t="s">
        <v>36</v>
      </c>
      <c r="F38" s="6" t="s">
        <v>174</v>
      </c>
      <c r="G38" s="6">
        <v>40.700000000000003</v>
      </c>
      <c r="I38" s="6" t="s">
        <v>28</v>
      </c>
      <c r="J38" s="6" t="s">
        <v>191</v>
      </c>
      <c r="K38" s="6" t="s">
        <v>192</v>
      </c>
      <c r="L38" s="6" t="s">
        <v>193</v>
      </c>
      <c r="M38" s="6" t="s">
        <v>194</v>
      </c>
      <c r="N38" s="6" t="s">
        <v>195</v>
      </c>
      <c r="O38" s="6" t="s">
        <v>630</v>
      </c>
      <c r="P38" s="7">
        <v>44361</v>
      </c>
      <c r="X38" s="6" t="s">
        <v>68</v>
      </c>
      <c r="Y38" s="6" t="s">
        <v>69</v>
      </c>
      <c r="Z38" s="6" t="s">
        <v>69</v>
      </c>
      <c r="AA38" s="7">
        <v>44600</v>
      </c>
      <c r="AB38" s="29" t="str">
        <f>VLOOKUP(B38,MiembrosTeams!A:A,1,FALSE)</f>
        <v>Christian Payo Parra</v>
      </c>
    </row>
    <row r="39" spans="1:28" ht="28.8" x14ac:dyDescent="0.3">
      <c r="A39" s="6">
        <v>3380</v>
      </c>
      <c r="B39" s="6" t="s">
        <v>196</v>
      </c>
      <c r="C39" s="6" t="s">
        <v>62</v>
      </c>
      <c r="D39" s="6" t="s">
        <v>35</v>
      </c>
      <c r="E39" s="6" t="s">
        <v>36</v>
      </c>
      <c r="F39" s="6" t="s">
        <v>54</v>
      </c>
      <c r="G39" s="6">
        <v>41.8</v>
      </c>
      <c r="I39" s="6" t="s">
        <v>28</v>
      </c>
      <c r="J39" s="12" t="s">
        <v>197</v>
      </c>
      <c r="K39" s="6" t="s">
        <v>198</v>
      </c>
      <c r="L39" s="6" t="s">
        <v>70</v>
      </c>
      <c r="M39" s="6" t="s">
        <v>199</v>
      </c>
      <c r="O39" s="6" t="s">
        <v>631</v>
      </c>
      <c r="P39" s="7">
        <v>44376</v>
      </c>
      <c r="X39" s="6" t="s">
        <v>68</v>
      </c>
      <c r="Y39" s="6" t="s">
        <v>69</v>
      </c>
      <c r="Z39" s="6" t="s">
        <v>69</v>
      </c>
      <c r="AA39" s="7">
        <v>44594</v>
      </c>
      <c r="AB39" s="29" t="str">
        <f>VLOOKUP(B39,MiembrosTeams!A:A,1,FALSE)</f>
        <v>Teresa Díaz Ayuga</v>
      </c>
    </row>
    <row r="40" spans="1:28" x14ac:dyDescent="0.3">
      <c r="A40" s="6">
        <v>3396</v>
      </c>
      <c r="B40" s="6" t="s">
        <v>200</v>
      </c>
      <c r="C40" s="6" t="s">
        <v>201</v>
      </c>
      <c r="D40" s="6" t="s">
        <v>35</v>
      </c>
      <c r="E40" s="6" t="s">
        <v>47</v>
      </c>
      <c r="F40" s="6" t="s">
        <v>40</v>
      </c>
      <c r="G40" s="6">
        <v>42.9</v>
      </c>
      <c r="I40" s="6" t="s">
        <v>28</v>
      </c>
      <c r="J40" s="6" t="s">
        <v>153</v>
      </c>
      <c r="K40" s="6" t="s">
        <v>154</v>
      </c>
      <c r="L40" s="6" t="s">
        <v>152</v>
      </c>
      <c r="M40" s="6" t="s">
        <v>202</v>
      </c>
      <c r="O40" s="6" t="s">
        <v>632</v>
      </c>
      <c r="P40" s="7">
        <v>44382</v>
      </c>
      <c r="X40" s="6" t="s">
        <v>203</v>
      </c>
      <c r="Y40" s="6" t="s">
        <v>69</v>
      </c>
      <c r="Z40" s="6" t="s">
        <v>69</v>
      </c>
      <c r="AA40" s="7">
        <v>44607</v>
      </c>
      <c r="AB40" s="29" t="str">
        <f>VLOOKUP(B40,MiembrosTeams!A:A,1,FALSE)</f>
        <v>José Antonio González Aguilar</v>
      </c>
    </row>
    <row r="41" spans="1:28" x14ac:dyDescent="0.3">
      <c r="A41" s="6">
        <v>3408</v>
      </c>
      <c r="B41" s="6" t="s">
        <v>204</v>
      </c>
      <c r="C41" s="6" t="s">
        <v>201</v>
      </c>
      <c r="D41" s="6" t="s">
        <v>35</v>
      </c>
      <c r="E41" s="6" t="s">
        <v>47</v>
      </c>
      <c r="F41" s="6" t="s">
        <v>40</v>
      </c>
      <c r="G41" s="6">
        <v>44</v>
      </c>
      <c r="I41" s="6" t="s">
        <v>28</v>
      </c>
      <c r="J41" s="6" t="s">
        <v>153</v>
      </c>
      <c r="K41" s="6" t="s">
        <v>154</v>
      </c>
      <c r="L41" s="6" t="s">
        <v>152</v>
      </c>
      <c r="M41" s="6" t="s">
        <v>202</v>
      </c>
      <c r="O41" s="6" t="s">
        <v>633</v>
      </c>
      <c r="P41" s="7">
        <v>44389</v>
      </c>
      <c r="X41" s="6" t="s">
        <v>203</v>
      </c>
      <c r="Y41" s="6" t="s">
        <v>69</v>
      </c>
      <c r="Z41" s="6" t="s">
        <v>69</v>
      </c>
      <c r="AA41" s="7">
        <v>44609</v>
      </c>
      <c r="AB41" s="29" t="str">
        <f>VLOOKUP(B41,MiembrosTeams!A:A,1,FALSE)</f>
        <v>Eduardo del Pozo Lambea</v>
      </c>
    </row>
    <row r="42" spans="1:28" ht="28.8" x14ac:dyDescent="0.3">
      <c r="A42" s="6">
        <v>3414</v>
      </c>
      <c r="B42" s="6" t="s">
        <v>205</v>
      </c>
      <c r="C42" s="6" t="s">
        <v>201</v>
      </c>
      <c r="D42" s="6" t="s">
        <v>35</v>
      </c>
      <c r="E42" s="6" t="s">
        <v>47</v>
      </c>
      <c r="F42" s="6" t="s">
        <v>40</v>
      </c>
      <c r="G42" s="6">
        <v>45.1</v>
      </c>
      <c r="I42" s="6" t="s">
        <v>28</v>
      </c>
      <c r="J42" s="12" t="s">
        <v>197</v>
      </c>
      <c r="K42" s="6" t="s">
        <v>198</v>
      </c>
      <c r="L42" s="6" t="s">
        <v>70</v>
      </c>
      <c r="M42" s="6" t="s">
        <v>199</v>
      </c>
      <c r="O42" s="6" t="s">
        <v>634</v>
      </c>
      <c r="P42" s="7">
        <v>44396</v>
      </c>
      <c r="X42" s="6" t="s">
        <v>68</v>
      </c>
      <c r="Y42" s="6" t="s">
        <v>69</v>
      </c>
      <c r="Z42" s="6" t="s">
        <v>69</v>
      </c>
      <c r="AA42" s="7">
        <v>44594</v>
      </c>
      <c r="AB42" s="29" t="str">
        <f>VLOOKUP(B42,MiembrosTeams!A:A,1,FALSE)</f>
        <v>David Vargas Moraga</v>
      </c>
    </row>
    <row r="43" spans="1:28" ht="43.2" x14ac:dyDescent="0.3">
      <c r="A43" s="6">
        <v>3420</v>
      </c>
      <c r="B43" s="6" t="s">
        <v>206</v>
      </c>
      <c r="C43" s="6" t="s">
        <v>24</v>
      </c>
      <c r="D43" s="6" t="s">
        <v>35</v>
      </c>
      <c r="E43" s="6" t="s">
        <v>47</v>
      </c>
      <c r="F43" s="6" t="s">
        <v>40</v>
      </c>
      <c r="G43" s="6">
        <v>46.2</v>
      </c>
      <c r="I43" s="6" t="s">
        <v>28</v>
      </c>
      <c r="J43" s="6" t="s">
        <v>207</v>
      </c>
      <c r="K43" s="6" t="s">
        <v>208</v>
      </c>
      <c r="L43" s="6" t="s">
        <v>209</v>
      </c>
      <c r="M43" s="6" t="s">
        <v>210</v>
      </c>
      <c r="O43" s="6" t="s">
        <v>635</v>
      </c>
      <c r="P43" s="7">
        <v>44399</v>
      </c>
      <c r="AB43" s="29" t="str">
        <f>VLOOKUP(B43,MiembrosTeams!A:A,1,FALSE)</f>
        <v>Yingying Hu</v>
      </c>
    </row>
    <row r="44" spans="1:28" ht="28.8" x14ac:dyDescent="0.3">
      <c r="A44" s="6">
        <v>3423</v>
      </c>
      <c r="B44" s="6" t="s">
        <v>211</v>
      </c>
      <c r="C44" s="6" t="s">
        <v>127</v>
      </c>
      <c r="D44" s="6" t="s">
        <v>35</v>
      </c>
      <c r="E44" s="6" t="s">
        <v>36</v>
      </c>
      <c r="F44" s="6" t="s">
        <v>40</v>
      </c>
      <c r="G44" s="6">
        <v>47.3</v>
      </c>
      <c r="I44" s="6" t="s">
        <v>28</v>
      </c>
      <c r="J44" s="6" t="s">
        <v>55</v>
      </c>
      <c r="K44" s="6" t="s">
        <v>119</v>
      </c>
      <c r="M44" s="6" t="s">
        <v>212</v>
      </c>
      <c r="O44" s="6" t="s">
        <v>636</v>
      </c>
      <c r="P44" s="7">
        <v>44403</v>
      </c>
      <c r="AB44" s="29" t="str">
        <f>VLOOKUP(B44,MiembrosTeams!A:A,1,FALSE)</f>
        <v>Álvaro Peláez Piñera</v>
      </c>
    </row>
    <row r="45" spans="1:28" ht="28.8" x14ac:dyDescent="0.3">
      <c r="A45" s="6">
        <v>3441</v>
      </c>
      <c r="B45" t="s">
        <v>213</v>
      </c>
      <c r="C45" s="6" t="s">
        <v>214</v>
      </c>
      <c r="D45" s="6" t="s">
        <v>25</v>
      </c>
      <c r="E45" s="6" t="s">
        <v>26</v>
      </c>
      <c r="F45" s="6" t="s">
        <v>37</v>
      </c>
      <c r="G45" s="6">
        <v>48.4</v>
      </c>
      <c r="I45" s="6" t="s">
        <v>28</v>
      </c>
      <c r="J45" s="6" t="s">
        <v>215</v>
      </c>
      <c r="K45" s="6" t="s">
        <v>216</v>
      </c>
      <c r="M45" s="6" t="s">
        <v>217</v>
      </c>
      <c r="N45" s="6" t="s">
        <v>218</v>
      </c>
      <c r="O45" s="6" t="s">
        <v>637</v>
      </c>
      <c r="AB45" s="29" t="str">
        <f>VLOOKUP(B45,MiembrosTeams!A:A,1,FALSE)</f>
        <v>Adriano Romero Romero</v>
      </c>
    </row>
    <row r="46" spans="1:28" ht="28.8" x14ac:dyDescent="0.3">
      <c r="A46" s="6">
        <v>3452</v>
      </c>
      <c r="B46" t="s">
        <v>219</v>
      </c>
      <c r="C46" s="6" t="s">
        <v>214</v>
      </c>
      <c r="D46" s="6" t="s">
        <v>220</v>
      </c>
      <c r="E46" s="6" t="s">
        <v>221</v>
      </c>
      <c r="F46" s="6" t="s">
        <v>37</v>
      </c>
      <c r="G46" s="6">
        <v>49.5</v>
      </c>
      <c r="I46" s="6" t="s">
        <v>28</v>
      </c>
      <c r="J46" s="6" t="s">
        <v>222</v>
      </c>
      <c r="K46" s="6" t="s">
        <v>223</v>
      </c>
      <c r="L46" s="6" t="s">
        <v>224</v>
      </c>
      <c r="M46" s="6" t="s">
        <v>225</v>
      </c>
      <c r="N46" s="6" t="s">
        <v>226</v>
      </c>
      <c r="O46" s="6" t="s">
        <v>638</v>
      </c>
      <c r="AB46" s="29" t="str">
        <f>VLOOKUP(B46,MiembrosTeams!A:A,1,FALSE)</f>
        <v>José Carlos Sanjuán Cárdenas</v>
      </c>
    </row>
    <row r="47" spans="1:28" ht="100.8" x14ac:dyDescent="0.3">
      <c r="A47" s="6">
        <v>3483</v>
      </c>
      <c r="B47" s="6" t="s">
        <v>227</v>
      </c>
      <c r="C47" s="6" t="s">
        <v>214</v>
      </c>
      <c r="D47" s="6" t="s">
        <v>35</v>
      </c>
      <c r="E47" s="6" t="s">
        <v>47</v>
      </c>
      <c r="F47" s="6" t="s">
        <v>37</v>
      </c>
      <c r="G47" s="6">
        <v>50.6</v>
      </c>
      <c r="I47" s="6" t="s">
        <v>28</v>
      </c>
      <c r="J47" s="6" t="s">
        <v>228</v>
      </c>
      <c r="K47" s="6" t="s">
        <v>229</v>
      </c>
      <c r="L47" s="6" t="s">
        <v>230</v>
      </c>
      <c r="M47" s="6" t="s">
        <v>80</v>
      </c>
      <c r="N47" s="6" t="s">
        <v>231</v>
      </c>
      <c r="O47" s="6" t="s">
        <v>639</v>
      </c>
      <c r="AB47" s="29" t="str">
        <f>VLOOKUP(B47,MiembrosTeams!A:A,1,FALSE)</f>
        <v>Francisco Javier Castro Mestre</v>
      </c>
    </row>
    <row r="48" spans="1:28" x14ac:dyDescent="0.3">
      <c r="A48" s="6">
        <v>3793</v>
      </c>
      <c r="B48" t="s">
        <v>232</v>
      </c>
      <c r="C48" s="6" t="s">
        <v>214</v>
      </c>
      <c r="D48" s="6" t="s">
        <v>35</v>
      </c>
      <c r="E48" s="6" t="s">
        <v>47</v>
      </c>
      <c r="F48" s="6" t="s">
        <v>174</v>
      </c>
      <c r="G48" s="6">
        <v>51.7</v>
      </c>
      <c r="I48" s="6" t="s">
        <v>28</v>
      </c>
      <c r="M48" s="16" t="s">
        <v>233</v>
      </c>
      <c r="O48" s="6" t="s">
        <v>640</v>
      </c>
      <c r="AB48" s="29" t="str">
        <f>VLOOKUP(B48,MiembrosTeams!A:A,1,FALSE)</f>
        <v>Sergio Carrasco García</v>
      </c>
    </row>
    <row r="49" spans="1:28" x14ac:dyDescent="0.3">
      <c r="A49" s="6">
        <v>3797</v>
      </c>
      <c r="B49" t="s">
        <v>234</v>
      </c>
      <c r="C49" s="6" t="s">
        <v>214</v>
      </c>
      <c r="D49" s="6" t="s">
        <v>35</v>
      </c>
      <c r="E49" s="6" t="s">
        <v>36</v>
      </c>
      <c r="F49" s="6" t="s">
        <v>174</v>
      </c>
      <c r="G49" s="6">
        <v>52.8</v>
      </c>
      <c r="I49" s="6" t="s">
        <v>28</v>
      </c>
      <c r="K49" s="6" t="s">
        <v>235</v>
      </c>
      <c r="L49" s="6" t="s">
        <v>236</v>
      </c>
      <c r="M49" s="6" t="s">
        <v>237</v>
      </c>
      <c r="N49" s="6" t="s">
        <v>238</v>
      </c>
      <c r="O49" s="6" t="s">
        <v>641</v>
      </c>
      <c r="AB49" s="29" t="str">
        <f>VLOOKUP(B49,MiembrosTeams!A:A,1,FALSE)</f>
        <v>Javier Alfonso Moreno Cidoncha</v>
      </c>
    </row>
    <row r="50" spans="1:28" ht="28.8" x14ac:dyDescent="0.3">
      <c r="A50" s="6">
        <v>3855</v>
      </c>
      <c r="B50" t="s">
        <v>239</v>
      </c>
      <c r="C50" s="6" t="s">
        <v>62</v>
      </c>
      <c r="D50" s="6" t="s">
        <v>35</v>
      </c>
      <c r="E50" s="6" t="s">
        <v>47</v>
      </c>
      <c r="F50" s="6" t="s">
        <v>174</v>
      </c>
      <c r="G50" s="6">
        <v>53.9</v>
      </c>
      <c r="I50" s="6" t="s">
        <v>28</v>
      </c>
      <c r="J50" s="6" t="s">
        <v>240</v>
      </c>
      <c r="K50" s="10" t="s">
        <v>241</v>
      </c>
      <c r="L50" s="6" t="s">
        <v>70</v>
      </c>
      <c r="M50" s="6" t="s">
        <v>242</v>
      </c>
      <c r="N50" s="6" t="s">
        <v>238</v>
      </c>
      <c r="O50" s="6" t="s">
        <v>642</v>
      </c>
      <c r="P50" s="7">
        <v>44417</v>
      </c>
      <c r="X50" s="6" t="s">
        <v>243</v>
      </c>
      <c r="Y50" s="6" t="s">
        <v>69</v>
      </c>
      <c r="Z50" s="6" t="s">
        <v>69</v>
      </c>
      <c r="AA50" s="7">
        <v>44600</v>
      </c>
      <c r="AB50" s="29" t="str">
        <f>VLOOKUP(B50,MiembrosTeams!A:A,1,FALSE)</f>
        <v>Jaime Palomo Sivianes</v>
      </c>
    </row>
    <row r="51" spans="1:28" s="27" customFormat="1" ht="28.8" x14ac:dyDescent="0.3">
      <c r="A51" s="25">
        <v>3867</v>
      </c>
      <c r="B51" s="27" t="s">
        <v>244</v>
      </c>
      <c r="C51" s="25" t="s">
        <v>245</v>
      </c>
      <c r="D51" s="25" t="s">
        <v>35</v>
      </c>
      <c r="E51" s="25" t="s">
        <v>47</v>
      </c>
      <c r="F51" s="25" t="s">
        <v>54</v>
      </c>
      <c r="G51" s="6">
        <v>55</v>
      </c>
      <c r="H51" s="25"/>
      <c r="I51" s="25" t="s">
        <v>28</v>
      </c>
      <c r="J51" s="25" t="s">
        <v>207</v>
      </c>
      <c r="K51" s="25" t="s">
        <v>246</v>
      </c>
      <c r="L51" s="25" t="s">
        <v>247</v>
      </c>
      <c r="M51" s="25" t="s">
        <v>248</v>
      </c>
      <c r="N51" s="25"/>
      <c r="O51" s="6" t="s">
        <v>643</v>
      </c>
      <c r="P51" s="26">
        <v>44424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30" t="str">
        <f>VLOOKUP(B51,MiembrosTeams!A:A,1,FALSE)</f>
        <v>Xavier Ibáñez Martínez</v>
      </c>
    </row>
    <row r="52" spans="1:28" x14ac:dyDescent="0.3">
      <c r="A52" s="6">
        <v>3868</v>
      </c>
      <c r="B52" s="6" t="s">
        <v>249</v>
      </c>
      <c r="C52" s="6" t="s">
        <v>62</v>
      </c>
      <c r="D52" s="6" t="s">
        <v>35</v>
      </c>
      <c r="E52" s="6" t="s">
        <v>47</v>
      </c>
      <c r="F52" s="6" t="s">
        <v>174</v>
      </c>
      <c r="G52" s="6">
        <v>56.1</v>
      </c>
      <c r="I52" s="6" t="s">
        <v>28</v>
      </c>
      <c r="J52" s="6" t="s">
        <v>240</v>
      </c>
      <c r="K52" s="10" t="s">
        <v>241</v>
      </c>
      <c r="L52" s="6" t="s">
        <v>70</v>
      </c>
      <c r="M52" s="6" t="s">
        <v>250</v>
      </c>
      <c r="N52" s="6" t="s">
        <v>238</v>
      </c>
      <c r="O52" s="6" t="s">
        <v>644</v>
      </c>
      <c r="P52" s="7">
        <v>44425</v>
      </c>
      <c r="Q52" s="6" t="s">
        <v>251</v>
      </c>
      <c r="X52" s="6" t="s">
        <v>243</v>
      </c>
      <c r="Y52" s="6" t="s">
        <v>69</v>
      </c>
      <c r="Z52" s="6" t="s">
        <v>69</v>
      </c>
      <c r="AA52" s="7">
        <v>44600</v>
      </c>
      <c r="AB52" s="29" t="str">
        <f>VLOOKUP(B52,MiembrosTeams!A:A,1,FALSE)</f>
        <v>Carlos Doblado Herrero</v>
      </c>
    </row>
    <row r="53" spans="1:28" ht="43.2" x14ac:dyDescent="0.3">
      <c r="A53" s="6">
        <v>3897</v>
      </c>
      <c r="B53" s="6" t="s">
        <v>252</v>
      </c>
      <c r="C53" s="6" t="s">
        <v>62</v>
      </c>
      <c r="D53" s="6" t="s">
        <v>35</v>
      </c>
      <c r="E53" s="6" t="s">
        <v>47</v>
      </c>
      <c r="F53" s="6" t="s">
        <v>40</v>
      </c>
      <c r="G53" s="6">
        <v>57.2</v>
      </c>
      <c r="I53" s="6" t="s">
        <v>28</v>
      </c>
      <c r="J53" s="6" t="s">
        <v>253</v>
      </c>
      <c r="K53" s="6" t="s">
        <v>254</v>
      </c>
      <c r="L53" s="6" t="s">
        <v>255</v>
      </c>
      <c r="M53" s="6" t="s">
        <v>256</v>
      </c>
      <c r="O53" s="6" t="s">
        <v>645</v>
      </c>
      <c r="P53" s="7">
        <v>44438</v>
      </c>
      <c r="X53" s="6" t="s">
        <v>243</v>
      </c>
      <c r="Y53" s="6" t="s">
        <v>69</v>
      </c>
      <c r="Z53" s="6" t="s">
        <v>69</v>
      </c>
      <c r="AA53" s="7">
        <v>44601</v>
      </c>
      <c r="AB53" s="29" t="str">
        <f>VLOOKUP(B53,MiembrosTeams!A:A,1,FALSE)</f>
        <v>Borja Vera Casal</v>
      </c>
    </row>
    <row r="54" spans="1:28" ht="28.8" x14ac:dyDescent="0.3">
      <c r="A54" s="6">
        <v>3904</v>
      </c>
      <c r="B54" s="6" t="s">
        <v>257</v>
      </c>
      <c r="C54" s="6" t="s">
        <v>24</v>
      </c>
      <c r="D54" s="6" t="s">
        <v>35</v>
      </c>
      <c r="E54" s="6" t="s">
        <v>47</v>
      </c>
      <c r="F54" s="6" t="s">
        <v>37</v>
      </c>
      <c r="G54" s="6">
        <v>58.3</v>
      </c>
      <c r="I54" s="6" t="s">
        <v>28</v>
      </c>
      <c r="J54" s="13"/>
      <c r="K54" s="6" t="s">
        <v>258</v>
      </c>
      <c r="L54" s="6" t="s">
        <v>259</v>
      </c>
      <c r="M54" s="15" t="s">
        <v>260</v>
      </c>
      <c r="N54" s="6" t="s">
        <v>261</v>
      </c>
      <c r="O54" s="6" t="s">
        <v>646</v>
      </c>
      <c r="P54" s="7">
        <v>44440</v>
      </c>
      <c r="AB54" s="29" t="str">
        <f>VLOOKUP(B54,MiembrosTeams!A:A,1,FALSE)</f>
        <v>Jesús Sánchez García</v>
      </c>
    </row>
    <row r="55" spans="1:28" x14ac:dyDescent="0.3">
      <c r="A55" s="6">
        <v>3905</v>
      </c>
      <c r="B55" s="6" t="s">
        <v>262</v>
      </c>
      <c r="C55" s="6" t="s">
        <v>62</v>
      </c>
      <c r="D55" s="6" t="s">
        <v>35</v>
      </c>
      <c r="E55" s="6" t="s">
        <v>47</v>
      </c>
      <c r="F55" s="6" t="s">
        <v>40</v>
      </c>
      <c r="G55" s="6">
        <v>59.4</v>
      </c>
      <c r="I55" s="6" t="s">
        <v>28</v>
      </c>
      <c r="J55" s="6" t="s">
        <v>263</v>
      </c>
      <c r="K55" s="6" t="s">
        <v>264</v>
      </c>
      <c r="L55" s="6" t="s">
        <v>265</v>
      </c>
      <c r="M55" s="6" t="s">
        <v>266</v>
      </c>
      <c r="O55" s="6" t="s">
        <v>647</v>
      </c>
      <c r="P55" s="7">
        <v>44440</v>
      </c>
      <c r="X55" s="6" t="s">
        <v>243</v>
      </c>
      <c r="Y55" s="6" t="s">
        <v>69</v>
      </c>
      <c r="Z55" s="6" t="s">
        <v>69</v>
      </c>
      <c r="AA55" s="7">
        <v>44613</v>
      </c>
      <c r="AB55" s="29" t="str">
        <f>VLOOKUP(B55,MiembrosTeams!A:A,1,FALSE)</f>
        <v>Alejandro Luis Ortega Serrano</v>
      </c>
    </row>
    <row r="56" spans="1:28" ht="28.8" x14ac:dyDescent="0.3">
      <c r="A56" s="6">
        <v>3909</v>
      </c>
      <c r="B56" s="6" t="s">
        <v>267</v>
      </c>
      <c r="C56" s="6" t="s">
        <v>24</v>
      </c>
      <c r="D56" s="6" t="s">
        <v>35</v>
      </c>
      <c r="E56" s="6" t="s">
        <v>47</v>
      </c>
      <c r="F56" s="6" t="s">
        <v>174</v>
      </c>
      <c r="G56" s="6">
        <v>60.5</v>
      </c>
      <c r="I56" s="6" t="s">
        <v>28</v>
      </c>
      <c r="J56" s="14" t="s">
        <v>207</v>
      </c>
      <c r="K56" s="14" t="s">
        <v>208</v>
      </c>
      <c r="L56" s="6" t="s">
        <v>209</v>
      </c>
      <c r="M56" s="6" t="s">
        <v>268</v>
      </c>
      <c r="O56" s="6" t="s">
        <v>648</v>
      </c>
      <c r="P56" s="7">
        <v>44440</v>
      </c>
      <c r="AB56" s="29" t="str">
        <f>VLOOKUP(B56,MiembrosTeams!A:A,1,FALSE)</f>
        <v>Jasle Carrasco Galiano</v>
      </c>
    </row>
    <row r="57" spans="1:28" ht="72" x14ac:dyDescent="0.3">
      <c r="A57" s="6">
        <v>3912</v>
      </c>
      <c r="B57" s="6" t="s">
        <v>269</v>
      </c>
      <c r="C57" s="6" t="s">
        <v>24</v>
      </c>
      <c r="D57" s="6" t="s">
        <v>35</v>
      </c>
      <c r="E57" s="6" t="s">
        <v>47</v>
      </c>
      <c r="F57" s="6" t="s">
        <v>37</v>
      </c>
      <c r="G57" s="6">
        <v>61.6</v>
      </c>
      <c r="I57" s="6" t="s">
        <v>28</v>
      </c>
      <c r="J57" s="10" t="s">
        <v>270</v>
      </c>
      <c r="K57" s="6" t="s">
        <v>271</v>
      </c>
      <c r="L57" s="6" t="s">
        <v>255</v>
      </c>
      <c r="M57" s="6" t="s">
        <v>272</v>
      </c>
      <c r="N57" s="6" t="s">
        <v>273</v>
      </c>
      <c r="O57" s="6" t="s">
        <v>649</v>
      </c>
      <c r="AB57" s="29" t="str">
        <f>VLOOKUP(B57,MiembrosTeams!A:A,1,FALSE)</f>
        <v>Alejandro Sánchez Negro</v>
      </c>
    </row>
    <row r="58" spans="1:28" x14ac:dyDescent="0.3">
      <c r="A58" s="6">
        <v>3927</v>
      </c>
      <c r="B58" s="6" t="s">
        <v>274</v>
      </c>
      <c r="C58" s="6" t="s">
        <v>24</v>
      </c>
      <c r="D58" s="6" t="s">
        <v>35</v>
      </c>
      <c r="E58" s="6" t="s">
        <v>47</v>
      </c>
      <c r="F58" s="6" t="s">
        <v>54</v>
      </c>
      <c r="G58" s="6">
        <v>62.7</v>
      </c>
      <c r="I58" s="6" t="s">
        <v>28</v>
      </c>
      <c r="J58" s="6" t="s">
        <v>275</v>
      </c>
      <c r="K58" s="6" t="s">
        <v>276</v>
      </c>
      <c r="L58" s="6" t="s">
        <v>265</v>
      </c>
      <c r="M58" s="6" t="s">
        <v>277</v>
      </c>
      <c r="O58" s="6" t="s">
        <v>650</v>
      </c>
      <c r="AB58" s="29" t="str">
        <f>VLOOKUP(B58,MiembrosTeams!A:A,1,FALSE)</f>
        <v>Carlos de la Morena Coco</v>
      </c>
    </row>
    <row r="59" spans="1:28" ht="15" x14ac:dyDescent="0.35">
      <c r="A59" s="6">
        <v>3941</v>
      </c>
      <c r="B59" s="6" t="s">
        <v>278</v>
      </c>
      <c r="C59" s="6" t="s">
        <v>62</v>
      </c>
      <c r="D59" s="6" t="s">
        <v>35</v>
      </c>
      <c r="E59" s="6" t="s">
        <v>47</v>
      </c>
      <c r="F59" s="6" t="s">
        <v>174</v>
      </c>
      <c r="G59" s="6">
        <v>63.8</v>
      </c>
      <c r="H59" s="6" t="s">
        <v>279</v>
      </c>
      <c r="K59" s="11" t="s">
        <v>189</v>
      </c>
      <c r="L59" s="6" t="s">
        <v>46</v>
      </c>
      <c r="M59" s="6" t="s">
        <v>280</v>
      </c>
      <c r="O59" s="6" t="s">
        <v>651</v>
      </c>
      <c r="P59" s="7">
        <v>44445</v>
      </c>
      <c r="X59" s="6" t="s">
        <v>243</v>
      </c>
      <c r="Y59" s="6" t="s">
        <v>281</v>
      </c>
      <c r="AB59" s="29" t="str">
        <f>VLOOKUP(B59,MiembrosTeams!A:A,1,FALSE)</f>
        <v>Antonio Vidal Pérez</v>
      </c>
    </row>
    <row r="60" spans="1:28" ht="28.8" x14ac:dyDescent="0.3">
      <c r="A60" s="6">
        <v>3950</v>
      </c>
      <c r="B60" s="6" t="s">
        <v>282</v>
      </c>
      <c r="C60" s="6" t="s">
        <v>127</v>
      </c>
      <c r="D60" s="6" t="s">
        <v>35</v>
      </c>
      <c r="E60" s="6" t="s">
        <v>47</v>
      </c>
      <c r="F60" s="6" t="s">
        <v>54</v>
      </c>
      <c r="G60" s="6">
        <v>64.900000000000006</v>
      </c>
      <c r="I60" s="6" t="s">
        <v>28</v>
      </c>
      <c r="J60" s="6" t="s">
        <v>283</v>
      </c>
      <c r="K60" s="6" t="s">
        <v>284</v>
      </c>
      <c r="L60" s="6" t="s">
        <v>285</v>
      </c>
      <c r="M60" s="6" t="s">
        <v>286</v>
      </c>
      <c r="N60" s="6" t="s">
        <v>287</v>
      </c>
      <c r="O60" s="6" t="s">
        <v>652</v>
      </c>
      <c r="P60" s="7" t="s">
        <v>288</v>
      </c>
      <c r="AB60" s="29"/>
    </row>
    <row r="61" spans="1:28" s="27" customFormat="1" x14ac:dyDescent="0.3">
      <c r="A61" s="16">
        <v>3951</v>
      </c>
      <c r="B61" s="16" t="s">
        <v>289</v>
      </c>
      <c r="C61" s="16" t="s">
        <v>62</v>
      </c>
      <c r="D61" s="16" t="s">
        <v>35</v>
      </c>
      <c r="E61" s="16" t="s">
        <v>47</v>
      </c>
      <c r="F61" s="16" t="s">
        <v>40</v>
      </c>
      <c r="G61" s="6">
        <v>66</v>
      </c>
      <c r="H61" s="16"/>
      <c r="I61" s="16"/>
      <c r="J61" s="16"/>
      <c r="K61" s="32"/>
      <c r="L61" s="6"/>
      <c r="M61" s="6" t="s">
        <v>290</v>
      </c>
      <c r="N61" s="6"/>
      <c r="O61" s="6" t="s">
        <v>653</v>
      </c>
      <c r="P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30" t="e">
        <f>VLOOKUP(B61,MiembrosTeams!A:A,1,FALSE)</f>
        <v>#N/A</v>
      </c>
    </row>
    <row r="62" spans="1:28" s="27" customFormat="1" ht="73.2" x14ac:dyDescent="0.4">
      <c r="A62" s="25">
        <v>3952</v>
      </c>
      <c r="B62" s="25" t="s">
        <v>291</v>
      </c>
      <c r="C62" s="25" t="s">
        <v>62</v>
      </c>
      <c r="D62" s="25" t="s">
        <v>35</v>
      </c>
      <c r="E62" s="25" t="s">
        <v>47</v>
      </c>
      <c r="F62" s="25" t="s">
        <v>40</v>
      </c>
      <c r="G62" s="6">
        <v>67.099999999999994</v>
      </c>
      <c r="H62" s="25"/>
      <c r="I62" s="25" t="s">
        <v>292</v>
      </c>
      <c r="J62" s="31" t="s">
        <v>293</v>
      </c>
      <c r="K62" s="25" t="s">
        <v>294</v>
      </c>
      <c r="L62" s="25" t="s">
        <v>295</v>
      </c>
      <c r="M62" s="25" t="s">
        <v>296</v>
      </c>
      <c r="N62" s="25"/>
      <c r="O62" s="6" t="s">
        <v>654</v>
      </c>
      <c r="P62" s="26"/>
      <c r="Q62" s="25"/>
      <c r="R62" s="25"/>
      <c r="S62" s="25" t="s">
        <v>82</v>
      </c>
      <c r="T62" s="25"/>
      <c r="U62" s="25"/>
      <c r="V62" s="25"/>
      <c r="W62" s="25"/>
      <c r="X62" s="25" t="s">
        <v>243</v>
      </c>
      <c r="Y62" s="25" t="s">
        <v>69</v>
      </c>
      <c r="Z62" s="25"/>
      <c r="AA62" s="25"/>
      <c r="AB62" s="30" t="str">
        <f>VLOOKUP(B62,MiembrosTeams!A:A,1,FALSE)</f>
        <v>José Luis Caro Bozzino</v>
      </c>
    </row>
    <row r="63" spans="1:28" s="27" customFormat="1" x14ac:dyDescent="0.3">
      <c r="A63" s="17">
        <v>3968</v>
      </c>
      <c r="B63" s="6" t="s">
        <v>297</v>
      </c>
      <c r="C63" s="6" t="s">
        <v>24</v>
      </c>
      <c r="D63" s="6" t="s">
        <v>35</v>
      </c>
      <c r="E63" s="6" t="s">
        <v>47</v>
      </c>
      <c r="F63" s="6" t="s">
        <v>174</v>
      </c>
      <c r="G63" s="6">
        <v>68.2</v>
      </c>
      <c r="H63" s="6" t="s">
        <v>279</v>
      </c>
      <c r="I63" s="18"/>
      <c r="J63" s="6" t="s">
        <v>298</v>
      </c>
      <c r="K63" s="10" t="s">
        <v>299</v>
      </c>
      <c r="L63" s="6" t="s">
        <v>300</v>
      </c>
      <c r="M63" s="6"/>
      <c r="N63" s="6"/>
      <c r="O63" s="6" t="s">
        <v>655</v>
      </c>
      <c r="P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8" ht="72" x14ac:dyDescent="0.3">
      <c r="A64" s="25">
        <v>3990</v>
      </c>
      <c r="B64" s="25" t="s">
        <v>301</v>
      </c>
      <c r="C64" s="25" t="s">
        <v>24</v>
      </c>
      <c r="D64" s="25" t="s">
        <v>35</v>
      </c>
      <c r="E64" s="25" t="s">
        <v>36</v>
      </c>
      <c r="F64" s="25" t="s">
        <v>174</v>
      </c>
      <c r="G64" s="6">
        <v>69.3</v>
      </c>
      <c r="H64" s="25" t="s">
        <v>279</v>
      </c>
      <c r="I64" s="25" t="s">
        <v>292</v>
      </c>
      <c r="J64" s="25"/>
      <c r="K64" s="25"/>
      <c r="L64" s="25"/>
      <c r="M64" s="25" t="s">
        <v>302</v>
      </c>
      <c r="N64" s="25"/>
      <c r="O64" s="6" t="s">
        <v>656</v>
      </c>
      <c r="P64" s="26"/>
      <c r="Q64" s="25"/>
      <c r="R64" s="25"/>
      <c r="S64" s="25" t="s">
        <v>82</v>
      </c>
      <c r="T64" s="25"/>
      <c r="U64" s="25"/>
      <c r="V64" s="25"/>
      <c r="W64" s="25"/>
      <c r="X64" s="25"/>
      <c r="Y64" s="25"/>
      <c r="Z64" s="25"/>
      <c r="AA64" s="25"/>
      <c r="AB64" s="29" t="str">
        <f>VLOOKUP(B64,MiembrosTeams!A:A,1,FALSE)</f>
        <v>Miguel Morueco González</v>
      </c>
    </row>
    <row r="65" spans="1:28" x14ac:dyDescent="0.3">
      <c r="A65" s="6">
        <v>4001</v>
      </c>
      <c r="B65" s="6" t="s">
        <v>303</v>
      </c>
      <c r="C65" s="6" t="s">
        <v>24</v>
      </c>
      <c r="D65" s="6" t="s">
        <v>35</v>
      </c>
      <c r="E65" s="6" t="s">
        <v>47</v>
      </c>
      <c r="F65" s="6" t="s">
        <v>54</v>
      </c>
      <c r="G65" s="6">
        <v>70.400000000000006</v>
      </c>
      <c r="I65" s="6" t="s">
        <v>28</v>
      </c>
      <c r="J65" s="6" t="s">
        <v>263</v>
      </c>
      <c r="K65" s="6" t="s">
        <v>264</v>
      </c>
      <c r="L65" s="6" t="s">
        <v>265</v>
      </c>
      <c r="M65" s="6" t="s">
        <v>304</v>
      </c>
      <c r="O65" s="6" t="s">
        <v>657</v>
      </c>
      <c r="AB65" s="29" t="str">
        <f>VLOOKUP(B65,MiembrosTeams!A:A,1,FALSE)</f>
        <v>Omar Montero Álvarez</v>
      </c>
    </row>
    <row r="66" spans="1:28" s="27" customFormat="1" ht="28.8" x14ac:dyDescent="0.3">
      <c r="A66" s="25">
        <v>4015</v>
      </c>
      <c r="B66" s="25" t="s">
        <v>305</v>
      </c>
      <c r="C66" s="25" t="s">
        <v>214</v>
      </c>
      <c r="D66" s="25" t="s">
        <v>35</v>
      </c>
      <c r="E66" s="25" t="s">
        <v>47</v>
      </c>
      <c r="F66" s="25" t="s">
        <v>174</v>
      </c>
      <c r="G66" s="6">
        <v>71.5</v>
      </c>
      <c r="H66" s="25"/>
      <c r="I66" s="25" t="s">
        <v>306</v>
      </c>
      <c r="J66" s="25" t="s">
        <v>307</v>
      </c>
      <c r="K66" s="25" t="s">
        <v>308</v>
      </c>
      <c r="L66" s="25" t="s">
        <v>265</v>
      </c>
      <c r="M66" s="25" t="s">
        <v>309</v>
      </c>
      <c r="N66" s="25"/>
      <c r="O66" s="6" t="s">
        <v>658</v>
      </c>
      <c r="P66" s="26"/>
      <c r="Q66" s="25"/>
      <c r="R66" s="25"/>
      <c r="S66" s="25" t="s">
        <v>82</v>
      </c>
      <c r="T66" s="25"/>
      <c r="U66" s="25"/>
      <c r="V66" s="25"/>
      <c r="W66" s="25"/>
      <c r="X66" s="25"/>
      <c r="Y66" s="25"/>
      <c r="Z66" s="25"/>
      <c r="AA66" s="25"/>
      <c r="AB66" s="30" t="str">
        <f>VLOOKUP(B66,MiembrosTeams!A:A,1,FALSE)</f>
        <v>Daniel Casas Espinosa</v>
      </c>
    </row>
    <row r="67" spans="1:28" ht="28.8" x14ac:dyDescent="0.3">
      <c r="A67" s="6">
        <v>4016</v>
      </c>
      <c r="B67" t="s">
        <v>310</v>
      </c>
      <c r="C67" s="6" t="s">
        <v>214</v>
      </c>
      <c r="D67" s="6" t="s">
        <v>35</v>
      </c>
      <c r="E67" s="6" t="s">
        <v>47</v>
      </c>
      <c r="F67" s="6" t="s">
        <v>174</v>
      </c>
      <c r="G67" s="6">
        <v>72.599999999999994</v>
      </c>
      <c r="I67" s="6" t="s">
        <v>28</v>
      </c>
      <c r="M67" s="6" t="s">
        <v>311</v>
      </c>
      <c r="O67" s="6" t="s">
        <v>659</v>
      </c>
      <c r="AB67" s="29" t="str">
        <f>VLOOKUP(B67,MiembrosTeams!A:A,1,FALSE)</f>
        <v>Iván Becerra Cabello</v>
      </c>
    </row>
    <row r="68" spans="1:28" ht="28.8" x14ac:dyDescent="0.3">
      <c r="A68" s="6">
        <v>4019</v>
      </c>
      <c r="B68" s="6" t="s">
        <v>312</v>
      </c>
      <c r="C68" s="6" t="s">
        <v>214</v>
      </c>
      <c r="D68" s="6" t="s">
        <v>35</v>
      </c>
      <c r="E68" s="6" t="s">
        <v>47</v>
      </c>
      <c r="F68" s="6" t="s">
        <v>174</v>
      </c>
      <c r="G68" s="6">
        <v>73.7</v>
      </c>
      <c r="I68" s="6" t="s">
        <v>28</v>
      </c>
      <c r="J68" s="6" t="s">
        <v>313</v>
      </c>
      <c r="K68" s="6" t="s">
        <v>314</v>
      </c>
      <c r="L68" s="6" t="s">
        <v>300</v>
      </c>
      <c r="M68" s="6" t="s">
        <v>315</v>
      </c>
      <c r="O68" s="6" t="s">
        <v>660</v>
      </c>
      <c r="AB68" s="29" t="str">
        <f>VLOOKUP(B68,MiembrosTeams!A:A,1,FALSE)</f>
        <v>Borja Peña Sánchez</v>
      </c>
    </row>
    <row r="69" spans="1:28" s="27" customFormat="1" ht="86.25" customHeight="1" x14ac:dyDescent="0.3">
      <c r="A69" s="6">
        <v>4030</v>
      </c>
      <c r="B69" s="6" t="s">
        <v>316</v>
      </c>
      <c r="C69" s="6" t="s">
        <v>62</v>
      </c>
      <c r="D69" s="6" t="s">
        <v>35</v>
      </c>
      <c r="E69" s="6" t="s">
        <v>36</v>
      </c>
      <c r="F69" s="6" t="s">
        <v>174</v>
      </c>
      <c r="G69" s="6">
        <v>74.8</v>
      </c>
      <c r="H69" s="6"/>
      <c r="I69" s="6" t="s">
        <v>28</v>
      </c>
      <c r="J69" s="6" t="s">
        <v>317</v>
      </c>
      <c r="K69" s="6" t="s">
        <v>318</v>
      </c>
      <c r="L69" s="6" t="s">
        <v>319</v>
      </c>
      <c r="M69" s="6" t="s">
        <v>320</v>
      </c>
      <c r="N69" s="14" t="s">
        <v>321</v>
      </c>
      <c r="O69" s="6" t="s">
        <v>661</v>
      </c>
      <c r="P69" s="7"/>
      <c r="Q69" s="6"/>
      <c r="R69" s="6"/>
      <c r="S69" s="6"/>
      <c r="T69" s="6"/>
      <c r="U69" s="6"/>
      <c r="V69" s="6"/>
      <c r="W69" s="6"/>
      <c r="X69" s="6" t="s">
        <v>243</v>
      </c>
      <c r="Y69" s="6" t="s">
        <v>69</v>
      </c>
      <c r="Z69" s="6"/>
      <c r="AA69" s="6"/>
      <c r="AB69" s="30" t="str">
        <f>VLOOKUP(B69,MiembrosTeams!A:A,1,FALSE)</f>
        <v>Sergio Perea Ruiz</v>
      </c>
    </row>
    <row r="70" spans="1:28" s="27" customFormat="1" ht="187.2" x14ac:dyDescent="0.3">
      <c r="A70" s="25">
        <v>4085</v>
      </c>
      <c r="B70" s="25" t="s">
        <v>322</v>
      </c>
      <c r="C70" s="25" t="s">
        <v>24</v>
      </c>
      <c r="D70" s="25" t="s">
        <v>323</v>
      </c>
      <c r="E70" s="25" t="s">
        <v>324</v>
      </c>
      <c r="F70" s="25" t="s">
        <v>54</v>
      </c>
      <c r="G70" s="6">
        <v>75.900000000000006</v>
      </c>
      <c r="H70" s="25"/>
      <c r="I70" s="25" t="s">
        <v>325</v>
      </c>
      <c r="J70" s="25" t="s">
        <v>275</v>
      </c>
      <c r="K70" s="25" t="s">
        <v>326</v>
      </c>
      <c r="L70" s="25" t="s">
        <v>265</v>
      </c>
      <c r="M70" s="25" t="s">
        <v>327</v>
      </c>
      <c r="N70" s="25" t="s">
        <v>328</v>
      </c>
      <c r="O70" s="6" t="s">
        <v>662</v>
      </c>
      <c r="P70" s="26"/>
      <c r="Q70" s="25"/>
      <c r="R70" s="25"/>
      <c r="S70" s="25" t="s">
        <v>82</v>
      </c>
      <c r="T70" s="25"/>
      <c r="U70" s="25"/>
      <c r="V70" s="25"/>
      <c r="W70" s="25"/>
      <c r="X70" s="25"/>
      <c r="Y70" s="25"/>
      <c r="Z70" s="25"/>
      <c r="AA70" s="25"/>
      <c r="AB70" s="30" t="str">
        <f>VLOOKUP(B70,MiembrosTeams!A:A,1,FALSE)</f>
        <v>Javier Romero Sánchez</v>
      </c>
    </row>
    <row r="71" spans="1:28" ht="43.2" x14ac:dyDescent="0.3">
      <c r="A71" s="25">
        <v>4156</v>
      </c>
      <c r="B71" s="25" t="s">
        <v>329</v>
      </c>
      <c r="C71" s="25" t="s">
        <v>214</v>
      </c>
      <c r="D71" s="25" t="s">
        <v>35</v>
      </c>
      <c r="E71" s="25" t="s">
        <v>330</v>
      </c>
      <c r="F71" s="25" t="s">
        <v>40</v>
      </c>
      <c r="G71" s="6">
        <v>77</v>
      </c>
      <c r="H71" s="25"/>
      <c r="I71" s="25" t="s">
        <v>331</v>
      </c>
      <c r="J71" s="25" t="s">
        <v>153</v>
      </c>
      <c r="K71" s="25" t="s">
        <v>154</v>
      </c>
      <c r="L71" s="25" t="s">
        <v>152</v>
      </c>
      <c r="M71" s="45" t="s">
        <v>332</v>
      </c>
      <c r="N71" s="45" t="s">
        <v>333</v>
      </c>
      <c r="O71" s="6" t="s">
        <v>663</v>
      </c>
      <c r="P71" s="26"/>
      <c r="Q71" s="25"/>
      <c r="R71" s="25"/>
      <c r="S71" s="25" t="s">
        <v>82</v>
      </c>
      <c r="T71" s="25"/>
      <c r="U71" s="25"/>
      <c r="V71" s="25"/>
      <c r="W71" s="25"/>
      <c r="X71" s="25"/>
      <c r="Y71" s="25"/>
      <c r="Z71" s="25"/>
      <c r="AA71" s="25"/>
      <c r="AB71" s="29" t="str">
        <f>VLOOKUP(B71,MiembrosTeams!A:A,1,FALSE)</f>
        <v>Alejandro Cabello González</v>
      </c>
    </row>
    <row r="72" spans="1:28" x14ac:dyDescent="0.3">
      <c r="A72" s="6">
        <v>4183</v>
      </c>
      <c r="B72" s="6" t="s">
        <v>334</v>
      </c>
      <c r="C72" s="6" t="s">
        <v>127</v>
      </c>
      <c r="D72" s="6" t="s">
        <v>35</v>
      </c>
      <c r="E72" s="6" t="s">
        <v>47</v>
      </c>
      <c r="F72" s="6" t="s">
        <v>40</v>
      </c>
      <c r="G72" s="6">
        <v>78.099999999999994</v>
      </c>
      <c r="I72" s="6" t="s">
        <v>28</v>
      </c>
      <c r="J72" s="6" t="s">
        <v>128</v>
      </c>
      <c r="K72" s="6" t="s">
        <v>129</v>
      </c>
      <c r="L72" s="6" t="s">
        <v>335</v>
      </c>
      <c r="M72" s="6" t="s">
        <v>336</v>
      </c>
      <c r="O72" s="6" t="s">
        <v>664</v>
      </c>
      <c r="AB72" s="29" t="str">
        <f>VLOOKUP(B72,MiembrosTeams!A:A,1,FALSE)</f>
        <v>Antonio Manuel González García</v>
      </c>
    </row>
    <row r="73" spans="1:28" ht="28.8" x14ac:dyDescent="0.3">
      <c r="A73" s="6">
        <v>4188</v>
      </c>
      <c r="B73" s="6" t="s">
        <v>337</v>
      </c>
      <c r="C73" s="6" t="s">
        <v>62</v>
      </c>
      <c r="D73" s="6" t="s">
        <v>35</v>
      </c>
      <c r="E73" s="6" t="s">
        <v>47</v>
      </c>
      <c r="F73" s="6" t="s">
        <v>174</v>
      </c>
      <c r="G73" s="6">
        <v>79.2</v>
      </c>
      <c r="I73" s="6" t="s">
        <v>28</v>
      </c>
      <c r="J73" s="6" t="s">
        <v>338</v>
      </c>
      <c r="K73" s="6" t="s">
        <v>339</v>
      </c>
      <c r="L73" s="6" t="s">
        <v>70</v>
      </c>
      <c r="M73" s="6" t="s">
        <v>340</v>
      </c>
      <c r="O73" s="6" t="s">
        <v>665</v>
      </c>
      <c r="P73" s="7">
        <v>44354</v>
      </c>
      <c r="X73" s="6" t="s">
        <v>243</v>
      </c>
      <c r="Y73" s="6" t="s">
        <v>69</v>
      </c>
      <c r="Z73" s="6" t="s">
        <v>69</v>
      </c>
      <c r="AA73" s="7">
        <v>44594</v>
      </c>
      <c r="AB73" s="29" t="str">
        <f>VLOOKUP(B73,MiembrosTeams!A:A,1,FALSE)</f>
        <v>Rafael Salas Castizo</v>
      </c>
    </row>
    <row r="74" spans="1:28" x14ac:dyDescent="0.3">
      <c r="A74" s="6">
        <v>4189</v>
      </c>
      <c r="B74" s="6" t="s">
        <v>341</v>
      </c>
      <c r="C74" s="6" t="s">
        <v>62</v>
      </c>
      <c r="D74" s="6" t="s">
        <v>35</v>
      </c>
      <c r="E74" s="6" t="s">
        <v>47</v>
      </c>
      <c r="F74" s="6" t="s">
        <v>174</v>
      </c>
      <c r="G74" s="6">
        <v>80.3</v>
      </c>
      <c r="I74" s="6" t="s">
        <v>28</v>
      </c>
      <c r="J74" s="6" t="s">
        <v>175</v>
      </c>
      <c r="K74" s="6" t="s">
        <v>176</v>
      </c>
      <c r="L74" s="6" t="s">
        <v>177</v>
      </c>
      <c r="M74" s="15" t="s">
        <v>342</v>
      </c>
      <c r="O74" s="6" t="s">
        <v>666</v>
      </c>
      <c r="X74" s="6" t="s">
        <v>243</v>
      </c>
      <c r="Y74" s="6" t="s">
        <v>69</v>
      </c>
      <c r="Z74" s="6" t="s">
        <v>69</v>
      </c>
      <c r="AA74" s="7">
        <v>44601</v>
      </c>
      <c r="AB74" s="29" t="str">
        <f>VLOOKUP(B74,MiembrosTeams!A:A,1,FALSE)</f>
        <v>Beatriz García Ruiz-Adame</v>
      </c>
    </row>
    <row r="75" spans="1:28" x14ac:dyDescent="0.3">
      <c r="A75" s="6">
        <v>4193</v>
      </c>
      <c r="B75" s="6" t="s">
        <v>343</v>
      </c>
      <c r="C75" s="6" t="s">
        <v>62</v>
      </c>
      <c r="D75" s="6" t="s">
        <v>35</v>
      </c>
      <c r="E75" s="6" t="s">
        <v>47</v>
      </c>
      <c r="F75" s="6" t="s">
        <v>174</v>
      </c>
      <c r="G75" s="6">
        <v>81.400000000000006</v>
      </c>
      <c r="H75" s="6" t="s">
        <v>279</v>
      </c>
      <c r="J75" s="6" t="s">
        <v>240</v>
      </c>
      <c r="K75" s="10" t="s">
        <v>241</v>
      </c>
      <c r="L75" s="6" t="s">
        <v>70</v>
      </c>
      <c r="M75" s="6" t="s">
        <v>344</v>
      </c>
      <c r="N75" s="6" t="s">
        <v>238</v>
      </c>
      <c r="O75" s="6" t="s">
        <v>667</v>
      </c>
      <c r="X75" s="6" t="s">
        <v>243</v>
      </c>
      <c r="Y75" s="6" t="s">
        <v>281</v>
      </c>
      <c r="AB75" s="29" t="str">
        <f>VLOOKUP(B75,MiembrosTeams!A:A,1,FALSE)</f>
        <v>María Antonia Hervás Lobo</v>
      </c>
    </row>
    <row r="76" spans="1:28" s="27" customFormat="1" ht="28.8" x14ac:dyDescent="0.3">
      <c r="A76" s="6">
        <v>4211</v>
      </c>
      <c r="B76" t="s">
        <v>345</v>
      </c>
      <c r="C76" s="6" t="s">
        <v>346</v>
      </c>
      <c r="D76" s="6" t="s">
        <v>35</v>
      </c>
      <c r="E76" s="6" t="s">
        <v>36</v>
      </c>
      <c r="F76" s="6" t="s">
        <v>40</v>
      </c>
      <c r="G76" s="6">
        <v>82.5</v>
      </c>
      <c r="H76" s="6"/>
      <c r="I76" s="6" t="s">
        <v>28</v>
      </c>
      <c r="J76" s="6" t="s">
        <v>347</v>
      </c>
      <c r="K76" s="6" t="s">
        <v>348</v>
      </c>
      <c r="L76" s="6" t="s">
        <v>349</v>
      </c>
      <c r="M76" s="6" t="s">
        <v>350</v>
      </c>
      <c r="N76" s="6"/>
      <c r="O76" s="6" t="s">
        <v>668</v>
      </c>
      <c r="P76" s="7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30" t="str">
        <f>VLOOKUP(B76,MiembrosTeams!A:A,1,FALSE)</f>
        <v>Adrian Reyes Tenorio</v>
      </c>
    </row>
    <row r="77" spans="1:28" s="27" customFormat="1" x14ac:dyDescent="0.3">
      <c r="A77" s="25">
        <v>4225</v>
      </c>
      <c r="B77" s="27" t="s">
        <v>351</v>
      </c>
      <c r="C77" s="25" t="s">
        <v>62</v>
      </c>
      <c r="D77" s="25" t="s">
        <v>35</v>
      </c>
      <c r="E77" s="25" t="s">
        <v>47</v>
      </c>
      <c r="F77" s="25" t="s">
        <v>40</v>
      </c>
      <c r="G77" s="6">
        <v>83.6</v>
      </c>
      <c r="H77" s="25"/>
      <c r="I77" s="25" t="s">
        <v>352</v>
      </c>
      <c r="J77" s="25" t="s">
        <v>240</v>
      </c>
      <c r="K77" s="28" t="s">
        <v>241</v>
      </c>
      <c r="L77" s="25" t="s">
        <v>70</v>
      </c>
      <c r="M77" s="25" t="s">
        <v>353</v>
      </c>
      <c r="N77" s="25"/>
      <c r="O77" s="6" t="s">
        <v>669</v>
      </c>
      <c r="P77" s="26"/>
      <c r="Q77" s="25"/>
      <c r="R77" s="25"/>
      <c r="S77" s="25" t="s">
        <v>82</v>
      </c>
      <c r="T77" s="25"/>
      <c r="U77" s="25"/>
      <c r="V77" s="25"/>
      <c r="W77" s="25"/>
      <c r="X77" s="25" t="s">
        <v>243</v>
      </c>
      <c r="Y77" s="25" t="s">
        <v>281</v>
      </c>
      <c r="Z77" s="25"/>
      <c r="AA77" s="25"/>
    </row>
    <row r="78" spans="1:28" ht="28.8" x14ac:dyDescent="0.3">
      <c r="A78" s="25">
        <v>4263</v>
      </c>
      <c r="B78" s="25" t="s">
        <v>354</v>
      </c>
      <c r="C78" s="25" t="s">
        <v>201</v>
      </c>
      <c r="D78" s="25" t="s">
        <v>35</v>
      </c>
      <c r="E78" s="25" t="s">
        <v>47</v>
      </c>
      <c r="F78" s="25" t="s">
        <v>54</v>
      </c>
      <c r="G78" s="6">
        <v>84.7</v>
      </c>
      <c r="H78" s="25"/>
      <c r="I78" s="25" t="s">
        <v>355</v>
      </c>
      <c r="J78" s="25"/>
      <c r="K78" s="25"/>
      <c r="L78" s="25"/>
      <c r="M78" s="25"/>
      <c r="N78" s="25"/>
      <c r="O78" s="6" t="s">
        <v>670</v>
      </c>
      <c r="P78" s="26"/>
      <c r="Q78" s="25"/>
      <c r="R78" s="25"/>
      <c r="S78" s="25" t="s">
        <v>82</v>
      </c>
      <c r="T78" s="25"/>
      <c r="U78" s="25"/>
      <c r="V78" s="25"/>
      <c r="W78" s="25"/>
      <c r="X78" s="25"/>
      <c r="Y78" s="25"/>
      <c r="Z78" s="25"/>
      <c r="AA78" s="25"/>
      <c r="AB78" s="29" t="e">
        <f>VLOOKUP(B78,MiembrosTeams!A:A,1,FALSE)</f>
        <v>#N/A</v>
      </c>
    </row>
    <row r="79" spans="1:28" s="27" customFormat="1" ht="43.2" x14ac:dyDescent="0.3">
      <c r="A79" s="6">
        <v>4264</v>
      </c>
      <c r="B79" s="6" t="s">
        <v>356</v>
      </c>
      <c r="C79" s="6" t="s">
        <v>201</v>
      </c>
      <c r="D79" s="6" t="s">
        <v>35</v>
      </c>
      <c r="E79" s="6" t="s">
        <v>47</v>
      </c>
      <c r="F79" s="6" t="s">
        <v>40</v>
      </c>
      <c r="G79" s="6">
        <v>85.8</v>
      </c>
      <c r="H79" s="6"/>
      <c r="I79" s="6" t="s">
        <v>28</v>
      </c>
      <c r="J79" s="6" t="s">
        <v>347</v>
      </c>
      <c r="K79" s="6" t="s">
        <v>348</v>
      </c>
      <c r="L79" s="6" t="s">
        <v>357</v>
      </c>
      <c r="M79" s="6" t="s">
        <v>358</v>
      </c>
      <c r="N79" s="6"/>
      <c r="O79" s="6" t="s">
        <v>671</v>
      </c>
      <c r="P79" s="7"/>
      <c r="Q79" s="6"/>
      <c r="R79" s="6"/>
      <c r="S79" s="6"/>
      <c r="T79" s="6"/>
      <c r="U79" s="6"/>
      <c r="V79" s="6"/>
      <c r="W79" s="6"/>
      <c r="X79" s="6" t="s">
        <v>359</v>
      </c>
      <c r="Y79" s="6"/>
      <c r="Z79" s="6"/>
      <c r="AA79" s="6"/>
    </row>
    <row r="80" spans="1:28" s="27" customFormat="1" ht="28.8" x14ac:dyDescent="0.3">
      <c r="A80" s="25">
        <v>4287</v>
      </c>
      <c r="B80" s="25" t="s">
        <v>360</v>
      </c>
      <c r="C80" s="25" t="s">
        <v>62</v>
      </c>
      <c r="D80" s="25" t="s">
        <v>93</v>
      </c>
      <c r="E80" s="25" t="s">
        <v>47</v>
      </c>
      <c r="F80" s="25" t="s">
        <v>37</v>
      </c>
      <c r="G80" s="6">
        <v>86.9</v>
      </c>
      <c r="H80" s="25"/>
      <c r="I80" s="25" t="s">
        <v>361</v>
      </c>
      <c r="J80" s="25" t="s">
        <v>362</v>
      </c>
      <c r="K80" s="25" t="s">
        <v>363</v>
      </c>
      <c r="L80" s="25" t="s">
        <v>364</v>
      </c>
      <c r="M80" s="25" t="s">
        <v>365</v>
      </c>
      <c r="N80" s="25" t="s">
        <v>366</v>
      </c>
      <c r="O80" s="6" t="s">
        <v>672</v>
      </c>
      <c r="P80" s="26"/>
      <c r="Q80" s="25"/>
      <c r="R80" s="25"/>
      <c r="S80" s="25" t="s">
        <v>82</v>
      </c>
      <c r="T80" s="25"/>
      <c r="U80" s="25"/>
      <c r="V80" s="25"/>
      <c r="W80" s="25"/>
      <c r="X80" s="25" t="s">
        <v>243</v>
      </c>
      <c r="Y80" s="25" t="s">
        <v>281</v>
      </c>
      <c r="Z80" s="25"/>
      <c r="AA80" s="25"/>
    </row>
    <row r="81" spans="1:28" s="27" customFormat="1" ht="72" x14ac:dyDescent="0.3">
      <c r="A81" s="25">
        <v>4288</v>
      </c>
      <c r="B81" s="25" t="s">
        <v>367</v>
      </c>
      <c r="C81" s="25" t="s">
        <v>127</v>
      </c>
      <c r="D81" s="25" t="s">
        <v>35</v>
      </c>
      <c r="E81" s="25" t="s">
        <v>47</v>
      </c>
      <c r="F81" s="25" t="s">
        <v>54</v>
      </c>
      <c r="G81" s="6">
        <v>88</v>
      </c>
      <c r="H81" s="25"/>
      <c r="I81" s="25" t="s">
        <v>292</v>
      </c>
      <c r="J81" s="25" t="s">
        <v>368</v>
      </c>
      <c r="K81" s="25" t="s">
        <v>369</v>
      </c>
      <c r="L81" s="25" t="s">
        <v>370</v>
      </c>
      <c r="M81" s="25" t="s">
        <v>371</v>
      </c>
      <c r="N81" s="25"/>
      <c r="O81" s="6" t="s">
        <v>673</v>
      </c>
      <c r="P81" s="26"/>
      <c r="Q81" s="25"/>
      <c r="R81" s="25"/>
      <c r="S81" s="25" t="s">
        <v>82</v>
      </c>
      <c r="T81" s="25"/>
      <c r="U81" s="25"/>
      <c r="V81" s="25"/>
      <c r="W81" s="25"/>
      <c r="X81" s="25"/>
      <c r="Y81" s="25"/>
      <c r="Z81" s="25"/>
      <c r="AA81" s="25"/>
    </row>
    <row r="82" spans="1:28" s="34" customFormat="1" ht="28.8" x14ac:dyDescent="0.3">
      <c r="A82" s="25">
        <v>4291</v>
      </c>
      <c r="B82" s="25" t="s">
        <v>372</v>
      </c>
      <c r="C82" s="25" t="s">
        <v>62</v>
      </c>
      <c r="D82" s="25" t="s">
        <v>25</v>
      </c>
      <c r="E82" s="25" t="s">
        <v>373</v>
      </c>
      <c r="F82" s="25" t="s">
        <v>40</v>
      </c>
      <c r="G82" s="6">
        <v>89.1</v>
      </c>
      <c r="H82" s="25"/>
      <c r="I82" s="25" t="s">
        <v>361</v>
      </c>
      <c r="J82" s="25" t="s">
        <v>362</v>
      </c>
      <c r="K82" s="25" t="s">
        <v>363</v>
      </c>
      <c r="L82" s="25" t="s">
        <v>364</v>
      </c>
      <c r="M82" s="28" t="s">
        <v>374</v>
      </c>
      <c r="N82" s="25" t="s">
        <v>375</v>
      </c>
      <c r="O82" s="6" t="s">
        <v>674</v>
      </c>
      <c r="P82" s="26"/>
      <c r="Q82" s="25"/>
      <c r="R82" s="25"/>
      <c r="S82" s="25" t="s">
        <v>82</v>
      </c>
      <c r="T82" s="25"/>
      <c r="U82" s="25"/>
      <c r="V82" s="25"/>
      <c r="W82" s="25"/>
      <c r="X82" s="25" t="s">
        <v>243</v>
      </c>
      <c r="Y82" s="25" t="s">
        <v>281</v>
      </c>
      <c r="Z82" s="25"/>
      <c r="AA82" s="25"/>
    </row>
    <row r="83" spans="1:28" s="34" customFormat="1" ht="43.2" x14ac:dyDescent="0.3">
      <c r="A83" s="6">
        <v>4301</v>
      </c>
      <c r="B83" t="s">
        <v>376</v>
      </c>
      <c r="C83" s="6" t="s">
        <v>201</v>
      </c>
      <c r="D83" s="6" t="s">
        <v>35</v>
      </c>
      <c r="E83" s="6" t="s">
        <v>47</v>
      </c>
      <c r="F83" s="6" t="s">
        <v>54</v>
      </c>
      <c r="G83" s="6">
        <v>90.2</v>
      </c>
      <c r="H83" s="6"/>
      <c r="I83" s="6"/>
      <c r="J83" s="6" t="s">
        <v>377</v>
      </c>
      <c r="K83" s="6" t="s">
        <v>378</v>
      </c>
      <c r="L83" s="6">
        <v>765</v>
      </c>
      <c r="M83" s="6" t="s">
        <v>265</v>
      </c>
      <c r="N83" s="6" t="s">
        <v>379</v>
      </c>
      <c r="O83" s="6" t="s">
        <v>675</v>
      </c>
      <c r="P83" s="7"/>
      <c r="Q83" s="6"/>
      <c r="R83" s="6"/>
      <c r="S83" s="6"/>
      <c r="T83" s="6"/>
      <c r="U83"/>
      <c r="V83" s="16"/>
      <c r="W83" s="33"/>
      <c r="X83" s="33"/>
      <c r="Y83" s="33"/>
      <c r="Z83" s="33"/>
      <c r="AA83" s="33"/>
    </row>
    <row r="84" spans="1:28" ht="28.8" x14ac:dyDescent="0.3">
      <c r="A84" s="16">
        <v>4324</v>
      </c>
      <c r="B84" s="16" t="s">
        <v>380</v>
      </c>
      <c r="C84" s="16" t="s">
        <v>62</v>
      </c>
      <c r="D84" s="16" t="s">
        <v>35</v>
      </c>
      <c r="E84" s="10" t="s">
        <v>47</v>
      </c>
      <c r="F84" s="16" t="s">
        <v>37</v>
      </c>
      <c r="G84" s="6">
        <v>91.3</v>
      </c>
      <c r="J84" s="16" t="s">
        <v>377</v>
      </c>
      <c r="K84" s="16" t="s">
        <v>378</v>
      </c>
      <c r="L84" s="16">
        <v>765</v>
      </c>
      <c r="M84" s="16" t="s">
        <v>265</v>
      </c>
      <c r="N84" s="16" t="s">
        <v>381</v>
      </c>
      <c r="O84" s="6" t="s">
        <v>676</v>
      </c>
      <c r="P84" s="32"/>
      <c r="U84"/>
      <c r="V84" s="16"/>
      <c r="W84" s="33"/>
      <c r="X84" s="33"/>
      <c r="Y84" s="33"/>
      <c r="Z84" s="33"/>
      <c r="AA84" s="33"/>
      <c r="AB84" s="29" t="str">
        <f>VLOOKUP(B84,MiembrosTeams!A:A,1,FALSE)</f>
        <v>Miguel Olivares Escalera</v>
      </c>
    </row>
    <row r="85" spans="1:28" x14ac:dyDescent="0.3">
      <c r="A85" s="16">
        <v>4362</v>
      </c>
      <c r="B85" s="16" t="s">
        <v>382</v>
      </c>
      <c r="C85" s="6" t="s">
        <v>245</v>
      </c>
      <c r="D85" s="6" t="s">
        <v>35</v>
      </c>
      <c r="E85" s="6" t="s">
        <v>47</v>
      </c>
      <c r="F85" s="6" t="s">
        <v>40</v>
      </c>
      <c r="G85" s="6">
        <v>92.4</v>
      </c>
      <c r="H85" s="6" t="s">
        <v>678</v>
      </c>
      <c r="L85" s="6" t="s">
        <v>265</v>
      </c>
      <c r="M85" s="6" t="s">
        <v>383</v>
      </c>
      <c r="O85" s="6" t="s">
        <v>677</v>
      </c>
    </row>
    <row r="86" spans="1:28" x14ac:dyDescent="0.3">
      <c r="A86" s="16">
        <v>4362</v>
      </c>
      <c r="B86" t="s">
        <v>376</v>
      </c>
    </row>
    <row r="87" spans="1:28" x14ac:dyDescent="0.3">
      <c r="B87" s="16" t="s">
        <v>380</v>
      </c>
    </row>
    <row r="1048576" ht="15" customHeight="1" x14ac:dyDescent="0.3"/>
  </sheetData>
  <autoFilter ref="A1:AA85" xr:uid="{EB8FC22C-0530-4B87-83F3-4A4AA071EB3A}">
    <sortState xmlns:xlrd2="http://schemas.microsoft.com/office/spreadsheetml/2017/richdata2" ref="A2:AA85">
      <sortCondition ref="A1:A84"/>
    </sortState>
  </autoFilter>
  <dataValidations count="1">
    <dataValidation allowBlank="1" showInputMessage="1" showErrorMessage="1" sqref="L1 F1 H1:J1" xr:uid="{A20838CE-7FC7-4BC8-8351-5FE0F1D47C9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DBBA-EC2E-411E-BF76-BA209B2DE704}">
  <dimension ref="A1:D77"/>
  <sheetViews>
    <sheetView workbookViewId="0">
      <selection activeCell="A15" sqref="A15"/>
    </sheetView>
  </sheetViews>
  <sheetFormatPr baseColWidth="10" defaultColWidth="9.109375" defaultRowHeight="14.4" x14ac:dyDescent="0.3"/>
  <cols>
    <col min="1" max="1" width="40.33203125" customWidth="1"/>
    <col min="3" max="3" width="43" customWidth="1"/>
  </cols>
  <sheetData>
    <row r="1" spans="1:4" x14ac:dyDescent="0.3">
      <c r="A1" t="s">
        <v>204</v>
      </c>
      <c r="B1" t="str">
        <f>VLOOKUP(A1,Miembros!B:B,1,FALSE)</f>
        <v>Eduardo del Pozo Lambea</v>
      </c>
      <c r="D1" t="e">
        <f>VLOOKUP(Miembros!B2,A:A,1,FALSE)</f>
        <v>#N/A</v>
      </c>
    </row>
    <row r="2" spans="1:4" x14ac:dyDescent="0.3">
      <c r="A2" t="s">
        <v>88</v>
      </c>
      <c r="B2" t="str">
        <f>VLOOKUP(A2,Miembros!B:B,1,FALSE)</f>
        <v>Iciar Gallego Ávila</v>
      </c>
    </row>
    <row r="3" spans="1:4" x14ac:dyDescent="0.3">
      <c r="A3" t="s">
        <v>278</v>
      </c>
      <c r="B3" t="str">
        <f>VLOOKUP(A3,Miembros!B:B,1,FALSE)</f>
        <v>Antonio Vidal Pérez</v>
      </c>
    </row>
    <row r="4" spans="1:4" x14ac:dyDescent="0.3">
      <c r="A4" t="s">
        <v>53</v>
      </c>
      <c r="B4" t="str">
        <f>VLOOKUP(A4,Miembros!B:B,1,FALSE)</f>
        <v>Iván Horcajo Vaquerizo</v>
      </c>
    </row>
    <row r="5" spans="1:4" x14ac:dyDescent="0.3">
      <c r="A5" t="s">
        <v>111</v>
      </c>
      <c r="B5" t="str">
        <f>VLOOKUP(A5,Miembros!B:B,1,FALSE)</f>
        <v>Ronald Antonio Rivas Ramírez</v>
      </c>
    </row>
    <row r="6" spans="1:4" x14ac:dyDescent="0.3">
      <c r="A6" t="s">
        <v>133</v>
      </c>
      <c r="B6" t="str">
        <f>VLOOKUP(A6,Miembros!B:B,1,FALSE)</f>
        <v>Daniel Fernandez Losada</v>
      </c>
    </row>
    <row r="7" spans="1:4" x14ac:dyDescent="0.3">
      <c r="A7" t="s">
        <v>244</v>
      </c>
      <c r="B7" t="str">
        <f>VLOOKUP(A7,Miembros!B:B,1,FALSE)</f>
        <v>Xavier Ibáñez Martínez</v>
      </c>
    </row>
    <row r="8" spans="1:4" x14ac:dyDescent="0.3">
      <c r="A8" t="s">
        <v>301</v>
      </c>
      <c r="B8" t="str">
        <f>VLOOKUP(A8,Miembros!B:B,1,FALSE)</f>
        <v>Miguel Morueco González</v>
      </c>
    </row>
    <row r="9" spans="1:4" x14ac:dyDescent="0.3">
      <c r="A9" t="s">
        <v>591</v>
      </c>
      <c r="B9" t="e">
        <f>VLOOKUP(A9,Miembros!B:B,1,FALSE)</f>
        <v>#N/A</v>
      </c>
    </row>
    <row r="10" spans="1:4" x14ac:dyDescent="0.3">
      <c r="A10" t="s">
        <v>76</v>
      </c>
      <c r="B10" t="str">
        <f>VLOOKUP(A10,Miembros!B:B,1,FALSE)</f>
        <v>Diego García Casado</v>
      </c>
    </row>
    <row r="11" spans="1:4" x14ac:dyDescent="0.3">
      <c r="A11" t="s">
        <v>297</v>
      </c>
      <c r="B11" t="str">
        <f>VLOOKUP(A11,Miembros!B:B,1,FALSE)</f>
        <v>Javier Bermejo Rodríguez</v>
      </c>
    </row>
    <row r="12" spans="1:4" x14ac:dyDescent="0.3">
      <c r="A12" t="s">
        <v>108</v>
      </c>
      <c r="B12" t="str">
        <f>VLOOKUP(A12,Miembros!B:B,1,FALSE)</f>
        <v>Vanesa Gallardo Benítez</v>
      </c>
    </row>
    <row r="13" spans="1:4" x14ac:dyDescent="0.3">
      <c r="A13" t="s">
        <v>351</v>
      </c>
      <c r="B13" t="str">
        <f>VLOOKUP(A13,Miembros!B:B,1,FALSE)</f>
        <v>Luis Reyes Fernandez</v>
      </c>
    </row>
    <row r="14" spans="1:4" x14ac:dyDescent="0.3">
      <c r="A14" t="s">
        <v>187</v>
      </c>
      <c r="B14" t="str">
        <f>VLOOKUP(A14,Miembros!B:B,1,FALSE)</f>
        <v>Álvaro Frías Balbuena</v>
      </c>
    </row>
    <row r="15" spans="1:4" x14ac:dyDescent="0.3">
      <c r="A15" t="s">
        <v>234</v>
      </c>
      <c r="B15" t="str">
        <f>VLOOKUP(A15,Miembros!B:B,1,FALSE)</f>
        <v>Javier Alfonso Moreno Cidoncha</v>
      </c>
    </row>
    <row r="16" spans="1:4" x14ac:dyDescent="0.3">
      <c r="A16" t="s">
        <v>227</v>
      </c>
      <c r="B16" t="str">
        <f>VLOOKUP(A16,Miembros!B:B,1,FALSE)</f>
        <v>Francisco Javier Castro Mestre</v>
      </c>
    </row>
    <row r="17" spans="1:2" x14ac:dyDescent="0.3">
      <c r="A17" t="s">
        <v>341</v>
      </c>
      <c r="B17" t="str">
        <f>VLOOKUP(A17,Miembros!B:B,1,FALSE)</f>
        <v>Beatriz García Ruiz-Adame</v>
      </c>
    </row>
    <row r="18" spans="1:2" x14ac:dyDescent="0.3">
      <c r="A18" t="s">
        <v>356</v>
      </c>
      <c r="B18" t="str">
        <f>VLOOKUP(A18,Miembros!B:B,1,FALSE)</f>
        <v>Diego Salvador García Vidal</v>
      </c>
    </row>
    <row r="19" spans="1:2" x14ac:dyDescent="0.3">
      <c r="A19" t="s">
        <v>150</v>
      </c>
      <c r="B19" t="str">
        <f>VLOOKUP(A19,Miembros!B:B,1,FALSE)</f>
        <v>Alexander David Suntaxi Acosta</v>
      </c>
    </row>
    <row r="20" spans="1:2" x14ac:dyDescent="0.3">
      <c r="A20" t="s">
        <v>152</v>
      </c>
      <c r="B20" t="str">
        <f>VLOOKUP(A20,Miembros!B:B,1,FALSE)</f>
        <v>Javier Iglesias Sedano</v>
      </c>
    </row>
    <row r="21" spans="1:2" x14ac:dyDescent="0.3">
      <c r="A21" t="s">
        <v>345</v>
      </c>
      <c r="B21" t="str">
        <f>VLOOKUP(A21,Miembros!B:B,1,FALSE)</f>
        <v>Adrian Reyes Tenorio</v>
      </c>
    </row>
    <row r="22" spans="1:2" x14ac:dyDescent="0.3">
      <c r="A22" t="s">
        <v>117</v>
      </c>
      <c r="B22" t="str">
        <f>VLOOKUP(A22,Miembros!B:B,1,FALSE)</f>
        <v>Ignacio Barco Cano</v>
      </c>
    </row>
    <row r="23" spans="1:2" x14ac:dyDescent="0.3">
      <c r="A23" t="s">
        <v>322</v>
      </c>
      <c r="B23" t="str">
        <f>VLOOKUP(A23,Miembros!B:B,1,FALSE)</f>
        <v>Javier Romero Sánchez</v>
      </c>
    </row>
    <row r="24" spans="1:2" x14ac:dyDescent="0.3">
      <c r="A24" t="s">
        <v>190</v>
      </c>
      <c r="B24" t="str">
        <f>VLOOKUP(A24,Miembros!B:B,1,FALSE)</f>
        <v>Christian Payo Parra</v>
      </c>
    </row>
    <row r="25" spans="1:2" x14ac:dyDescent="0.3">
      <c r="A25" t="s">
        <v>83</v>
      </c>
      <c r="B25" t="str">
        <f>VLOOKUP(A25,Miembros!B:B,1,FALSE)</f>
        <v>Marta Román Vara</v>
      </c>
    </row>
    <row r="26" spans="1:2" x14ac:dyDescent="0.3">
      <c r="A26" t="s">
        <v>316</v>
      </c>
      <c r="B26" t="str">
        <f>VLOOKUP(A26,Miembros!B:B,1,FALSE)</f>
        <v>Sergio Perea Ruiz</v>
      </c>
    </row>
    <row r="27" spans="1:2" x14ac:dyDescent="0.3">
      <c r="A27" t="s">
        <v>282</v>
      </c>
      <c r="B27" t="str">
        <f>VLOOKUP(A27,Miembros!B:B,1,FALSE)</f>
        <v>Carlos Pajuelo Fernández</v>
      </c>
    </row>
    <row r="28" spans="1:2" x14ac:dyDescent="0.3">
      <c r="A28" t="s">
        <v>211</v>
      </c>
      <c r="B28" t="str">
        <f>VLOOKUP(A28,Miembros!B:B,1,FALSE)</f>
        <v>Álvaro Peláez Piñera</v>
      </c>
    </row>
    <row r="29" spans="1:2" x14ac:dyDescent="0.3">
      <c r="A29" t="s">
        <v>232</v>
      </c>
      <c r="B29" t="str">
        <f>VLOOKUP(A29,Miembros!B:B,1,FALSE)</f>
        <v>Sergio Carrasco García</v>
      </c>
    </row>
    <row r="30" spans="1:2" x14ac:dyDescent="0.3">
      <c r="A30" t="s">
        <v>38</v>
      </c>
      <c r="B30" t="str">
        <f>VLOOKUP(A30,Miembros!B:B,1,FALSE)</f>
        <v>Carlos Gonzalo Castellanos</v>
      </c>
    </row>
    <row r="31" spans="1:2" x14ac:dyDescent="0.3">
      <c r="A31" t="s">
        <v>343</v>
      </c>
      <c r="B31" t="str">
        <f>VLOOKUP(A31,Miembros!B:B,1,FALSE)</f>
        <v>María Antonia Hervás Lobo</v>
      </c>
    </row>
    <row r="32" spans="1:2" x14ac:dyDescent="0.3">
      <c r="A32" t="s">
        <v>310</v>
      </c>
      <c r="B32" t="str">
        <f>VLOOKUP(A32,Miembros!B:B,1,FALSE)</f>
        <v>Iván Becerra Cabello</v>
      </c>
    </row>
    <row r="33" spans="1:2" x14ac:dyDescent="0.3">
      <c r="A33" t="s">
        <v>285</v>
      </c>
      <c r="B33" t="e">
        <f>VLOOKUP(A33,Miembros!B:B,1,FALSE)</f>
        <v>#N/A</v>
      </c>
    </row>
    <row r="34" spans="1:2" x14ac:dyDescent="0.3">
      <c r="A34" t="s">
        <v>337</v>
      </c>
      <c r="B34" t="str">
        <f>VLOOKUP(A34,Miembros!B:B,1,FALSE)</f>
        <v>Rafael Salas Castizo</v>
      </c>
    </row>
    <row r="35" spans="1:2" x14ac:dyDescent="0.3">
      <c r="A35" t="s">
        <v>179</v>
      </c>
      <c r="B35" t="str">
        <f>VLOOKUP(A35,Miembros!B:B,1,FALSE)</f>
        <v>Jorge Martínez Terrón</v>
      </c>
    </row>
    <row r="36" spans="1:2" x14ac:dyDescent="0.3">
      <c r="A36" t="s">
        <v>274</v>
      </c>
      <c r="B36" t="str">
        <f>VLOOKUP(A36,Miembros!B:B,1,FALSE)</f>
        <v>Carlos de la Morena Coco</v>
      </c>
    </row>
    <row r="37" spans="1:2" x14ac:dyDescent="0.3">
      <c r="A37" t="s">
        <v>334</v>
      </c>
      <c r="B37" t="str">
        <f>VLOOKUP(A37,Miembros!B:B,1,FALSE)</f>
        <v>Antonio Manuel González García</v>
      </c>
    </row>
    <row r="38" spans="1:2" x14ac:dyDescent="0.3">
      <c r="A38" t="s">
        <v>262</v>
      </c>
      <c r="B38" t="str">
        <f>VLOOKUP(A38,Miembros!B:B,1,FALSE)</f>
        <v>Alejandro Luis Ortega Serrano</v>
      </c>
    </row>
    <row r="39" spans="1:2" x14ac:dyDescent="0.3">
      <c r="A39" t="s">
        <v>144</v>
      </c>
      <c r="B39" t="str">
        <f>VLOOKUP(A39,Miembros!B:B,1,FALSE)</f>
        <v>Jose Antonio De Benito Suarez</v>
      </c>
    </row>
    <row r="40" spans="1:2" x14ac:dyDescent="0.3">
      <c r="A40" t="s">
        <v>123</v>
      </c>
      <c r="B40" t="str">
        <f>VLOOKUP(A40,Miembros!B:B,1,FALSE)</f>
        <v>Enoc Muñoz Rodriguez</v>
      </c>
    </row>
    <row r="41" spans="1:2" x14ac:dyDescent="0.3">
      <c r="A41" t="s">
        <v>329</v>
      </c>
      <c r="B41" t="str">
        <f>VLOOKUP(A41,Miembros!B:B,1,FALSE)</f>
        <v>Alejandro Cabello González</v>
      </c>
    </row>
    <row r="42" spans="1:2" x14ac:dyDescent="0.3">
      <c r="A42" t="s">
        <v>165</v>
      </c>
      <c r="B42" t="str">
        <f>VLOOKUP(A42,Miembros!B:B,1,FALSE)</f>
        <v>Juan Miguel García Agüero</v>
      </c>
    </row>
    <row r="43" spans="1:2" x14ac:dyDescent="0.3">
      <c r="A43" t="s">
        <v>252</v>
      </c>
      <c r="B43" t="str">
        <f>VLOOKUP(A43,Miembros!B:B,1,FALSE)</f>
        <v>Borja Vera Casal</v>
      </c>
    </row>
    <row r="44" spans="1:2" x14ac:dyDescent="0.3">
      <c r="A44" t="s">
        <v>167</v>
      </c>
      <c r="B44" t="str">
        <f>VLOOKUP(A44,Miembros!B:B,1,FALSE)</f>
        <v>Cristino Suárez García</v>
      </c>
    </row>
    <row r="45" spans="1:2" x14ac:dyDescent="0.3">
      <c r="A45" t="s">
        <v>249</v>
      </c>
      <c r="B45" t="str">
        <f>VLOOKUP(A45,Miembros!B:B,1,FALSE)</f>
        <v>Carlos Doblado Herrero</v>
      </c>
    </row>
    <row r="46" spans="1:2" x14ac:dyDescent="0.3">
      <c r="A46" t="s">
        <v>169</v>
      </c>
      <c r="B46" t="str">
        <f>VLOOKUP(A46,Miembros!B:B,1,FALSE)</f>
        <v>Adrián Fernández Cardenal</v>
      </c>
    </row>
    <row r="47" spans="1:2" x14ac:dyDescent="0.3">
      <c r="A47" t="s">
        <v>267</v>
      </c>
      <c r="B47" t="str">
        <f>VLOOKUP(A47,Miembros!B:B,1,FALSE)</f>
        <v>Jasle Carrasco Galiano</v>
      </c>
    </row>
    <row r="48" spans="1:2" x14ac:dyDescent="0.3">
      <c r="A48" t="s">
        <v>291</v>
      </c>
      <c r="B48" t="str">
        <f>VLOOKUP(A48,Miembros!B:B,1,FALSE)</f>
        <v>José Luis Caro Bozzino</v>
      </c>
    </row>
    <row r="49" spans="1:2" x14ac:dyDescent="0.3">
      <c r="A49" t="s">
        <v>239</v>
      </c>
      <c r="B49" t="str">
        <f>VLOOKUP(A49,Miembros!B:B,1,FALSE)</f>
        <v>Jaime Palomo Sivianes</v>
      </c>
    </row>
    <row r="50" spans="1:2" x14ac:dyDescent="0.3">
      <c r="A50" t="s">
        <v>61</v>
      </c>
      <c r="B50" t="str">
        <f>VLOOKUP(A50,Miembros!B:B,1,FALSE)</f>
        <v>Eduardo Luque Márquez</v>
      </c>
    </row>
    <row r="51" spans="1:2" x14ac:dyDescent="0.3">
      <c r="A51" t="s">
        <v>171</v>
      </c>
      <c r="B51" t="str">
        <f>VLOOKUP(A51,Miembros!B:B,1,FALSE)</f>
        <v>Sergio Sánchez Romero</v>
      </c>
    </row>
    <row r="52" spans="1:2" x14ac:dyDescent="0.3">
      <c r="A52" t="s">
        <v>114</v>
      </c>
      <c r="B52" t="str">
        <f>VLOOKUP(A52,Miembros!B:B,1,FALSE)</f>
        <v>Cristian López Cervera</v>
      </c>
    </row>
    <row r="53" spans="1:2" x14ac:dyDescent="0.3">
      <c r="A53" t="s">
        <v>97</v>
      </c>
      <c r="B53" t="str">
        <f>VLOOKUP(A53,Miembros!B:B,1,FALSE)</f>
        <v>Javier Rodríguez Guijarro</v>
      </c>
    </row>
    <row r="54" spans="1:2" x14ac:dyDescent="0.3">
      <c r="A54" t="s">
        <v>158</v>
      </c>
      <c r="B54" t="str">
        <f>VLOOKUP(A54,Miembros!B:B,1,FALSE)</f>
        <v>Pablo Prol Gómez</v>
      </c>
    </row>
    <row r="55" spans="1:2" x14ac:dyDescent="0.3">
      <c r="A55" t="s">
        <v>303</v>
      </c>
      <c r="B55" t="str">
        <f>VLOOKUP(A55,Miembros!B:B,1,FALSE)</f>
        <v>Omar Montero Álvarez</v>
      </c>
    </row>
    <row r="56" spans="1:2" x14ac:dyDescent="0.3">
      <c r="A56" t="s">
        <v>360</v>
      </c>
      <c r="B56" t="str">
        <f>VLOOKUP(A56,Miembros!B:B,1,FALSE)</f>
        <v>Youri García Martín</v>
      </c>
    </row>
    <row r="57" spans="1:2" x14ac:dyDescent="0.3">
      <c r="A57" t="s">
        <v>205</v>
      </c>
      <c r="B57" t="str">
        <f>VLOOKUP(A57,Miembros!B:B,1,FALSE)</f>
        <v>David Vargas Moraga</v>
      </c>
    </row>
    <row r="58" spans="1:2" x14ac:dyDescent="0.3">
      <c r="A58" t="s">
        <v>213</v>
      </c>
      <c r="B58" t="str">
        <f>VLOOKUP(A58,Miembros!B:B,1,FALSE)</f>
        <v>Adriano Romero Romero</v>
      </c>
    </row>
    <row r="59" spans="1:2" x14ac:dyDescent="0.3">
      <c r="A59" t="s">
        <v>305</v>
      </c>
      <c r="B59" t="str">
        <f>VLOOKUP(A59,Miembros!B:B,1,FALSE)</f>
        <v>Daniel Casas Espinosa</v>
      </c>
    </row>
    <row r="60" spans="1:2" x14ac:dyDescent="0.3">
      <c r="A60" t="s">
        <v>46</v>
      </c>
      <c r="B60" t="str">
        <f>VLOOKUP(A60,Miembros!B:B,1,FALSE)</f>
        <v>Rebeca Delgado Coronado</v>
      </c>
    </row>
    <row r="61" spans="1:2" x14ac:dyDescent="0.3">
      <c r="A61" t="s">
        <v>160</v>
      </c>
      <c r="B61" t="str">
        <f>VLOOKUP(A61,Miembros!B:B,1,FALSE)</f>
        <v>Darío García García</v>
      </c>
    </row>
    <row r="62" spans="1:2" x14ac:dyDescent="0.3">
      <c r="A62" t="s">
        <v>139</v>
      </c>
      <c r="B62" t="str">
        <f>VLOOKUP(A62,Miembros!B:B,1,FALSE)</f>
        <v>Alberto Vicente López</v>
      </c>
    </row>
    <row r="63" spans="1:2" x14ac:dyDescent="0.3">
      <c r="A63" t="s">
        <v>380</v>
      </c>
      <c r="B63" t="str">
        <f>VLOOKUP(A63,Miembros!B:B,1,FALSE)</f>
        <v>Miguel Olivares Escalera</v>
      </c>
    </row>
    <row r="64" spans="1:2" x14ac:dyDescent="0.3">
      <c r="A64" t="s">
        <v>312</v>
      </c>
      <c r="B64" t="str">
        <f>VLOOKUP(A64,Miembros!B:B,1,FALSE)</f>
        <v>Borja Peña Sánchez</v>
      </c>
    </row>
    <row r="65" spans="1:2" x14ac:dyDescent="0.3">
      <c r="A65" t="s">
        <v>92</v>
      </c>
      <c r="B65" t="str">
        <f>VLOOKUP(A65,Miembros!B:B,1,FALSE)</f>
        <v>Javier Alonso Jimena</v>
      </c>
    </row>
    <row r="66" spans="1:2" x14ac:dyDescent="0.3">
      <c r="A66" t="s">
        <v>196</v>
      </c>
      <c r="B66" t="str">
        <f>VLOOKUP(A66,Miembros!B:B,1,FALSE)</f>
        <v>Teresa Díaz Ayuga</v>
      </c>
    </row>
    <row r="67" spans="1:2" x14ac:dyDescent="0.3">
      <c r="A67" t="s">
        <v>181</v>
      </c>
      <c r="B67" t="str">
        <f>VLOOKUP(A67,Miembros!B:B,1,FALSE)</f>
        <v>Miguel Acuña Gutiérrez</v>
      </c>
    </row>
    <row r="68" spans="1:2" x14ac:dyDescent="0.3">
      <c r="A68" t="s">
        <v>257</v>
      </c>
      <c r="B68" t="str">
        <f>VLOOKUP(A68,Miembros!B:B,1,FALSE)</f>
        <v>Jesús Sánchez García</v>
      </c>
    </row>
    <row r="69" spans="1:2" x14ac:dyDescent="0.3">
      <c r="A69" t="s">
        <v>219</v>
      </c>
      <c r="B69" t="str">
        <f>VLOOKUP(A69,Miembros!B:B,1,FALSE)</f>
        <v>José Carlos Sanjuán Cárdenas</v>
      </c>
    </row>
    <row r="70" spans="1:2" x14ac:dyDescent="0.3">
      <c r="A70" t="s">
        <v>592</v>
      </c>
      <c r="B70" t="e">
        <f>VLOOKUP(A70,Miembros!B:B,1,FALSE)</f>
        <v>#N/A</v>
      </c>
    </row>
    <row r="71" spans="1:2" x14ac:dyDescent="0.3">
      <c r="A71" t="s">
        <v>142</v>
      </c>
      <c r="B71" t="str">
        <f>VLOOKUP(A71,Miembros!B:B,1,FALSE)</f>
        <v>Alejandro Martinez Alvarez</v>
      </c>
    </row>
    <row r="72" spans="1:2" x14ac:dyDescent="0.3">
      <c r="A72" t="s">
        <v>206</v>
      </c>
      <c r="B72" t="str">
        <f>VLOOKUP(A72,Miembros!B:B,1,FALSE)</f>
        <v>Yingying Hu</v>
      </c>
    </row>
    <row r="73" spans="1:2" x14ac:dyDescent="0.3">
      <c r="A73" t="s">
        <v>102</v>
      </c>
      <c r="B73" t="str">
        <f>VLOOKUP(A73,Miembros!B:B,1,FALSE)</f>
        <v>Alberto Germán Arias Del Cerro</v>
      </c>
    </row>
    <row r="74" spans="1:2" x14ac:dyDescent="0.3">
      <c r="A74" t="s">
        <v>135</v>
      </c>
      <c r="B74" t="str">
        <f>VLOOKUP(A74,Miembros!B:B,1,FALSE)</f>
        <v>Miguel Villagra Alvarez</v>
      </c>
    </row>
    <row r="75" spans="1:2" x14ac:dyDescent="0.3">
      <c r="A75" t="s">
        <v>173</v>
      </c>
      <c r="B75" t="str">
        <f>VLOOKUP(A75,Miembros!B:B,1,FALSE)</f>
        <v>Francisco Javier Melguizo Acedo</v>
      </c>
    </row>
    <row r="76" spans="1:2" x14ac:dyDescent="0.3">
      <c r="A76" t="s">
        <v>269</v>
      </c>
      <c r="B76" t="str">
        <f>VLOOKUP(A76,Miembros!B:B,1,FALSE)</f>
        <v>Alejandro Sánchez Negro</v>
      </c>
    </row>
    <row r="77" spans="1:2" x14ac:dyDescent="0.3">
      <c r="A77" t="s">
        <v>200</v>
      </c>
      <c r="B77" t="str">
        <f>VLOOKUP(A77,Miembros!B:B,1,FALSE)</f>
        <v>José Antonio González Aguilar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9EC6-34A8-49E6-A7B2-18A1C264797A}">
  <dimension ref="A1:J36"/>
  <sheetViews>
    <sheetView workbookViewId="0">
      <selection activeCell="C32" sqref="C32"/>
    </sheetView>
  </sheetViews>
  <sheetFormatPr baseColWidth="10" defaultColWidth="11.44140625" defaultRowHeight="14.4" x14ac:dyDescent="0.3"/>
  <cols>
    <col min="1" max="1" width="7.109375" customWidth="1"/>
    <col min="2" max="2" width="40.6640625" customWidth="1"/>
    <col min="3" max="3" width="12" customWidth="1"/>
    <col min="4" max="4" width="11.88671875" bestFit="1" customWidth="1"/>
  </cols>
  <sheetData>
    <row r="1" spans="1:10" x14ac:dyDescent="0.3">
      <c r="A1" s="20" t="s">
        <v>384</v>
      </c>
      <c r="B1" s="20" t="s">
        <v>385</v>
      </c>
      <c r="C1" s="20" t="s">
        <v>386</v>
      </c>
      <c r="D1" s="20" t="s">
        <v>387</v>
      </c>
      <c r="E1" s="20">
        <f>SUM(C:C)</f>
        <v>93</v>
      </c>
      <c r="F1" s="20" t="s">
        <v>388</v>
      </c>
      <c r="G1" s="20">
        <f>COUNT(Miembros!A2:A1001)</f>
        <v>85</v>
      </c>
      <c r="H1" s="20"/>
      <c r="I1" s="20"/>
      <c r="J1" s="20"/>
    </row>
    <row r="2" spans="1:10" x14ac:dyDescent="0.3">
      <c r="A2">
        <v>23</v>
      </c>
      <c r="B2" t="s">
        <v>389</v>
      </c>
      <c r="C2">
        <f>COUNTIF(Miembros!J:J,  CONCATENATE("=*",  A2, "-*"))</f>
        <v>10</v>
      </c>
    </row>
    <row r="3" spans="1:10" x14ac:dyDescent="0.3">
      <c r="A3">
        <v>410</v>
      </c>
      <c r="B3" t="s">
        <v>390</v>
      </c>
      <c r="C3">
        <f>COUNTIF(Miembros!J:J,  CONCATENATE("=*",  A3, "-*"))</f>
        <v>8</v>
      </c>
    </row>
    <row r="4" spans="1:10" x14ac:dyDescent="0.3">
      <c r="A4">
        <v>285</v>
      </c>
      <c r="B4" t="s">
        <v>391</v>
      </c>
      <c r="C4">
        <f>COUNTIF(Miembros!J:J,  CONCATENATE("=*",  A4, "-*"))</f>
        <v>7</v>
      </c>
    </row>
    <row r="5" spans="1:10" x14ac:dyDescent="0.3">
      <c r="A5">
        <v>411</v>
      </c>
      <c r="B5" t="s">
        <v>119</v>
      </c>
      <c r="C5">
        <f>COUNTIF(Miembros!J:J,  CONCATENATE("=*",  A5, "-*"))</f>
        <v>7</v>
      </c>
    </row>
    <row r="6" spans="1:10" x14ac:dyDescent="0.3">
      <c r="A6">
        <v>174</v>
      </c>
      <c r="B6" t="s">
        <v>392</v>
      </c>
      <c r="C6">
        <f>COUNTIF(Miembros!J:J,  CONCATENATE("=*",  A6, "-*"))</f>
        <v>6</v>
      </c>
    </row>
    <row r="7" spans="1:10" x14ac:dyDescent="0.3">
      <c r="A7">
        <v>823</v>
      </c>
      <c r="B7" t="s">
        <v>393</v>
      </c>
      <c r="C7">
        <f>COUNTIF(Miembros!J:J,  CONCATENATE("=*",  A7, "-*"))</f>
        <v>6</v>
      </c>
    </row>
    <row r="8" spans="1:10" x14ac:dyDescent="0.3">
      <c r="A8">
        <v>928</v>
      </c>
      <c r="B8" t="s">
        <v>394</v>
      </c>
      <c r="C8">
        <f>COUNTIF(Miembros!J:J,  CONCATENATE("=*",  A8, "-*"))</f>
        <v>6</v>
      </c>
    </row>
    <row r="9" spans="1:10" x14ac:dyDescent="0.3">
      <c r="A9">
        <v>1014</v>
      </c>
      <c r="B9" t="s">
        <v>395</v>
      </c>
      <c r="C9">
        <f>COUNTIF(Miembros!J:J,  CONCATENATE("=*",  A9, "-*"))</f>
        <v>5</v>
      </c>
    </row>
    <row r="10" spans="1:10" x14ac:dyDescent="0.3">
      <c r="A10">
        <v>132</v>
      </c>
      <c r="B10" t="s">
        <v>396</v>
      </c>
      <c r="C10">
        <f>COUNTIF(Miembros!J:J,  CONCATENATE("=*",  A10, "-*"))</f>
        <v>4</v>
      </c>
    </row>
    <row r="11" spans="1:10" x14ac:dyDescent="0.3">
      <c r="A11">
        <v>398</v>
      </c>
      <c r="B11" t="s">
        <v>397</v>
      </c>
      <c r="C11">
        <f>COUNTIF(Miembros!J:J,  CONCATENATE("=*",  A11, "-*"))</f>
        <v>3</v>
      </c>
    </row>
    <row r="12" spans="1:10" x14ac:dyDescent="0.3">
      <c r="A12">
        <v>911</v>
      </c>
      <c r="B12" t="s">
        <v>398</v>
      </c>
      <c r="C12">
        <f>COUNTIF(Miembros!J:J,  CONCATENATE("=*",  A12, "-*"))</f>
        <v>3</v>
      </c>
    </row>
    <row r="13" spans="1:10" x14ac:dyDescent="0.3">
      <c r="A13">
        <v>15</v>
      </c>
      <c r="B13" t="s">
        <v>399</v>
      </c>
      <c r="C13">
        <f>COUNTIF(Miembros!J:J,  CONCATENATE("=*",  A13, "-*"))</f>
        <v>2</v>
      </c>
    </row>
    <row r="14" spans="1:10" x14ac:dyDescent="0.3">
      <c r="A14">
        <v>158</v>
      </c>
      <c r="B14" t="s">
        <v>400</v>
      </c>
      <c r="C14">
        <f>COUNTIF(Miembros!J:J,  CONCATENATE("=*",  A14, "-*"))</f>
        <v>2</v>
      </c>
    </row>
    <row r="15" spans="1:10" x14ac:dyDescent="0.3">
      <c r="A15">
        <v>627</v>
      </c>
      <c r="B15" t="s">
        <v>401</v>
      </c>
      <c r="C15">
        <f>COUNTIF(Miembros!J:J,  CONCATENATE("=*",  A15, "-*"))</f>
        <v>2</v>
      </c>
    </row>
    <row r="16" spans="1:10" x14ac:dyDescent="0.3">
      <c r="A16">
        <v>1494</v>
      </c>
      <c r="B16" t="s">
        <v>402</v>
      </c>
      <c r="C16">
        <f>COUNTIF(Miembros!J:J,  CONCATENATE("=*",  A16, "-*"))</f>
        <v>2</v>
      </c>
    </row>
    <row r="17" spans="1:3" x14ac:dyDescent="0.3">
      <c r="A17">
        <v>56</v>
      </c>
      <c r="B17" t="s">
        <v>403</v>
      </c>
      <c r="C17">
        <f>COUNTIF(Miembros!J:J,  CONCATENATE("=*",  A17, "-*"))</f>
        <v>1</v>
      </c>
    </row>
    <row r="18" spans="1:3" x14ac:dyDescent="0.3">
      <c r="A18">
        <v>136</v>
      </c>
      <c r="B18" s="10" t="s">
        <v>404</v>
      </c>
      <c r="C18">
        <f>COUNTIF(Miembros!J:J,  CONCATENATE("=*",  A18, "-*"))</f>
        <v>1</v>
      </c>
    </row>
    <row r="19" spans="1:3" x14ac:dyDescent="0.3">
      <c r="A19">
        <v>206</v>
      </c>
      <c r="B19" t="s">
        <v>405</v>
      </c>
      <c r="C19">
        <f>COUNTIF(Miembros!J:J,  CONCATENATE("=*",  A19, "-*"))</f>
        <v>1</v>
      </c>
    </row>
    <row r="20" spans="1:3" x14ac:dyDescent="0.3">
      <c r="A20">
        <v>482</v>
      </c>
      <c r="B20" t="s">
        <v>406</v>
      </c>
      <c r="C20">
        <f>COUNTIF(Miembros!J:J,  CONCATENATE("=*",  A20, "-*"))</f>
        <v>1</v>
      </c>
    </row>
    <row r="21" spans="1:3" x14ac:dyDescent="0.3">
      <c r="A21">
        <v>539</v>
      </c>
      <c r="B21" t="s">
        <v>407</v>
      </c>
      <c r="C21">
        <f>COUNTIF(Miembros!J:J,  CONCATENATE("=*",  A21, "-*"))</f>
        <v>1</v>
      </c>
    </row>
    <row r="22" spans="1:3" x14ac:dyDescent="0.3">
      <c r="A22">
        <v>590</v>
      </c>
      <c r="B22" t="s">
        <v>408</v>
      </c>
      <c r="C22">
        <f>COUNTIF(Miembros!J:J,  CONCATENATE("=*",  A22, "-*"))</f>
        <v>1</v>
      </c>
    </row>
    <row r="23" spans="1:3" x14ac:dyDescent="0.3">
      <c r="A23">
        <v>638</v>
      </c>
      <c r="B23" t="s">
        <v>409</v>
      </c>
      <c r="C23">
        <f>COUNTIF(Miembros!J:J,  CONCATENATE("=*",  A23, "-*"))</f>
        <v>1</v>
      </c>
    </row>
    <row r="24" spans="1:3" x14ac:dyDescent="0.3">
      <c r="A24">
        <v>650</v>
      </c>
      <c r="B24" t="s">
        <v>410</v>
      </c>
      <c r="C24">
        <f>COUNTIF(Miembros!J:J,  CONCATENATE("=*",  A24, "-*"))</f>
        <v>1</v>
      </c>
    </row>
    <row r="25" spans="1:3" x14ac:dyDescent="0.3">
      <c r="A25">
        <v>667</v>
      </c>
      <c r="B25" t="s">
        <v>411</v>
      </c>
      <c r="C25">
        <f>COUNTIF(Miembros!J:J,  CONCATENATE("=*",  A25, "-*"))</f>
        <v>1</v>
      </c>
    </row>
    <row r="26" spans="1:3" x14ac:dyDescent="0.3">
      <c r="A26">
        <v>682</v>
      </c>
      <c r="B26" t="s">
        <v>412</v>
      </c>
      <c r="C26">
        <f>COUNTIF(Miembros!J:J,  CONCATENATE("=*",  A26, "-*"))</f>
        <v>1</v>
      </c>
    </row>
    <row r="27" spans="1:3" x14ac:dyDescent="0.3">
      <c r="A27">
        <v>807</v>
      </c>
      <c r="B27" t="s">
        <v>413</v>
      </c>
      <c r="C27">
        <f>COUNTIF(Miembros!J:J,  CONCATENATE("=*",  A27, "-*"))</f>
        <v>1</v>
      </c>
    </row>
    <row r="28" spans="1:3" x14ac:dyDescent="0.3">
      <c r="A28">
        <v>847</v>
      </c>
      <c r="B28" t="s">
        <v>414</v>
      </c>
      <c r="C28">
        <f>COUNTIF(Miembros!J:J,  CONCATENATE("=*",  A28, "-*"))</f>
        <v>1</v>
      </c>
    </row>
    <row r="29" spans="1:3" x14ac:dyDescent="0.3">
      <c r="A29">
        <v>1010</v>
      </c>
      <c r="B29" t="s">
        <v>415</v>
      </c>
      <c r="C29">
        <f>COUNTIF(Miembros!J:J,  CONCATENATE("=*",  A29, "-*"))</f>
        <v>1</v>
      </c>
    </row>
    <row r="30" spans="1:3" x14ac:dyDescent="0.3">
      <c r="A30">
        <v>1203</v>
      </c>
      <c r="B30" s="10" t="s">
        <v>416</v>
      </c>
      <c r="C30">
        <f>COUNTIF(Miembros!J:J,  CONCATENATE("=*",  A30, "-*"))</f>
        <v>1</v>
      </c>
    </row>
    <row r="31" spans="1:3" x14ac:dyDescent="0.3">
      <c r="A31">
        <v>1207</v>
      </c>
      <c r="C31">
        <f>COUNTIF(Miembros!J:J,  CONCATENATE("=*",  A31, "-*"))</f>
        <v>1</v>
      </c>
    </row>
    <row r="32" spans="1:3" x14ac:dyDescent="0.3">
      <c r="A32">
        <v>1270</v>
      </c>
      <c r="B32" t="s">
        <v>417</v>
      </c>
      <c r="C32">
        <f>COUNTIF(Miembros!J:J,  CONCATENATE("=*",  A32, "-*"))</f>
        <v>1</v>
      </c>
    </row>
    <row r="33" spans="1:3" x14ac:dyDescent="0.3">
      <c r="A33">
        <v>1345</v>
      </c>
      <c r="B33" t="s">
        <v>418</v>
      </c>
      <c r="C33">
        <f>COUNTIF(Miembros!J:J,  CONCATENATE("=*",  A33, "-*"))</f>
        <v>1</v>
      </c>
    </row>
    <row r="34" spans="1:3" x14ac:dyDescent="0.3">
      <c r="A34">
        <v>1357</v>
      </c>
      <c r="B34" t="s">
        <v>419</v>
      </c>
      <c r="C34">
        <f>COUNTIF(Miembros!J:J,  CONCATENATE("=*",  A34, "-*"))</f>
        <v>1</v>
      </c>
    </row>
    <row r="35" spans="1:3" x14ac:dyDescent="0.3">
      <c r="A35">
        <v>1520</v>
      </c>
      <c r="B35" t="s">
        <v>420</v>
      </c>
      <c r="C35">
        <f>COUNTIF(Miembros!J:J,  CONCATENATE("=*",  A35, "-*"))</f>
        <v>1</v>
      </c>
    </row>
    <row r="36" spans="1:3" x14ac:dyDescent="0.3">
      <c r="A36">
        <v>1527</v>
      </c>
      <c r="C36">
        <f>COUNTIF(Miembros!J:J,  CONCATENATE("=*",  A36, "-*"))</f>
        <v>1</v>
      </c>
    </row>
  </sheetData>
  <autoFilter ref="A1:J1" xr:uid="{D6139EC6-34A8-49E6-A7B2-18A1C264797A}">
    <sortState xmlns:xlrd2="http://schemas.microsoft.com/office/spreadsheetml/2017/richdata2" ref="A2:J36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CCB1-F2C6-49C3-B0EC-95984EA3EBE9}">
  <sheetPr filterMode="1"/>
  <dimension ref="A1:I29"/>
  <sheetViews>
    <sheetView workbookViewId="0">
      <selection activeCell="D23" sqref="D23"/>
    </sheetView>
  </sheetViews>
  <sheetFormatPr baseColWidth="10" defaultColWidth="9.109375" defaultRowHeight="14.4" x14ac:dyDescent="0.3"/>
  <cols>
    <col min="1" max="3" width="19.44140625" style="6" customWidth="1"/>
    <col min="4" max="4" width="54.5546875" style="6" customWidth="1"/>
    <col min="5" max="5" width="18.44140625" style="6" customWidth="1"/>
    <col min="6" max="6" width="27.44140625" style="6" customWidth="1"/>
    <col min="7" max="8" width="20" style="6" customWidth="1"/>
    <col min="9" max="9" width="127.5546875" style="6" customWidth="1"/>
  </cols>
  <sheetData>
    <row r="1" spans="1:9" x14ac:dyDescent="0.3">
      <c r="A1" s="19" t="s">
        <v>421</v>
      </c>
      <c r="B1" s="19"/>
      <c r="C1" s="19" t="s">
        <v>422</v>
      </c>
      <c r="D1" s="19" t="s">
        <v>423</v>
      </c>
      <c r="E1" s="19" t="s">
        <v>10</v>
      </c>
      <c r="F1" s="19" t="s">
        <v>424</v>
      </c>
      <c r="G1" s="19" t="s">
        <v>425</v>
      </c>
      <c r="H1" s="19" t="s">
        <v>426</v>
      </c>
      <c r="I1" s="19" t="s">
        <v>427</v>
      </c>
    </row>
    <row r="2" spans="1:9" x14ac:dyDescent="0.3">
      <c r="A2" s="6" t="s">
        <v>428</v>
      </c>
      <c r="B2" s="6" t="s">
        <v>429</v>
      </c>
      <c r="C2" s="6" t="s">
        <v>430</v>
      </c>
      <c r="D2" s="6" t="s">
        <v>431</v>
      </c>
      <c r="E2" s="6" t="s">
        <v>432</v>
      </c>
      <c r="F2" s="6" t="s">
        <v>433</v>
      </c>
      <c r="G2" s="6" t="s">
        <v>434</v>
      </c>
      <c r="I2" s="6" t="s">
        <v>435</v>
      </c>
    </row>
    <row r="3" spans="1:9" ht="158.4" hidden="1" x14ac:dyDescent="0.3">
      <c r="A3" s="6" t="s">
        <v>436</v>
      </c>
      <c r="B3" s="6" t="s">
        <v>437</v>
      </c>
      <c r="C3" s="6" t="s">
        <v>438</v>
      </c>
      <c r="D3" s="6" t="s">
        <v>439</v>
      </c>
      <c r="E3" s="6" t="s">
        <v>432</v>
      </c>
      <c r="F3" s="6" t="s">
        <v>440</v>
      </c>
      <c r="G3" s="13">
        <v>44652</v>
      </c>
      <c r="H3" s="13" t="s">
        <v>441</v>
      </c>
      <c r="I3" s="6" t="s">
        <v>442</v>
      </c>
    </row>
    <row r="4" spans="1:9" hidden="1" x14ac:dyDescent="0.3">
      <c r="A4" s="6" t="s">
        <v>395</v>
      </c>
      <c r="B4" s="6" t="s">
        <v>437</v>
      </c>
      <c r="C4" s="6" t="s">
        <v>438</v>
      </c>
      <c r="D4" s="6" t="s">
        <v>443</v>
      </c>
      <c r="E4" s="6" t="s">
        <v>432</v>
      </c>
      <c r="F4" s="6" t="s">
        <v>444</v>
      </c>
      <c r="G4" s="13">
        <v>44617</v>
      </c>
      <c r="H4" s="13"/>
      <c r="I4" s="6" t="s">
        <v>445</v>
      </c>
    </row>
    <row r="5" spans="1:9" hidden="1" x14ac:dyDescent="0.3">
      <c r="A5" s="6" t="s">
        <v>436</v>
      </c>
      <c r="B5" s="6" t="s">
        <v>437</v>
      </c>
      <c r="C5" s="6" t="s">
        <v>430</v>
      </c>
      <c r="D5" s="6" t="s">
        <v>446</v>
      </c>
      <c r="F5" s="6" t="s">
        <v>440</v>
      </c>
      <c r="G5" s="13">
        <v>44621</v>
      </c>
      <c r="H5" s="13"/>
      <c r="I5" s="6" t="s">
        <v>447</v>
      </c>
    </row>
    <row r="6" spans="1:9" x14ac:dyDescent="0.3">
      <c r="A6" s="6" t="s">
        <v>448</v>
      </c>
      <c r="B6" s="6" t="s">
        <v>429</v>
      </c>
      <c r="C6" s="6" t="s">
        <v>430</v>
      </c>
      <c r="D6" s="6" t="s">
        <v>449</v>
      </c>
      <c r="E6" s="6" t="s">
        <v>432</v>
      </c>
      <c r="F6" s="6" t="s">
        <v>450</v>
      </c>
      <c r="G6" s="6" t="s">
        <v>434</v>
      </c>
    </row>
    <row r="7" spans="1:9" ht="28.8" x14ac:dyDescent="0.3">
      <c r="A7" s="6" t="s">
        <v>395</v>
      </c>
      <c r="B7" s="6" t="s">
        <v>429</v>
      </c>
      <c r="C7" s="6" t="s">
        <v>430</v>
      </c>
      <c r="D7" s="6" t="s">
        <v>451</v>
      </c>
      <c r="E7" s="6" t="s">
        <v>452</v>
      </c>
      <c r="F7" s="6" t="s">
        <v>450</v>
      </c>
    </row>
    <row r="8" spans="1:9" ht="28.8" hidden="1" x14ac:dyDescent="0.3">
      <c r="A8" s="6" t="s">
        <v>453</v>
      </c>
      <c r="B8" s="6" t="s">
        <v>437</v>
      </c>
      <c r="D8" s="6" t="s">
        <v>322</v>
      </c>
      <c r="E8" s="6" t="s">
        <v>454</v>
      </c>
      <c r="F8" s="6" t="s">
        <v>450</v>
      </c>
      <c r="G8" s="6" t="s">
        <v>434</v>
      </c>
      <c r="I8" s="6" t="s">
        <v>455</v>
      </c>
    </row>
    <row r="9" spans="1:9" ht="43.2" x14ac:dyDescent="0.3">
      <c r="A9" s="6" t="s">
        <v>456</v>
      </c>
      <c r="B9" s="6" t="s">
        <v>429</v>
      </c>
      <c r="C9" s="6" t="s">
        <v>457</v>
      </c>
      <c r="D9" s="6" t="s">
        <v>458</v>
      </c>
      <c r="E9" s="6" t="s">
        <v>432</v>
      </c>
      <c r="F9" s="6" t="s">
        <v>459</v>
      </c>
      <c r="G9" s="13">
        <v>44652</v>
      </c>
      <c r="I9" s="6" t="s">
        <v>460</v>
      </c>
    </row>
    <row r="10" spans="1:9" ht="43.2" hidden="1" x14ac:dyDescent="0.3">
      <c r="A10" s="6" t="s">
        <v>461</v>
      </c>
      <c r="B10" s="6" t="s">
        <v>437</v>
      </c>
      <c r="C10" s="6" t="s">
        <v>438</v>
      </c>
      <c r="D10" s="6" t="s">
        <v>462</v>
      </c>
      <c r="E10" s="6" t="s">
        <v>432</v>
      </c>
      <c r="F10" s="6" t="s">
        <v>463</v>
      </c>
    </row>
    <row r="11" spans="1:9" ht="28.8" hidden="1" x14ac:dyDescent="0.3">
      <c r="A11" s="6" t="s">
        <v>154</v>
      </c>
      <c r="B11" s="6" t="s">
        <v>437</v>
      </c>
      <c r="C11" s="6" t="s">
        <v>457</v>
      </c>
      <c r="D11" s="6" t="s">
        <v>464</v>
      </c>
      <c r="E11" s="6" t="s">
        <v>432</v>
      </c>
      <c r="F11" s="6" t="s">
        <v>465</v>
      </c>
      <c r="G11" s="6" t="s">
        <v>434</v>
      </c>
      <c r="I11" s="6" t="s">
        <v>466</v>
      </c>
    </row>
    <row r="12" spans="1:9" ht="28.8" hidden="1" x14ac:dyDescent="0.3">
      <c r="A12" s="6" t="s">
        <v>467</v>
      </c>
      <c r="B12" s="6" t="s">
        <v>437</v>
      </c>
      <c r="C12" s="6" t="s">
        <v>457</v>
      </c>
      <c r="D12" s="6" t="s">
        <v>468</v>
      </c>
      <c r="E12" s="6" t="s">
        <v>432</v>
      </c>
    </row>
    <row r="13" spans="1:9" ht="28.8" hidden="1" x14ac:dyDescent="0.3">
      <c r="A13" s="6" t="s">
        <v>469</v>
      </c>
      <c r="B13" s="6" t="s">
        <v>437</v>
      </c>
      <c r="C13" s="6" t="s">
        <v>438</v>
      </c>
      <c r="D13" s="6" t="s">
        <v>470</v>
      </c>
      <c r="E13" s="6" t="s">
        <v>432</v>
      </c>
      <c r="G13" s="7">
        <v>44641</v>
      </c>
    </row>
    <row r="14" spans="1:9" ht="28.8" hidden="1" x14ac:dyDescent="0.3">
      <c r="A14" s="6" t="s">
        <v>469</v>
      </c>
      <c r="B14" s="6" t="s">
        <v>437</v>
      </c>
      <c r="C14" s="6" t="s">
        <v>438</v>
      </c>
      <c r="D14" s="6" t="s">
        <v>471</v>
      </c>
      <c r="E14" s="6" t="s">
        <v>452</v>
      </c>
      <c r="G14" s="7">
        <v>44643</v>
      </c>
      <c r="I14" s="6" t="s">
        <v>472</v>
      </c>
    </row>
    <row r="15" spans="1:9" ht="28.8" hidden="1" x14ac:dyDescent="0.3">
      <c r="B15" s="6" t="s">
        <v>437</v>
      </c>
      <c r="C15" s="6" t="s">
        <v>457</v>
      </c>
      <c r="D15" s="6" t="s">
        <v>473</v>
      </c>
    </row>
    <row r="16" spans="1:9" ht="43.2" x14ac:dyDescent="0.3">
      <c r="A16" s="6" t="s">
        <v>474</v>
      </c>
      <c r="B16" s="6" t="s">
        <v>429</v>
      </c>
      <c r="C16" s="6" t="s">
        <v>430</v>
      </c>
      <c r="D16" s="6" t="s">
        <v>475</v>
      </c>
      <c r="E16" s="6" t="s">
        <v>452</v>
      </c>
      <c r="G16" s="7">
        <v>44656</v>
      </c>
      <c r="I16" s="6" t="s">
        <v>476</v>
      </c>
    </row>
    <row r="17" spans="1:9" ht="57.6" hidden="1" x14ac:dyDescent="0.3">
      <c r="A17" s="6" t="s">
        <v>284</v>
      </c>
      <c r="B17" s="6" t="s">
        <v>437</v>
      </c>
      <c r="C17" s="6" t="s">
        <v>457</v>
      </c>
      <c r="D17" s="6" t="s">
        <v>477</v>
      </c>
      <c r="E17" s="6" t="s">
        <v>452</v>
      </c>
      <c r="G17" s="6" t="s">
        <v>434</v>
      </c>
      <c r="I17" s="6" t="s">
        <v>478</v>
      </c>
    </row>
    <row r="18" spans="1:9" hidden="1" x14ac:dyDescent="0.3">
      <c r="A18" s="6" t="s">
        <v>395</v>
      </c>
      <c r="B18" s="6" t="s">
        <v>437</v>
      </c>
      <c r="C18" s="6" t="s">
        <v>430</v>
      </c>
      <c r="D18" s="6" t="s">
        <v>479</v>
      </c>
      <c r="G18" s="13">
        <v>44652</v>
      </c>
    </row>
    <row r="19" spans="1:9" ht="28.8" x14ac:dyDescent="0.3">
      <c r="A19" s="6" t="s">
        <v>480</v>
      </c>
      <c r="B19" s="6" t="s">
        <v>429</v>
      </c>
      <c r="C19" s="6" t="s">
        <v>430</v>
      </c>
      <c r="D19" s="6" t="s">
        <v>481</v>
      </c>
      <c r="E19" s="6" t="s">
        <v>452</v>
      </c>
      <c r="I19" s="6" t="s">
        <v>482</v>
      </c>
    </row>
    <row r="20" spans="1:9" x14ac:dyDescent="0.3">
      <c r="A20" s="6" t="s">
        <v>395</v>
      </c>
      <c r="B20" s="6" t="s">
        <v>429</v>
      </c>
      <c r="C20" s="6" t="s">
        <v>438</v>
      </c>
      <c r="D20" s="6" t="s">
        <v>483</v>
      </c>
      <c r="E20" s="6" t="s">
        <v>452</v>
      </c>
    </row>
    <row r="21" spans="1:9" ht="28.8" x14ac:dyDescent="0.3">
      <c r="A21" s="6" t="s">
        <v>414</v>
      </c>
      <c r="B21" s="6" t="s">
        <v>429</v>
      </c>
      <c r="C21" s="6" t="s">
        <v>438</v>
      </c>
      <c r="D21" s="6" t="s">
        <v>484</v>
      </c>
      <c r="E21" s="6" t="s">
        <v>432</v>
      </c>
      <c r="G21" s="6" t="s">
        <v>434</v>
      </c>
      <c r="I21" s="6" t="s">
        <v>485</v>
      </c>
    </row>
    <row r="22" spans="1:9" ht="28.8" hidden="1" x14ac:dyDescent="0.3">
      <c r="A22" s="10" t="s">
        <v>486</v>
      </c>
      <c r="B22" s="6" t="s">
        <v>437</v>
      </c>
      <c r="C22" s="6" t="s">
        <v>438</v>
      </c>
      <c r="D22" s="6" t="s">
        <v>487</v>
      </c>
    </row>
    <row r="23" spans="1:9" ht="28.8" x14ac:dyDescent="0.3">
      <c r="A23" s="10" t="s">
        <v>486</v>
      </c>
      <c r="B23" s="6" t="s">
        <v>429</v>
      </c>
      <c r="C23" s="6" t="s">
        <v>488</v>
      </c>
      <c r="D23" s="6" t="s">
        <v>489</v>
      </c>
      <c r="E23" s="6" t="s">
        <v>432</v>
      </c>
      <c r="G23" s="13">
        <v>44713</v>
      </c>
    </row>
    <row r="24" spans="1:9" ht="28.8" hidden="1" x14ac:dyDescent="0.3">
      <c r="A24" s="6" t="s">
        <v>490</v>
      </c>
      <c r="D24" s="6" t="s">
        <v>491</v>
      </c>
      <c r="E24" s="6" t="s">
        <v>463</v>
      </c>
    </row>
    <row r="25" spans="1:9" ht="43.2" x14ac:dyDescent="0.3">
      <c r="A25" s="6" t="s">
        <v>492</v>
      </c>
      <c r="B25" s="6" t="s">
        <v>429</v>
      </c>
      <c r="C25" s="6" t="s">
        <v>457</v>
      </c>
      <c r="D25" s="6" t="s">
        <v>493</v>
      </c>
      <c r="E25" s="6" t="s">
        <v>432</v>
      </c>
    </row>
    <row r="26" spans="1:9" ht="57.6" hidden="1" x14ac:dyDescent="0.3">
      <c r="A26" s="6" t="s">
        <v>119</v>
      </c>
      <c r="B26" s="6" t="s">
        <v>437</v>
      </c>
      <c r="C26" s="6" t="s">
        <v>438</v>
      </c>
      <c r="D26" s="6" t="s">
        <v>494</v>
      </c>
    </row>
    <row r="27" spans="1:9" x14ac:dyDescent="0.3">
      <c r="B27" s="6" t="s">
        <v>429</v>
      </c>
      <c r="C27" s="6" t="s">
        <v>488</v>
      </c>
      <c r="D27" s="6" t="s">
        <v>495</v>
      </c>
      <c r="E27" s="6" t="s">
        <v>432</v>
      </c>
    </row>
    <row r="28" spans="1:9" x14ac:dyDescent="0.3">
      <c r="A28" s="6" t="s">
        <v>428</v>
      </c>
      <c r="B28" s="6" t="s">
        <v>429</v>
      </c>
      <c r="C28" s="6" t="s">
        <v>488</v>
      </c>
      <c r="D28" s="6" t="s">
        <v>496</v>
      </c>
      <c r="E28" s="6" t="s">
        <v>432</v>
      </c>
    </row>
    <row r="29" spans="1:9" ht="28.8" x14ac:dyDescent="0.3">
      <c r="A29" s="6" t="s">
        <v>497</v>
      </c>
      <c r="D29" s="6" t="s">
        <v>498</v>
      </c>
    </row>
  </sheetData>
  <autoFilter ref="A1:I28" xr:uid="{BA2CCCB1-F2C6-49C3-B0EC-95984EA3EBE9}">
    <filterColumn colId="1">
      <filters>
        <filter val="Abierto"/>
      </filters>
    </filterColumn>
  </autoFilter>
  <conditionalFormatting sqref="C1:C13 C15:C23 C25:C1048576">
    <cfRule type="cellIs" dxfId="7" priority="8" operator="equal">
      <formula>"Rotación"</formula>
    </cfRule>
  </conditionalFormatting>
  <conditionalFormatting sqref="C1:C13 C15:C23 C25:C1048576">
    <cfRule type="cellIs" dxfId="6" priority="7" operator="equal">
      <formula>"Salida"</formula>
    </cfRule>
  </conditionalFormatting>
  <conditionalFormatting sqref="C1:C13 C15:C23 C25:C1048576">
    <cfRule type="cellIs" dxfId="5" priority="6" operator="equal">
      <formula>"Incorporación"</formula>
    </cfRule>
  </conditionalFormatting>
  <conditionalFormatting sqref="C1:C13 C15:C23 C25:C1048576">
    <cfRule type="cellIs" dxfId="4" priority="5" operator="equal">
      <formula>"Colaboración"</formula>
    </cfRule>
  </conditionalFormatting>
  <conditionalFormatting sqref="C14">
    <cfRule type="cellIs" dxfId="3" priority="4" operator="equal">
      <formula>"Rotación"</formula>
    </cfRule>
  </conditionalFormatting>
  <conditionalFormatting sqref="C14">
    <cfRule type="cellIs" dxfId="2" priority="3" operator="equal">
      <formula>"Salida"</formula>
    </cfRule>
  </conditionalFormatting>
  <conditionalFormatting sqref="C14">
    <cfRule type="cellIs" dxfId="1" priority="2" operator="equal">
      <formula>"Incorporación"</formula>
    </cfRule>
  </conditionalFormatting>
  <conditionalFormatting sqref="C14">
    <cfRule type="cellIs" dxfId="0" priority="1" operator="equal">
      <formula>"Colaboración"</formula>
    </cfRule>
  </conditionalFormatting>
  <dataValidations count="1">
    <dataValidation type="list" allowBlank="1" showInputMessage="1" showErrorMessage="1" sqref="C2:C23 C25:C88" xr:uid="{FA0B442F-5F4B-4612-908A-4E8E11B96200}">
      <formula1>"Incorporación,Salida,Colaboración,Oferta,Rotación"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1D16-345D-49D8-A4F3-294FE56579C1}">
  <dimension ref="A1:M32"/>
  <sheetViews>
    <sheetView workbookViewId="0">
      <pane ySplit="2" topLeftCell="A30" activePane="bottomLeft" state="frozen"/>
      <selection pane="bottomLeft" activeCell="C30" sqref="C30"/>
    </sheetView>
  </sheetViews>
  <sheetFormatPr baseColWidth="10" defaultColWidth="9.109375" defaultRowHeight="14.4" x14ac:dyDescent="0.3"/>
  <cols>
    <col min="1" max="1" width="37.109375" bestFit="1" customWidth="1"/>
    <col min="2" max="2" width="16.88671875" customWidth="1"/>
    <col min="3" max="3" width="31.88671875" customWidth="1"/>
    <col min="4" max="4" width="33" customWidth="1"/>
    <col min="5" max="5" width="20.5546875" customWidth="1"/>
    <col min="6" max="6" width="17.109375" customWidth="1"/>
    <col min="9" max="9" width="24" bestFit="1" customWidth="1"/>
    <col min="10" max="10" width="27" customWidth="1"/>
    <col min="11" max="11" width="63.88671875" customWidth="1"/>
    <col min="12" max="13" width="11.44140625" bestFit="1" customWidth="1"/>
  </cols>
  <sheetData>
    <row r="1" spans="1:13" x14ac:dyDescent="0.3">
      <c r="A1" s="23" t="s">
        <v>499</v>
      </c>
      <c r="B1" s="40" t="s">
        <v>500</v>
      </c>
      <c r="I1" s="23" t="s">
        <v>501</v>
      </c>
      <c r="J1" s="23"/>
    </row>
    <row r="2" spans="1:13" x14ac:dyDescent="0.3">
      <c r="A2" s="20" t="s">
        <v>502</v>
      </c>
      <c r="B2" s="20" t="s">
        <v>503</v>
      </c>
      <c r="C2" s="20" t="s">
        <v>504</v>
      </c>
      <c r="D2" s="20" t="s">
        <v>505</v>
      </c>
      <c r="E2" s="20" t="s">
        <v>506</v>
      </c>
      <c r="F2" s="20" t="s">
        <v>507</v>
      </c>
      <c r="G2" s="20" t="s">
        <v>508</v>
      </c>
      <c r="H2" s="20"/>
      <c r="I2" s="20" t="s">
        <v>509</v>
      </c>
      <c r="J2" s="20" t="s">
        <v>504</v>
      </c>
      <c r="K2" s="20" t="s">
        <v>505</v>
      </c>
      <c r="L2" s="20" t="s">
        <v>506</v>
      </c>
      <c r="M2" s="20" t="s">
        <v>507</v>
      </c>
    </row>
    <row r="3" spans="1:13" x14ac:dyDescent="0.3">
      <c r="A3" s="21" t="s">
        <v>510</v>
      </c>
      <c r="B3" s="21" t="s">
        <v>511</v>
      </c>
      <c r="C3" s="21" t="s">
        <v>512</v>
      </c>
      <c r="D3" s="21" t="s">
        <v>513</v>
      </c>
      <c r="E3" s="42">
        <v>44644</v>
      </c>
      <c r="F3" s="42">
        <v>44666</v>
      </c>
      <c r="I3" s="21" t="s">
        <v>510</v>
      </c>
      <c r="J3" s="21" t="s">
        <v>160</v>
      </c>
      <c r="K3" s="21" t="s">
        <v>514</v>
      </c>
      <c r="L3" s="42">
        <v>44629</v>
      </c>
      <c r="M3" s="42">
        <v>44644</v>
      </c>
    </row>
    <row r="4" spans="1:13" x14ac:dyDescent="0.3">
      <c r="A4" s="21"/>
      <c r="B4" s="21"/>
      <c r="C4" s="21" t="s">
        <v>515</v>
      </c>
      <c r="D4" s="21" t="s">
        <v>516</v>
      </c>
      <c r="E4" s="42">
        <v>44635</v>
      </c>
      <c r="F4" s="42">
        <v>44659</v>
      </c>
      <c r="I4" s="21" t="s">
        <v>517</v>
      </c>
      <c r="J4" s="21" t="s">
        <v>114</v>
      </c>
      <c r="K4" s="21" t="s">
        <v>518</v>
      </c>
      <c r="L4" s="42">
        <v>44629</v>
      </c>
      <c r="M4" s="42">
        <v>44647</v>
      </c>
    </row>
    <row r="5" spans="1:13" x14ac:dyDescent="0.3">
      <c r="A5" s="21" t="s">
        <v>517</v>
      </c>
      <c r="B5" s="21" t="s">
        <v>511</v>
      </c>
      <c r="C5" s="21" t="s">
        <v>114</v>
      </c>
      <c r="D5" s="21" t="s">
        <v>518</v>
      </c>
      <c r="E5" s="42">
        <v>44629</v>
      </c>
      <c r="F5" s="42">
        <v>44647</v>
      </c>
      <c r="I5" s="21" t="s">
        <v>519</v>
      </c>
      <c r="J5" s="21" t="s">
        <v>165</v>
      </c>
      <c r="K5" s="21" t="s">
        <v>518</v>
      </c>
      <c r="L5" s="42">
        <v>44629</v>
      </c>
      <c r="M5" s="42">
        <v>44647</v>
      </c>
    </row>
    <row r="6" spans="1:13" x14ac:dyDescent="0.3">
      <c r="A6" s="21"/>
      <c r="B6" s="21"/>
      <c r="C6" s="21" t="s">
        <v>520</v>
      </c>
      <c r="D6" s="21" t="s">
        <v>521</v>
      </c>
      <c r="E6" s="42">
        <v>44644</v>
      </c>
      <c r="F6" s="42">
        <v>44666</v>
      </c>
      <c r="I6" s="21" t="s">
        <v>522</v>
      </c>
      <c r="J6" s="21" t="s">
        <v>167</v>
      </c>
      <c r="K6" s="21" t="s">
        <v>523</v>
      </c>
      <c r="L6" s="42">
        <v>44630</v>
      </c>
      <c r="M6" s="42">
        <v>44647</v>
      </c>
    </row>
    <row r="7" spans="1:13" x14ac:dyDescent="0.3">
      <c r="A7" s="39" t="s">
        <v>524</v>
      </c>
      <c r="B7" s="39" t="s">
        <v>511</v>
      </c>
      <c r="C7" s="39" t="s">
        <v>525</v>
      </c>
      <c r="D7" s="39" t="s">
        <v>526</v>
      </c>
      <c r="E7" s="44">
        <v>44635</v>
      </c>
      <c r="F7" s="44">
        <v>44659</v>
      </c>
      <c r="I7" s="21" t="s">
        <v>527</v>
      </c>
      <c r="J7" s="21" t="s">
        <v>150</v>
      </c>
      <c r="K7" s="21" t="s">
        <v>528</v>
      </c>
      <c r="L7" s="42">
        <v>44630</v>
      </c>
      <c r="M7" s="42">
        <v>44647</v>
      </c>
    </row>
    <row r="8" spans="1:13" x14ac:dyDescent="0.3">
      <c r="A8" s="39"/>
      <c r="B8" s="39"/>
      <c r="C8" s="39"/>
      <c r="D8" s="39"/>
      <c r="E8" s="44"/>
      <c r="F8" s="44"/>
      <c r="I8" s="21"/>
      <c r="J8" s="21"/>
      <c r="K8" s="21"/>
      <c r="L8" s="42"/>
      <c r="M8" s="42"/>
    </row>
    <row r="9" spans="1:13" x14ac:dyDescent="0.3">
      <c r="A9" s="21" t="s">
        <v>522</v>
      </c>
      <c r="B9" s="21" t="s">
        <v>511</v>
      </c>
      <c r="C9" s="21" t="s">
        <v>167</v>
      </c>
      <c r="D9" s="21" t="s">
        <v>523</v>
      </c>
      <c r="E9" s="42">
        <v>44629</v>
      </c>
      <c r="F9" s="42">
        <v>44647</v>
      </c>
      <c r="I9" s="21"/>
      <c r="J9" s="21"/>
      <c r="K9" s="21"/>
      <c r="L9" s="42"/>
      <c r="M9" s="42"/>
    </row>
    <row r="10" spans="1:13" x14ac:dyDescent="0.3">
      <c r="A10" s="21"/>
      <c r="B10" s="21"/>
      <c r="C10" s="21" t="s">
        <v>529</v>
      </c>
      <c r="D10" s="21" t="s">
        <v>521</v>
      </c>
      <c r="E10" s="42">
        <v>44645</v>
      </c>
      <c r="F10" s="42">
        <v>44666</v>
      </c>
      <c r="I10" s="21"/>
      <c r="J10" s="21"/>
      <c r="K10" s="21"/>
      <c r="L10" s="42"/>
      <c r="M10" s="42"/>
    </row>
    <row r="11" spans="1:13" x14ac:dyDescent="0.3">
      <c r="A11" s="21" t="s">
        <v>519</v>
      </c>
      <c r="B11" s="21" t="s">
        <v>511</v>
      </c>
      <c r="C11" s="21" t="s">
        <v>165</v>
      </c>
      <c r="D11" s="21" t="s">
        <v>518</v>
      </c>
      <c r="E11" s="42">
        <v>44630</v>
      </c>
      <c r="F11" s="42">
        <v>44647</v>
      </c>
      <c r="I11" s="21"/>
      <c r="J11" s="21"/>
      <c r="K11" s="21"/>
      <c r="L11" s="42"/>
      <c r="M11" s="42"/>
    </row>
    <row r="12" spans="1:13" x14ac:dyDescent="0.3">
      <c r="A12" s="21"/>
      <c r="B12" s="21"/>
      <c r="C12" s="21" t="s">
        <v>257</v>
      </c>
      <c r="D12" s="21" t="s">
        <v>530</v>
      </c>
      <c r="E12" s="42">
        <v>44635</v>
      </c>
      <c r="F12" s="42">
        <v>44659</v>
      </c>
      <c r="I12" s="21"/>
      <c r="J12" s="21"/>
      <c r="K12" s="21"/>
      <c r="L12" s="42"/>
      <c r="M12" s="42"/>
    </row>
    <row r="13" spans="1:13" x14ac:dyDescent="0.3">
      <c r="A13" s="21" t="s">
        <v>527</v>
      </c>
      <c r="B13" s="21" t="s">
        <v>511</v>
      </c>
      <c r="C13" s="21" t="s">
        <v>150</v>
      </c>
      <c r="D13" s="21" t="s">
        <v>528</v>
      </c>
      <c r="E13" s="42">
        <v>44630</v>
      </c>
      <c r="F13" s="42">
        <v>44647</v>
      </c>
    </row>
    <row r="14" spans="1:13" x14ac:dyDescent="0.3">
      <c r="A14" s="21"/>
      <c r="B14" s="21"/>
      <c r="C14" s="21" t="s">
        <v>206</v>
      </c>
      <c r="D14" s="21" t="s">
        <v>531</v>
      </c>
      <c r="E14" s="42">
        <v>44635</v>
      </c>
      <c r="F14" s="42">
        <v>44659</v>
      </c>
    </row>
    <row r="15" spans="1:13" x14ac:dyDescent="0.3">
      <c r="A15" s="20" t="s">
        <v>532</v>
      </c>
      <c r="B15" s="20"/>
      <c r="C15" s="20"/>
      <c r="D15" s="20" t="s">
        <v>508</v>
      </c>
      <c r="E15" s="20" t="s">
        <v>533</v>
      </c>
      <c r="F15" s="22"/>
    </row>
    <row r="16" spans="1:13" x14ac:dyDescent="0.3">
      <c r="A16" s="22" t="s">
        <v>303</v>
      </c>
      <c r="B16" s="22" t="s">
        <v>534</v>
      </c>
      <c r="C16" s="22"/>
      <c r="D16" s="41">
        <v>2</v>
      </c>
      <c r="E16" s="22" t="s">
        <v>535</v>
      </c>
      <c r="F16" s="22"/>
    </row>
    <row r="17" spans="1:6" x14ac:dyDescent="0.3">
      <c r="A17" s="22" t="s">
        <v>310</v>
      </c>
      <c r="B17" s="22" t="s">
        <v>516</v>
      </c>
      <c r="C17" s="22"/>
      <c r="D17" s="41">
        <v>2</v>
      </c>
      <c r="E17" s="22" t="s">
        <v>536</v>
      </c>
      <c r="F17" s="22"/>
    </row>
    <row r="18" spans="1:6" x14ac:dyDescent="0.3">
      <c r="A18" s="22" t="s">
        <v>232</v>
      </c>
      <c r="B18" s="22" t="s">
        <v>537</v>
      </c>
      <c r="C18" s="22"/>
      <c r="D18" s="41">
        <v>2</v>
      </c>
      <c r="E18" s="22" t="s">
        <v>538</v>
      </c>
      <c r="F18" s="22"/>
    </row>
    <row r="19" spans="1:6" x14ac:dyDescent="0.3">
      <c r="A19" s="21" t="s">
        <v>167</v>
      </c>
      <c r="B19" s="21" t="s">
        <v>523</v>
      </c>
      <c r="C19" s="21"/>
      <c r="D19" s="43">
        <v>2</v>
      </c>
      <c r="E19" s="21" t="s">
        <v>539</v>
      </c>
      <c r="F19" s="22"/>
    </row>
    <row r="20" spans="1:6" x14ac:dyDescent="0.3">
      <c r="A20" s="22" t="s">
        <v>282</v>
      </c>
      <c r="B20" s="22" t="s">
        <v>540</v>
      </c>
      <c r="C20" s="22"/>
      <c r="D20" s="41">
        <v>2</v>
      </c>
      <c r="E20" s="22" t="s">
        <v>541</v>
      </c>
      <c r="F20" s="22"/>
    </row>
    <row r="21" spans="1:6" x14ac:dyDescent="0.3">
      <c r="A21" s="21" t="s">
        <v>150</v>
      </c>
      <c r="B21" s="21" t="s">
        <v>528</v>
      </c>
      <c r="C21" s="21"/>
      <c r="D21" s="43">
        <v>2</v>
      </c>
      <c r="E21" s="21" t="s">
        <v>539</v>
      </c>
      <c r="F21" s="22"/>
    </row>
    <row r="22" spans="1:6" x14ac:dyDescent="0.3">
      <c r="A22" s="22" t="s">
        <v>257</v>
      </c>
      <c r="B22" s="22" t="s">
        <v>530</v>
      </c>
      <c r="C22" s="22"/>
      <c r="D22" s="41">
        <v>2</v>
      </c>
      <c r="E22" s="22"/>
      <c r="F22" s="22"/>
    </row>
    <row r="23" spans="1:6" x14ac:dyDescent="0.3">
      <c r="A23" s="21" t="s">
        <v>165</v>
      </c>
      <c r="B23" s="21" t="s">
        <v>518</v>
      </c>
      <c r="C23" s="21"/>
      <c r="D23" s="43">
        <v>1</v>
      </c>
      <c r="E23" s="21" t="s">
        <v>542</v>
      </c>
      <c r="F23" s="22"/>
    </row>
    <row r="24" spans="1:6" x14ac:dyDescent="0.3">
      <c r="A24" s="21" t="s">
        <v>114</v>
      </c>
      <c r="B24" s="21" t="s">
        <v>518</v>
      </c>
      <c r="C24" s="21"/>
      <c r="D24" s="43">
        <v>1</v>
      </c>
      <c r="E24" s="21" t="s">
        <v>542</v>
      </c>
      <c r="F24" s="22"/>
    </row>
    <row r="25" spans="1:6" x14ac:dyDescent="0.3">
      <c r="A25" s="21" t="s">
        <v>525</v>
      </c>
      <c r="B25" s="21" t="s">
        <v>526</v>
      </c>
      <c r="C25" s="21"/>
      <c r="D25" s="43">
        <v>1</v>
      </c>
      <c r="E25" s="21" t="s">
        <v>543</v>
      </c>
      <c r="F25" s="22"/>
    </row>
    <row r="26" spans="1:6" x14ac:dyDescent="0.3">
      <c r="A26" s="21" t="s">
        <v>206</v>
      </c>
      <c r="B26" s="21" t="s">
        <v>544</v>
      </c>
      <c r="C26" s="21"/>
      <c r="D26" s="43">
        <v>1</v>
      </c>
      <c r="E26" s="21" t="s">
        <v>545</v>
      </c>
      <c r="F26" s="22"/>
    </row>
    <row r="27" spans="1:6" x14ac:dyDescent="0.3">
      <c r="A27" s="21" t="s">
        <v>515</v>
      </c>
      <c r="B27" s="21" t="s">
        <v>516</v>
      </c>
      <c r="C27" s="43"/>
      <c r="D27" s="43">
        <v>1</v>
      </c>
      <c r="E27" s="21" t="s">
        <v>546</v>
      </c>
      <c r="F27" s="22"/>
    </row>
    <row r="28" spans="1:6" x14ac:dyDescent="0.3">
      <c r="A28" s="21" t="s">
        <v>512</v>
      </c>
      <c r="B28" s="21" t="s">
        <v>513</v>
      </c>
      <c r="C28" s="21"/>
      <c r="D28" s="43">
        <v>1</v>
      </c>
      <c r="E28" s="21" t="s">
        <v>547</v>
      </c>
      <c r="F28" s="22"/>
    </row>
    <row r="29" spans="1:6" x14ac:dyDescent="0.3">
      <c r="A29" s="21" t="s">
        <v>520</v>
      </c>
      <c r="B29" s="21" t="s">
        <v>521</v>
      </c>
      <c r="C29" s="21"/>
      <c r="D29" s="43">
        <v>1</v>
      </c>
      <c r="E29" s="21" t="s">
        <v>547</v>
      </c>
      <c r="F29" s="22"/>
    </row>
    <row r="30" spans="1:6" x14ac:dyDescent="0.3">
      <c r="A30" s="21" t="s">
        <v>529</v>
      </c>
      <c r="B30" s="21" t="s">
        <v>521</v>
      </c>
      <c r="C30" s="21"/>
      <c r="D30" s="43">
        <v>1</v>
      </c>
      <c r="E30" s="21" t="s">
        <v>547</v>
      </c>
      <c r="F30" s="22"/>
    </row>
    <row r="31" spans="1:6" x14ac:dyDescent="0.3">
      <c r="A31" s="22"/>
      <c r="B31" s="22"/>
      <c r="C31" s="22"/>
      <c r="D31" s="22"/>
      <c r="E31" s="22"/>
      <c r="F31" s="22"/>
    </row>
    <row r="32" spans="1:6" x14ac:dyDescent="0.3">
      <c r="A32" s="22"/>
      <c r="B32" s="22"/>
      <c r="C32" s="22"/>
      <c r="D32" s="22"/>
      <c r="E32" s="22"/>
      <c r="F32" s="22"/>
    </row>
  </sheetData>
  <hyperlinks>
    <hyperlink ref="A3" r:id="rId1" xr:uid="{C3C1DFF2-92D5-47ED-831D-51E5C7241CF4}"/>
    <hyperlink ref="A7" r:id="rId2" xr:uid="{C3AB7A14-8ECB-4459-9573-F20504CD2894}"/>
    <hyperlink ref="A11" r:id="rId3" xr:uid="{29CDC83A-8627-4558-A926-31A7C18AEE97}"/>
    <hyperlink ref="A9" r:id="rId4" xr:uid="{30DC8846-D4C4-49CC-B3F6-E2B3B0889A0B}"/>
    <hyperlink ref="A13" r:id="rId5" xr:uid="{4F9E1594-8F2B-4DBD-A5D4-E417F806CD1C}"/>
    <hyperlink ref="A5" r:id="rId6" xr:uid="{CAECEEA9-09C2-4347-AE40-974826B02960}"/>
    <hyperlink ref="I3" r:id="rId7" xr:uid="{EDC193D8-9DD4-4054-86D0-8CBD779B9B63}"/>
    <hyperlink ref="I4" r:id="rId8" xr:uid="{F6C9DD4B-0ABD-4F64-8795-2AFAAF4996C0}"/>
    <hyperlink ref="B1" r:id="rId9" xr:uid="{10C421A9-710E-4620-81E5-852648B8C6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6"/>
  <sheetViews>
    <sheetView workbookViewId="0"/>
  </sheetViews>
  <sheetFormatPr baseColWidth="10" defaultColWidth="11.44140625" defaultRowHeight="14.4" x14ac:dyDescent="0.3"/>
  <sheetData>
    <row r="1" spans="1:1" ht="15" thickBot="1" x14ac:dyDescent="0.35">
      <c r="A1" s="1" t="s">
        <v>548</v>
      </c>
    </row>
    <row r="2" spans="1:1" ht="15" thickBot="1" x14ac:dyDescent="0.35">
      <c r="A2" s="2">
        <v>1</v>
      </c>
    </row>
    <row r="3" spans="1:1" ht="15" thickBot="1" x14ac:dyDescent="0.35">
      <c r="A3" s="2">
        <v>2</v>
      </c>
    </row>
    <row r="4" spans="1:1" ht="15" thickBot="1" x14ac:dyDescent="0.35">
      <c r="A4" s="2">
        <v>3</v>
      </c>
    </row>
    <row r="5" spans="1:1" ht="15" thickBot="1" x14ac:dyDescent="0.35">
      <c r="A5" s="2">
        <v>4</v>
      </c>
    </row>
    <row r="6" spans="1:1" ht="15" thickBot="1" x14ac:dyDescent="0.35">
      <c r="A6" s="2">
        <v>5</v>
      </c>
    </row>
    <row r="7" spans="1:1" ht="15" thickBot="1" x14ac:dyDescent="0.35">
      <c r="A7" s="2">
        <v>6</v>
      </c>
    </row>
    <row r="8" spans="1:1" ht="15" thickBot="1" x14ac:dyDescent="0.35">
      <c r="A8" s="2">
        <v>7</v>
      </c>
    </row>
    <row r="9" spans="1:1" ht="15" thickBot="1" x14ac:dyDescent="0.35">
      <c r="A9" s="2">
        <v>8</v>
      </c>
    </row>
    <row r="10" spans="1:1" ht="15" thickBot="1" x14ac:dyDescent="0.35">
      <c r="A10" s="2">
        <v>9</v>
      </c>
    </row>
    <row r="11" spans="1:1" ht="15" thickBot="1" x14ac:dyDescent="0.35">
      <c r="A11" s="2">
        <v>10</v>
      </c>
    </row>
    <row r="12" spans="1:1" ht="15" thickBot="1" x14ac:dyDescent="0.35">
      <c r="A12" s="2">
        <v>11</v>
      </c>
    </row>
    <row r="13" spans="1:1" ht="15" thickBot="1" x14ac:dyDescent="0.35">
      <c r="A13" s="2">
        <v>12</v>
      </c>
    </row>
    <row r="14" spans="1:1" ht="15" thickBot="1" x14ac:dyDescent="0.35">
      <c r="A14" s="2">
        <v>13</v>
      </c>
    </row>
    <row r="15" spans="1:1" ht="15" thickBot="1" x14ac:dyDescent="0.35">
      <c r="A15" s="2">
        <v>14</v>
      </c>
    </row>
    <row r="16" spans="1:1" ht="15" thickBot="1" x14ac:dyDescent="0.35">
      <c r="A16" s="2">
        <v>15</v>
      </c>
    </row>
    <row r="17" spans="1:1" ht="15" thickBot="1" x14ac:dyDescent="0.35">
      <c r="A17" s="2">
        <v>16</v>
      </c>
    </row>
    <row r="18" spans="1:1" ht="15" thickBot="1" x14ac:dyDescent="0.35">
      <c r="A18" s="2">
        <v>17</v>
      </c>
    </row>
    <row r="19" spans="1:1" ht="15" thickBot="1" x14ac:dyDescent="0.35">
      <c r="A19" s="2">
        <v>18</v>
      </c>
    </row>
    <row r="20" spans="1:1" ht="15" thickBot="1" x14ac:dyDescent="0.35">
      <c r="A20" s="2">
        <v>19</v>
      </c>
    </row>
    <row r="21" spans="1:1" ht="15" thickBot="1" x14ac:dyDescent="0.35">
      <c r="A21" s="2">
        <v>20</v>
      </c>
    </row>
    <row r="22" spans="1:1" ht="15" thickBot="1" x14ac:dyDescent="0.35">
      <c r="A22" s="2">
        <v>21</v>
      </c>
    </row>
    <row r="23" spans="1:1" ht="15" thickBot="1" x14ac:dyDescent="0.35">
      <c r="A23" s="2">
        <v>22</v>
      </c>
    </row>
    <row r="24" spans="1:1" ht="15" thickBot="1" x14ac:dyDescent="0.35">
      <c r="A24" s="2">
        <v>23</v>
      </c>
    </row>
    <row r="25" spans="1:1" ht="15" thickBot="1" x14ac:dyDescent="0.35">
      <c r="A25" s="2">
        <v>24</v>
      </c>
    </row>
    <row r="26" spans="1:1" ht="15" thickBot="1" x14ac:dyDescent="0.35">
      <c r="A26" s="2">
        <v>25</v>
      </c>
    </row>
    <row r="27" spans="1:1" ht="15" thickBot="1" x14ac:dyDescent="0.35">
      <c r="A27" s="2">
        <v>26</v>
      </c>
    </row>
    <row r="28" spans="1:1" ht="15" thickBot="1" x14ac:dyDescent="0.35">
      <c r="A28" s="2">
        <v>27</v>
      </c>
    </row>
    <row r="29" spans="1:1" ht="15" thickBot="1" x14ac:dyDescent="0.35">
      <c r="A29" s="2">
        <v>28</v>
      </c>
    </row>
    <row r="30" spans="1:1" ht="15" thickBot="1" x14ac:dyDescent="0.35">
      <c r="A30" s="2">
        <v>29</v>
      </c>
    </row>
    <row r="31" spans="1:1" ht="15" thickBot="1" x14ac:dyDescent="0.35">
      <c r="A31" s="2">
        <v>30</v>
      </c>
    </row>
    <row r="32" spans="1:1" ht="15" thickBot="1" x14ac:dyDescent="0.35">
      <c r="A32" s="2">
        <v>31</v>
      </c>
    </row>
    <row r="33" spans="1:1" ht="15" thickBot="1" x14ac:dyDescent="0.35">
      <c r="A33" s="2">
        <v>32</v>
      </c>
    </row>
    <row r="34" spans="1:1" ht="15" thickBot="1" x14ac:dyDescent="0.35">
      <c r="A34" s="2">
        <v>33</v>
      </c>
    </row>
    <row r="35" spans="1:1" ht="15" thickBot="1" x14ac:dyDescent="0.35">
      <c r="A35" s="2">
        <v>34</v>
      </c>
    </row>
    <row r="36" spans="1:1" ht="15" thickBot="1" x14ac:dyDescent="0.35">
      <c r="A36" s="2">
        <v>35</v>
      </c>
    </row>
  </sheetData>
  <autoFilter ref="A1:A36" xr:uid="{00000000-0009-0000-0000-000001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11.44140625" defaultRowHeight="14.4" x14ac:dyDescent="0.3"/>
  <sheetData>
    <row r="1" spans="1:1" ht="15" thickBot="1" x14ac:dyDescent="0.35">
      <c r="A1" s="1" t="s">
        <v>549</v>
      </c>
    </row>
    <row r="2" spans="1:1" ht="15" thickBot="1" x14ac:dyDescent="0.35">
      <c r="A2" s="2" t="s">
        <v>550</v>
      </c>
    </row>
    <row r="3" spans="1:1" ht="15" thickBot="1" x14ac:dyDescent="0.35">
      <c r="A3" s="2" t="s">
        <v>551</v>
      </c>
    </row>
    <row r="4" spans="1:1" ht="15" thickBot="1" x14ac:dyDescent="0.35">
      <c r="A4" s="2" t="s">
        <v>552</v>
      </c>
    </row>
    <row r="5" spans="1:1" ht="15" thickBot="1" x14ac:dyDescent="0.35">
      <c r="A5" s="2" t="s">
        <v>553</v>
      </c>
    </row>
    <row r="6" spans="1:1" ht="15" thickBot="1" x14ac:dyDescent="0.35">
      <c r="A6" s="2" t="s">
        <v>554</v>
      </c>
    </row>
    <row r="7" spans="1:1" ht="15" thickBot="1" x14ac:dyDescent="0.35">
      <c r="A7" s="2" t="s">
        <v>555</v>
      </c>
    </row>
    <row r="8" spans="1:1" ht="15" thickBot="1" x14ac:dyDescent="0.35">
      <c r="A8" s="2" t="s">
        <v>556</v>
      </c>
    </row>
    <row r="9" spans="1:1" ht="15" thickBot="1" x14ac:dyDescent="0.35">
      <c r="A9" s="2" t="s">
        <v>557</v>
      </c>
    </row>
    <row r="10" spans="1:1" ht="15" thickBot="1" x14ac:dyDescent="0.35">
      <c r="A10" s="2" t="s">
        <v>558</v>
      </c>
    </row>
    <row r="11" spans="1:1" ht="15" thickBot="1" x14ac:dyDescent="0.35">
      <c r="A11" s="2" t="s">
        <v>559</v>
      </c>
    </row>
    <row r="12" spans="1:1" ht="15" thickBot="1" x14ac:dyDescent="0.35">
      <c r="A12" s="2" t="s">
        <v>560</v>
      </c>
    </row>
    <row r="13" spans="1:1" ht="15" thickBot="1" x14ac:dyDescent="0.35">
      <c r="A13" s="2" t="s">
        <v>561</v>
      </c>
    </row>
    <row r="14" spans="1:1" ht="15" thickBot="1" x14ac:dyDescent="0.35">
      <c r="A14" s="2" t="s">
        <v>562</v>
      </c>
    </row>
    <row r="15" spans="1:1" ht="15" thickBot="1" x14ac:dyDescent="0.35">
      <c r="A15" s="2" t="s">
        <v>563</v>
      </c>
    </row>
    <row r="16" spans="1:1" ht="15" thickBot="1" x14ac:dyDescent="0.35">
      <c r="A16" s="2" t="s">
        <v>564</v>
      </c>
    </row>
    <row r="17" spans="1:1" ht="15" thickBot="1" x14ac:dyDescent="0.35">
      <c r="A17" s="2" t="s">
        <v>565</v>
      </c>
    </row>
    <row r="18" spans="1:1" ht="15" thickBot="1" x14ac:dyDescent="0.35">
      <c r="A18" s="2" t="s">
        <v>566</v>
      </c>
    </row>
    <row r="19" spans="1:1" ht="15" thickBot="1" x14ac:dyDescent="0.35">
      <c r="A19" s="2" t="s">
        <v>567</v>
      </c>
    </row>
    <row r="20" spans="1:1" ht="15" thickBot="1" x14ac:dyDescent="0.35">
      <c r="A20" s="2" t="s">
        <v>568</v>
      </c>
    </row>
    <row r="21" spans="1:1" ht="15" thickBot="1" x14ac:dyDescent="0.35">
      <c r="A21" s="2" t="s">
        <v>569</v>
      </c>
    </row>
    <row r="22" spans="1:1" ht="15" thickBot="1" x14ac:dyDescent="0.35">
      <c r="A22" s="2" t="s">
        <v>570</v>
      </c>
    </row>
    <row r="23" spans="1:1" ht="15" thickBot="1" x14ac:dyDescent="0.35">
      <c r="A23" s="2" t="s">
        <v>571</v>
      </c>
    </row>
    <row r="24" spans="1:1" ht="15" thickBot="1" x14ac:dyDescent="0.35">
      <c r="A24" s="2" t="s">
        <v>572</v>
      </c>
    </row>
    <row r="25" spans="1:1" ht="15" thickBot="1" x14ac:dyDescent="0.35">
      <c r="A25" s="2" t="s">
        <v>573</v>
      </c>
    </row>
    <row r="26" spans="1:1" ht="15" thickBot="1" x14ac:dyDescent="0.35">
      <c r="A26" s="2" t="s">
        <v>574</v>
      </c>
    </row>
  </sheetData>
  <autoFilter ref="A1:A26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B6" sqref="B6"/>
    </sheetView>
  </sheetViews>
  <sheetFormatPr baseColWidth="10" defaultColWidth="11.44140625" defaultRowHeight="14.4" x14ac:dyDescent="0.3"/>
  <cols>
    <col min="1" max="1" width="23" bestFit="1" customWidth="1"/>
    <col min="2" max="3" width="21.33203125" bestFit="1" customWidth="1"/>
  </cols>
  <sheetData>
    <row r="1" spans="1:3" ht="15" thickBot="1" x14ac:dyDescent="0.35">
      <c r="A1" s="1" t="s">
        <v>575</v>
      </c>
      <c r="B1" s="1" t="s">
        <v>422</v>
      </c>
      <c r="C1" s="1" t="s">
        <v>576</v>
      </c>
    </row>
    <row r="2" spans="1:3" ht="15" thickBot="1" x14ac:dyDescent="0.35">
      <c r="A2" s="1" t="s">
        <v>577</v>
      </c>
      <c r="B2" t="s">
        <v>578</v>
      </c>
      <c r="C2" t="s">
        <v>281</v>
      </c>
    </row>
    <row r="3" spans="1:3" ht="15" thickBot="1" x14ac:dyDescent="0.35">
      <c r="A3" s="1" t="s">
        <v>1</v>
      </c>
      <c r="B3" t="s">
        <v>579</v>
      </c>
      <c r="C3" t="s">
        <v>281</v>
      </c>
    </row>
    <row r="4" spans="1:3" ht="15" thickBot="1" x14ac:dyDescent="0.35">
      <c r="A4" s="1" t="s">
        <v>2</v>
      </c>
      <c r="B4" t="s">
        <v>579</v>
      </c>
      <c r="C4" t="s">
        <v>580</v>
      </c>
    </row>
    <row r="5" spans="1:3" ht="15" thickBot="1" x14ac:dyDescent="0.35">
      <c r="A5" s="1" t="s">
        <v>581</v>
      </c>
      <c r="B5" t="s">
        <v>579</v>
      </c>
      <c r="C5" t="s">
        <v>69</v>
      </c>
    </row>
    <row r="6" spans="1:3" ht="15" thickBot="1" x14ac:dyDescent="0.35">
      <c r="A6" s="1" t="s">
        <v>15</v>
      </c>
      <c r="B6" t="s">
        <v>579</v>
      </c>
      <c r="C6" t="s">
        <v>69</v>
      </c>
    </row>
    <row r="7" spans="1:3" ht="15" thickBot="1" x14ac:dyDescent="0.35">
      <c r="A7" s="1" t="s">
        <v>582</v>
      </c>
      <c r="B7" t="s">
        <v>583</v>
      </c>
      <c r="C7" t="s">
        <v>69</v>
      </c>
    </row>
    <row r="8" spans="1:3" ht="15" thickBot="1" x14ac:dyDescent="0.35">
      <c r="A8" s="1" t="s">
        <v>584</v>
      </c>
      <c r="B8" t="s">
        <v>583</v>
      </c>
      <c r="C8" t="s">
        <v>281</v>
      </c>
    </row>
    <row r="9" spans="1:3" ht="15" thickBot="1" x14ac:dyDescent="0.35">
      <c r="A9" s="1" t="s">
        <v>585</v>
      </c>
      <c r="B9" t="s">
        <v>579</v>
      </c>
      <c r="C9" t="s">
        <v>281</v>
      </c>
    </row>
    <row r="10" spans="1:3" ht="15" thickBot="1" x14ac:dyDescent="0.35">
      <c r="A10" s="1" t="s">
        <v>586</v>
      </c>
      <c r="B10" t="s">
        <v>579</v>
      </c>
      <c r="C10" t="s">
        <v>281</v>
      </c>
    </row>
    <row r="11" spans="1:3" ht="15" thickBot="1" x14ac:dyDescent="0.35">
      <c r="A11" s="1" t="s">
        <v>3</v>
      </c>
      <c r="B11" t="s">
        <v>579</v>
      </c>
      <c r="C11" t="s">
        <v>281</v>
      </c>
    </row>
    <row r="12" spans="1:3" ht="15" thickBot="1" x14ac:dyDescent="0.35">
      <c r="A12" s="1" t="s">
        <v>587</v>
      </c>
      <c r="B12" t="s">
        <v>579</v>
      </c>
      <c r="C12" t="s">
        <v>281</v>
      </c>
    </row>
    <row r="13" spans="1:3" ht="15" thickBot="1" x14ac:dyDescent="0.35">
      <c r="A13" s="1" t="s">
        <v>3</v>
      </c>
      <c r="B13" t="s">
        <v>579</v>
      </c>
      <c r="C13" t="s">
        <v>281</v>
      </c>
    </row>
    <row r="14" spans="1:3" ht="15" thickBot="1" x14ac:dyDescent="0.35">
      <c r="A14" s="1" t="s">
        <v>549</v>
      </c>
      <c r="B14" t="s">
        <v>579</v>
      </c>
      <c r="C14" t="s">
        <v>281</v>
      </c>
    </row>
    <row r="15" spans="1:3" ht="15" thickBot="1" x14ac:dyDescent="0.35">
      <c r="A15" s="1" t="s">
        <v>548</v>
      </c>
      <c r="B15" t="s">
        <v>578</v>
      </c>
      <c r="C15" t="s">
        <v>281</v>
      </c>
    </row>
    <row r="16" spans="1:3" ht="15" thickBot="1" x14ac:dyDescent="0.35">
      <c r="A16" s="1" t="s">
        <v>11</v>
      </c>
      <c r="B16" t="s">
        <v>579</v>
      </c>
      <c r="C16" t="s">
        <v>69</v>
      </c>
    </row>
    <row r="17" spans="1:3" ht="15" thickBot="1" x14ac:dyDescent="0.35">
      <c r="A17" s="1" t="s">
        <v>12</v>
      </c>
      <c r="B17" t="s">
        <v>579</v>
      </c>
      <c r="C17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workbookViewId="0">
      <selection activeCell="A2" sqref="A2:A6"/>
    </sheetView>
  </sheetViews>
  <sheetFormatPr baseColWidth="10" defaultColWidth="11.44140625" defaultRowHeight="14.4" x14ac:dyDescent="0.3"/>
  <cols>
    <col min="1" max="1" width="11.88671875" style="4" bestFit="1" customWidth="1"/>
  </cols>
  <sheetData>
    <row r="1" spans="1:1" ht="15" thickBot="1" x14ac:dyDescent="0.35">
      <c r="A1" s="3" t="s">
        <v>588</v>
      </c>
    </row>
    <row r="2" spans="1:1" x14ac:dyDescent="0.3">
      <c r="A2" s="5" t="s">
        <v>174</v>
      </c>
    </row>
    <row r="3" spans="1:1" ht="28.8" x14ac:dyDescent="0.3">
      <c r="A3" s="5" t="s">
        <v>54</v>
      </c>
    </row>
    <row r="4" spans="1:1" x14ac:dyDescent="0.3">
      <c r="A4" s="5" t="s">
        <v>40</v>
      </c>
    </row>
    <row r="5" spans="1:1" x14ac:dyDescent="0.3">
      <c r="A5" s="5" t="s">
        <v>37</v>
      </c>
    </row>
    <row r="6" spans="1:1" x14ac:dyDescent="0.3">
      <c r="A6" s="5" t="s">
        <v>27</v>
      </c>
    </row>
    <row r="7" spans="1:1" x14ac:dyDescent="0.3">
      <c r="A7" s="5"/>
    </row>
    <row r="8" spans="1:1" x14ac:dyDescent="0.3">
      <c r="A8" s="5"/>
    </row>
    <row r="9" spans="1:1" x14ac:dyDescent="0.3">
      <c r="A9" s="5"/>
    </row>
    <row r="10" spans="1:1" x14ac:dyDescent="0.3">
      <c r="A10" s="5"/>
    </row>
    <row r="11" spans="1:1" x14ac:dyDescent="0.3">
      <c r="A11" s="5"/>
    </row>
    <row r="12" spans="1:1" x14ac:dyDescent="0.3">
      <c r="A12" s="5"/>
    </row>
    <row r="13" spans="1:1" x14ac:dyDescent="0.3">
      <c r="A13" s="5"/>
    </row>
  </sheetData>
  <autoFilter ref="A1:A5" xr:uid="{00000000-0009-0000-0000-000003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86B0-F0A9-4666-A887-DE5B558F7F15}">
  <dimension ref="A1:B20"/>
  <sheetViews>
    <sheetView workbookViewId="0">
      <selection activeCell="C16" sqref="C16"/>
    </sheetView>
  </sheetViews>
  <sheetFormatPr baseColWidth="10" defaultColWidth="11.44140625" defaultRowHeight="14.4" x14ac:dyDescent="0.3"/>
  <cols>
    <col min="1" max="1" width="14.5546875" customWidth="1"/>
    <col min="3" max="3" width="22.44140625" customWidth="1"/>
  </cols>
  <sheetData>
    <row r="1" spans="1:2" x14ac:dyDescent="0.3">
      <c r="A1" t="s">
        <v>589</v>
      </c>
    </row>
    <row r="2" spans="1:2" x14ac:dyDescent="0.3">
      <c r="A2" t="s">
        <v>24</v>
      </c>
      <c r="B2">
        <f>COUNTIF(Miembros!C:C,A2)</f>
        <v>31</v>
      </c>
    </row>
    <row r="3" spans="1:2" x14ac:dyDescent="0.3">
      <c r="A3" t="s">
        <v>62</v>
      </c>
      <c r="B3">
        <f>COUNTIF(Miembros!C:C,A3)</f>
        <v>21</v>
      </c>
    </row>
    <row r="4" spans="1:2" x14ac:dyDescent="0.3">
      <c r="A4" t="s">
        <v>127</v>
      </c>
      <c r="B4">
        <f>COUNTIF(Miembros!C:C,A4)</f>
        <v>14</v>
      </c>
    </row>
    <row r="5" spans="1:2" x14ac:dyDescent="0.3">
      <c r="A5" t="s">
        <v>245</v>
      </c>
      <c r="B5">
        <f>COUNTIF(Miembros!C:C,A5)</f>
        <v>2</v>
      </c>
    </row>
    <row r="6" spans="1:2" x14ac:dyDescent="0.3">
      <c r="A6" t="s">
        <v>214</v>
      </c>
      <c r="B6">
        <f>COUNTIF(Miembros!C:C,A6)</f>
        <v>9</v>
      </c>
    </row>
    <row r="7" spans="1:2" x14ac:dyDescent="0.3">
      <c r="A7" t="s">
        <v>346</v>
      </c>
      <c r="B7">
        <f>COUNTIF(Miembros!C:C,A7)</f>
        <v>1</v>
      </c>
    </row>
    <row r="8" spans="1:2" x14ac:dyDescent="0.3">
      <c r="A8" t="s">
        <v>201</v>
      </c>
      <c r="B8">
        <f>COUNTIF(Miembros!C:C,A8)</f>
        <v>6</v>
      </c>
    </row>
    <row r="15" spans="1:2" x14ac:dyDescent="0.3">
      <c r="A15" t="s">
        <v>590</v>
      </c>
    </row>
    <row r="16" spans="1:2" x14ac:dyDescent="0.3">
      <c r="A16" s="5" t="s">
        <v>174</v>
      </c>
      <c r="B16">
        <f>COUNTIF(Miembros!F:F,A16)</f>
        <v>18</v>
      </c>
    </row>
    <row r="17" spans="1:2" ht="28.8" x14ac:dyDescent="0.3">
      <c r="A17" s="5" t="s">
        <v>54</v>
      </c>
      <c r="B17">
        <f>COUNTIF(Miembros!F:F,A17)</f>
        <v>17</v>
      </c>
    </row>
    <row r="18" spans="1:2" x14ac:dyDescent="0.3">
      <c r="A18" s="5" t="s">
        <v>40</v>
      </c>
      <c r="B18">
        <f>COUNTIF(Miembros!F:F,A18)</f>
        <v>31</v>
      </c>
    </row>
    <row r="19" spans="1:2" x14ac:dyDescent="0.3">
      <c r="A19" s="5" t="s">
        <v>37</v>
      </c>
      <c r="B19">
        <f>COUNTIF(Miembros!F:F,A19)</f>
        <v>11</v>
      </c>
    </row>
    <row r="20" spans="1:2" x14ac:dyDescent="0.3">
      <c r="A20" s="5" t="s">
        <v>27</v>
      </c>
      <c r="B20">
        <f>COUNTIF(Miembros!F:F,A20)</f>
        <v>6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64ACEA-3851-4A53-9045-D3A08034D7EA}">
          <x14:formula1>
            <xm:f>Categorías!$A$2:$A$17</xm:f>
          </x14:formula1>
          <xm:sqref>A16:A17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8AE039036DE74FB99C61FD2416187E" ma:contentTypeVersion="2" ma:contentTypeDescription="Crear nuevo documento." ma:contentTypeScope="" ma:versionID="249bb146c8ab37ad4d57e792d55a0c53">
  <xsd:schema xmlns:xsd="http://www.w3.org/2001/XMLSchema" xmlns:xs="http://www.w3.org/2001/XMLSchema" xmlns:p="http://schemas.microsoft.com/office/2006/metadata/properties" xmlns:ns2="4843c42c-3002-48d5-9427-64ac5fb3a961" targetNamespace="http://schemas.microsoft.com/office/2006/metadata/properties" ma:root="true" ma:fieldsID="4d537d76a95eed48eaf610474af44cc9" ns2:_="">
    <xsd:import namespace="4843c42c-3002-48d5-9427-64ac5fb3a9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3c42c-3002-48d5-9427-64ac5fb3a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A8B56E-83B4-4CD8-948E-EF09D2FA25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3c42c-3002-48d5-9427-64ac5fb3a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F92F71-5954-486E-9171-69DAA29295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B44445-526C-4704-BD2D-FF85EA2380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Miembros</vt:lpstr>
      <vt:lpstr>Proyectos</vt:lpstr>
      <vt:lpstr>Tareas y marrones</vt:lpstr>
      <vt:lpstr>Udemy</vt:lpstr>
      <vt:lpstr>Nivel</vt:lpstr>
      <vt:lpstr>Grupo</vt:lpstr>
      <vt:lpstr>Valores</vt:lpstr>
      <vt:lpstr>Categorías</vt:lpstr>
      <vt:lpstr>Pirámide</vt:lpstr>
      <vt:lpstr>MiembrosTeams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Paloma Fernández Álvarez</dc:creator>
  <cp:keywords/>
  <dc:description/>
  <cp:lastModifiedBy>Andrés Ruiz Peñuela</cp:lastModifiedBy>
  <cp:revision/>
  <dcterms:created xsi:type="dcterms:W3CDTF">2020-11-12T20:07:45Z</dcterms:created>
  <dcterms:modified xsi:type="dcterms:W3CDTF">2022-04-21T08:12:37Z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0x0101002D8AE039036DE74FB99C61FD2416187E</vt:lpwstr>
  </property>
</Properties>
</file>