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mester 4\Pemrograman Komputer Aided\"/>
    </mc:Choice>
  </mc:AlternateContent>
  <bookViews>
    <workbookView xWindow="0" yWindow="0" windowWidth="20490" windowHeight="7905"/>
  </bookViews>
  <sheets>
    <sheet name="1" sheetId="1" r:id="rId1"/>
    <sheet name="2" sheetId="3" r:id="rId2"/>
    <sheet name="3" sheetId="5" r:id="rId3"/>
    <sheet name="4" sheetId="8" r:id="rId4"/>
    <sheet name="5" sheetId="4" r:id="rId5"/>
    <sheet name="6" sheetId="7" r:id="rId6"/>
    <sheet name="7" sheetId="2" r:id="rId7"/>
    <sheet name="8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8" l="1"/>
  <c r="Q13" i="8"/>
  <c r="P13" i="8"/>
  <c r="O14" i="8" s="1"/>
  <c r="J13" i="8"/>
  <c r="H13" i="8"/>
  <c r="K13" i="8" s="1"/>
  <c r="F13" i="8"/>
  <c r="I13" i="8" s="1"/>
  <c r="K10" i="7"/>
  <c r="I10" i="7"/>
  <c r="G10" i="7"/>
  <c r="J10" i="7" s="1"/>
  <c r="H11" i="7" s="1"/>
  <c r="K11" i="7" s="1"/>
  <c r="L12" i="6"/>
  <c r="N11" i="6"/>
  <c r="O11" i="6" s="1"/>
  <c r="P11" i="6" s="1"/>
  <c r="Q11" i="6" s="1"/>
  <c r="F11" i="6"/>
  <c r="G11" i="6" s="1"/>
  <c r="E12" i="6" s="1"/>
  <c r="L14" i="5"/>
  <c r="N13" i="5"/>
  <c r="O13" i="5" s="1"/>
  <c r="P13" i="5" s="1"/>
  <c r="Q13" i="5" s="1"/>
  <c r="F12" i="5"/>
  <c r="G12" i="5" s="1"/>
  <c r="E13" i="5" s="1"/>
  <c r="P16" i="4"/>
  <c r="O16" i="4"/>
  <c r="N17" i="4" s="1"/>
  <c r="H16" i="4"/>
  <c r="F16" i="4"/>
  <c r="I16" i="4" s="1"/>
  <c r="D16" i="4"/>
  <c r="B18" i="3"/>
  <c r="D17" i="3"/>
  <c r="C17" i="3"/>
  <c r="C30" i="2"/>
  <c r="B30" i="2"/>
  <c r="B37" i="2" s="1"/>
  <c r="G26" i="2"/>
  <c r="E26" i="2"/>
  <c r="D26" i="2"/>
  <c r="C26" i="2"/>
  <c r="C33" i="2" s="1"/>
  <c r="B26" i="2"/>
  <c r="G25" i="2"/>
  <c r="E25" i="2"/>
  <c r="D25" i="2"/>
  <c r="D32" i="2" s="1"/>
  <c r="D39" i="2" s="1"/>
  <c r="C25" i="2"/>
  <c r="C32" i="2" s="1"/>
  <c r="C39" i="2" s="1"/>
  <c r="B25" i="2"/>
  <c r="G24" i="2"/>
  <c r="G31" i="2" s="1"/>
  <c r="E24" i="2"/>
  <c r="D24" i="2"/>
  <c r="B24" i="2"/>
  <c r="G23" i="2"/>
  <c r="G30" i="2" s="1"/>
  <c r="E23" i="2"/>
  <c r="E30" i="2" s="1"/>
  <c r="D23" i="2"/>
  <c r="C23" i="2"/>
  <c r="B23" i="2"/>
  <c r="B31" i="2" s="1"/>
  <c r="B38" i="2" s="1"/>
  <c r="C33" i="1"/>
  <c r="C26" i="1"/>
  <c r="G26" i="1"/>
  <c r="G33" i="1" s="1"/>
  <c r="G25" i="1"/>
  <c r="G32" i="1" s="1"/>
  <c r="G39" i="1" s="1"/>
  <c r="G24" i="1"/>
  <c r="G31" i="1" s="1"/>
  <c r="E26" i="1"/>
  <c r="E25" i="1"/>
  <c r="E24" i="1"/>
  <c r="E33" i="1" s="1"/>
  <c r="D26" i="1"/>
  <c r="D25" i="1"/>
  <c r="D32" i="1" s="1"/>
  <c r="D39" i="1" s="1"/>
  <c r="D24" i="1"/>
  <c r="D31" i="1" s="1"/>
  <c r="D38" i="1" s="1"/>
  <c r="C25" i="1"/>
  <c r="C32" i="1" s="1"/>
  <c r="C39" i="1" s="1"/>
  <c r="B26" i="1"/>
  <c r="B25" i="1"/>
  <c r="B24" i="1"/>
  <c r="B31" i="1" s="1"/>
  <c r="B38" i="1" s="1"/>
  <c r="G23" i="1"/>
  <c r="G30" i="1" s="1"/>
  <c r="G37" i="1" s="1"/>
  <c r="E23" i="1"/>
  <c r="E30" i="1" s="1"/>
  <c r="D23" i="1"/>
  <c r="D30" i="1" s="1"/>
  <c r="D37" i="1" s="1"/>
  <c r="B23" i="1"/>
  <c r="B30" i="1" s="1"/>
  <c r="C23" i="1"/>
  <c r="C30" i="1" s="1"/>
  <c r="C37" i="1" s="1"/>
  <c r="G38" i="1" l="1"/>
  <c r="E31" i="1"/>
  <c r="B32" i="1"/>
  <c r="B39" i="1" s="1"/>
  <c r="E32" i="1"/>
  <c r="E39" i="1" s="1"/>
  <c r="E31" i="2"/>
  <c r="C31" i="1"/>
  <c r="C38" i="1" s="1"/>
  <c r="B33" i="1"/>
  <c r="B40" i="1" s="1"/>
  <c r="B47" i="1" s="1"/>
  <c r="E32" i="2"/>
  <c r="E39" i="2" s="1"/>
  <c r="D33" i="2"/>
  <c r="B32" i="2"/>
  <c r="B39" i="2" s="1"/>
  <c r="E33" i="2"/>
  <c r="D33" i="1"/>
  <c r="D40" i="1" s="1"/>
  <c r="D47" i="1" s="1"/>
  <c r="D30" i="2"/>
  <c r="D37" i="2" s="1"/>
  <c r="D31" i="2"/>
  <c r="D38" i="2" s="1"/>
  <c r="B33" i="2"/>
  <c r="B40" i="2" s="1"/>
  <c r="B47" i="2" s="1"/>
  <c r="Q14" i="8"/>
  <c r="P14" i="8"/>
  <c r="G14" i="8"/>
  <c r="J14" i="8" s="1"/>
  <c r="E14" i="8"/>
  <c r="L13" i="8"/>
  <c r="F11" i="7"/>
  <c r="G11" i="7" s="1"/>
  <c r="I11" i="7" s="1"/>
  <c r="J11" i="7" s="1"/>
  <c r="H12" i="7" s="1"/>
  <c r="K12" i="7" s="1"/>
  <c r="F12" i="6"/>
  <c r="G12" i="6" s="1"/>
  <c r="E13" i="6" s="1"/>
  <c r="M12" i="6"/>
  <c r="N12" i="6" s="1"/>
  <c r="L13" i="6"/>
  <c r="F13" i="5"/>
  <c r="G13" i="5" s="1"/>
  <c r="E14" i="5" s="1"/>
  <c r="M14" i="5"/>
  <c r="N14" i="5" s="1"/>
  <c r="L15" i="5"/>
  <c r="G16" i="4"/>
  <c r="E17" i="4" s="1"/>
  <c r="H17" i="4" s="1"/>
  <c r="O17" i="4"/>
  <c r="P17" i="4"/>
  <c r="C18" i="3"/>
  <c r="B19" i="3" s="1"/>
  <c r="D18" i="3"/>
  <c r="G32" i="2"/>
  <c r="G39" i="2" s="1"/>
  <c r="G33" i="2"/>
  <c r="G40" i="2" s="1"/>
  <c r="E37" i="2"/>
  <c r="C40" i="2"/>
  <c r="G38" i="2"/>
  <c r="D40" i="2"/>
  <c r="D47" i="2" s="1"/>
  <c r="C37" i="2"/>
  <c r="G37" i="2"/>
  <c r="C31" i="2"/>
  <c r="C38" i="2" s="1"/>
  <c r="B37" i="1"/>
  <c r="C47" i="2" l="1"/>
  <c r="E37" i="1"/>
  <c r="G44" i="2"/>
  <c r="E40" i="2"/>
  <c r="G46" i="2" s="1"/>
  <c r="E38" i="1"/>
  <c r="E38" i="2"/>
  <c r="E45" i="2" s="1"/>
  <c r="C17" i="4"/>
  <c r="O15" i="8"/>
  <c r="C40" i="1"/>
  <c r="C47" i="1" s="1"/>
  <c r="G40" i="1"/>
  <c r="G47" i="1" s="1"/>
  <c r="E40" i="1"/>
  <c r="G45" i="1" s="1"/>
  <c r="P15" i="8"/>
  <c r="R13" i="8"/>
  <c r="Q15" i="8"/>
  <c r="H14" i="8"/>
  <c r="F14" i="8"/>
  <c r="I14" i="8" s="1"/>
  <c r="G15" i="8" s="1"/>
  <c r="J15" i="8" s="1"/>
  <c r="F12" i="7"/>
  <c r="G12" i="7" s="1"/>
  <c r="I12" i="7" s="1"/>
  <c r="F13" i="6"/>
  <c r="G13" i="6" s="1"/>
  <c r="E14" i="6" s="1"/>
  <c r="O12" i="6"/>
  <c r="P12" i="6" s="1"/>
  <c r="Q12" i="6" s="1"/>
  <c r="M13" i="6" s="1"/>
  <c r="F14" i="5"/>
  <c r="G14" i="5" s="1"/>
  <c r="E15" i="5" s="1"/>
  <c r="O14" i="5"/>
  <c r="P14" i="5" s="1"/>
  <c r="Q14" i="5" s="1"/>
  <c r="N18" i="4"/>
  <c r="Q16" i="4"/>
  <c r="P18" i="4"/>
  <c r="O18" i="4"/>
  <c r="N19" i="4" s="1"/>
  <c r="D17" i="4"/>
  <c r="F17" i="4"/>
  <c r="J16" i="4"/>
  <c r="D19" i="3"/>
  <c r="C19" i="3"/>
  <c r="G47" i="2"/>
  <c r="G45" i="2"/>
  <c r="C51" i="2" s="1"/>
  <c r="D45" i="2"/>
  <c r="C45" i="2"/>
  <c r="C46" i="2"/>
  <c r="C44" i="2"/>
  <c r="B44" i="2"/>
  <c r="E44" i="2"/>
  <c r="D44" i="2"/>
  <c r="B44" i="1" l="1"/>
  <c r="C50" i="2"/>
  <c r="E45" i="1"/>
  <c r="E47" i="1"/>
  <c r="C46" i="1"/>
  <c r="G46" i="1"/>
  <c r="C44" i="1"/>
  <c r="B45" i="1"/>
  <c r="G44" i="1"/>
  <c r="D44" i="1"/>
  <c r="D45" i="1"/>
  <c r="D46" i="1"/>
  <c r="C45" i="1"/>
  <c r="E44" i="1"/>
  <c r="E46" i="1"/>
  <c r="B20" i="3"/>
  <c r="O16" i="8"/>
  <c r="E47" i="2"/>
  <c r="C53" i="2" s="1"/>
  <c r="B46" i="2"/>
  <c r="B45" i="2"/>
  <c r="D46" i="2"/>
  <c r="C52" i="2" s="1"/>
  <c r="B46" i="1"/>
  <c r="E46" i="2"/>
  <c r="Q16" i="8"/>
  <c r="P16" i="8"/>
  <c r="L14" i="8"/>
  <c r="K14" i="8"/>
  <c r="E15" i="8"/>
  <c r="J12" i="7"/>
  <c r="H13" i="7" s="1"/>
  <c r="K13" i="7" s="1"/>
  <c r="N13" i="6"/>
  <c r="O13" i="6" s="1"/>
  <c r="P13" i="6" s="1"/>
  <c r="Q13" i="6" s="1"/>
  <c r="F14" i="6"/>
  <c r="G14" i="6" s="1"/>
  <c r="E15" i="6" s="1"/>
  <c r="F15" i="5"/>
  <c r="G15" i="5" s="1"/>
  <c r="E16" i="5" s="1"/>
  <c r="M15" i="5"/>
  <c r="O19" i="4"/>
  <c r="P19" i="4"/>
  <c r="I17" i="4"/>
  <c r="G17" i="4"/>
  <c r="E18" i="4" s="1"/>
  <c r="H18" i="4" s="1"/>
  <c r="C20" i="3"/>
  <c r="D20" i="3"/>
  <c r="B21" i="3" s="1"/>
  <c r="J17" i="4" l="1"/>
  <c r="F13" i="7"/>
  <c r="G13" i="7" s="1"/>
  <c r="I13" i="7" s="1"/>
  <c r="J13" i="7" s="1"/>
  <c r="H14" i="7" s="1"/>
  <c r="K14" i="7" s="1"/>
  <c r="H15" i="8"/>
  <c r="F15" i="8"/>
  <c r="I15" i="8" s="1"/>
  <c r="G16" i="8" s="1"/>
  <c r="J16" i="8" s="1"/>
  <c r="F15" i="6"/>
  <c r="G15" i="6" s="1"/>
  <c r="E16" i="6" s="1"/>
  <c r="F16" i="5"/>
  <c r="G16" i="5" s="1"/>
  <c r="E17" i="5" s="1"/>
  <c r="N15" i="5"/>
  <c r="O15" i="5" s="1"/>
  <c r="P15" i="5" s="1"/>
  <c r="Q15" i="5" s="1"/>
  <c r="C18" i="4"/>
  <c r="D21" i="3"/>
  <c r="E17" i="3"/>
  <c r="C21" i="3"/>
  <c r="L15" i="8" l="1"/>
  <c r="K15" i="8"/>
  <c r="E16" i="8"/>
  <c r="F14" i="7"/>
  <c r="G14" i="7" s="1"/>
  <c r="I14" i="7" s="1"/>
  <c r="F16" i="6"/>
  <c r="G16" i="6" s="1"/>
  <c r="E17" i="6" s="1"/>
  <c r="F17" i="5"/>
  <c r="G17" i="5" s="1"/>
  <c r="E18" i="5" s="1"/>
  <c r="D18" i="4"/>
  <c r="F18" i="4"/>
  <c r="H16" i="8" l="1"/>
  <c r="F16" i="8"/>
  <c r="I16" i="8" s="1"/>
  <c r="G17" i="8" s="1"/>
  <c r="J17" i="8" s="1"/>
  <c r="J14" i="7"/>
  <c r="H15" i="7" s="1"/>
  <c r="K15" i="7" s="1"/>
  <c r="F17" i="6"/>
  <c r="G17" i="6" s="1"/>
  <c r="E18" i="6" s="1"/>
  <c r="F18" i="5"/>
  <c r="G18" i="5" s="1"/>
  <c r="E19" i="5" s="1"/>
  <c r="I18" i="4"/>
  <c r="G18" i="4"/>
  <c r="E19" i="4" s="1"/>
  <c r="H19" i="4" s="1"/>
  <c r="L16" i="8" l="1"/>
  <c r="K16" i="8"/>
  <c r="E17" i="8"/>
  <c r="F15" i="7"/>
  <c r="G15" i="7" s="1"/>
  <c r="I15" i="7" s="1"/>
  <c r="J15" i="7" s="1"/>
  <c r="F18" i="6"/>
  <c r="G18" i="6" s="1"/>
  <c r="F19" i="5"/>
  <c r="G19" i="5" s="1"/>
  <c r="C19" i="4"/>
  <c r="J18" i="4"/>
  <c r="H17" i="8" l="1"/>
  <c r="F17" i="8"/>
  <c r="I17" i="8" s="1"/>
  <c r="G18" i="8" s="1"/>
  <c r="J18" i="8" s="1"/>
  <c r="D19" i="4"/>
  <c r="F19" i="4"/>
  <c r="L17" i="8" l="1"/>
  <c r="K17" i="8"/>
  <c r="E18" i="8"/>
  <c r="I19" i="4"/>
  <c r="G19" i="4"/>
  <c r="E20" i="4" s="1"/>
  <c r="H20" i="4" s="1"/>
  <c r="H18" i="8" l="1"/>
  <c r="F18" i="8"/>
  <c r="I18" i="8" s="1"/>
  <c r="G19" i="8" s="1"/>
  <c r="J19" i="8" s="1"/>
  <c r="C20" i="4"/>
  <c r="J19" i="4"/>
  <c r="L18" i="8" l="1"/>
  <c r="K18" i="8"/>
  <c r="E19" i="8"/>
  <c r="D20" i="4"/>
  <c r="F20" i="4"/>
  <c r="H19" i="8" l="1"/>
  <c r="F19" i="8"/>
  <c r="I19" i="8" s="1"/>
  <c r="G20" i="8" s="1"/>
  <c r="J20" i="8" s="1"/>
  <c r="I20" i="4"/>
  <c r="G20" i="4"/>
  <c r="E21" i="4" s="1"/>
  <c r="H21" i="4" s="1"/>
  <c r="L19" i="8" l="1"/>
  <c r="K19" i="8"/>
  <c r="E20" i="8"/>
  <c r="C21" i="4"/>
  <c r="J20" i="4"/>
  <c r="H20" i="8" l="1"/>
  <c r="F20" i="8"/>
  <c r="I20" i="8" s="1"/>
  <c r="G21" i="8" s="1"/>
  <c r="J21" i="8" s="1"/>
  <c r="D21" i="4"/>
  <c r="F21" i="4"/>
  <c r="L20" i="8" l="1"/>
  <c r="K20" i="8"/>
  <c r="E21" i="8"/>
  <c r="I21" i="4"/>
  <c r="G21" i="4"/>
  <c r="E22" i="4" s="1"/>
  <c r="H22" i="4" s="1"/>
  <c r="H21" i="8" l="1"/>
  <c r="F21" i="8"/>
  <c r="I21" i="8" s="1"/>
  <c r="G22" i="8" s="1"/>
  <c r="J22" i="8" s="1"/>
  <c r="C22" i="4"/>
  <c r="J21" i="4"/>
  <c r="L21" i="8" l="1"/>
  <c r="K21" i="8"/>
  <c r="E22" i="8"/>
  <c r="D22" i="4"/>
  <c r="F22" i="4"/>
  <c r="H22" i="8" l="1"/>
  <c r="F22" i="8"/>
  <c r="I22" i="8" s="1"/>
  <c r="G23" i="8" s="1"/>
  <c r="J23" i="8" s="1"/>
  <c r="I22" i="4"/>
  <c r="G22" i="4"/>
  <c r="E23" i="4" s="1"/>
  <c r="H23" i="4" s="1"/>
  <c r="L22" i="8" l="1"/>
  <c r="K22" i="8"/>
  <c r="E23" i="8"/>
  <c r="C23" i="4"/>
  <c r="J22" i="4"/>
  <c r="H23" i="8" l="1"/>
  <c r="F23" i="8"/>
  <c r="I23" i="8" s="1"/>
  <c r="G24" i="8" s="1"/>
  <c r="J24" i="8" s="1"/>
  <c r="D23" i="4"/>
  <c r="F23" i="4"/>
  <c r="L23" i="8" l="1"/>
  <c r="K23" i="8"/>
  <c r="E24" i="8"/>
  <c r="I23" i="4"/>
  <c r="G23" i="4"/>
  <c r="E24" i="4" s="1"/>
  <c r="H24" i="4" s="1"/>
  <c r="H24" i="8" l="1"/>
  <c r="F24" i="8"/>
  <c r="C24" i="4"/>
  <c r="J23" i="4"/>
  <c r="I24" i="8" l="1"/>
  <c r="L24" i="8" s="1"/>
  <c r="F28" i="8"/>
  <c r="K24" i="8"/>
  <c r="E25" i="8"/>
  <c r="D24" i="4"/>
  <c r="F24" i="4"/>
  <c r="G25" i="8" l="1"/>
  <c r="J25" i="8" s="1"/>
  <c r="F29" i="8"/>
  <c r="H25" i="8"/>
  <c r="F25" i="8"/>
  <c r="I25" i="8" s="1"/>
  <c r="G26" i="8" s="1"/>
  <c r="J26" i="8" s="1"/>
  <c r="I24" i="4"/>
  <c r="G24" i="4"/>
  <c r="E25" i="4" s="1"/>
  <c r="H25" i="4" s="1"/>
  <c r="L25" i="8" l="1"/>
  <c r="K25" i="8"/>
  <c r="E26" i="8"/>
  <c r="C25" i="4"/>
  <c r="J24" i="4"/>
  <c r="H26" i="8" l="1"/>
  <c r="F26" i="8"/>
  <c r="I26" i="8" s="1"/>
  <c r="D25" i="4"/>
  <c r="F25" i="4"/>
  <c r="L26" i="8" l="1"/>
  <c r="K26" i="8"/>
  <c r="I25" i="4"/>
  <c r="G25" i="4"/>
  <c r="E26" i="4" s="1"/>
  <c r="H26" i="4" s="1"/>
  <c r="C26" i="4" l="1"/>
  <c r="J25" i="4"/>
  <c r="D26" i="4" l="1"/>
  <c r="F26" i="4"/>
  <c r="I26" i="4" l="1"/>
  <c r="G26" i="4"/>
  <c r="E27" i="4" s="1"/>
  <c r="H27" i="4" s="1"/>
  <c r="C27" i="4" l="1"/>
  <c r="J26" i="4"/>
  <c r="D27" i="4" l="1"/>
  <c r="F27" i="4"/>
  <c r="I27" i="4" l="1"/>
  <c r="G27" i="4"/>
  <c r="E28" i="4" s="1"/>
  <c r="H28" i="4" s="1"/>
  <c r="C28" i="4" l="1"/>
  <c r="J27" i="4"/>
  <c r="D28" i="4" l="1"/>
  <c r="F28" i="4"/>
  <c r="I28" i="4" l="1"/>
  <c r="G28" i="4"/>
  <c r="E29" i="4" s="1"/>
  <c r="H29" i="4" s="1"/>
  <c r="C29" i="4" l="1"/>
  <c r="J28" i="4"/>
  <c r="F29" i="4" l="1"/>
  <c r="D29" i="4"/>
  <c r="I29" i="4" l="1"/>
  <c r="G29" i="4"/>
  <c r="J29" i="4" s="1"/>
</calcChain>
</file>

<file path=xl/sharedStrings.xml><?xml version="1.0" encoding="utf-8"?>
<sst xmlns="http://schemas.openxmlformats.org/spreadsheetml/2006/main" count="166" uniqueCount="69">
  <si>
    <t>Ujian Akhir Semester 2010/2011 R2</t>
  </si>
  <si>
    <t>Soal nomor 2</t>
  </si>
  <si>
    <t>Langkah 1. Jadikan matrix</t>
  </si>
  <si>
    <t>x1</t>
  </si>
  <si>
    <t>x2</t>
  </si>
  <si>
    <t>x3</t>
  </si>
  <si>
    <t>x4</t>
  </si>
  <si>
    <t>Langkah 2</t>
  </si>
  <si>
    <t>Langkah 3</t>
  </si>
  <si>
    <t>Langkah 4</t>
  </si>
  <si>
    <t>Langkah 5</t>
  </si>
  <si>
    <t>Hasil</t>
  </si>
  <si>
    <t>x1 =</t>
  </si>
  <si>
    <t>x2 =</t>
  </si>
  <si>
    <t>x3 =</t>
  </si>
  <si>
    <t>x4 =</t>
  </si>
  <si>
    <t>Ujian Akhir Semester 2010/2011 R1</t>
  </si>
  <si>
    <t>Ujian Akhir Semester 2012/2013</t>
  </si>
  <si>
    <t>Soal 1</t>
  </si>
  <si>
    <t>y(x) = x^2-5</t>
  </si>
  <si>
    <t>xo = 2</t>
  </si>
  <si>
    <t>y(x)=0</t>
  </si>
  <si>
    <t>x0</t>
  </si>
  <si>
    <t>y(x)</t>
  </si>
  <si>
    <t>y1(x)</t>
  </si>
  <si>
    <t>Galat</t>
  </si>
  <si>
    <t>R1</t>
  </si>
  <si>
    <t>Soal nomor 1</t>
  </si>
  <si>
    <t xml:space="preserve">Fungsi = f(x) = 7x^2-8x+1 </t>
  </si>
  <si>
    <t>range (0,1/2)</t>
  </si>
  <si>
    <t>Iterasi</t>
  </si>
  <si>
    <t>a</t>
  </si>
  <si>
    <t>x</t>
  </si>
  <si>
    <t>b</t>
  </si>
  <si>
    <t>f(a)</t>
  </si>
  <si>
    <t>f(x)</t>
  </si>
  <si>
    <t>f(b)</t>
  </si>
  <si>
    <t>f(a) * f(b)</t>
  </si>
  <si>
    <t>f(a) * f(x)</t>
  </si>
  <si>
    <t>X0</t>
  </si>
  <si>
    <t>f1(x)</t>
  </si>
  <si>
    <t>Nilai f(x)</t>
  </si>
  <si>
    <t>Iterasi ke</t>
  </si>
  <si>
    <t xml:space="preserve">Akar persamaan = 0.00012207 </t>
  </si>
  <si>
    <t>Soal Nomor 3</t>
  </si>
  <si>
    <t>i</t>
  </si>
  <si>
    <t>xn</t>
  </si>
  <si>
    <t>xn-1</t>
  </si>
  <si>
    <t>yn-1</t>
  </si>
  <si>
    <t>y!</t>
  </si>
  <si>
    <t>y</t>
  </si>
  <si>
    <t>h=</t>
  </si>
  <si>
    <t>y =</t>
  </si>
  <si>
    <t>X+2Y</t>
  </si>
  <si>
    <t>y0=</t>
  </si>
  <si>
    <t>k1</t>
  </si>
  <si>
    <t>k2</t>
  </si>
  <si>
    <t>k3</t>
  </si>
  <si>
    <t>k4</t>
  </si>
  <si>
    <t>Ujian Akhir Semester 2011/2012 R2</t>
  </si>
  <si>
    <t>1+XY</t>
  </si>
  <si>
    <t>Ujian Tengah Semester 2014/2015</t>
  </si>
  <si>
    <t>Soal Nomor 2</t>
  </si>
  <si>
    <t xml:space="preserve">Fungsi = f(x) = x^3-6x^2+11x-6 </t>
  </si>
  <si>
    <t>Range (0,2)</t>
  </si>
  <si>
    <t>Ujian Tengah Semester 2010/2011 R2</t>
  </si>
  <si>
    <t xml:space="preserve">Fungsi = f(x) = 8x^2-9x+1 </t>
  </si>
  <si>
    <t>Range (0,1/2)</t>
  </si>
  <si>
    <t>Akar Persamaan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</si>
</sst>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1" fillId="0" borderId="0" xfId="0" applyFont="1" applyFill="1" applyBorder="1" applyAlignment="1">
      <alignment vertical="top"/>
    </xf>
    <xf numFmtId="2" fontId="0" fillId="2" borderId="1" xfId="0" applyNumberFormat="1" applyFill="1" applyBorder="1"/>
    <xf numFmtId="0" fontId="0" fillId="0" borderId="1" xfId="0" applyBorder="1" applyAlignment="1">
      <alignment horizontal="right"/>
    </xf>
    <xf numFmtId="0" fontId="1" fillId="0" borderId="2" xfId="0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561143</xdr:colOff>
      <xdr:row>10</xdr:row>
      <xdr:rowOff>95095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6657143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14</xdr:col>
      <xdr:colOff>465676</xdr:colOff>
      <xdr:row>10</xdr:row>
      <xdr:rowOff>171286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8390476" cy="1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12</xdr:col>
      <xdr:colOff>427733</xdr:colOff>
      <xdr:row>9</xdr:row>
      <xdr:rowOff>47500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7133333" cy="10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190499</xdr:rowOff>
    </xdr:from>
    <xdr:to>
      <xdr:col>9</xdr:col>
      <xdr:colOff>127434</xdr:colOff>
      <xdr:row>10</xdr:row>
      <xdr:rowOff>104774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1999"/>
          <a:ext cx="6032934" cy="1247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513473</xdr:colOff>
      <xdr:row>10</xdr:row>
      <xdr:rowOff>9381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7019048" cy="11523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10</xdr:col>
      <xdr:colOff>542046</xdr:colOff>
      <xdr:row>6</xdr:row>
      <xdr:rowOff>171381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7028571" cy="5523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</xdr:rowOff>
    </xdr:from>
    <xdr:to>
      <xdr:col>12</xdr:col>
      <xdr:colOff>417844</xdr:colOff>
      <xdr:row>12</xdr:row>
      <xdr:rowOff>1971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1"/>
          <a:ext cx="7123444" cy="152597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3</xdr:row>
      <xdr:rowOff>190499</xdr:rowOff>
    </xdr:from>
    <xdr:to>
      <xdr:col>13</xdr:col>
      <xdr:colOff>58443</xdr:colOff>
      <xdr:row>8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99" y="761999"/>
          <a:ext cx="7373644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3"/>
  <sheetViews>
    <sheetView tabSelected="1" workbookViewId="0">
      <selection activeCell="G55" sqref="G55"/>
    </sheetView>
  </sheetViews>
  <sheetFormatPr defaultRowHeight="15" x14ac:dyDescent="0.25"/>
  <sheetData>
    <row r="3" spans="2:7" x14ac:dyDescent="0.25">
      <c r="B3" t="s">
        <v>0</v>
      </c>
    </row>
    <row r="4" spans="2:7" x14ac:dyDescent="0.25">
      <c r="B4" t="s">
        <v>1</v>
      </c>
    </row>
    <row r="13" spans="2:7" x14ac:dyDescent="0.25">
      <c r="B13" t="s">
        <v>2</v>
      </c>
    </row>
    <row r="15" spans="2:7" x14ac:dyDescent="0.25">
      <c r="B15" s="2" t="s">
        <v>3</v>
      </c>
      <c r="C15" s="2" t="s">
        <v>4</v>
      </c>
      <c r="D15" s="2" t="s">
        <v>5</v>
      </c>
      <c r="E15" s="2" t="s">
        <v>6</v>
      </c>
      <c r="G15" s="4"/>
    </row>
    <row r="16" spans="2:7" x14ac:dyDescent="0.25">
      <c r="B16" s="5">
        <v>1</v>
      </c>
      <c r="C16" s="1">
        <v>-1</v>
      </c>
      <c r="D16" s="1">
        <v>1</v>
      </c>
      <c r="E16" s="1">
        <v>2</v>
      </c>
      <c r="G16" s="1">
        <v>4</v>
      </c>
    </row>
    <row r="17" spans="2:7" x14ac:dyDescent="0.25">
      <c r="B17" s="1">
        <v>3</v>
      </c>
      <c r="C17" s="1">
        <v>2</v>
      </c>
      <c r="D17" s="1">
        <v>2</v>
      </c>
      <c r="E17" s="1">
        <v>1</v>
      </c>
      <c r="G17" s="3">
        <v>9</v>
      </c>
    </row>
    <row r="18" spans="2:7" x14ac:dyDescent="0.25">
      <c r="B18" s="1">
        <v>2</v>
      </c>
      <c r="C18" s="1">
        <v>-3</v>
      </c>
      <c r="D18" s="1">
        <v>2</v>
      </c>
      <c r="E18" s="1">
        <v>5</v>
      </c>
      <c r="G18" s="1">
        <v>8</v>
      </c>
    </row>
    <row r="19" spans="2:7" x14ac:dyDescent="0.25">
      <c r="B19" s="1">
        <v>1</v>
      </c>
      <c r="C19" s="1">
        <v>1</v>
      </c>
      <c r="D19" s="1">
        <v>-3</v>
      </c>
      <c r="E19" s="1">
        <v>-1</v>
      </c>
      <c r="G19" s="1">
        <v>-9</v>
      </c>
    </row>
    <row r="21" spans="2:7" x14ac:dyDescent="0.25">
      <c r="B21" t="s">
        <v>7</v>
      </c>
    </row>
    <row r="22" spans="2:7" x14ac:dyDescent="0.25">
      <c r="B22" s="2" t="s">
        <v>3</v>
      </c>
      <c r="C22" s="2" t="s">
        <v>4</v>
      </c>
      <c r="D22" s="2" t="s">
        <v>5</v>
      </c>
      <c r="E22" s="2" t="s">
        <v>6</v>
      </c>
      <c r="G22" s="4"/>
    </row>
    <row r="23" spans="2:7" x14ac:dyDescent="0.25">
      <c r="B23" s="1">
        <f>B16</f>
        <v>1</v>
      </c>
      <c r="C23" s="1">
        <f>C16</f>
        <v>-1</v>
      </c>
      <c r="D23" s="1">
        <f>D16</f>
        <v>1</v>
      </c>
      <c r="E23" s="1">
        <f>E16</f>
        <v>2</v>
      </c>
      <c r="G23" s="1">
        <f>G16</f>
        <v>4</v>
      </c>
    </row>
    <row r="24" spans="2:7" x14ac:dyDescent="0.25">
      <c r="B24" s="1">
        <f>B17*B16-B16*B17</f>
        <v>0</v>
      </c>
      <c r="C24" s="5">
        <v>5</v>
      </c>
      <c r="D24" s="1">
        <f>D17*B16-B17*D16</f>
        <v>-1</v>
      </c>
      <c r="E24" s="1">
        <f>E17*B16-B17*E16</f>
        <v>-5</v>
      </c>
      <c r="G24" s="3">
        <f>G17*B16-B17*G16</f>
        <v>-3</v>
      </c>
    </row>
    <row r="25" spans="2:7" x14ac:dyDescent="0.25">
      <c r="B25" s="1">
        <f>B18*B16-B16*B18</f>
        <v>0</v>
      </c>
      <c r="C25" s="1">
        <f>C18*B16-B18*C16</f>
        <v>-1</v>
      </c>
      <c r="D25" s="1">
        <f>D18*B16-B18*D16</f>
        <v>0</v>
      </c>
      <c r="E25" s="1">
        <f>E18*B16-B18*E16</f>
        <v>1</v>
      </c>
      <c r="G25" s="1">
        <f>G18*B16-B18*G16</f>
        <v>0</v>
      </c>
    </row>
    <row r="26" spans="2:7" x14ac:dyDescent="0.25">
      <c r="B26" s="1">
        <f>B19*B16-B16*B19</f>
        <v>0</v>
      </c>
      <c r="C26" s="1">
        <f>C19*B16-B19*C16</f>
        <v>2</v>
      </c>
      <c r="D26" s="1">
        <f>D19*B16-B19*D16</f>
        <v>-4</v>
      </c>
      <c r="E26" s="1">
        <f>E19*B16-B19*E16</f>
        <v>-3</v>
      </c>
      <c r="G26" s="1">
        <f>G19*B16-B19*G16</f>
        <v>-13</v>
      </c>
    </row>
    <row r="28" spans="2:7" x14ac:dyDescent="0.25">
      <c r="B28" t="s">
        <v>8</v>
      </c>
    </row>
    <row r="29" spans="2:7" x14ac:dyDescent="0.25">
      <c r="B29" s="2" t="s">
        <v>3</v>
      </c>
      <c r="C29" s="2" t="s">
        <v>4</v>
      </c>
      <c r="D29" s="2" t="s">
        <v>5</v>
      </c>
      <c r="E29" s="2" t="s">
        <v>6</v>
      </c>
      <c r="G29" s="4"/>
    </row>
    <row r="30" spans="2:7" x14ac:dyDescent="0.25">
      <c r="B30" s="1">
        <f>B23*C24-B24*C23</f>
        <v>5</v>
      </c>
      <c r="C30" s="1">
        <f>C23*C24-C24*C23</f>
        <v>0</v>
      </c>
      <c r="D30" s="1">
        <f>D23*C24-C23*D24</f>
        <v>4</v>
      </c>
      <c r="E30" s="1">
        <f>E23*C24-C23*E24</f>
        <v>5</v>
      </c>
      <c r="G30" s="1">
        <f>G23*C24-C23*G24</f>
        <v>17</v>
      </c>
    </row>
    <row r="31" spans="2:7" x14ac:dyDescent="0.25">
      <c r="B31" s="1">
        <f>B24*B23-B23*B24</f>
        <v>0</v>
      </c>
      <c r="C31" s="6">
        <f>C24*B23-B24*C23</f>
        <v>5</v>
      </c>
      <c r="D31" s="1">
        <f>D24*B23-B24*D23</f>
        <v>-1</v>
      </c>
      <c r="E31" s="1">
        <f>E24*B23-B24*E23</f>
        <v>-5</v>
      </c>
      <c r="G31" s="3">
        <f>G24</f>
        <v>-3</v>
      </c>
    </row>
    <row r="32" spans="2:7" x14ac:dyDescent="0.25">
      <c r="B32" s="1">
        <f>B25*C24-B24*C25</f>
        <v>0</v>
      </c>
      <c r="C32" s="1">
        <f>C24*C25-C24*C25</f>
        <v>0</v>
      </c>
      <c r="D32" s="5">
        <f>D25*C24-C25*D24</f>
        <v>-1</v>
      </c>
      <c r="E32" s="1">
        <f>E25*C24-C25*E24</f>
        <v>0</v>
      </c>
      <c r="G32" s="1">
        <f>G25*C24-C25*G24</f>
        <v>-3</v>
      </c>
    </row>
    <row r="33" spans="2:7" x14ac:dyDescent="0.25">
      <c r="B33" s="1">
        <f>B26*C24-B24*C26</f>
        <v>0</v>
      </c>
      <c r="C33" s="1">
        <f>C24*C26-C26*C24</f>
        <v>0</v>
      </c>
      <c r="D33" s="1">
        <f>D26*C24-C26*D24</f>
        <v>-18</v>
      </c>
      <c r="E33" s="1">
        <f>E26*C24-C26*E24</f>
        <v>-5</v>
      </c>
      <c r="G33" s="1">
        <f>G26*C24-C26*G24</f>
        <v>-59</v>
      </c>
    </row>
    <row r="35" spans="2:7" x14ac:dyDescent="0.25">
      <c r="B35" t="s">
        <v>9</v>
      </c>
    </row>
    <row r="36" spans="2:7" x14ac:dyDescent="0.25">
      <c r="B36" s="2" t="s">
        <v>3</v>
      </c>
      <c r="C36" s="2" t="s">
        <v>4</v>
      </c>
      <c r="D36" s="2" t="s">
        <v>5</v>
      </c>
      <c r="E36" s="2" t="s">
        <v>6</v>
      </c>
      <c r="G36" s="4"/>
    </row>
    <row r="37" spans="2:7" x14ac:dyDescent="0.25">
      <c r="B37" s="1">
        <f>B30</f>
        <v>5</v>
      </c>
      <c r="C37" s="1">
        <f>C30*D32-C32*D30</f>
        <v>0</v>
      </c>
      <c r="D37" s="1">
        <f>D30*D32-D32*D30</f>
        <v>0</v>
      </c>
      <c r="E37" s="1">
        <f>E30*D32-D30*E32</f>
        <v>-5</v>
      </c>
      <c r="G37" s="1">
        <f>G30*D32-G32*D30</f>
        <v>-5</v>
      </c>
    </row>
    <row r="38" spans="2:7" x14ac:dyDescent="0.25">
      <c r="B38" s="1">
        <f>B31</f>
        <v>0</v>
      </c>
      <c r="C38" s="6">
        <f>C31*D32-C32*D31</f>
        <v>-5</v>
      </c>
      <c r="D38" s="1">
        <f>D31*D32-D32*D31</f>
        <v>0</v>
      </c>
      <c r="E38" s="1">
        <f>E31*D32-D31*E32</f>
        <v>5</v>
      </c>
      <c r="G38" s="3">
        <f>G31*D32-G32*D31</f>
        <v>0</v>
      </c>
    </row>
    <row r="39" spans="2:7" x14ac:dyDescent="0.25">
      <c r="B39" s="1">
        <f>B32</f>
        <v>0</v>
      </c>
      <c r="C39" s="1">
        <f>C32</f>
        <v>0</v>
      </c>
      <c r="D39" s="6">
        <f>D32</f>
        <v>-1</v>
      </c>
      <c r="E39" s="1">
        <f>E32</f>
        <v>0</v>
      </c>
      <c r="G39" s="1">
        <f>G32</f>
        <v>-3</v>
      </c>
    </row>
    <row r="40" spans="2:7" x14ac:dyDescent="0.25">
      <c r="B40" s="1">
        <f>B33</f>
        <v>0</v>
      </c>
      <c r="C40" s="1">
        <f>C33*D32-C32*D33</f>
        <v>0</v>
      </c>
      <c r="D40" s="1">
        <f>D33*D32-D32*D33</f>
        <v>0</v>
      </c>
      <c r="E40" s="5">
        <f>E33*D32-D33*E32</f>
        <v>5</v>
      </c>
      <c r="G40" s="1">
        <f>G33*D32-D33*G32</f>
        <v>5</v>
      </c>
    </row>
    <row r="42" spans="2:7" x14ac:dyDescent="0.25">
      <c r="B42" t="s">
        <v>10</v>
      </c>
    </row>
    <row r="43" spans="2:7" x14ac:dyDescent="0.25">
      <c r="B43" s="2" t="s">
        <v>3</v>
      </c>
      <c r="C43" s="2" t="s">
        <v>4</v>
      </c>
      <c r="D43" s="2" t="s">
        <v>5</v>
      </c>
      <c r="E43" s="2" t="s">
        <v>6</v>
      </c>
      <c r="G43" s="4"/>
    </row>
    <row r="44" spans="2:7" x14ac:dyDescent="0.25">
      <c r="B44" s="1">
        <f>B37*E40-B33*E30</f>
        <v>25</v>
      </c>
      <c r="C44" s="1">
        <f>C37*E40-C40*E37</f>
        <v>0</v>
      </c>
      <c r="D44" s="1">
        <f>D37*E40-D40*E37</f>
        <v>0</v>
      </c>
      <c r="E44" s="1">
        <f>E37*E40-E40*E37</f>
        <v>0</v>
      </c>
      <c r="G44" s="1">
        <f>G37*E40-E37*G40</f>
        <v>0</v>
      </c>
    </row>
    <row r="45" spans="2:7" x14ac:dyDescent="0.25">
      <c r="B45" s="1">
        <f>B38*E40-B40*E38</f>
        <v>0</v>
      </c>
      <c r="C45" s="6">
        <f>C38*E40-C40*E38</f>
        <v>-25</v>
      </c>
      <c r="D45" s="1">
        <f>D38*E40-D40*E38</f>
        <v>0</v>
      </c>
      <c r="E45" s="1">
        <f>E38*E40-E40*E38</f>
        <v>0</v>
      </c>
      <c r="G45" s="3">
        <f>G38*E40-E38*G40</f>
        <v>-25</v>
      </c>
    </row>
    <row r="46" spans="2:7" x14ac:dyDescent="0.25">
      <c r="B46" s="1">
        <f>B39*E40-B40*E39</f>
        <v>0</v>
      </c>
      <c r="C46" s="1">
        <f>C39*E40-C40*E39</f>
        <v>0</v>
      </c>
      <c r="D46" s="6">
        <f>D39*E40-D40*E39</f>
        <v>-5</v>
      </c>
      <c r="E46" s="1">
        <f>E39*E40-E40*E39</f>
        <v>0</v>
      </c>
      <c r="G46" s="1">
        <f>G39*E40-E39*G40</f>
        <v>-15</v>
      </c>
    </row>
    <row r="47" spans="2:7" x14ac:dyDescent="0.25">
      <c r="B47" s="1">
        <f>B40</f>
        <v>0</v>
      </c>
      <c r="C47" s="1">
        <f>C40*D39-C39*D40</f>
        <v>0</v>
      </c>
      <c r="D47" s="1">
        <f>D40*D39-D39*D40</f>
        <v>0</v>
      </c>
      <c r="E47" s="5">
        <f>E40*D39-D40*E39</f>
        <v>-5</v>
      </c>
      <c r="G47" s="1">
        <f>G40*D39-D40*G39</f>
        <v>-5</v>
      </c>
    </row>
    <row r="49" spans="2:3" x14ac:dyDescent="0.25">
      <c r="B49" s="9" t="s">
        <v>11</v>
      </c>
      <c r="C49" s="8"/>
    </row>
    <row r="50" spans="2:3" x14ac:dyDescent="0.25">
      <c r="B50" s="7" t="s">
        <v>12</v>
      </c>
      <c r="C50" s="7">
        <v>0</v>
      </c>
    </row>
    <row r="51" spans="2:3" x14ac:dyDescent="0.25">
      <c r="B51" s="7" t="s">
        <v>13</v>
      </c>
      <c r="C51" s="7">
        <v>1</v>
      </c>
    </row>
    <row r="52" spans="2:3" x14ac:dyDescent="0.25">
      <c r="B52" s="7" t="s">
        <v>14</v>
      </c>
      <c r="C52" s="7">
        <v>3</v>
      </c>
    </row>
    <row r="53" spans="2:3" x14ac:dyDescent="0.25">
      <c r="B53" s="7" t="s">
        <v>15</v>
      </c>
      <c r="C53" s="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1"/>
  <sheetViews>
    <sheetView workbookViewId="0">
      <selection activeCell="E20" sqref="E20"/>
    </sheetView>
  </sheetViews>
  <sheetFormatPr defaultRowHeight="15" x14ac:dyDescent="0.25"/>
  <sheetData>
    <row r="3" spans="2:5" x14ac:dyDescent="0.25">
      <c r="B3" t="s">
        <v>17</v>
      </c>
    </row>
    <row r="4" spans="2:5" x14ac:dyDescent="0.25">
      <c r="B4" t="s">
        <v>18</v>
      </c>
    </row>
    <row r="13" spans="2:5" ht="15.75" x14ac:dyDescent="0.25">
      <c r="B13" s="34" t="s">
        <v>19</v>
      </c>
      <c r="C13" s="34"/>
      <c r="D13" s="10"/>
      <c r="E13" s="11"/>
    </row>
    <row r="14" spans="2:5" ht="15.75" x14ac:dyDescent="0.25">
      <c r="B14" s="10" t="s">
        <v>20</v>
      </c>
      <c r="C14" s="10"/>
      <c r="D14" s="10"/>
      <c r="E14" s="11"/>
    </row>
    <row r="15" spans="2:5" ht="15.75" x14ac:dyDescent="0.25">
      <c r="B15" s="12" t="s">
        <v>21</v>
      </c>
      <c r="C15" s="12"/>
      <c r="D15" s="12"/>
      <c r="E15" s="13"/>
    </row>
    <row r="16" spans="2:5" ht="15.75" x14ac:dyDescent="0.25">
      <c r="B16" s="17" t="s">
        <v>22</v>
      </c>
      <c r="C16" s="17" t="s">
        <v>23</v>
      </c>
      <c r="D16" s="17" t="s">
        <v>24</v>
      </c>
      <c r="E16" s="17" t="s">
        <v>25</v>
      </c>
    </row>
    <row r="17" spans="2:5" ht="15.75" x14ac:dyDescent="0.25">
      <c r="B17" s="10">
        <v>2</v>
      </c>
      <c r="C17" s="10">
        <f>B17^2-5</f>
        <v>-1</v>
      </c>
      <c r="D17" s="10">
        <f>2*B17</f>
        <v>4</v>
      </c>
      <c r="E17" s="10">
        <f>B21-B20/B21</f>
        <v>1.2360679773137426</v>
      </c>
    </row>
    <row r="18" spans="2:5" ht="15.75" x14ac:dyDescent="0.25">
      <c r="B18" s="14">
        <f>B17-C17/D17</f>
        <v>2.25</v>
      </c>
      <c r="C18" s="10">
        <f>B18^2-5</f>
        <v>6.25E-2</v>
      </c>
      <c r="D18" s="10">
        <f>2*B18</f>
        <v>4.5</v>
      </c>
      <c r="E18" s="15"/>
    </row>
    <row r="19" spans="2:5" ht="15.75" x14ac:dyDescent="0.25">
      <c r="B19" s="14">
        <f t="shared" ref="B19:B21" si="0">B18-C18/D18</f>
        <v>2.2361111111111112</v>
      </c>
      <c r="C19" s="10">
        <f t="shared" ref="C19:C21" si="1">B19^2-5</f>
        <v>1.9290123456805475E-4</v>
      </c>
      <c r="D19" s="10">
        <f t="shared" ref="D19:D21" si="2">2*B19</f>
        <v>4.4722222222222223</v>
      </c>
      <c r="E19" s="11"/>
    </row>
    <row r="20" spans="2:5" ht="15.75" x14ac:dyDescent="0.25">
      <c r="B20" s="14">
        <f t="shared" si="0"/>
        <v>2.2360679779158041</v>
      </c>
      <c r="C20" s="10">
        <f t="shared" si="1"/>
        <v>1.8604735529947902E-9</v>
      </c>
      <c r="D20" s="10">
        <f t="shared" si="2"/>
        <v>4.4721359558316083</v>
      </c>
    </row>
    <row r="21" spans="2:5" ht="15.75" x14ac:dyDescent="0.25">
      <c r="B21" s="16">
        <f t="shared" si="0"/>
        <v>2.2360679774997898</v>
      </c>
      <c r="C21" s="16">
        <f t="shared" si="1"/>
        <v>0</v>
      </c>
      <c r="D21" s="16">
        <f t="shared" si="2"/>
        <v>4.4721359549995796</v>
      </c>
    </row>
  </sheetData>
  <mergeCells count="1">
    <mergeCell ref="B13:C13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5"/>
  <sheetViews>
    <sheetView topLeftCell="A4" workbookViewId="0">
      <selection activeCell="L19" sqref="L19"/>
    </sheetView>
  </sheetViews>
  <sheetFormatPr defaultRowHeight="15" x14ac:dyDescent="0.25"/>
  <sheetData>
    <row r="3" spans="2:17" x14ac:dyDescent="0.25">
      <c r="B3" t="s">
        <v>16</v>
      </c>
    </row>
    <row r="4" spans="2:17" x14ac:dyDescent="0.25">
      <c r="B4" t="s">
        <v>44</v>
      </c>
    </row>
    <row r="11" spans="2:17" x14ac:dyDescent="0.25">
      <c r="B11" s="27" t="s">
        <v>45</v>
      </c>
      <c r="C11" s="27" t="s">
        <v>46</v>
      </c>
      <c r="D11" s="27" t="s">
        <v>47</v>
      </c>
      <c r="E11" s="27" t="s">
        <v>48</v>
      </c>
      <c r="F11" s="27" t="s">
        <v>49</v>
      </c>
      <c r="G11" s="27" t="s">
        <v>50</v>
      </c>
    </row>
    <row r="12" spans="2:17" x14ac:dyDescent="0.25">
      <c r="B12" s="7">
        <v>1</v>
      </c>
      <c r="C12" s="7">
        <v>0.125</v>
      </c>
      <c r="D12" s="7">
        <v>0</v>
      </c>
      <c r="E12" s="7">
        <v>1</v>
      </c>
      <c r="F12" s="7">
        <f t="shared" ref="F12:F19" si="0">D12+2*E12</f>
        <v>2</v>
      </c>
      <c r="G12" s="7">
        <f>E12+C21*F12</f>
        <v>1.25</v>
      </c>
      <c r="K12" s="9" t="s">
        <v>45</v>
      </c>
      <c r="L12" s="9" t="s">
        <v>32</v>
      </c>
      <c r="M12" s="9" t="s">
        <v>50</v>
      </c>
      <c r="N12" s="9" t="s">
        <v>55</v>
      </c>
      <c r="O12" s="9" t="s">
        <v>56</v>
      </c>
      <c r="P12" s="9" t="s">
        <v>57</v>
      </c>
      <c r="Q12" s="9" t="s">
        <v>58</v>
      </c>
    </row>
    <row r="13" spans="2:17" x14ac:dyDescent="0.25">
      <c r="B13" s="7">
        <v>2</v>
      </c>
      <c r="C13" s="7">
        <v>0.25</v>
      </c>
      <c r="D13" s="7">
        <v>0.125</v>
      </c>
      <c r="E13" s="7">
        <f t="shared" ref="E13:E19" si="1">G12</f>
        <v>1.25</v>
      </c>
      <c r="F13" s="7">
        <f t="shared" si="0"/>
        <v>2.625</v>
      </c>
      <c r="G13" s="7">
        <f>E13+C21*F13</f>
        <v>1.578125</v>
      </c>
      <c r="K13" s="7">
        <v>0</v>
      </c>
      <c r="L13" s="7">
        <v>0</v>
      </c>
      <c r="M13" s="7">
        <v>1</v>
      </c>
      <c r="N13" s="7">
        <f>L13+2*M13</f>
        <v>2</v>
      </c>
      <c r="O13" s="7">
        <f>(L13+0.5*C24)+(2*M13+0.5*C24*N13)</f>
        <v>2.75</v>
      </c>
      <c r="P13" s="7">
        <f>(L13+0.5*C24)+(2*M13+0.5*C24*O13)</f>
        <v>2.9375</v>
      </c>
      <c r="Q13" s="25">
        <f>(L13+C24)+(2*M13+C24*P13)</f>
        <v>3.96875</v>
      </c>
    </row>
    <row r="14" spans="2:17" x14ac:dyDescent="0.25">
      <c r="B14" s="7">
        <v>3</v>
      </c>
      <c r="C14" s="7">
        <v>0.375</v>
      </c>
      <c r="D14" s="7">
        <v>0.25</v>
      </c>
      <c r="E14" s="7">
        <f t="shared" si="1"/>
        <v>1.578125</v>
      </c>
      <c r="F14" s="7">
        <f t="shared" si="0"/>
        <v>3.40625</v>
      </c>
      <c r="G14" s="7">
        <f>E14+C21*F14</f>
        <v>2.00390625</v>
      </c>
      <c r="K14" s="7">
        <v>1</v>
      </c>
      <c r="L14" s="7">
        <f>L13+C24</f>
        <v>0.5</v>
      </c>
      <c r="M14" s="7">
        <f>M13+C24*(N13+2*O13+2*P13+Q13)/6</f>
        <v>2.4453125</v>
      </c>
      <c r="N14" s="7">
        <f>L14+2*M14</f>
        <v>5.390625</v>
      </c>
      <c r="O14" s="7">
        <f>(L14+0.5*C24)+(2*M14+0.5*C24*N14)</f>
        <v>6.98828125</v>
      </c>
      <c r="P14" s="7">
        <f>(L14+0.5*C24)+(2*M14+0.5*C24*O14)</f>
        <v>7.3876953125</v>
      </c>
      <c r="Q14" s="25">
        <f>(L14+C24)+(2*M14+C24*P14)</f>
        <v>9.58447265625</v>
      </c>
    </row>
    <row r="15" spans="2:17" x14ac:dyDescent="0.25">
      <c r="B15" s="7">
        <v>4</v>
      </c>
      <c r="C15" s="7">
        <v>0.5</v>
      </c>
      <c r="D15" s="7">
        <v>0.375</v>
      </c>
      <c r="E15" s="7">
        <f t="shared" si="1"/>
        <v>2.00390625</v>
      </c>
      <c r="F15" s="7">
        <f t="shared" si="0"/>
        <v>4.3828125</v>
      </c>
      <c r="G15" s="7">
        <f>E15+C21*F15</f>
        <v>2.5517578125</v>
      </c>
      <c r="K15" s="7">
        <v>2</v>
      </c>
      <c r="L15" s="7">
        <f>L14+C24</f>
        <v>1</v>
      </c>
      <c r="M15" s="7">
        <f>M14+C24*(N14+2*O14+2*P14+Q14)/6</f>
        <v>6.0892333984375</v>
      </c>
      <c r="N15" s="7">
        <f>L15+2*M15</f>
        <v>13.178466796875</v>
      </c>
      <c r="O15" s="7">
        <f>(L15+0.5*C24)+(2*M15+0.5*C24*N15)</f>
        <v>16.72308349609375</v>
      </c>
      <c r="P15" s="7">
        <f>(L15+0.5*C24)+(2*M15+0.5*C24*O15)</f>
        <v>17.609237670898438</v>
      </c>
      <c r="Q15" s="25">
        <f>(L15+C24)+(2*M15+C24*P15)</f>
        <v>22.483085632324219</v>
      </c>
    </row>
    <row r="16" spans="2:17" x14ac:dyDescent="0.25">
      <c r="B16" s="7">
        <v>5</v>
      </c>
      <c r="C16" s="7">
        <v>0.625</v>
      </c>
      <c r="D16" s="7">
        <v>0.5</v>
      </c>
      <c r="E16" s="7">
        <f t="shared" si="1"/>
        <v>2.5517578125</v>
      </c>
      <c r="F16" s="7">
        <f t="shared" si="0"/>
        <v>5.603515625</v>
      </c>
      <c r="G16" s="7">
        <f>E16+C21*F16</f>
        <v>3.252197265625</v>
      </c>
    </row>
    <row r="17" spans="2:7" x14ac:dyDescent="0.25">
      <c r="B17" s="7">
        <v>6</v>
      </c>
      <c r="C17" s="7">
        <v>0.75</v>
      </c>
      <c r="D17" s="7">
        <v>0.625</v>
      </c>
      <c r="E17" s="7">
        <f t="shared" si="1"/>
        <v>3.252197265625</v>
      </c>
      <c r="F17" s="7">
        <f t="shared" si="0"/>
        <v>7.12939453125</v>
      </c>
      <c r="G17" s="7">
        <f>E17+C21*F17</f>
        <v>4.14337158203125</v>
      </c>
    </row>
    <row r="18" spans="2:7" x14ac:dyDescent="0.25">
      <c r="B18" s="7">
        <v>7</v>
      </c>
      <c r="C18" s="7">
        <v>0.875</v>
      </c>
      <c r="D18" s="7">
        <v>0.75</v>
      </c>
      <c r="E18" s="7">
        <f t="shared" si="1"/>
        <v>4.14337158203125</v>
      </c>
      <c r="F18" s="7">
        <f t="shared" si="0"/>
        <v>9.0367431640625</v>
      </c>
      <c r="G18" s="7">
        <f>E18+C21*F18</f>
        <v>5.2729644775390625</v>
      </c>
    </row>
    <row r="19" spans="2:7" x14ac:dyDescent="0.25">
      <c r="B19" s="25">
        <v>8</v>
      </c>
      <c r="C19" s="25">
        <v>1</v>
      </c>
      <c r="D19" s="25">
        <v>0.875</v>
      </c>
      <c r="E19" s="25">
        <f t="shared" si="1"/>
        <v>5.2729644775390625</v>
      </c>
      <c r="F19" s="25">
        <f t="shared" si="0"/>
        <v>11.420928955078125</v>
      </c>
      <c r="G19" s="25">
        <f>E19+C21*F19</f>
        <v>6.7005805969238281</v>
      </c>
    </row>
    <row r="21" spans="2:7" x14ac:dyDescent="0.25">
      <c r="B21" s="9" t="s">
        <v>51</v>
      </c>
      <c r="C21" s="7">
        <v>0.125</v>
      </c>
    </row>
    <row r="22" spans="2:7" x14ac:dyDescent="0.25">
      <c r="B22" s="9" t="s">
        <v>52</v>
      </c>
      <c r="C22" s="28" t="s">
        <v>53</v>
      </c>
    </row>
    <row r="24" spans="2:7" x14ac:dyDescent="0.25">
      <c r="B24" s="9" t="s">
        <v>51</v>
      </c>
      <c r="C24" s="7">
        <v>0.5</v>
      </c>
    </row>
    <row r="25" spans="2:7" x14ac:dyDescent="0.25">
      <c r="B25" s="9" t="s">
        <v>54</v>
      </c>
      <c r="C25" s="7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3"/>
  <sheetViews>
    <sheetView workbookViewId="0">
      <selection activeCell="C19" sqref="C19"/>
    </sheetView>
  </sheetViews>
  <sheetFormatPr defaultRowHeight="15" x14ac:dyDescent="0.25"/>
  <cols>
    <col min="2" max="2" width="24.5703125" customWidth="1"/>
  </cols>
  <sheetData>
    <row r="3" spans="2:18" x14ac:dyDescent="0.25">
      <c r="B3" t="s">
        <v>65</v>
      </c>
    </row>
    <row r="4" spans="2:18" x14ac:dyDescent="0.25">
      <c r="B4" t="s">
        <v>44</v>
      </c>
    </row>
    <row r="12" spans="2:18" ht="15.75" x14ac:dyDescent="0.25">
      <c r="B12" s="31" t="s">
        <v>66</v>
      </c>
      <c r="C12" s="11"/>
      <c r="D12" s="16" t="s">
        <v>30</v>
      </c>
      <c r="E12" s="16" t="s">
        <v>31</v>
      </c>
      <c r="F12" s="16" t="s">
        <v>32</v>
      </c>
      <c r="G12" s="16" t="s">
        <v>33</v>
      </c>
      <c r="H12" s="16" t="s">
        <v>34</v>
      </c>
      <c r="I12" s="16" t="s">
        <v>35</v>
      </c>
      <c r="J12" s="24" t="s">
        <v>36</v>
      </c>
      <c r="K12" s="24" t="s">
        <v>37</v>
      </c>
      <c r="L12" s="16" t="s">
        <v>38</v>
      </c>
      <c r="N12" s="16" t="s">
        <v>30</v>
      </c>
      <c r="O12" s="32" t="s">
        <v>39</v>
      </c>
      <c r="P12" s="16" t="s">
        <v>35</v>
      </c>
      <c r="Q12" s="16" t="s">
        <v>40</v>
      </c>
      <c r="R12" s="16" t="s">
        <v>25</v>
      </c>
    </row>
    <row r="13" spans="2:18" ht="15.75" x14ac:dyDescent="0.25">
      <c r="B13" s="31" t="s">
        <v>67</v>
      </c>
      <c r="C13" s="11"/>
      <c r="D13" s="10">
        <v>1</v>
      </c>
      <c r="E13" s="10">
        <v>0</v>
      </c>
      <c r="F13" s="10">
        <f>(E13+G13)/2</f>
        <v>0.25</v>
      </c>
      <c r="G13" s="10">
        <v>0.5</v>
      </c>
      <c r="H13" s="10">
        <f t="shared" ref="H13:J26" si="0">(8*E13)^2-(9*E13)+1</f>
        <v>1</v>
      </c>
      <c r="I13" s="10">
        <f t="shared" si="0"/>
        <v>2.75</v>
      </c>
      <c r="J13" s="10">
        <f t="shared" si="0"/>
        <v>12.5</v>
      </c>
      <c r="K13" s="18">
        <f>H13*J13</f>
        <v>12.5</v>
      </c>
      <c r="L13" s="10">
        <f>H13*I13</f>
        <v>2.75</v>
      </c>
      <c r="N13" s="12"/>
      <c r="O13" s="12">
        <v>0</v>
      </c>
      <c r="P13" s="12">
        <f>(8*O13)^2-(9*O13)+1</f>
        <v>1</v>
      </c>
      <c r="Q13" s="12">
        <f>(16*O13)-9</f>
        <v>-9</v>
      </c>
      <c r="R13" s="12">
        <f>O15-O14/O15</f>
        <v>-0.28336314847942756</v>
      </c>
    </row>
    <row r="14" spans="2:18" ht="15.75" x14ac:dyDescent="0.25">
      <c r="D14" s="14">
        <v>2</v>
      </c>
      <c r="E14" s="14">
        <f>IF(H13*I13&gt;=0,E13,F13)</f>
        <v>0</v>
      </c>
      <c r="F14" s="14">
        <f>(E14+G14)/2</f>
        <v>0.125</v>
      </c>
      <c r="G14" s="14">
        <f>IF(I13*J13&lt;0,G13,F13)</f>
        <v>0.25</v>
      </c>
      <c r="H14" s="14">
        <f t="shared" si="0"/>
        <v>1</v>
      </c>
      <c r="I14" s="14">
        <f t="shared" si="0"/>
        <v>0.875</v>
      </c>
      <c r="J14" s="14">
        <f t="shared" si="0"/>
        <v>2.75</v>
      </c>
      <c r="K14" s="19">
        <f>H14*J14</f>
        <v>2.75</v>
      </c>
      <c r="L14" s="14">
        <f>H14*I14</f>
        <v>0.875</v>
      </c>
      <c r="N14" s="12"/>
      <c r="O14" s="12">
        <f>O13-P13/Q13</f>
        <v>0.1111111111111111</v>
      </c>
      <c r="P14" s="12">
        <f>(8*O14)^2-(9*O14)+1</f>
        <v>0.79012345679012341</v>
      </c>
      <c r="Q14" s="12">
        <f>(16*O14)-9</f>
        <v>-7.2222222222222223</v>
      </c>
      <c r="R14" s="13"/>
    </row>
    <row r="15" spans="2:18" ht="15.75" x14ac:dyDescent="0.25">
      <c r="D15" s="10">
        <v>3</v>
      </c>
      <c r="E15" s="10">
        <f>IF(H14*I14&gt;=0,E14,F14)</f>
        <v>0</v>
      </c>
      <c r="F15" s="10">
        <f>(E15+G15)/2</f>
        <v>6.25E-2</v>
      </c>
      <c r="G15" s="10">
        <f>IF(I14*J14&lt;0,G14,F14)</f>
        <v>0.125</v>
      </c>
      <c r="H15" s="10">
        <f t="shared" si="0"/>
        <v>1</v>
      </c>
      <c r="I15" s="10">
        <f t="shared" si="0"/>
        <v>0.6875</v>
      </c>
      <c r="J15" s="10">
        <f t="shared" si="0"/>
        <v>0.875</v>
      </c>
      <c r="K15" s="18">
        <f>H15*J15</f>
        <v>0.875</v>
      </c>
      <c r="L15" s="10">
        <f>H15*I15</f>
        <v>0.6875</v>
      </c>
      <c r="N15" s="10"/>
      <c r="O15" s="12">
        <f>O14-P14/Q14</f>
        <v>0.22051282051282051</v>
      </c>
      <c r="P15" s="12">
        <f>(8*O15)^2-(9*O15)+1</f>
        <v>2.1274424720578566</v>
      </c>
      <c r="Q15" s="12">
        <f>(16*O15)-9</f>
        <v>-5.4717948717948719</v>
      </c>
      <c r="R15" s="13"/>
    </row>
    <row r="16" spans="2:18" ht="15.75" x14ac:dyDescent="0.25">
      <c r="D16" s="14">
        <v>4</v>
      </c>
      <c r="E16" s="14">
        <f t="shared" ref="E16:E22" si="1">IF(H15*I15&gt;=0,E15,F15)</f>
        <v>0</v>
      </c>
      <c r="F16" s="14">
        <f t="shared" ref="F16:F22" si="2">(E16+G16)/2</f>
        <v>3.125E-2</v>
      </c>
      <c r="G16" s="14">
        <f t="shared" ref="G16:G22" si="3">IF(I15*J15&lt;0,G15,F15)</f>
        <v>6.25E-2</v>
      </c>
      <c r="H16" s="14">
        <f t="shared" si="0"/>
        <v>1</v>
      </c>
      <c r="I16" s="14">
        <f t="shared" si="0"/>
        <v>0.78125</v>
      </c>
      <c r="J16" s="14">
        <f t="shared" si="0"/>
        <v>0.6875</v>
      </c>
      <c r="K16" s="19">
        <f t="shared" ref="K16:K22" si="4">H16*J16</f>
        <v>0.6875</v>
      </c>
      <c r="L16" s="14">
        <f t="shared" ref="L16:L22" si="5">H16*I16</f>
        <v>0.78125</v>
      </c>
      <c r="N16" s="7"/>
      <c r="O16" s="14">
        <f>O15-P15/Q15</f>
        <v>0.60931439694326284</v>
      </c>
      <c r="P16" s="14">
        <f>(8*O16)^2-(9*O16)+1</f>
        <v>19.277068624139886</v>
      </c>
      <c r="Q16" s="14">
        <f>(16*O16)-9</f>
        <v>0.74903035109220539</v>
      </c>
    </row>
    <row r="17" spans="2:13" ht="15.75" x14ac:dyDescent="0.25">
      <c r="D17" s="10">
        <v>5</v>
      </c>
      <c r="E17" s="10">
        <f t="shared" si="1"/>
        <v>0</v>
      </c>
      <c r="F17" s="10">
        <f t="shared" si="2"/>
        <v>1.5625E-2</v>
      </c>
      <c r="G17" s="10">
        <f t="shared" si="3"/>
        <v>3.125E-2</v>
      </c>
      <c r="H17" s="10">
        <f t="shared" si="0"/>
        <v>1</v>
      </c>
      <c r="I17" s="10">
        <f t="shared" si="0"/>
        <v>0.875</v>
      </c>
      <c r="J17" s="10">
        <f t="shared" si="0"/>
        <v>0.78125</v>
      </c>
      <c r="K17" s="18">
        <f t="shared" si="4"/>
        <v>0.78125</v>
      </c>
      <c r="L17" s="10">
        <f t="shared" si="5"/>
        <v>0.875</v>
      </c>
    </row>
    <row r="18" spans="2:13" ht="15.75" x14ac:dyDescent="0.25">
      <c r="D18" s="14">
        <v>6</v>
      </c>
      <c r="E18" s="14">
        <f t="shared" si="1"/>
        <v>0</v>
      </c>
      <c r="F18" s="14">
        <f t="shared" si="2"/>
        <v>7.8125E-3</v>
      </c>
      <c r="G18" s="14">
        <f t="shared" si="3"/>
        <v>1.5625E-2</v>
      </c>
      <c r="H18" s="14">
        <f t="shared" si="0"/>
        <v>1</v>
      </c>
      <c r="I18" s="14">
        <f t="shared" si="0"/>
        <v>0.93359375</v>
      </c>
      <c r="J18" s="14">
        <f t="shared" si="0"/>
        <v>0.875</v>
      </c>
      <c r="K18" s="19">
        <f t="shared" si="4"/>
        <v>0.875</v>
      </c>
      <c r="L18" s="14">
        <f t="shared" si="5"/>
        <v>0.93359375</v>
      </c>
    </row>
    <row r="19" spans="2:13" ht="15.75" x14ac:dyDescent="0.25">
      <c r="D19" s="10">
        <v>7</v>
      </c>
      <c r="E19" s="10">
        <f t="shared" si="1"/>
        <v>0</v>
      </c>
      <c r="F19" s="10">
        <f t="shared" si="2"/>
        <v>3.90625E-3</v>
      </c>
      <c r="G19" s="10">
        <f t="shared" si="3"/>
        <v>7.8125E-3</v>
      </c>
      <c r="H19" s="10">
        <f t="shared" si="0"/>
        <v>1</v>
      </c>
      <c r="I19" s="10">
        <f t="shared" si="0"/>
        <v>0.9658203125</v>
      </c>
      <c r="J19" s="10">
        <f t="shared" si="0"/>
        <v>0.93359375</v>
      </c>
      <c r="K19" s="18">
        <f t="shared" si="4"/>
        <v>0.93359375</v>
      </c>
      <c r="L19" s="10">
        <f t="shared" si="5"/>
        <v>0.9658203125</v>
      </c>
    </row>
    <row r="20" spans="2:13" ht="15.75" x14ac:dyDescent="0.25">
      <c r="D20" s="14">
        <v>8</v>
      </c>
      <c r="E20" s="14">
        <f t="shared" si="1"/>
        <v>0</v>
      </c>
      <c r="F20" s="14">
        <f t="shared" si="2"/>
        <v>1.953125E-3</v>
      </c>
      <c r="G20" s="14">
        <f t="shared" si="3"/>
        <v>3.90625E-3</v>
      </c>
      <c r="H20" s="14">
        <f t="shared" si="0"/>
        <v>1</v>
      </c>
      <c r="I20" s="14">
        <f t="shared" si="0"/>
        <v>0.982666015625</v>
      </c>
      <c r="J20" s="14">
        <f t="shared" si="0"/>
        <v>0.9658203125</v>
      </c>
      <c r="K20" s="19">
        <f t="shared" si="4"/>
        <v>0.9658203125</v>
      </c>
      <c r="L20" s="14">
        <f t="shared" si="5"/>
        <v>0.982666015625</v>
      </c>
    </row>
    <row r="21" spans="2:13" ht="15.75" x14ac:dyDescent="0.25">
      <c r="D21" s="10">
        <v>9</v>
      </c>
      <c r="E21" s="10">
        <f t="shared" si="1"/>
        <v>0</v>
      </c>
      <c r="F21" s="10">
        <f t="shared" si="2"/>
        <v>9.765625E-4</v>
      </c>
      <c r="G21" s="10">
        <f t="shared" si="3"/>
        <v>1.953125E-3</v>
      </c>
      <c r="H21" s="10">
        <f t="shared" si="0"/>
        <v>1</v>
      </c>
      <c r="I21" s="10">
        <f t="shared" si="0"/>
        <v>0.99127197265625</v>
      </c>
      <c r="J21" s="10">
        <f t="shared" si="0"/>
        <v>0.982666015625</v>
      </c>
      <c r="K21" s="18">
        <f t="shared" si="4"/>
        <v>0.982666015625</v>
      </c>
      <c r="L21" s="10">
        <f t="shared" si="5"/>
        <v>0.99127197265625</v>
      </c>
    </row>
    <row r="22" spans="2:13" ht="15.75" x14ac:dyDescent="0.25">
      <c r="D22" s="14">
        <v>10</v>
      </c>
      <c r="E22" s="14">
        <f t="shared" si="1"/>
        <v>0</v>
      </c>
      <c r="F22" s="14">
        <f t="shared" si="2"/>
        <v>4.8828125E-4</v>
      </c>
      <c r="G22" s="14">
        <f t="shared" si="3"/>
        <v>9.765625E-4</v>
      </c>
      <c r="H22" s="14">
        <f t="shared" si="0"/>
        <v>1</v>
      </c>
      <c r="I22" s="14">
        <f t="shared" si="0"/>
        <v>0.9956207275390625</v>
      </c>
      <c r="J22" s="14">
        <f t="shared" si="0"/>
        <v>0.99127197265625</v>
      </c>
      <c r="K22" s="19">
        <f t="shared" si="4"/>
        <v>0.99127197265625</v>
      </c>
      <c r="L22" s="14">
        <f t="shared" si="5"/>
        <v>0.9956207275390625</v>
      </c>
    </row>
    <row r="23" spans="2:13" ht="15.75" x14ac:dyDescent="0.25">
      <c r="D23" s="10">
        <v>11</v>
      </c>
      <c r="E23" s="14">
        <f>IF(H22*I22&gt;=0,E22,F22)</f>
        <v>0</v>
      </c>
      <c r="F23" s="14">
        <f>(E23+G23)/2</f>
        <v>2.44140625E-4</v>
      </c>
      <c r="G23" s="14">
        <f>IF(I22*J22&lt;0,G22,F22)</f>
        <v>4.8828125E-4</v>
      </c>
      <c r="H23" s="14">
        <f t="shared" si="0"/>
        <v>1</v>
      </c>
      <c r="I23" s="14">
        <f t="shared" si="0"/>
        <v>0.99780654907226563</v>
      </c>
      <c r="J23" s="14">
        <f t="shared" si="0"/>
        <v>0.9956207275390625</v>
      </c>
      <c r="K23" s="19">
        <f>H23*J23</f>
        <v>0.9956207275390625</v>
      </c>
      <c r="L23" s="14">
        <f>H23*I23</f>
        <v>0.99780654907226563</v>
      </c>
    </row>
    <row r="24" spans="2:13" ht="15.75" x14ac:dyDescent="0.25">
      <c r="D24" s="12">
        <v>12</v>
      </c>
      <c r="E24" s="12">
        <f>IF(H23*I23&gt;=0,E23,F23)</f>
        <v>0</v>
      </c>
      <c r="F24" s="12">
        <f>(E24+G24)/2</f>
        <v>1.220703125E-4</v>
      </c>
      <c r="G24" s="12">
        <f>IF(I23*J23&lt;0,G23,F23)</f>
        <v>2.44140625E-4</v>
      </c>
      <c r="H24" s="12">
        <f t="shared" si="0"/>
        <v>1</v>
      </c>
      <c r="I24" s="12">
        <f t="shared" si="0"/>
        <v>0.99890232086181641</v>
      </c>
      <c r="J24" s="12">
        <f t="shared" si="0"/>
        <v>0.99780654907226563</v>
      </c>
      <c r="K24" s="20">
        <f>H24*J24</f>
        <v>0.99780654907226563</v>
      </c>
      <c r="L24" s="12">
        <f>H24*I24</f>
        <v>0.99890232086181641</v>
      </c>
    </row>
    <row r="25" spans="2:13" ht="15.75" x14ac:dyDescent="0.25">
      <c r="D25" s="10">
        <v>13</v>
      </c>
      <c r="E25" s="14">
        <f t="shared" ref="E25" si="6">IF(H24*I24&gt;=0,E24,F24)</f>
        <v>0</v>
      </c>
      <c r="F25" s="14">
        <f t="shared" ref="F25" si="7">(E25+G25)/2</f>
        <v>6.103515625E-5</v>
      </c>
      <c r="G25" s="14">
        <f t="shared" ref="G25" si="8">IF(I24*J24&lt;0,G24,F24)</f>
        <v>1.220703125E-4</v>
      </c>
      <c r="H25" s="14">
        <f t="shared" si="0"/>
        <v>1</v>
      </c>
      <c r="I25" s="14">
        <f t="shared" si="0"/>
        <v>0.9994509220123291</v>
      </c>
      <c r="J25" s="14">
        <f t="shared" si="0"/>
        <v>0.99890232086181641</v>
      </c>
      <c r="K25" s="19">
        <f t="shared" ref="K25" si="9">H25*J25</f>
        <v>0.99890232086181641</v>
      </c>
      <c r="L25" s="14">
        <f t="shared" ref="L25" si="10">H25*I25</f>
        <v>0.9994509220123291</v>
      </c>
    </row>
    <row r="26" spans="2:13" ht="15.75" x14ac:dyDescent="0.25">
      <c r="D26" s="14">
        <v>14</v>
      </c>
      <c r="E26" s="14">
        <f>IF(H25*I25&gt;=0,E25,F25)</f>
        <v>0</v>
      </c>
      <c r="F26" s="14">
        <f>(E26+G26)/2</f>
        <v>3.0517578125E-5</v>
      </c>
      <c r="G26" s="14">
        <f>IF(I25*J25&lt;0,G25,F25)</f>
        <v>6.103515625E-5</v>
      </c>
      <c r="H26" s="14">
        <f t="shared" si="0"/>
        <v>1</v>
      </c>
      <c r="I26" s="14">
        <f t="shared" si="0"/>
        <v>0.99972540140151978</v>
      </c>
      <c r="J26" s="14">
        <f t="shared" si="0"/>
        <v>0.9994509220123291</v>
      </c>
      <c r="K26" s="19">
        <f>H26*J26</f>
        <v>0.9994509220123291</v>
      </c>
      <c r="L26" s="14">
        <f>H26*I26</f>
        <v>0.99972540140151978</v>
      </c>
    </row>
    <row r="27" spans="2:13" ht="15.75" x14ac:dyDescent="0.25">
      <c r="D27" s="13"/>
      <c r="E27" s="13"/>
      <c r="F27" s="13"/>
      <c r="G27" s="13"/>
      <c r="H27" s="13"/>
      <c r="I27" s="13"/>
      <c r="J27" s="13"/>
      <c r="K27" s="13"/>
      <c r="L27" s="13"/>
    </row>
    <row r="28" spans="2:13" ht="15.75" x14ac:dyDescent="0.25">
      <c r="B28" s="8"/>
      <c r="C28" s="8"/>
      <c r="D28" s="33" t="s">
        <v>68</v>
      </c>
      <c r="E28" s="11"/>
      <c r="F28" s="11">
        <f>F24</f>
        <v>1.220703125E-4</v>
      </c>
      <c r="G28" s="11"/>
      <c r="H28" s="11"/>
      <c r="I28" s="11"/>
      <c r="J28" s="11"/>
      <c r="K28" s="30"/>
      <c r="L28" s="11"/>
    </row>
    <row r="29" spans="2:13" ht="15.75" x14ac:dyDescent="0.25">
      <c r="D29" t="s">
        <v>41</v>
      </c>
      <c r="F29">
        <f>I24</f>
        <v>0.99890232086181641</v>
      </c>
      <c r="I29" s="11"/>
      <c r="J29" s="11"/>
      <c r="K29" s="30"/>
      <c r="L29" s="11"/>
    </row>
    <row r="30" spans="2:13" ht="15.75" x14ac:dyDescent="0.25">
      <c r="D30" s="13" t="s">
        <v>42</v>
      </c>
      <c r="F30">
        <f>D24</f>
        <v>12</v>
      </c>
      <c r="I30" s="11"/>
      <c r="J30" s="11"/>
      <c r="K30" s="30"/>
      <c r="L30" s="11"/>
    </row>
    <row r="32" spans="2:13" ht="15.75" x14ac:dyDescent="0.25">
      <c r="J32" s="11"/>
      <c r="K32" s="11"/>
      <c r="L32" s="30"/>
      <c r="M32" s="11"/>
    </row>
    <row r="33" spans="10:13" ht="15.75" x14ac:dyDescent="0.25">
      <c r="J33" s="11"/>
      <c r="K33" s="11"/>
      <c r="L33" s="30"/>
      <c r="M33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3"/>
  <sheetViews>
    <sheetView topLeftCell="A22" workbookViewId="0">
      <selection activeCell="E38" sqref="E38"/>
    </sheetView>
  </sheetViews>
  <sheetFormatPr defaultRowHeight="15" x14ac:dyDescent="0.25"/>
  <cols>
    <col min="1" max="1" width="6.7109375" customWidth="1"/>
    <col min="2" max="2" width="15.28515625" customWidth="1"/>
  </cols>
  <sheetData>
    <row r="3" spans="2:17" x14ac:dyDescent="0.25">
      <c r="B3" t="s">
        <v>26</v>
      </c>
    </row>
    <row r="4" spans="2:17" x14ac:dyDescent="0.25">
      <c r="B4" t="s">
        <v>27</v>
      </c>
    </row>
    <row r="12" spans="2:17" ht="15.75" x14ac:dyDescent="0.25">
      <c r="B12" s="35" t="s">
        <v>28</v>
      </c>
      <c r="C12" s="35"/>
      <c r="D12" s="11"/>
      <c r="E12" s="11"/>
      <c r="F12" s="11"/>
      <c r="G12" s="11"/>
      <c r="H12" s="11"/>
      <c r="I12" s="11"/>
      <c r="J12" s="11"/>
    </row>
    <row r="13" spans="2:17" ht="15.75" x14ac:dyDescent="0.25">
      <c r="B13" s="16" t="s">
        <v>29</v>
      </c>
      <c r="C13" s="11"/>
      <c r="D13" s="11"/>
      <c r="E13" s="11"/>
      <c r="F13" s="11"/>
      <c r="G13" s="11"/>
      <c r="H13" s="11"/>
      <c r="I13" s="11"/>
      <c r="J13" s="11"/>
    </row>
    <row r="14" spans="2:17" ht="15.75" x14ac:dyDescent="0.25">
      <c r="B14" s="13"/>
      <c r="C14" s="13"/>
      <c r="D14" s="13"/>
      <c r="E14" s="13"/>
      <c r="F14" s="11"/>
      <c r="G14" s="11"/>
      <c r="H14" s="11"/>
      <c r="I14" s="11"/>
      <c r="J14" s="11"/>
    </row>
    <row r="15" spans="2:17" ht="15.75" x14ac:dyDescent="0.25">
      <c r="B15" s="16" t="s">
        <v>30</v>
      </c>
      <c r="C15" s="16" t="s">
        <v>31</v>
      </c>
      <c r="D15" s="23" t="s">
        <v>32</v>
      </c>
      <c r="E15" s="16" t="s">
        <v>33</v>
      </c>
      <c r="F15" s="16" t="s">
        <v>34</v>
      </c>
      <c r="G15" s="16" t="s">
        <v>35</v>
      </c>
      <c r="H15" s="24" t="s">
        <v>36</v>
      </c>
      <c r="I15" s="24" t="s">
        <v>37</v>
      </c>
      <c r="J15" s="16" t="s">
        <v>38</v>
      </c>
      <c r="M15" s="9" t="s">
        <v>30</v>
      </c>
      <c r="N15" s="9" t="s">
        <v>39</v>
      </c>
      <c r="O15" s="9" t="s">
        <v>35</v>
      </c>
      <c r="P15" s="9" t="s">
        <v>40</v>
      </c>
      <c r="Q15" s="9" t="s">
        <v>25</v>
      </c>
    </row>
    <row r="16" spans="2:17" ht="15.75" x14ac:dyDescent="0.25">
      <c r="B16" s="10">
        <v>1</v>
      </c>
      <c r="C16" s="10">
        <v>0</v>
      </c>
      <c r="D16" s="10">
        <f>(C16+E16)/2</f>
        <v>0.25</v>
      </c>
      <c r="E16" s="10">
        <v>0.5</v>
      </c>
      <c r="F16" s="10">
        <f t="shared" ref="F16:F29" si="0">(7*C16)^2-(8*C16)+1</f>
        <v>1</v>
      </c>
      <c r="G16" s="10">
        <f>(F16+H16)/2</f>
        <v>5.125</v>
      </c>
      <c r="H16" s="10">
        <f t="shared" ref="H16:H29" si="1">(7*E16)^2-(8*E16)+1</f>
        <v>9.25</v>
      </c>
      <c r="I16" s="18">
        <f>F16*H16</f>
        <v>9.25</v>
      </c>
      <c r="J16" s="10">
        <f>F16*G16</f>
        <v>5.125</v>
      </c>
      <c r="M16" s="7"/>
      <c r="N16" s="7">
        <v>0</v>
      </c>
      <c r="O16" s="7">
        <f>(7*N16)^2-(8*N16)+1</f>
        <v>1</v>
      </c>
      <c r="P16" s="7">
        <f>(14*N16)-8</f>
        <v>-8</v>
      </c>
      <c r="Q16" s="25">
        <f>N18-N17/N18</f>
        <v>-0.25755050505050509</v>
      </c>
    </row>
    <row r="17" spans="2:16" ht="15.75" x14ac:dyDescent="0.25">
      <c r="B17" s="14">
        <v>2</v>
      </c>
      <c r="C17" s="14">
        <f>IF(F16*G16&gt;=0,C16,D16)</f>
        <v>0</v>
      </c>
      <c r="D17" s="14">
        <f>(C17+E17)/2</f>
        <v>0.125</v>
      </c>
      <c r="E17" s="14">
        <f>IF(G16*H16&lt;0,E16,D16)</f>
        <v>0.25</v>
      </c>
      <c r="F17" s="14">
        <f t="shared" si="0"/>
        <v>1</v>
      </c>
      <c r="G17" s="14">
        <f>(F17+H17)/2</f>
        <v>1.53125</v>
      </c>
      <c r="H17" s="14">
        <f t="shared" si="1"/>
        <v>2.0625</v>
      </c>
      <c r="I17" s="19">
        <f>F17*H17</f>
        <v>2.0625</v>
      </c>
      <c r="J17" s="14">
        <f>F17*G17</f>
        <v>1.53125</v>
      </c>
      <c r="M17" s="7"/>
      <c r="N17" s="7">
        <f>N16-O16/P16</f>
        <v>0.125</v>
      </c>
      <c r="O17" s="7">
        <f>(7*N17)^2-(8*N17)+1</f>
        <v>0.765625</v>
      </c>
      <c r="P17" s="7">
        <f>(14*N17)-8</f>
        <v>-6.25</v>
      </c>
    </row>
    <row r="18" spans="2:16" ht="15.75" x14ac:dyDescent="0.25">
      <c r="B18" s="10">
        <v>3</v>
      </c>
      <c r="C18" s="10">
        <f>IF(F17*G17&gt;=0,C17,D17)</f>
        <v>0</v>
      </c>
      <c r="D18" s="10">
        <f>(C18+E18)/2</f>
        <v>6.25E-2</v>
      </c>
      <c r="E18" s="10">
        <f>IF(G17*H17&lt;0,E17,D17)</f>
        <v>0.125</v>
      </c>
      <c r="F18" s="10">
        <f t="shared" si="0"/>
        <v>1</v>
      </c>
      <c r="G18" s="14">
        <f>(F18+H18)/2</f>
        <v>0.8828125</v>
      </c>
      <c r="H18" s="10">
        <f t="shared" si="1"/>
        <v>0.765625</v>
      </c>
      <c r="I18" s="18">
        <f>F18*H18</f>
        <v>0.765625</v>
      </c>
      <c r="J18" s="10">
        <f>F18*G18</f>
        <v>0.8828125</v>
      </c>
      <c r="M18" s="7"/>
      <c r="N18" s="25">
        <f>N17-O17/P17</f>
        <v>0.2475</v>
      </c>
      <c r="O18" s="25">
        <f>(7*N18)^2-(8*N18)+1</f>
        <v>2.0215562499999997</v>
      </c>
      <c r="P18" s="25">
        <f>(14*N18)-8</f>
        <v>-4.5350000000000001</v>
      </c>
    </row>
    <row r="19" spans="2:16" ht="15.75" x14ac:dyDescent="0.25">
      <c r="B19" s="14">
        <v>4</v>
      </c>
      <c r="C19" s="10">
        <f t="shared" ref="C19:C29" si="2">IF(F18*G18&gt;=0,C18,D18)</f>
        <v>0</v>
      </c>
      <c r="D19" s="10">
        <f t="shared" ref="D19:D29" si="3">(C19+E19)/2</f>
        <v>3.125E-2</v>
      </c>
      <c r="E19" s="10">
        <f t="shared" ref="E19:E29" si="4">IF(G18*H18&lt;0,E18,D18)</f>
        <v>6.25E-2</v>
      </c>
      <c r="F19" s="10">
        <f t="shared" si="0"/>
        <v>1</v>
      </c>
      <c r="G19" s="14">
        <f t="shared" ref="G19:G29" si="5">(F19+H19)/2</f>
        <v>0.845703125</v>
      </c>
      <c r="H19" s="10">
        <f t="shared" si="1"/>
        <v>0.69140625</v>
      </c>
      <c r="I19" s="18">
        <f t="shared" ref="I19:I29" si="6">F19*H19</f>
        <v>0.69140625</v>
      </c>
      <c r="J19" s="10">
        <f t="shared" ref="J19:J29" si="7">F19*G19</f>
        <v>0.845703125</v>
      </c>
      <c r="M19" s="7"/>
      <c r="N19" s="7">
        <f>N18-O18/P18</f>
        <v>0.69326764057331858</v>
      </c>
      <c r="O19" s="7">
        <f>(7*N19)^2-(8*N19)+1</f>
        <v>19.004239927252158</v>
      </c>
      <c r="P19" s="7">
        <f>(14*N19)-8</f>
        <v>1.7057469680264603</v>
      </c>
    </row>
    <row r="20" spans="2:16" ht="15.75" x14ac:dyDescent="0.25">
      <c r="B20" s="10">
        <v>5</v>
      </c>
      <c r="C20" s="10">
        <f t="shared" si="2"/>
        <v>0</v>
      </c>
      <c r="D20" s="10">
        <f t="shared" si="3"/>
        <v>1.5625E-2</v>
      </c>
      <c r="E20" s="10">
        <f t="shared" si="4"/>
        <v>3.125E-2</v>
      </c>
      <c r="F20" s="10">
        <f t="shared" si="0"/>
        <v>1</v>
      </c>
      <c r="G20" s="14">
        <f t="shared" si="5"/>
        <v>0.89892578125</v>
      </c>
      <c r="H20" s="10">
        <f t="shared" si="1"/>
        <v>0.7978515625</v>
      </c>
      <c r="I20" s="18">
        <f t="shared" si="6"/>
        <v>0.7978515625</v>
      </c>
      <c r="J20" s="10">
        <f t="shared" si="7"/>
        <v>0.89892578125</v>
      </c>
    </row>
    <row r="21" spans="2:16" ht="15.75" x14ac:dyDescent="0.25">
      <c r="B21" s="14">
        <v>6</v>
      </c>
      <c r="C21" s="10">
        <f t="shared" si="2"/>
        <v>0</v>
      </c>
      <c r="D21" s="10">
        <f t="shared" si="3"/>
        <v>7.8125E-3</v>
      </c>
      <c r="E21" s="10">
        <f t="shared" si="4"/>
        <v>1.5625E-2</v>
      </c>
      <c r="F21" s="10">
        <f t="shared" si="0"/>
        <v>1</v>
      </c>
      <c r="G21" s="14">
        <f t="shared" si="5"/>
        <v>0.9434814453125</v>
      </c>
      <c r="H21" s="10">
        <f t="shared" si="1"/>
        <v>0.886962890625</v>
      </c>
      <c r="I21" s="18">
        <f t="shared" si="6"/>
        <v>0.886962890625</v>
      </c>
      <c r="J21" s="10">
        <f t="shared" si="7"/>
        <v>0.9434814453125</v>
      </c>
    </row>
    <row r="22" spans="2:16" ht="15.75" x14ac:dyDescent="0.25">
      <c r="B22" s="10">
        <v>7</v>
      </c>
      <c r="C22" s="10">
        <f t="shared" si="2"/>
        <v>0</v>
      </c>
      <c r="D22" s="10">
        <f t="shared" si="3"/>
        <v>3.90625E-3</v>
      </c>
      <c r="E22" s="10">
        <f t="shared" si="4"/>
        <v>7.8125E-3</v>
      </c>
      <c r="F22" s="10">
        <f t="shared" si="0"/>
        <v>1</v>
      </c>
      <c r="G22" s="14">
        <f t="shared" si="5"/>
        <v>0.970245361328125</v>
      </c>
      <c r="H22" s="10">
        <f t="shared" si="1"/>
        <v>0.94049072265625</v>
      </c>
      <c r="I22" s="18">
        <f t="shared" si="6"/>
        <v>0.94049072265625</v>
      </c>
      <c r="J22" s="10">
        <f t="shared" si="7"/>
        <v>0.970245361328125</v>
      </c>
    </row>
    <row r="23" spans="2:16" ht="15.75" x14ac:dyDescent="0.25">
      <c r="B23" s="14">
        <v>8</v>
      </c>
      <c r="C23" s="10">
        <f t="shared" si="2"/>
        <v>0</v>
      </c>
      <c r="D23" s="10">
        <f t="shared" si="3"/>
        <v>1.953125E-3</v>
      </c>
      <c r="E23" s="10">
        <f t="shared" si="4"/>
        <v>3.90625E-3</v>
      </c>
      <c r="F23" s="10">
        <f t="shared" si="0"/>
        <v>1</v>
      </c>
      <c r="G23" s="14">
        <f t="shared" si="5"/>
        <v>0.98474884033203125</v>
      </c>
      <c r="H23" s="10">
        <f t="shared" si="1"/>
        <v>0.9694976806640625</v>
      </c>
      <c r="I23" s="18">
        <f t="shared" si="6"/>
        <v>0.9694976806640625</v>
      </c>
      <c r="J23" s="10">
        <f t="shared" si="7"/>
        <v>0.98474884033203125</v>
      </c>
    </row>
    <row r="24" spans="2:16" ht="15.75" x14ac:dyDescent="0.25">
      <c r="B24" s="10">
        <v>9</v>
      </c>
      <c r="C24" s="10">
        <f t="shared" si="2"/>
        <v>0</v>
      </c>
      <c r="D24" s="10">
        <f t="shared" si="3"/>
        <v>9.765625E-4</v>
      </c>
      <c r="E24" s="10">
        <f t="shared" si="4"/>
        <v>1.953125E-3</v>
      </c>
      <c r="F24" s="10">
        <f t="shared" si="0"/>
        <v>1</v>
      </c>
      <c r="G24" s="14">
        <f t="shared" si="5"/>
        <v>0.99228096008300781</v>
      </c>
      <c r="H24" s="10">
        <f t="shared" si="1"/>
        <v>0.98456192016601563</v>
      </c>
      <c r="I24" s="18">
        <f t="shared" si="6"/>
        <v>0.98456192016601563</v>
      </c>
      <c r="J24" s="10">
        <f t="shared" si="7"/>
        <v>0.99228096008300781</v>
      </c>
    </row>
    <row r="25" spans="2:16" ht="15.75" x14ac:dyDescent="0.25">
      <c r="B25" s="14">
        <v>10</v>
      </c>
      <c r="C25" s="10">
        <f t="shared" si="2"/>
        <v>0</v>
      </c>
      <c r="D25" s="10">
        <f t="shared" si="3"/>
        <v>4.8828125E-4</v>
      </c>
      <c r="E25" s="10">
        <f t="shared" si="4"/>
        <v>9.765625E-4</v>
      </c>
      <c r="F25" s="10">
        <f t="shared" si="0"/>
        <v>1</v>
      </c>
      <c r="G25" s="14">
        <f t="shared" si="5"/>
        <v>0.99611711502075195</v>
      </c>
      <c r="H25" s="10">
        <f t="shared" si="1"/>
        <v>0.99223423004150391</v>
      </c>
      <c r="I25" s="18">
        <f t="shared" si="6"/>
        <v>0.99223423004150391</v>
      </c>
      <c r="J25" s="10">
        <f t="shared" si="7"/>
        <v>0.99611711502075195</v>
      </c>
    </row>
    <row r="26" spans="2:16" ht="15.75" x14ac:dyDescent="0.25">
      <c r="B26" s="10">
        <v>11</v>
      </c>
      <c r="C26" s="10">
        <f t="shared" si="2"/>
        <v>0</v>
      </c>
      <c r="D26" s="10">
        <f t="shared" si="3"/>
        <v>2.44140625E-4</v>
      </c>
      <c r="E26" s="10">
        <f t="shared" si="4"/>
        <v>4.8828125E-4</v>
      </c>
      <c r="F26" s="10">
        <f t="shared" si="0"/>
        <v>1</v>
      </c>
      <c r="G26" s="14">
        <f t="shared" si="5"/>
        <v>0.99805271625518799</v>
      </c>
      <c r="H26" s="10">
        <f t="shared" si="1"/>
        <v>0.99610543251037598</v>
      </c>
      <c r="I26" s="18">
        <f t="shared" si="6"/>
        <v>0.99610543251037598</v>
      </c>
      <c r="J26" s="10">
        <f t="shared" si="7"/>
        <v>0.99805271625518799</v>
      </c>
    </row>
    <row r="27" spans="2:16" ht="15.75" x14ac:dyDescent="0.25">
      <c r="B27" s="21">
        <v>12</v>
      </c>
      <c r="C27" s="21">
        <f t="shared" si="2"/>
        <v>0</v>
      </c>
      <c r="D27" s="21">
        <f t="shared" si="3"/>
        <v>1.220703125E-4</v>
      </c>
      <c r="E27" s="21">
        <f t="shared" si="4"/>
        <v>2.44140625E-4</v>
      </c>
      <c r="F27" s="21">
        <f t="shared" si="0"/>
        <v>1</v>
      </c>
      <c r="G27" s="21">
        <f t="shared" si="5"/>
        <v>0.999024897813797</v>
      </c>
      <c r="H27" s="21">
        <f t="shared" si="1"/>
        <v>0.99804979562759399</v>
      </c>
      <c r="I27" s="22">
        <f t="shared" si="6"/>
        <v>0.99804979562759399</v>
      </c>
      <c r="J27" s="21">
        <f t="shared" si="7"/>
        <v>0.999024897813797</v>
      </c>
    </row>
    <row r="28" spans="2:16" ht="15.75" x14ac:dyDescent="0.25">
      <c r="B28" s="14">
        <v>13</v>
      </c>
      <c r="C28" s="14">
        <f t="shared" si="2"/>
        <v>0</v>
      </c>
      <c r="D28" s="14">
        <f t="shared" si="3"/>
        <v>6.103515625E-5</v>
      </c>
      <c r="E28" s="14">
        <f t="shared" si="4"/>
        <v>1.220703125E-4</v>
      </c>
      <c r="F28" s="14">
        <f t="shared" si="0"/>
        <v>1</v>
      </c>
      <c r="G28" s="14">
        <f t="shared" si="5"/>
        <v>0.99951208382844925</v>
      </c>
      <c r="H28" s="14">
        <f t="shared" si="1"/>
        <v>0.9990241676568985</v>
      </c>
      <c r="I28" s="19">
        <f t="shared" si="6"/>
        <v>0.9990241676568985</v>
      </c>
      <c r="J28" s="14">
        <f t="shared" si="7"/>
        <v>0.99951208382844925</v>
      </c>
    </row>
    <row r="29" spans="2:16" ht="15.75" x14ac:dyDescent="0.25">
      <c r="B29" s="14">
        <v>14</v>
      </c>
      <c r="C29" s="10">
        <f t="shared" si="2"/>
        <v>0</v>
      </c>
      <c r="D29" s="10">
        <f t="shared" si="3"/>
        <v>3.0517578125E-5</v>
      </c>
      <c r="E29" s="10">
        <f t="shared" si="4"/>
        <v>6.103515625E-5</v>
      </c>
      <c r="F29" s="10">
        <f t="shared" si="0"/>
        <v>1</v>
      </c>
      <c r="G29" s="14">
        <f t="shared" si="5"/>
        <v>0.99975595064461231</v>
      </c>
      <c r="H29" s="10">
        <f t="shared" si="1"/>
        <v>0.99951190128922462</v>
      </c>
      <c r="I29" s="18">
        <f t="shared" si="6"/>
        <v>0.99951190128922462</v>
      </c>
      <c r="J29" s="10">
        <f t="shared" si="7"/>
        <v>0.99975595064461231</v>
      </c>
    </row>
    <row r="30" spans="2:16" ht="15.75" x14ac:dyDescent="0.25">
      <c r="D30" s="26"/>
      <c r="E30" s="26"/>
      <c r="F30" s="26"/>
      <c r="G30" s="26"/>
      <c r="H30" s="26"/>
      <c r="I30" s="26"/>
      <c r="J30" s="26"/>
    </row>
    <row r="31" spans="2:16" ht="15.75" x14ac:dyDescent="0.25">
      <c r="B31" s="26" t="s">
        <v>43</v>
      </c>
      <c r="C31" s="26"/>
    </row>
    <row r="32" spans="2:16" x14ac:dyDescent="0.25">
      <c r="B32" t="s">
        <v>41</v>
      </c>
      <c r="C32">
        <v>0.99902000000000002</v>
      </c>
    </row>
    <row r="33" spans="2:3" x14ac:dyDescent="0.25">
      <c r="B33" t="s">
        <v>42</v>
      </c>
      <c r="C33">
        <v>12</v>
      </c>
    </row>
  </sheetData>
  <mergeCells count="1">
    <mergeCell ref="B12:C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5"/>
  <sheetViews>
    <sheetView workbookViewId="0">
      <selection activeCell="H20" sqref="H20"/>
    </sheetView>
  </sheetViews>
  <sheetFormatPr defaultRowHeight="15" x14ac:dyDescent="0.25"/>
  <cols>
    <col min="2" max="2" width="24.140625" customWidth="1"/>
  </cols>
  <sheetData>
    <row r="3" spans="2:11" x14ac:dyDescent="0.25">
      <c r="B3" t="s">
        <v>61</v>
      </c>
    </row>
    <row r="4" spans="2:11" x14ac:dyDescent="0.25">
      <c r="B4" t="s">
        <v>62</v>
      </c>
    </row>
    <row r="9" spans="2:11" ht="15.75" x14ac:dyDescent="0.25">
      <c r="B9" s="36" t="s">
        <v>63</v>
      </c>
      <c r="C9" s="36"/>
      <c r="D9" s="11"/>
      <c r="E9" s="16" t="s">
        <v>30</v>
      </c>
      <c r="F9" s="16" t="s">
        <v>31</v>
      </c>
      <c r="G9" s="23" t="s">
        <v>32</v>
      </c>
      <c r="H9" s="16" t="s">
        <v>33</v>
      </c>
      <c r="I9" s="16" t="s">
        <v>34</v>
      </c>
      <c r="J9" s="16" t="s">
        <v>35</v>
      </c>
      <c r="K9" s="24" t="s">
        <v>36</v>
      </c>
    </row>
    <row r="10" spans="2:11" ht="15.75" x14ac:dyDescent="0.25">
      <c r="B10" s="29" t="s">
        <v>64</v>
      </c>
      <c r="C10" s="13"/>
      <c r="D10" s="11"/>
      <c r="E10" s="10">
        <v>1</v>
      </c>
      <c r="F10" s="10">
        <v>0</v>
      </c>
      <c r="G10" s="10">
        <f>(F10+H10)/2</f>
        <v>1</v>
      </c>
      <c r="H10" s="10">
        <v>2</v>
      </c>
      <c r="I10" s="10">
        <f>F10^3-6*F10^2+11*F10-6</f>
        <v>-6</v>
      </c>
      <c r="J10" s="10">
        <f>G10^3-6*G10^2+11*G10-6</f>
        <v>0</v>
      </c>
      <c r="K10" s="10">
        <f>H10^3-6*H10^2+11*H10-6</f>
        <v>0</v>
      </c>
    </row>
    <row r="11" spans="2:11" ht="15.75" x14ac:dyDescent="0.25">
      <c r="B11" s="13"/>
      <c r="C11" s="13"/>
      <c r="D11" s="13"/>
      <c r="E11" s="14">
        <v>2</v>
      </c>
      <c r="F11" s="14">
        <f>IF(I10*J10&gt;=0,F10,G10)</f>
        <v>0</v>
      </c>
      <c r="G11" s="14">
        <f>(F11+H11)/2</f>
        <v>0.5</v>
      </c>
      <c r="H11" s="14">
        <f>IF(J10*K10&lt;0,H10,G10)</f>
        <v>1</v>
      </c>
      <c r="I11" s="14">
        <f t="shared" ref="I11:I15" si="0">G11^3-6*G11^2+11*G11-6</f>
        <v>-1.875</v>
      </c>
      <c r="J11" s="14">
        <f>(I11+K11)/2</f>
        <v>20.0625</v>
      </c>
      <c r="K11" s="14">
        <f t="shared" ref="K11:K15" si="1">(7*H11)^2-(8*H11)+1</f>
        <v>42</v>
      </c>
    </row>
    <row r="12" spans="2:11" ht="15.75" x14ac:dyDescent="0.25">
      <c r="E12" s="10">
        <v>3</v>
      </c>
      <c r="F12" s="10">
        <f>IF(I11*J11&lt;0,F11,G11)</f>
        <v>0</v>
      </c>
      <c r="G12" s="10">
        <f>(F12+H12)/2</f>
        <v>0.25</v>
      </c>
      <c r="H12" s="10">
        <f>IF(J11*K11&lt;0,H11,G11)</f>
        <v>0.5</v>
      </c>
      <c r="I12" s="10">
        <f t="shared" si="0"/>
        <v>-3.609375</v>
      </c>
      <c r="J12" s="14">
        <f>(I12+K12)/2</f>
        <v>2.8203125</v>
      </c>
      <c r="K12" s="10">
        <f t="shared" si="1"/>
        <v>9.25</v>
      </c>
    </row>
    <row r="13" spans="2:11" ht="15.75" x14ac:dyDescent="0.25">
      <c r="E13" s="12">
        <v>4</v>
      </c>
      <c r="F13" s="12">
        <f t="shared" ref="F13:F15" si="2">IF(I12*J12&lt;0,F12,G12)</f>
        <v>0</v>
      </c>
      <c r="G13" s="12">
        <f t="shared" ref="G13:G15" si="3">(F13+H13)/2</f>
        <v>0.125</v>
      </c>
      <c r="H13" s="12">
        <f t="shared" ref="H13:H15" si="4">IF(J12*K12&lt;0,H12,G12)</f>
        <v>0.25</v>
      </c>
      <c r="I13" s="12">
        <f t="shared" si="0"/>
        <v>-4.716796875</v>
      </c>
      <c r="J13" s="12">
        <f t="shared" ref="J13:J15" si="5">(I13+K13)/2</f>
        <v>-1.3271484375</v>
      </c>
      <c r="K13" s="12">
        <f t="shared" si="1"/>
        <v>2.0625</v>
      </c>
    </row>
    <row r="14" spans="2:11" ht="15.75" x14ac:dyDescent="0.25">
      <c r="E14" s="10">
        <v>5</v>
      </c>
      <c r="F14" s="10">
        <f t="shared" si="2"/>
        <v>0.125</v>
      </c>
      <c r="G14" s="10">
        <f t="shared" si="3"/>
        <v>0.1875</v>
      </c>
      <c r="H14" s="10">
        <f t="shared" si="4"/>
        <v>0.25</v>
      </c>
      <c r="I14" s="10">
        <f t="shared" si="0"/>
        <v>-4.141845703125</v>
      </c>
      <c r="J14" s="14">
        <f t="shared" si="5"/>
        <v>-1.0396728515625</v>
      </c>
      <c r="K14" s="10">
        <f t="shared" si="1"/>
        <v>2.0625</v>
      </c>
    </row>
    <row r="15" spans="2:11" ht="15.75" x14ac:dyDescent="0.25">
      <c r="E15" s="10">
        <v>6</v>
      </c>
      <c r="F15" s="10">
        <f t="shared" si="2"/>
        <v>0.1875</v>
      </c>
      <c r="G15" s="10">
        <f t="shared" si="3"/>
        <v>0.21875</v>
      </c>
      <c r="H15" s="10">
        <f t="shared" si="4"/>
        <v>0.25</v>
      </c>
      <c r="I15" s="10">
        <f t="shared" si="0"/>
        <v>-3.870391845703125</v>
      </c>
      <c r="J15" s="14">
        <f t="shared" si="5"/>
        <v>-0.9039459228515625</v>
      </c>
      <c r="K15" s="10">
        <f t="shared" si="1"/>
        <v>2.0625</v>
      </c>
    </row>
  </sheetData>
  <mergeCells count="1">
    <mergeCell ref="B9:C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3"/>
  <sheetViews>
    <sheetView workbookViewId="0">
      <selection activeCell="C54" sqref="C54"/>
    </sheetView>
  </sheetViews>
  <sheetFormatPr defaultRowHeight="15" x14ac:dyDescent="0.25"/>
  <sheetData>
    <row r="3" spans="2:7" x14ac:dyDescent="0.25">
      <c r="B3" t="s">
        <v>16</v>
      </c>
    </row>
    <row r="4" spans="2:7" x14ac:dyDescent="0.25">
      <c r="B4" t="s">
        <v>1</v>
      </c>
    </row>
    <row r="13" spans="2:7" x14ac:dyDescent="0.25">
      <c r="B13" t="s">
        <v>2</v>
      </c>
    </row>
    <row r="15" spans="2:7" x14ac:dyDescent="0.25">
      <c r="B15" s="2" t="s">
        <v>3</v>
      </c>
      <c r="C15" s="2" t="s">
        <v>4</v>
      </c>
      <c r="D15" s="2" t="s">
        <v>5</v>
      </c>
      <c r="E15" s="2" t="s">
        <v>6</v>
      </c>
      <c r="G15" s="4"/>
    </row>
    <row r="16" spans="2:7" x14ac:dyDescent="0.25">
      <c r="B16" s="5">
        <v>1</v>
      </c>
      <c r="C16" s="1">
        <v>-1</v>
      </c>
      <c r="D16" s="1">
        <v>1</v>
      </c>
      <c r="E16" s="1">
        <v>2</v>
      </c>
      <c r="G16" s="1">
        <v>5</v>
      </c>
    </row>
    <row r="17" spans="2:7" x14ac:dyDescent="0.25">
      <c r="B17" s="1">
        <v>3</v>
      </c>
      <c r="C17" s="1">
        <v>2</v>
      </c>
      <c r="D17" s="1">
        <v>2</v>
      </c>
      <c r="E17" s="1">
        <v>1</v>
      </c>
      <c r="G17" s="3">
        <v>12</v>
      </c>
    </row>
    <row r="18" spans="2:7" x14ac:dyDescent="0.25">
      <c r="B18" s="1">
        <v>2</v>
      </c>
      <c r="C18" s="1">
        <v>-3</v>
      </c>
      <c r="D18" s="1">
        <v>2</v>
      </c>
      <c r="E18" s="1">
        <v>5</v>
      </c>
      <c r="G18" s="1">
        <v>10</v>
      </c>
    </row>
    <row r="19" spans="2:7" x14ac:dyDescent="0.25">
      <c r="B19" s="1">
        <v>1</v>
      </c>
      <c r="C19" s="1">
        <v>1</v>
      </c>
      <c r="D19" s="1">
        <v>-3</v>
      </c>
      <c r="E19" s="1">
        <v>-1</v>
      </c>
      <c r="G19" s="1">
        <v>-8</v>
      </c>
    </row>
    <row r="21" spans="2:7" x14ac:dyDescent="0.25">
      <c r="B21" t="s">
        <v>7</v>
      </c>
    </row>
    <row r="22" spans="2:7" x14ac:dyDescent="0.25">
      <c r="B22" s="2" t="s">
        <v>3</v>
      </c>
      <c r="C22" s="2" t="s">
        <v>4</v>
      </c>
      <c r="D22" s="2" t="s">
        <v>5</v>
      </c>
      <c r="E22" s="2" t="s">
        <v>6</v>
      </c>
      <c r="G22" s="4"/>
    </row>
    <row r="23" spans="2:7" x14ac:dyDescent="0.25">
      <c r="B23" s="1">
        <f>B16</f>
        <v>1</v>
      </c>
      <c r="C23" s="1">
        <f>C16</f>
        <v>-1</v>
      </c>
      <c r="D23" s="1">
        <f>D16</f>
        <v>1</v>
      </c>
      <c r="E23" s="1">
        <f>E16</f>
        <v>2</v>
      </c>
      <c r="G23" s="1">
        <f>G16</f>
        <v>5</v>
      </c>
    </row>
    <row r="24" spans="2:7" x14ac:dyDescent="0.25">
      <c r="B24" s="1">
        <f>B17*B16-B16*B17</f>
        <v>0</v>
      </c>
      <c r="C24" s="5">
        <v>5</v>
      </c>
      <c r="D24" s="1">
        <f>D17*B16-B17*D16</f>
        <v>-1</v>
      </c>
      <c r="E24" s="1">
        <f>E17*B16-B17*E16</f>
        <v>-5</v>
      </c>
      <c r="G24" s="3">
        <f>G17*B16-B17*G16</f>
        <v>-3</v>
      </c>
    </row>
    <row r="25" spans="2:7" x14ac:dyDescent="0.25">
      <c r="B25" s="1">
        <f>B18*B16-B16*B18</f>
        <v>0</v>
      </c>
      <c r="C25" s="1">
        <f>C18*B16-B18*C16</f>
        <v>-1</v>
      </c>
      <c r="D25" s="1">
        <f>D18*B16-B18*D16</f>
        <v>0</v>
      </c>
      <c r="E25" s="1">
        <f>E18*B16-B18*E16</f>
        <v>1</v>
      </c>
      <c r="G25" s="1">
        <f>G18*B16-B18*G16</f>
        <v>0</v>
      </c>
    </row>
    <row r="26" spans="2:7" x14ac:dyDescent="0.25">
      <c r="B26" s="1">
        <f>B19*B16-B16*B19</f>
        <v>0</v>
      </c>
      <c r="C26" s="1">
        <f>C19*B16-B19*C16</f>
        <v>2</v>
      </c>
      <c r="D26" s="1">
        <f>D19*B16-B19*D16</f>
        <v>-4</v>
      </c>
      <c r="E26" s="1">
        <f>E19*B16-B19*E16</f>
        <v>-3</v>
      </c>
      <c r="G26" s="1">
        <f>G19*B16-B19*G16</f>
        <v>-13</v>
      </c>
    </row>
    <row r="28" spans="2:7" x14ac:dyDescent="0.25">
      <c r="B28" t="s">
        <v>8</v>
      </c>
    </row>
    <row r="29" spans="2:7" x14ac:dyDescent="0.25">
      <c r="B29" s="2" t="s">
        <v>3</v>
      </c>
      <c r="C29" s="2" t="s">
        <v>4</v>
      </c>
      <c r="D29" s="2" t="s">
        <v>5</v>
      </c>
      <c r="E29" s="2" t="s">
        <v>6</v>
      </c>
      <c r="G29" s="4"/>
    </row>
    <row r="30" spans="2:7" x14ac:dyDescent="0.25">
      <c r="B30" s="1">
        <f>B23*C24-B24*C23</f>
        <v>5</v>
      </c>
      <c r="C30" s="1">
        <f>C23*C24-C24*C23</f>
        <v>0</v>
      </c>
      <c r="D30" s="1">
        <f>D23*C24-C23*D24</f>
        <v>4</v>
      </c>
      <c r="E30" s="1">
        <f>E23*C24-C23*E24</f>
        <v>5</v>
      </c>
      <c r="G30" s="1">
        <f>G23*C24-C23*G24</f>
        <v>22</v>
      </c>
    </row>
    <row r="31" spans="2:7" x14ac:dyDescent="0.25">
      <c r="B31" s="1">
        <f>B24*B23-B23*B24</f>
        <v>0</v>
      </c>
      <c r="C31" s="6">
        <f>C24*B23-B24*C23</f>
        <v>5</v>
      </c>
      <c r="D31" s="1">
        <f>D24*B23-B24*D23</f>
        <v>-1</v>
      </c>
      <c r="E31" s="1">
        <f>E24*B23-B24*E23</f>
        <v>-5</v>
      </c>
      <c r="G31" s="3">
        <f>G24</f>
        <v>-3</v>
      </c>
    </row>
    <row r="32" spans="2:7" x14ac:dyDescent="0.25">
      <c r="B32" s="1">
        <f>B25*C24-B24*C25</f>
        <v>0</v>
      </c>
      <c r="C32" s="1">
        <f>C24*C25-C24*C25</f>
        <v>0</v>
      </c>
      <c r="D32" s="5">
        <f>D25*C24-C25*D24</f>
        <v>-1</v>
      </c>
      <c r="E32" s="1">
        <f>E25*C24-C25*E24</f>
        <v>0</v>
      </c>
      <c r="G32" s="1">
        <f>G25*C24-C25*G24</f>
        <v>-3</v>
      </c>
    </row>
    <row r="33" spans="2:7" x14ac:dyDescent="0.25">
      <c r="B33" s="1">
        <f>B26*C24-B24*C26</f>
        <v>0</v>
      </c>
      <c r="C33" s="1">
        <f>C24*C26-C26*C24</f>
        <v>0</v>
      </c>
      <c r="D33" s="1">
        <f>D26*C24-C26*D24</f>
        <v>-18</v>
      </c>
      <c r="E33" s="1">
        <f>E26*C24-C26*E24</f>
        <v>-5</v>
      </c>
      <c r="G33" s="1">
        <f>G26*C24-C26*G24</f>
        <v>-59</v>
      </c>
    </row>
    <row r="35" spans="2:7" x14ac:dyDescent="0.25">
      <c r="B35" t="s">
        <v>9</v>
      </c>
    </row>
    <row r="36" spans="2:7" x14ac:dyDescent="0.25">
      <c r="B36" s="2" t="s">
        <v>3</v>
      </c>
      <c r="C36" s="2" t="s">
        <v>4</v>
      </c>
      <c r="D36" s="2" t="s">
        <v>5</v>
      </c>
      <c r="E36" s="2" t="s">
        <v>6</v>
      </c>
      <c r="G36" s="4"/>
    </row>
    <row r="37" spans="2:7" x14ac:dyDescent="0.25">
      <c r="B37" s="1">
        <f>B30</f>
        <v>5</v>
      </c>
      <c r="C37" s="1">
        <f>C30*D32-C32*D30</f>
        <v>0</v>
      </c>
      <c r="D37" s="1">
        <f>D30*D32-D32*D30</f>
        <v>0</v>
      </c>
      <c r="E37" s="1">
        <f>E30*D32-D30*E32</f>
        <v>-5</v>
      </c>
      <c r="G37" s="1">
        <f>G30*D32-G32*D30</f>
        <v>-10</v>
      </c>
    </row>
    <row r="38" spans="2:7" x14ac:dyDescent="0.25">
      <c r="B38" s="1">
        <f>B31</f>
        <v>0</v>
      </c>
      <c r="C38" s="6">
        <f>C31*D32-C32*D31</f>
        <v>-5</v>
      </c>
      <c r="D38" s="1">
        <f>D31*D32-D32*D31</f>
        <v>0</v>
      </c>
      <c r="E38" s="1">
        <f>E31*D32-D31*E32</f>
        <v>5</v>
      </c>
      <c r="G38" s="3">
        <f>G31*D32-G32*D31</f>
        <v>0</v>
      </c>
    </row>
    <row r="39" spans="2:7" x14ac:dyDescent="0.25">
      <c r="B39" s="1">
        <f>B32</f>
        <v>0</v>
      </c>
      <c r="C39" s="1">
        <f>C32</f>
        <v>0</v>
      </c>
      <c r="D39" s="6">
        <f>D32</f>
        <v>-1</v>
      </c>
      <c r="E39" s="1">
        <f>E32</f>
        <v>0</v>
      </c>
      <c r="G39" s="1">
        <f>G32</f>
        <v>-3</v>
      </c>
    </row>
    <row r="40" spans="2:7" x14ac:dyDescent="0.25">
      <c r="B40" s="1">
        <f>B33</f>
        <v>0</v>
      </c>
      <c r="C40" s="1">
        <f>C33*D32-C32*D33</f>
        <v>0</v>
      </c>
      <c r="D40" s="1">
        <f>D33*D32-D32*D33</f>
        <v>0</v>
      </c>
      <c r="E40" s="5">
        <f>E33*D32-D33*E32</f>
        <v>5</v>
      </c>
      <c r="G40" s="1">
        <f>G33*D32-D33*G32</f>
        <v>5</v>
      </c>
    </row>
    <row r="42" spans="2:7" x14ac:dyDescent="0.25">
      <c r="B42" t="s">
        <v>10</v>
      </c>
    </row>
    <row r="43" spans="2:7" x14ac:dyDescent="0.25">
      <c r="B43" s="2" t="s">
        <v>3</v>
      </c>
      <c r="C43" s="2" t="s">
        <v>4</v>
      </c>
      <c r="D43" s="2" t="s">
        <v>5</v>
      </c>
      <c r="E43" s="2" t="s">
        <v>6</v>
      </c>
      <c r="G43" s="4"/>
    </row>
    <row r="44" spans="2:7" x14ac:dyDescent="0.25">
      <c r="B44" s="1">
        <f>B37*E40-B33*E30</f>
        <v>25</v>
      </c>
      <c r="C44" s="1">
        <f>C37*E40-C40*E37</f>
        <v>0</v>
      </c>
      <c r="D44" s="1">
        <f>D37*E40-D40*E37</f>
        <v>0</v>
      </c>
      <c r="E44" s="1">
        <f>E37*E40-E40*E37</f>
        <v>0</v>
      </c>
      <c r="G44" s="1">
        <f>G37*E40-E37*G40</f>
        <v>-25</v>
      </c>
    </row>
    <row r="45" spans="2:7" x14ac:dyDescent="0.25">
      <c r="B45" s="1">
        <f>B38*E40-B40*E38</f>
        <v>0</v>
      </c>
      <c r="C45" s="6">
        <f>C38*E40-C40*E38</f>
        <v>-25</v>
      </c>
      <c r="D45" s="1">
        <f>D38*E40-D40*E38</f>
        <v>0</v>
      </c>
      <c r="E45" s="1">
        <f>E38*E40-E40*E38</f>
        <v>0</v>
      </c>
      <c r="G45" s="3">
        <f>G38*E40-E38*G40</f>
        <v>-25</v>
      </c>
    </row>
    <row r="46" spans="2:7" x14ac:dyDescent="0.25">
      <c r="B46" s="1">
        <f>B39*E40-B40*E39</f>
        <v>0</v>
      </c>
      <c r="C46" s="1">
        <f>C39*E40-C40*E39</f>
        <v>0</v>
      </c>
      <c r="D46" s="6">
        <f>D39*E40-D40*E39</f>
        <v>-5</v>
      </c>
      <c r="E46" s="1">
        <f>E39*E40-E40*E39</f>
        <v>0</v>
      </c>
      <c r="G46" s="1">
        <f>G39*E40-E39*G40</f>
        <v>-15</v>
      </c>
    </row>
    <row r="47" spans="2:7" x14ac:dyDescent="0.25">
      <c r="B47" s="1">
        <f>B40</f>
        <v>0</v>
      </c>
      <c r="C47" s="1">
        <f>C40*D39-C39*D40</f>
        <v>0</v>
      </c>
      <c r="D47" s="1">
        <f>D40*D39-D39*D40</f>
        <v>0</v>
      </c>
      <c r="E47" s="5">
        <f>E40*D39-D40*E39</f>
        <v>-5</v>
      </c>
      <c r="G47" s="1">
        <f>G40*D39-D40*G39</f>
        <v>-5</v>
      </c>
    </row>
    <row r="49" spans="2:3" x14ac:dyDescent="0.25">
      <c r="B49" s="9" t="s">
        <v>11</v>
      </c>
      <c r="C49" s="8"/>
    </row>
    <row r="50" spans="2:3" x14ac:dyDescent="0.25">
      <c r="B50" s="7" t="s">
        <v>12</v>
      </c>
      <c r="C50" s="7">
        <f>G44/B44</f>
        <v>-1</v>
      </c>
    </row>
    <row r="51" spans="2:3" x14ac:dyDescent="0.25">
      <c r="B51" s="7" t="s">
        <v>13</v>
      </c>
      <c r="C51" s="7">
        <f>G45/C45</f>
        <v>1</v>
      </c>
    </row>
    <row r="52" spans="2:3" x14ac:dyDescent="0.25">
      <c r="B52" s="7" t="s">
        <v>14</v>
      </c>
      <c r="C52" s="7">
        <f>G46/D46</f>
        <v>3</v>
      </c>
    </row>
    <row r="53" spans="2:3" x14ac:dyDescent="0.25">
      <c r="B53" s="7" t="s">
        <v>15</v>
      </c>
      <c r="C53" s="7">
        <f>G47/E47</f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4"/>
  <sheetViews>
    <sheetView topLeftCell="A5" workbookViewId="0">
      <selection activeCell="H18" sqref="H18"/>
    </sheetView>
  </sheetViews>
  <sheetFormatPr defaultRowHeight="15" x14ac:dyDescent="0.25"/>
  <sheetData>
    <row r="3" spans="2:17" x14ac:dyDescent="0.25">
      <c r="B3" t="s">
        <v>59</v>
      </c>
    </row>
    <row r="4" spans="2:17" x14ac:dyDescent="0.25">
      <c r="B4" t="s">
        <v>44</v>
      </c>
    </row>
    <row r="10" spans="2:17" x14ac:dyDescent="0.25">
      <c r="B10" s="27" t="s">
        <v>45</v>
      </c>
      <c r="C10" s="27" t="s">
        <v>46</v>
      </c>
      <c r="D10" s="27" t="s">
        <v>47</v>
      </c>
      <c r="E10" s="27" t="s">
        <v>48</v>
      </c>
      <c r="F10" s="27" t="s">
        <v>49</v>
      </c>
      <c r="G10" s="27" t="s">
        <v>50</v>
      </c>
      <c r="K10" s="9" t="s">
        <v>45</v>
      </c>
      <c r="L10" s="9" t="s">
        <v>32</v>
      </c>
      <c r="M10" s="9" t="s">
        <v>50</v>
      </c>
      <c r="N10" s="9" t="s">
        <v>55</v>
      </c>
      <c r="O10" s="9" t="s">
        <v>56</v>
      </c>
      <c r="P10" s="9" t="s">
        <v>57</v>
      </c>
      <c r="Q10" s="9" t="s">
        <v>58</v>
      </c>
    </row>
    <row r="11" spans="2:17" x14ac:dyDescent="0.25">
      <c r="B11" s="7">
        <v>1</v>
      </c>
      <c r="C11" s="7">
        <v>0.125</v>
      </c>
      <c r="D11" s="7">
        <v>0</v>
      </c>
      <c r="E11" s="7">
        <v>1</v>
      </c>
      <c r="F11" s="7">
        <f>D11+2*E11</f>
        <v>2</v>
      </c>
      <c r="G11" s="7">
        <f>E11+C20*F11</f>
        <v>1.25</v>
      </c>
      <c r="K11" s="7">
        <v>0</v>
      </c>
      <c r="L11" s="7">
        <v>0</v>
      </c>
      <c r="M11" s="7">
        <v>1</v>
      </c>
      <c r="N11" s="7">
        <f>1+L11*M11</f>
        <v>1</v>
      </c>
      <c r="O11" s="7">
        <f>1+(L11+0.5*C23)*(M11+0.5*C23*N11)</f>
        <v>1.3125</v>
      </c>
      <c r="P11" s="7">
        <f>1+(L11+0.5*C23)*(M11+0.5*C23*O11)</f>
        <v>1.33203125</v>
      </c>
      <c r="Q11" s="25">
        <f>1+(L11+C23)*(M11+C23*P11)</f>
        <v>1.8330078125</v>
      </c>
    </row>
    <row r="12" spans="2:17" x14ac:dyDescent="0.25">
      <c r="B12" s="7">
        <v>2</v>
      </c>
      <c r="C12" s="7">
        <v>0.25</v>
      </c>
      <c r="D12" s="7">
        <v>0.125</v>
      </c>
      <c r="E12" s="7">
        <f t="shared" ref="E12:E18" si="0">G11</f>
        <v>1.25</v>
      </c>
      <c r="F12" s="7">
        <f>1+D12*E12</f>
        <v>1.15625</v>
      </c>
      <c r="G12" s="7">
        <f>E12+C20*F12</f>
        <v>1.39453125</v>
      </c>
      <c r="K12" s="7">
        <v>1</v>
      </c>
      <c r="L12" s="7">
        <f>L11+C23</f>
        <v>0.5</v>
      </c>
      <c r="M12" s="7">
        <f>M11+C23*(N11+2*O11+2*P11+Q11)/6</f>
        <v>1.6768391927083335</v>
      </c>
      <c r="N12" s="7">
        <f>1+L12*M12</f>
        <v>1.8384195963541667</v>
      </c>
      <c r="O12" s="7">
        <f>1+(L12+0.5*C23)*(M12+0.5*C23*N12)</f>
        <v>2.6023330688476563</v>
      </c>
      <c r="P12" s="7">
        <f>1+(L12+0.5*C23)*(M12+0.5*C23*O12)</f>
        <v>2.7455668449401855</v>
      </c>
      <c r="Q12" s="25">
        <f>(L12+C23)+(M12+C23*P12)</f>
        <v>4.0496226151784267</v>
      </c>
    </row>
    <row r="13" spans="2:17" x14ac:dyDescent="0.25">
      <c r="B13" s="7">
        <v>3</v>
      </c>
      <c r="C13" s="7">
        <v>0.375</v>
      </c>
      <c r="D13" s="7">
        <v>0.25</v>
      </c>
      <c r="E13" s="7">
        <f t="shared" si="0"/>
        <v>1.39453125</v>
      </c>
      <c r="F13" s="7">
        <f t="shared" ref="F13:F18" si="1">1+D13*E13</f>
        <v>1.3486328125</v>
      </c>
      <c r="G13" s="7">
        <f>E13+C20*F13</f>
        <v>1.5631103515625</v>
      </c>
      <c r="K13" s="7">
        <v>2</v>
      </c>
      <c r="L13" s="7">
        <f>L12+C23</f>
        <v>1</v>
      </c>
      <c r="M13" s="7">
        <f>M12+C23*(N12+2*O12+2*P12+Q12)/6</f>
        <v>3.0588260293006897</v>
      </c>
      <c r="N13" s="7">
        <f>1+L13*M13</f>
        <v>4.0588260293006897</v>
      </c>
      <c r="O13" s="7">
        <f>1+(L13+0.5*C23)*(M13+0.5*C23*N13)</f>
        <v>6.0919156707823277</v>
      </c>
      <c r="P13" s="7">
        <f>1+(L13+0.5*C23)*(M13+0.5*C23*O13)</f>
        <v>6.7272561837453395</v>
      </c>
      <c r="Q13" s="25">
        <f>(L13+C23)+(M13+C23*P13)</f>
        <v>7.9224541211733595</v>
      </c>
    </row>
    <row r="14" spans="2:17" x14ac:dyDescent="0.25">
      <c r="B14" s="7">
        <v>4</v>
      </c>
      <c r="C14" s="7">
        <v>0.5</v>
      </c>
      <c r="D14" s="7">
        <v>0.375</v>
      </c>
      <c r="E14" s="7">
        <f t="shared" si="0"/>
        <v>1.5631103515625</v>
      </c>
      <c r="F14" s="7">
        <f t="shared" si="1"/>
        <v>1.5861663818359375</v>
      </c>
      <c r="G14" s="7">
        <f>E14+C20*F14</f>
        <v>1.7613811492919922</v>
      </c>
    </row>
    <row r="15" spans="2:17" x14ac:dyDescent="0.25">
      <c r="B15" s="7">
        <v>5</v>
      </c>
      <c r="C15" s="7">
        <v>0.625</v>
      </c>
      <c r="D15" s="7">
        <v>0.5</v>
      </c>
      <c r="E15" s="7">
        <f t="shared" si="0"/>
        <v>1.7613811492919922</v>
      </c>
      <c r="F15" s="7">
        <f t="shared" si="1"/>
        <v>1.8806905746459961</v>
      </c>
      <c r="G15" s="7">
        <f>E15+C20*F15</f>
        <v>1.9964674711227417</v>
      </c>
    </row>
    <row r="16" spans="2:17" x14ac:dyDescent="0.25">
      <c r="B16" s="7">
        <v>6</v>
      </c>
      <c r="C16" s="7">
        <v>0.75</v>
      </c>
      <c r="D16" s="7">
        <v>0.625</v>
      </c>
      <c r="E16" s="7">
        <f t="shared" si="0"/>
        <v>1.9964674711227417</v>
      </c>
      <c r="F16" s="7">
        <f t="shared" si="1"/>
        <v>2.2477921694517136</v>
      </c>
      <c r="G16" s="7">
        <f>E16+C20*F16</f>
        <v>2.2774414923042059</v>
      </c>
    </row>
    <row r="17" spans="2:7" x14ac:dyDescent="0.25">
      <c r="B17" s="7">
        <v>7</v>
      </c>
      <c r="C17" s="7">
        <v>0.875</v>
      </c>
      <c r="D17" s="7">
        <v>0.75</v>
      </c>
      <c r="E17" s="7">
        <f t="shared" si="0"/>
        <v>2.2774414923042059</v>
      </c>
      <c r="F17" s="7">
        <f t="shared" si="1"/>
        <v>2.7080811192281544</v>
      </c>
      <c r="G17" s="7">
        <f>E17+C20*F17</f>
        <v>2.6159516322077252</v>
      </c>
    </row>
    <row r="18" spans="2:7" x14ac:dyDescent="0.25">
      <c r="B18" s="25">
        <v>8</v>
      </c>
      <c r="C18" s="25">
        <v>1</v>
      </c>
      <c r="D18" s="25">
        <v>0.875</v>
      </c>
      <c r="E18" s="25">
        <f t="shared" si="0"/>
        <v>2.6159516322077252</v>
      </c>
      <c r="F18" s="25">
        <f t="shared" si="1"/>
        <v>3.2889576781817595</v>
      </c>
      <c r="G18" s="25">
        <f>E18+C20*F18</f>
        <v>3.0270713419804451</v>
      </c>
    </row>
    <row r="20" spans="2:7" x14ac:dyDescent="0.25">
      <c r="B20" s="9" t="s">
        <v>51</v>
      </c>
      <c r="C20" s="7">
        <v>0.125</v>
      </c>
    </row>
    <row r="21" spans="2:7" x14ac:dyDescent="0.25">
      <c r="B21" s="9" t="s">
        <v>52</v>
      </c>
      <c r="C21" s="28" t="s">
        <v>60</v>
      </c>
    </row>
    <row r="23" spans="2:7" x14ac:dyDescent="0.25">
      <c r="B23" s="9" t="s">
        <v>51</v>
      </c>
      <c r="C23" s="7">
        <v>0.5</v>
      </c>
    </row>
    <row r="24" spans="2:7" x14ac:dyDescent="0.25">
      <c r="B24" s="9" t="s">
        <v>54</v>
      </c>
      <c r="C24" s="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>Arbko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Mustakim</dc:creator>
  <cp:lastModifiedBy>MiftaChus</cp:lastModifiedBy>
  <dcterms:created xsi:type="dcterms:W3CDTF">2018-07-11T03:00:46Z</dcterms:created>
  <dcterms:modified xsi:type="dcterms:W3CDTF">2018-07-11T07:11:58Z</dcterms:modified>
</cp:coreProperties>
</file>