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共享文件\30生產線\3090個人資料\309018欣君\02.Document\KPI\"/>
    </mc:Choice>
  </mc:AlternateContent>
  <bookViews>
    <workbookView xWindow="0" yWindow="0" windowWidth="23040" windowHeight="9135"/>
  </bookViews>
  <sheets>
    <sheet name="組裝課" sheetId="1" r:id="rId1"/>
    <sheet name="附件1.1.2" sheetId="2" r:id="rId2"/>
    <sheet name="附件3.2.1" sheetId="3" r:id="rId3"/>
    <sheet name="附件2.2.2" sheetId="5" r:id="rId4"/>
  </sheets>
  <externalReferences>
    <externalReference r:id="rId5"/>
    <externalReference r:id="rId6"/>
    <externalReference r:id="rId7"/>
  </externalReferences>
  <definedNames>
    <definedName name="_xlnm._FilterDatabase" localSheetId="0" hidden="1">組裝課!$B$1:$J$99</definedName>
    <definedName name="_xlnm.Print_Area" localSheetId="0">組裝課!$B$1:$H$99</definedName>
    <definedName name="合對人員" localSheetId="0">#REF!</definedName>
    <definedName name="合對人員">#REF!</definedName>
    <definedName name="成品型號" localSheetId="0">#REF!</definedName>
    <definedName name="成品型號">#REF!</definedName>
    <definedName name="作業名稱">[1]清單!$B$2:$B$31</definedName>
    <definedName name="姓名">[1]清單!$D$2:$D$12</definedName>
    <definedName name="抽測結果">[2]清單!$A$11:$A$17</definedName>
    <definedName name="清洗方式">[2]清單!$A$2:$A$5</definedName>
    <definedName name="單位" localSheetId="0">#REF!</definedName>
    <definedName name="單位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2" i="2" l="1"/>
  <c r="O132" i="2"/>
  <c r="N132" i="2"/>
  <c r="U131" i="2"/>
  <c r="U130" i="2"/>
  <c r="U129" i="2"/>
  <c r="U128" i="2"/>
  <c r="U127" i="2"/>
  <c r="U132" i="2" s="1"/>
  <c r="U126" i="2"/>
  <c r="U125" i="2"/>
  <c r="U124" i="2"/>
  <c r="U123" i="2"/>
  <c r="U122" i="2"/>
  <c r="T121" i="2"/>
  <c r="O121" i="2"/>
  <c r="N121" i="2"/>
  <c r="U120" i="2"/>
  <c r="U119" i="2"/>
  <c r="U118" i="2"/>
  <c r="U117" i="2"/>
  <c r="U116" i="2"/>
  <c r="U115" i="2"/>
  <c r="U114" i="2"/>
  <c r="U113" i="2"/>
  <c r="U112" i="2"/>
  <c r="U121" i="2" s="1"/>
  <c r="U111" i="2"/>
  <c r="T110" i="2"/>
  <c r="N110" i="2"/>
  <c r="U109" i="2"/>
  <c r="U108" i="2"/>
  <c r="U107" i="2"/>
  <c r="U106" i="2"/>
  <c r="U105" i="2"/>
  <c r="U104" i="2"/>
  <c r="U103" i="2"/>
  <c r="U110" i="2" s="1"/>
  <c r="N102" i="2"/>
  <c r="U101" i="2"/>
  <c r="U100" i="2"/>
  <c r="U99" i="2"/>
  <c r="U98" i="2"/>
  <c r="U97" i="2"/>
  <c r="U96" i="2"/>
  <c r="U95" i="2"/>
  <c r="U94" i="2"/>
  <c r="U93" i="2"/>
  <c r="U102" i="2" s="1"/>
  <c r="N92" i="2"/>
  <c r="V91" i="2"/>
  <c r="V90" i="2"/>
  <c r="V89" i="2"/>
  <c r="V88" i="2"/>
  <c r="V87" i="2"/>
  <c r="V86" i="2"/>
  <c r="V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U92" i="2" s="1"/>
  <c r="U77" i="2"/>
  <c r="N77" i="2"/>
  <c r="U76" i="2"/>
  <c r="U75" i="2"/>
  <c r="U74" i="2"/>
  <c r="U73" i="2"/>
  <c r="U72" i="2"/>
  <c r="U71" i="2"/>
  <c r="N70" i="2"/>
  <c r="U69" i="2"/>
  <c r="U68" i="2"/>
  <c r="U67" i="2"/>
  <c r="U66" i="2"/>
  <c r="U65" i="2"/>
  <c r="U64" i="2"/>
  <c r="U63" i="2"/>
  <c r="U70" i="2" s="1"/>
  <c r="U61" i="2"/>
  <c r="U60" i="2"/>
  <c r="U59" i="2"/>
  <c r="U58" i="2"/>
  <c r="U57" i="2"/>
  <c r="T57" i="2"/>
  <c r="S57" i="2"/>
  <c r="R57" i="2"/>
  <c r="Q57" i="2"/>
  <c r="P57" i="2"/>
  <c r="N57" i="2"/>
  <c r="U56" i="2"/>
  <c r="U55" i="2"/>
  <c r="U54" i="2"/>
  <c r="U53" i="2"/>
  <c r="U52" i="2"/>
  <c r="U51" i="2"/>
  <c r="U50" i="2"/>
  <c r="U49" i="2"/>
  <c r="U48" i="2"/>
  <c r="U47" i="2"/>
  <c r="U46" i="2"/>
  <c r="V45" i="2"/>
  <c r="V57" i="2" s="1"/>
  <c r="U45" i="2"/>
  <c r="T45" i="2"/>
  <c r="S45" i="2"/>
  <c r="R45" i="2"/>
  <c r="Q45" i="2"/>
  <c r="P45" i="2"/>
  <c r="N45" i="2"/>
  <c r="M45" i="2"/>
  <c r="L45" i="2"/>
  <c r="K45" i="2"/>
  <c r="U44" i="2"/>
  <c r="U43" i="2"/>
  <c r="U42" i="2"/>
  <c r="U41" i="2"/>
  <c r="U40" i="2"/>
  <c r="U39" i="2"/>
  <c r="U38" i="2"/>
  <c r="U37" i="2"/>
  <c r="U36" i="2"/>
  <c r="U35" i="2"/>
  <c r="V34" i="2"/>
  <c r="U34" i="2"/>
  <c r="T34" i="2"/>
  <c r="S34" i="2"/>
  <c r="R34" i="2"/>
  <c r="Q34" i="2"/>
  <c r="P34" i="2"/>
  <c r="N34" i="2"/>
  <c r="M34" i="2"/>
  <c r="L34" i="2"/>
  <c r="K34" i="2"/>
  <c r="U33" i="2"/>
  <c r="U32" i="2"/>
  <c r="U31" i="2"/>
  <c r="U30" i="2"/>
  <c r="U29" i="2"/>
  <c r="U28" i="2"/>
  <c r="U27" i="2"/>
  <c r="U26" i="2"/>
  <c r="U25" i="2"/>
  <c r="U24" i="2"/>
  <c r="U23" i="2"/>
  <c r="V22" i="2"/>
  <c r="T22" i="2"/>
  <c r="S22" i="2"/>
  <c r="R22" i="2"/>
  <c r="Q22" i="2"/>
  <c r="P22" i="2"/>
  <c r="N22" i="2"/>
  <c r="M22" i="2"/>
  <c r="L22" i="2"/>
  <c r="K22" i="2"/>
  <c r="U21" i="2"/>
  <c r="U20" i="2"/>
  <c r="U19" i="2"/>
  <c r="U18" i="2"/>
  <c r="U17" i="2"/>
  <c r="U16" i="2"/>
  <c r="U15" i="2"/>
  <c r="U14" i="2"/>
  <c r="U13" i="2"/>
  <c r="U12" i="2"/>
  <c r="U11" i="2"/>
  <c r="U10" i="2"/>
  <c r="U22" i="2" s="1"/>
  <c r="V9" i="2"/>
  <c r="T9" i="2"/>
  <c r="S9" i="2"/>
  <c r="R9" i="2"/>
  <c r="Q9" i="2"/>
  <c r="P9" i="2"/>
  <c r="N9" i="2"/>
  <c r="M9" i="2"/>
  <c r="L9" i="2"/>
  <c r="K9" i="2"/>
  <c r="U8" i="2"/>
  <c r="U7" i="2"/>
  <c r="U6" i="2"/>
  <c r="U5" i="2"/>
  <c r="U9" i="2" s="1"/>
</calcChain>
</file>

<file path=xl/comments1.xml><?xml version="1.0" encoding="utf-8"?>
<comments xmlns="http://schemas.openxmlformats.org/spreadsheetml/2006/main">
  <authors>
    <author>作者</author>
  </authors>
  <commentList>
    <comment ref="K3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<sst xmlns="http://schemas.openxmlformats.org/spreadsheetml/2006/main" count="1317" uniqueCount="541">
  <si>
    <t>10/E</t>
    <phoneticPr fontId="3" type="noConversion"/>
  </si>
  <si>
    <t>Rachel</t>
    <phoneticPr fontId="3" type="noConversion"/>
  </si>
  <si>
    <t>-</t>
    <phoneticPr fontId="3" type="noConversion"/>
  </si>
  <si>
    <t>4/E</t>
    <phoneticPr fontId="3" type="noConversion"/>
  </si>
  <si>
    <t>1/E</t>
    <phoneticPr fontId="3" type="noConversion"/>
  </si>
  <si>
    <t>2/E</t>
    <phoneticPr fontId="3" type="noConversion"/>
  </si>
  <si>
    <t>Arlene/Terry</t>
    <phoneticPr fontId="3" type="noConversion"/>
  </si>
  <si>
    <t xml:space="preserve"> -FDR站</t>
    <phoneticPr fontId="3" type="noConversion"/>
  </si>
  <si>
    <t>3/E</t>
    <phoneticPr fontId="3" type="noConversion"/>
  </si>
  <si>
    <t>Morita/Queena</t>
    <phoneticPr fontId="3" type="noConversion"/>
  </si>
  <si>
    <t xml:space="preserve"> -壓合站</t>
    <phoneticPr fontId="3" type="noConversion"/>
  </si>
  <si>
    <t>Q1</t>
    <phoneticPr fontId="3" type="noConversion"/>
  </si>
  <si>
    <t>Jay</t>
    <phoneticPr fontId="3" type="noConversion"/>
  </si>
  <si>
    <t>Jay</t>
    <phoneticPr fontId="3" type="noConversion"/>
  </si>
  <si>
    <t>2/E</t>
    <phoneticPr fontId="3" type="noConversion"/>
  </si>
  <si>
    <t>Q4</t>
    <phoneticPr fontId="3" type="noConversion"/>
  </si>
  <si>
    <t>Queena/Ran</t>
    <phoneticPr fontId="3" type="noConversion"/>
  </si>
  <si>
    <t>Q1</t>
    <phoneticPr fontId="3" type="noConversion"/>
  </si>
  <si>
    <t>Ran</t>
    <phoneticPr fontId="3" type="noConversion"/>
  </si>
  <si>
    <t>Q3</t>
    <phoneticPr fontId="3" type="noConversion"/>
  </si>
  <si>
    <t>Ran</t>
    <phoneticPr fontId="3" type="noConversion"/>
  </si>
  <si>
    <t>Q3</t>
    <phoneticPr fontId="3" type="noConversion"/>
  </si>
  <si>
    <t>Ran</t>
    <phoneticPr fontId="3" type="noConversion"/>
  </si>
  <si>
    <t>Q4</t>
    <phoneticPr fontId="3" type="noConversion"/>
  </si>
  <si>
    <t>Q2</t>
    <phoneticPr fontId="3" type="noConversion"/>
  </si>
  <si>
    <t>1/E</t>
    <phoneticPr fontId="3" type="noConversion"/>
  </si>
  <si>
    <t>Ran</t>
    <phoneticPr fontId="3" type="noConversion"/>
  </si>
  <si>
    <t>3/E</t>
    <phoneticPr fontId="3" type="noConversion"/>
  </si>
  <si>
    <t>Queena</t>
    <phoneticPr fontId="3" type="noConversion"/>
  </si>
  <si>
    <t>7.1.3 套環拆裝工具開發</t>
    <phoneticPr fontId="3" type="noConversion"/>
  </si>
  <si>
    <t>Queena/Liz</t>
    <phoneticPr fontId="3" type="noConversion"/>
  </si>
  <si>
    <t>Queena/Liz</t>
    <phoneticPr fontId="3" type="noConversion"/>
  </si>
  <si>
    <t>5/E</t>
    <phoneticPr fontId="3" type="noConversion"/>
  </si>
  <si>
    <t>Queena</t>
    <phoneticPr fontId="3" type="noConversion"/>
  </si>
  <si>
    <t>4/E</t>
    <phoneticPr fontId="3" type="noConversion"/>
  </si>
  <si>
    <t>Morita</t>
    <phoneticPr fontId="3" type="noConversion"/>
  </si>
  <si>
    <t>Liz</t>
    <phoneticPr fontId="3" type="noConversion"/>
  </si>
  <si>
    <t>Queena</t>
    <phoneticPr fontId="3" type="noConversion"/>
  </si>
  <si>
    <t>Rachel/Jay</t>
    <phoneticPr fontId="3" type="noConversion"/>
  </si>
  <si>
    <t>3/E</t>
    <phoneticPr fontId="3" type="noConversion"/>
  </si>
  <si>
    <t>7/E</t>
    <phoneticPr fontId="3" type="noConversion"/>
  </si>
  <si>
    <t>6/E</t>
    <phoneticPr fontId="3" type="noConversion"/>
  </si>
  <si>
    <t>4/E</t>
    <phoneticPr fontId="3" type="noConversion"/>
  </si>
  <si>
    <t>Rachel/Jay</t>
    <phoneticPr fontId="3" type="noConversion"/>
  </si>
  <si>
    <t>-</t>
    <phoneticPr fontId="3" type="noConversion"/>
  </si>
  <si>
    <t>Morita</t>
    <phoneticPr fontId="3" type="noConversion"/>
  </si>
  <si>
    <t>Terry</t>
    <phoneticPr fontId="3" type="noConversion"/>
  </si>
  <si>
    <t>Terry</t>
    <phoneticPr fontId="3" type="noConversion"/>
  </si>
  <si>
    <t>3/E</t>
    <phoneticPr fontId="3" type="noConversion"/>
  </si>
  <si>
    <t>Arlene</t>
    <phoneticPr fontId="3" type="noConversion"/>
  </si>
  <si>
    <t>Terry</t>
    <phoneticPr fontId="3" type="noConversion"/>
  </si>
  <si>
    <t>1/E</t>
    <phoneticPr fontId="3" type="noConversion"/>
  </si>
  <si>
    <t>Queena</t>
    <phoneticPr fontId="3" type="noConversion"/>
  </si>
  <si>
    <t>2/E</t>
    <phoneticPr fontId="3" type="noConversion"/>
  </si>
  <si>
    <t>Rachel</t>
    <phoneticPr fontId="3" type="noConversion"/>
  </si>
  <si>
    <t>Arlene</t>
    <phoneticPr fontId="3" type="noConversion"/>
  </si>
  <si>
    <t>W53</t>
  </si>
  <si>
    <t>W52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</si>
  <si>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</si>
  <si>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</si>
  <si>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</si>
  <si>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</si>
  <si>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</si>
  <si>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</si>
  <si>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</si>
  <si>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</si>
  <si>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</si>
  <si>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</si>
  <si>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</si>
  <si>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</si>
  <si>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</si>
  <si>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</si>
  <si>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</si>
  <si>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</si>
  <si>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</si>
  <si>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</si>
  <si>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</si>
  <si>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</si>
  <si>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</si>
  <si>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</si>
  <si>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</si>
  <si>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</si>
  <si>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</si>
  <si>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</si>
  <si>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</si>
  <si>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</si>
  <si>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</si>
  <si>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</si>
  <si>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</si>
  <si>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</si>
  <si>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</si>
  <si>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</si>
  <si>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</si>
  <si>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</si>
  <si>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</si>
  <si>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</si>
  <si>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</si>
  <si>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</si>
  <si>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</si>
  <si>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</si>
  <si>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W09</t>
  </si>
  <si>
    <t>W08</t>
  </si>
  <si>
    <t>W07</t>
  </si>
  <si>
    <t>W06</t>
  </si>
  <si>
    <t>W05</t>
  </si>
  <si>
    <t>W04</t>
  </si>
  <si>
    <t>W03</t>
  </si>
  <si>
    <t>W02</t>
  </si>
  <si>
    <t>Due date</t>
    <phoneticPr fontId="3" type="noConversion"/>
  </si>
  <si>
    <t>Owner</t>
    <phoneticPr fontId="3" type="noConversion"/>
  </si>
  <si>
    <t>Liz</t>
    <phoneticPr fontId="3" type="noConversion"/>
  </si>
  <si>
    <t>create date</t>
    <phoneticPr fontId="3" type="noConversion"/>
  </si>
  <si>
    <t>2/E</t>
    <phoneticPr fontId="3" type="noConversion"/>
  </si>
  <si>
    <t>7.2.1 整列治具查詢表</t>
    <phoneticPr fontId="3" type="noConversion"/>
  </si>
  <si>
    <t>W01</t>
    <phoneticPr fontId="3" type="noConversion"/>
  </si>
  <si>
    <t>範例</t>
    <phoneticPr fontId="3" type="noConversion"/>
  </si>
  <si>
    <t>MFG</t>
    <phoneticPr fontId="13" type="noConversion"/>
  </si>
  <si>
    <t>Day</t>
    <phoneticPr fontId="13" type="noConversion"/>
  </si>
  <si>
    <t>Night</t>
    <phoneticPr fontId="13" type="noConversion"/>
  </si>
  <si>
    <t>包裝入庫日</t>
  </si>
  <si>
    <t>SOD</t>
    <phoneticPr fontId="13" type="noConversion"/>
  </si>
  <si>
    <t>料號</t>
  </si>
  <si>
    <t>規格</t>
  </si>
  <si>
    <t>產品類型</t>
    <phoneticPr fontId="13" type="noConversion"/>
  </si>
  <si>
    <t>Dimple</t>
    <phoneticPr fontId="13" type="noConversion"/>
  </si>
  <si>
    <t>機台類別</t>
    <phoneticPr fontId="13" type="noConversion"/>
  </si>
  <si>
    <t>數量</t>
    <phoneticPr fontId="13" type="noConversion"/>
  </si>
  <si>
    <t>Actual</t>
    <phoneticPr fontId="13" type="noConversion"/>
  </si>
  <si>
    <t>整列狀況</t>
    <phoneticPr fontId="13" type="noConversion"/>
  </si>
  <si>
    <t>組裝人力</t>
    <phoneticPr fontId="13" type="noConversion"/>
  </si>
  <si>
    <t>備註</t>
    <phoneticPr fontId="13" type="noConversion"/>
  </si>
  <si>
    <t>手動</t>
    <phoneticPr fontId="13" type="noConversion"/>
  </si>
  <si>
    <t>半自動</t>
    <phoneticPr fontId="13" type="noConversion"/>
  </si>
  <si>
    <t>自動</t>
    <phoneticPr fontId="13" type="noConversion"/>
  </si>
  <si>
    <t>TP</t>
    <phoneticPr fontId="13" type="noConversion"/>
  </si>
  <si>
    <t>BP</t>
    <phoneticPr fontId="13" type="noConversion"/>
  </si>
  <si>
    <t>BA</t>
    <phoneticPr fontId="13" type="noConversion"/>
  </si>
  <si>
    <t>SP</t>
    <phoneticPr fontId="13" type="noConversion"/>
  </si>
  <si>
    <t>整列治具
可整數量</t>
    <phoneticPr fontId="13" type="noConversion"/>
  </si>
  <si>
    <t>V</t>
    <phoneticPr fontId="13" type="noConversion"/>
  </si>
  <si>
    <t>04SAR4.8</t>
    <phoneticPr fontId="13" type="noConversion"/>
  </si>
  <si>
    <t>訂單需求</t>
    <phoneticPr fontId="13" type="noConversion"/>
  </si>
  <si>
    <t>圓針</t>
    <phoneticPr fontId="13" type="noConversion"/>
  </si>
  <si>
    <t>04SAR3.3-PJ</t>
    <phoneticPr fontId="13" type="noConversion"/>
  </si>
  <si>
    <t>固定生產</t>
  </si>
  <si>
    <t>平針</t>
    <phoneticPr fontId="13" type="noConversion"/>
  </si>
  <si>
    <t>V</t>
  </si>
  <si>
    <t>V</t>
    <phoneticPr fontId="13" type="noConversion"/>
  </si>
  <si>
    <t>04SAR2.2-PB</t>
    <phoneticPr fontId="13" type="noConversion"/>
  </si>
  <si>
    <t>平針</t>
    <phoneticPr fontId="13" type="noConversion"/>
  </si>
  <si>
    <t>庫存有80K</t>
    <phoneticPr fontId="13" type="noConversion"/>
  </si>
  <si>
    <t>1020050075M</t>
    <phoneticPr fontId="13" type="noConversion"/>
  </si>
  <si>
    <t>05SDB3.2</t>
    <phoneticPr fontId="13" type="noConversion"/>
  </si>
  <si>
    <t>TP*30K待IQC檢驗入庫(外購零件)</t>
    <phoneticPr fontId="13" type="noConversion"/>
  </si>
  <si>
    <t>1020050075F</t>
    <phoneticPr fontId="13" type="noConversion"/>
  </si>
  <si>
    <t>05SDR3.2</t>
    <phoneticPr fontId="13" type="noConversion"/>
  </si>
  <si>
    <t>03SAB3.5-P</t>
    <phoneticPr fontId="13" type="noConversion"/>
  </si>
  <si>
    <t>提前作業</t>
    <phoneticPr fontId="13" type="noConversion"/>
  </si>
  <si>
    <t>庫存有5K(TP*30K待IQC檢驗入庫)(自製零件)</t>
    <phoneticPr fontId="13" type="noConversion"/>
  </si>
  <si>
    <t>庫存有80K</t>
    <phoneticPr fontId="13" type="noConversion"/>
  </si>
  <si>
    <t>05SCB3.6</t>
    <phoneticPr fontId="13" type="noConversion"/>
  </si>
  <si>
    <t>圓針</t>
    <phoneticPr fontId="13" type="noConversion"/>
  </si>
  <si>
    <t>庫存有10K</t>
    <phoneticPr fontId="13" type="noConversion"/>
  </si>
  <si>
    <t>08DAR4.9</t>
    <phoneticPr fontId="13" type="noConversion"/>
  </si>
  <si>
    <t>訂單需求</t>
  </si>
  <si>
    <t>雙動</t>
    <phoneticPr fontId="13" type="noConversion"/>
  </si>
  <si>
    <t>X2驗證中</t>
    <phoneticPr fontId="13" type="noConversion"/>
  </si>
  <si>
    <t>V</t>
    <phoneticPr fontId="13" type="noConversion"/>
  </si>
  <si>
    <t>08SAB3.6</t>
    <phoneticPr fontId="13" type="noConversion"/>
  </si>
  <si>
    <t>08SAB3.6-PN</t>
    <phoneticPr fontId="13" type="noConversion"/>
  </si>
  <si>
    <t>備庫需求</t>
  </si>
  <si>
    <t>04SAR3.3-PJ</t>
  </si>
  <si>
    <t>04SAR2.2-PB</t>
  </si>
  <si>
    <t>03SAB3.5-P</t>
    <phoneticPr fontId="13" type="noConversion"/>
  </si>
  <si>
    <t>05SDR3.2</t>
    <phoneticPr fontId="13" type="noConversion"/>
  </si>
  <si>
    <t>X2驗證中</t>
    <phoneticPr fontId="13" type="noConversion"/>
  </si>
  <si>
    <t>08SAB3.6-PN</t>
    <phoneticPr fontId="13" type="noConversion"/>
  </si>
  <si>
    <t>庫存有5K(TP*30K待IQC檢驗入庫)(自製零件)</t>
    <phoneticPr fontId="13" type="noConversion"/>
  </si>
  <si>
    <t>08DAR4.9</t>
    <phoneticPr fontId="13" type="noConversion"/>
  </si>
  <si>
    <t>雙動</t>
    <phoneticPr fontId="13" type="noConversion"/>
  </si>
  <si>
    <t>05SCB3.6</t>
    <phoneticPr fontId="13" type="noConversion"/>
  </si>
  <si>
    <t>平針</t>
    <phoneticPr fontId="13" type="noConversion"/>
  </si>
  <si>
    <t>庫存有80K</t>
  </si>
  <si>
    <t>1020050075C</t>
    <phoneticPr fontId="13" type="noConversion"/>
  </si>
  <si>
    <t>05SAR3.2-P</t>
    <phoneticPr fontId="13" type="noConversion"/>
  </si>
  <si>
    <t>1020050075F</t>
  </si>
  <si>
    <t>05SDR3.2</t>
  </si>
  <si>
    <t>預計1/12一早IQC供料</t>
    <phoneticPr fontId="13" type="noConversion"/>
  </si>
  <si>
    <t>1020050075C</t>
    <phoneticPr fontId="13" type="noConversion"/>
  </si>
  <si>
    <t>V</t>
    <phoneticPr fontId="3" type="noConversion"/>
  </si>
  <si>
    <t>08SAB3.6-PN</t>
  </si>
  <si>
    <t>圓針</t>
  </si>
  <si>
    <t>05SCB3.6</t>
  </si>
  <si>
    <t>庫存有10K</t>
  </si>
  <si>
    <t>08SAR3.0-P</t>
  </si>
  <si>
    <t>1/13 早上IQC須供料</t>
    <phoneticPr fontId="13" type="noConversion"/>
  </si>
  <si>
    <t>04SAR3.3-PJ</t>
    <phoneticPr fontId="13" type="noConversion"/>
  </si>
  <si>
    <t>11406503 BP為後製程異常BP嫌疑批共3批無法投料(影響30K)，剩餘1批可投產</t>
    <phoneticPr fontId="13" type="noConversion"/>
  </si>
  <si>
    <t>04SCB4.15-P</t>
  </si>
  <si>
    <t>提前作業，1/14早上投產</t>
    <phoneticPr fontId="13" type="noConversion"/>
  </si>
  <si>
    <t>03SAB4.3-P</t>
  </si>
  <si>
    <t>提前作業，1/14早上領料</t>
    <phoneticPr fontId="13" type="noConversion"/>
  </si>
  <si>
    <t>P0M04000016-0</t>
    <phoneticPr fontId="13" type="noConversion"/>
  </si>
  <si>
    <t>04SAB3.3-F</t>
    <phoneticPr fontId="13" type="noConversion"/>
  </si>
  <si>
    <t>PC追加，1/15領料&amp;投產</t>
    <phoneticPr fontId="13" type="noConversion"/>
  </si>
  <si>
    <t>平針</t>
  </si>
  <si>
    <t>試做pass，1/15早上投產</t>
    <phoneticPr fontId="13" type="noConversion"/>
  </si>
  <si>
    <t>CNC來料，BP零件阻抗量
測確認後方可投料</t>
    <phoneticPr fontId="13" type="noConversion"/>
  </si>
  <si>
    <t>TP 毛邊下午release，1/15早上投料</t>
    <phoneticPr fontId="13" type="noConversion"/>
  </si>
  <si>
    <t>08SAR2.65</t>
  </si>
  <si>
    <t>急件! BP零件阻抗量測已PASS，待IQC 1/16早上供料</t>
    <phoneticPr fontId="13" type="noConversion"/>
  </si>
  <si>
    <t>035SAB4.3-B</t>
    <phoneticPr fontId="13" type="noConversion"/>
  </si>
  <si>
    <t>1020080186B</t>
  </si>
  <si>
    <t>08SAB3.0-P</t>
  </si>
  <si>
    <t>CNC-IQC-TP外觀異常-色差*4批(約18K)</t>
    <phoneticPr fontId="13" type="noConversion"/>
  </si>
  <si>
    <t>035SAB4.3-B</t>
  </si>
  <si>
    <t>1020050075C</t>
  </si>
  <si>
    <t>05SAR3.2-P</t>
  </si>
  <si>
    <t>備庫需求</t>
    <phoneticPr fontId="3" type="noConversion"/>
  </si>
  <si>
    <t>備庫需求</t>
    <phoneticPr fontId="13" type="noConversion"/>
  </si>
  <si>
    <t>備庫需求</t>
    <phoneticPr fontId="13" type="noConversion"/>
  </si>
  <si>
    <t>1020080186B</t>
    <phoneticPr fontId="13" type="noConversion"/>
  </si>
  <si>
    <t>P0P04000050-0</t>
  </si>
  <si>
    <t>04SAR3.3-PD</t>
  </si>
  <si>
    <t>1020050075E</t>
  </si>
  <si>
    <t>05SAR3.2-HT</t>
  </si>
  <si>
    <t>V</t>
    <phoneticPr fontId="3" type="noConversion"/>
  </si>
  <si>
    <t>08平*1、05*2、03*1</t>
    <phoneticPr fontId="3" type="noConversion"/>
  </si>
  <si>
    <t>備庫需求</t>
    <phoneticPr fontId="3" type="noConversion"/>
  </si>
  <si>
    <t>V</t>
    <phoneticPr fontId="13" type="noConversion"/>
  </si>
  <si>
    <t>20. Other</t>
    <phoneticPr fontId="3" type="noConversion"/>
  </si>
  <si>
    <t>all</t>
    <phoneticPr fontId="3" type="noConversion"/>
  </si>
  <si>
    <t>Status</t>
    <phoneticPr fontId="3" type="noConversion"/>
  </si>
  <si>
    <t>待新版資訊</t>
    <phoneticPr fontId="3" type="noConversion"/>
  </si>
  <si>
    <t>架構設定，倉儲設備購入</t>
    <phoneticPr fontId="3" type="noConversion"/>
  </si>
  <si>
    <t>Done</t>
  </si>
  <si>
    <t>8.7 新版Defect Code導入</t>
    <phoneticPr fontId="3" type="noConversion"/>
  </si>
  <si>
    <t>8. MES系統化</t>
    <phoneticPr fontId="3" type="noConversion"/>
  </si>
  <si>
    <t>項目</t>
    <phoneticPr fontId="3" type="noConversion"/>
  </si>
  <si>
    <t>工作事項</t>
    <phoneticPr fontId="3" type="noConversion"/>
  </si>
  <si>
    <t>1. 產出達成率</t>
    <phoneticPr fontId="3" type="noConversion"/>
  </si>
  <si>
    <t>1.1 降低待料時間</t>
    <phoneticPr fontId="3" type="noConversion"/>
  </si>
  <si>
    <t>1.1.1 最佳WIP量控管</t>
    <phoneticPr fontId="3" type="noConversion"/>
  </si>
  <si>
    <t>1.1.2 建立產線排貨控管表</t>
    <phoneticPr fontId="3" type="noConversion"/>
  </si>
  <si>
    <t>2. 降低退貨件數</t>
    <phoneticPr fontId="3" type="noConversion"/>
  </si>
  <si>
    <t>2.1 提升外觀異常檢出</t>
    <phoneticPr fontId="3" type="noConversion"/>
  </si>
  <si>
    <t>2.1.1 建立限度樣本</t>
    <phoneticPr fontId="3" type="noConversion"/>
  </si>
  <si>
    <t>2.2 降低混料發生</t>
    <phoneticPr fontId="3" type="noConversion"/>
  </si>
  <si>
    <t>2.2.1 作業區layout</t>
    <phoneticPr fontId="3" type="noConversion"/>
  </si>
  <si>
    <t>2.2.2 最佳投料量訂定 &amp; 控管</t>
    <phoneticPr fontId="3" type="noConversion"/>
  </si>
  <si>
    <t>外觀自動檢驗</t>
    <phoneticPr fontId="3" type="noConversion"/>
  </si>
  <si>
    <t>3. 提升組裝產出直通率</t>
    <phoneticPr fontId="3" type="noConversion"/>
  </si>
  <si>
    <t>3.1 提升FDR良率</t>
    <phoneticPr fontId="3" type="noConversion"/>
  </si>
  <si>
    <t>3.1.1 FDR機台點檢保養標準訂定</t>
    <phoneticPr fontId="3" type="noConversion"/>
  </si>
  <si>
    <t>3.1.4 訂定SP彈力量測SOP</t>
    <phoneticPr fontId="3" type="noConversion"/>
  </si>
  <si>
    <t>3.1.5 訂定零件阻抗量測SOP</t>
    <phoneticPr fontId="3" type="noConversion"/>
  </si>
  <si>
    <t>確認手法與量測治具後訂定SOP</t>
    <phoneticPr fontId="3" type="noConversion"/>
  </si>
  <si>
    <t>3.1.6 FDR機故OCAP訂定</t>
    <phoneticPr fontId="3" type="noConversion"/>
  </si>
  <si>
    <t>3.2 降低成品清洗率</t>
    <phoneticPr fontId="3" type="noConversion"/>
  </si>
  <si>
    <t>3.2.1 成品髒污驗證&amp;改善</t>
    <phoneticPr fontId="3" type="noConversion"/>
  </si>
  <si>
    <t>3.2.2 零件清洗規則訂定導入</t>
    <phoneticPr fontId="3" type="noConversion"/>
  </si>
  <si>
    <t>3.3 降低製程不良率</t>
    <phoneticPr fontId="3" type="noConversion"/>
  </si>
  <si>
    <t>3.3.1 改善治工具降低折角率</t>
    <phoneticPr fontId="3" type="noConversion"/>
  </si>
  <si>
    <t>3.3.2 盤點難做型號導入自動機作業</t>
    <phoneticPr fontId="3" type="noConversion"/>
  </si>
  <si>
    <t>4.提升自動機作業效率</t>
    <phoneticPr fontId="3" type="noConversion"/>
  </si>
  <si>
    <t>4.1 降低待設備時間</t>
    <phoneticPr fontId="3" type="noConversion"/>
  </si>
  <si>
    <t>4.1.1 建立改機SOP</t>
    <phoneticPr fontId="3" type="noConversion"/>
  </si>
  <si>
    <t>4.1.2 建立機故處理SOP &amp; OCAP</t>
    <phoneticPr fontId="3" type="noConversion"/>
  </si>
  <si>
    <t>4.1.3 自動機治具壽命標準化</t>
    <phoneticPr fontId="3" type="noConversion"/>
  </si>
  <si>
    <t>4.2 降低換批時間</t>
    <phoneticPr fontId="3" type="noConversion"/>
  </si>
  <si>
    <t>4.2.1 提升lot size (420pcs--&gt;840pcs)</t>
    <phoneticPr fontId="3" type="noConversion"/>
  </si>
  <si>
    <t>4.3 降低外觀抽檢率(100% --&gt;45%)</t>
    <phoneticPr fontId="3" type="noConversion"/>
  </si>
  <si>
    <t>4.3.1 進料零件分級(A.B.C.D)</t>
    <phoneticPr fontId="3" type="noConversion"/>
  </si>
  <si>
    <t>5. 提升新機驗證效率</t>
    <phoneticPr fontId="3" type="noConversion"/>
  </si>
  <si>
    <t>5.1 機台buy off項目與程序標準化</t>
    <phoneticPr fontId="3" type="noConversion"/>
  </si>
  <si>
    <t>5.1.1 建立驗機檢查表</t>
    <phoneticPr fontId="3" type="noConversion"/>
  </si>
  <si>
    <t>5.2 驗證批作業流程標準化</t>
    <phoneticPr fontId="3" type="noConversion"/>
  </si>
  <si>
    <t>5.3降低驗證批零件等待時間</t>
    <phoneticPr fontId="3" type="noConversion"/>
  </si>
  <si>
    <t>5.3.1 訂定新機驗證計畫(1.5M前)</t>
    <phoneticPr fontId="3" type="noConversion"/>
  </si>
  <si>
    <t>6. 提升半自動壓合機OEE</t>
    <phoneticPr fontId="3" type="noConversion"/>
  </si>
  <si>
    <t>6.1 降低待設備時間</t>
    <phoneticPr fontId="3" type="noConversion"/>
  </si>
  <si>
    <t>6.1.1 建立改機SOP</t>
    <phoneticPr fontId="3" type="noConversion"/>
  </si>
  <si>
    <t>6.1.2 建立機故處理OCAP</t>
    <phoneticPr fontId="3" type="noConversion"/>
  </si>
  <si>
    <t>6.1.3 手動&amp;半自動治具壽命標準化</t>
    <phoneticPr fontId="3" type="noConversion"/>
  </si>
  <si>
    <t>銅管 &amp; 壓棒</t>
    <phoneticPr fontId="3" type="noConversion"/>
  </si>
  <si>
    <t>7. 提升整列率</t>
    <phoneticPr fontId="3" type="noConversion"/>
  </si>
  <si>
    <t>7.1 整列治具、套環設計開發</t>
    <phoneticPr fontId="3" type="noConversion"/>
  </si>
  <si>
    <t>7.1.1 評估套環製作型號priorty</t>
    <phoneticPr fontId="3" type="noConversion"/>
  </si>
  <si>
    <t>7.1.2 評估整列治具製作型號priorty</t>
    <phoneticPr fontId="3" type="noConversion"/>
  </si>
  <si>
    <t>7.2 整列治具對照表</t>
    <phoneticPr fontId="3" type="noConversion"/>
  </si>
  <si>
    <t>8.1 治具管理系統</t>
    <phoneticPr fontId="3" type="noConversion"/>
  </si>
  <si>
    <t>8.2 排程管理系統</t>
    <phoneticPr fontId="3" type="noConversion"/>
  </si>
  <si>
    <t>8.3 倉儲管理系統</t>
    <phoneticPr fontId="3" type="noConversion"/>
  </si>
  <si>
    <t>8.4 驗證針試做資訊系統化</t>
    <phoneticPr fontId="3" type="noConversion"/>
  </si>
  <si>
    <t>投產新增 Dummy Run 功能</t>
    <phoneticPr fontId="3" type="noConversion"/>
  </si>
  <si>
    <t>8.5 工單投產系統 (預開工單功能)</t>
    <phoneticPr fontId="3" type="noConversion"/>
  </si>
  <si>
    <t>8.6 FDR 作業參數導入測試條件顯示</t>
    <phoneticPr fontId="3" type="noConversion"/>
  </si>
  <si>
    <t>現有 Defect Code 變更</t>
    <phoneticPr fontId="3" type="noConversion"/>
  </si>
  <si>
    <t>9. 探針自製驗證</t>
    <phoneticPr fontId="3" type="noConversion"/>
  </si>
  <si>
    <t>9.1 提升驗證效率</t>
    <phoneticPr fontId="3" type="noConversion"/>
  </si>
  <si>
    <t>9.1.2 訂定各站標準作業時間</t>
    <phoneticPr fontId="3" type="noConversion"/>
  </si>
  <si>
    <t>9.1.3 製訂工程實驗單</t>
    <phoneticPr fontId="3" type="noConversion"/>
  </si>
  <si>
    <t>9.1.4 訂定異常OCAP</t>
    <phoneticPr fontId="3" type="noConversion"/>
  </si>
  <si>
    <t>9.2 提升驗證品質</t>
    <phoneticPr fontId="3" type="noConversion"/>
  </si>
  <si>
    <t>9.3.1 零件製程品質管控(後製程.CNC)</t>
    <phoneticPr fontId="3" type="noConversion"/>
  </si>
  <si>
    <t>10. 降低作業cycle time</t>
    <phoneticPr fontId="3" type="noConversion"/>
  </si>
  <si>
    <t>10.1 降低異常處置時間</t>
    <phoneticPr fontId="3" type="noConversion"/>
  </si>
  <si>
    <t>10.1.1 建立各站異常OCAP</t>
    <phoneticPr fontId="3" type="noConversion"/>
  </si>
  <si>
    <t>11. 人員認證通過率</t>
    <phoneticPr fontId="3" type="noConversion"/>
  </si>
  <si>
    <t>11.1 訂定認證項目與標準</t>
    <phoneticPr fontId="3" type="noConversion"/>
  </si>
  <si>
    <t>Liz/各站Owner</t>
    <phoneticPr fontId="3" type="noConversion"/>
  </si>
  <si>
    <t>11.2 認證執行</t>
    <phoneticPr fontId="3" type="noConversion"/>
  </si>
  <si>
    <t>各站Owner</t>
    <phoneticPr fontId="3" type="noConversion"/>
  </si>
  <si>
    <r>
      <t xml:space="preserve">12. </t>
    </r>
    <r>
      <rPr>
        <b/>
        <sz val="12"/>
        <rFont val="微軟正黑體"/>
        <family val="2"/>
        <charset val="136"/>
      </rPr>
      <t>庫存管理</t>
    </r>
    <phoneticPr fontId="3" type="noConversion"/>
  </si>
  <si>
    <t>12.1 BP倉庫存每月需30K處理完成</t>
    <phoneticPr fontId="3" type="noConversion"/>
  </si>
  <si>
    <t>12.2 BP倉&gt;180天零庫存</t>
    <phoneticPr fontId="3" type="noConversion"/>
  </si>
  <si>
    <t>20.1 ECR 變更導入</t>
    <phoneticPr fontId="3" type="noConversion"/>
  </si>
  <si>
    <t>改善組裝製程能力</t>
    <phoneticPr fontId="3" type="noConversion"/>
  </si>
  <si>
    <t>1.降低零件批間的差異性-新增＆訂定零件進料阻抗量測、訂定零件阻抗不佳清洗規則
2.訂定各型號最佳Dimple規格
3.降低FDR機台間量測差異-訂定標準阻抗使用SOP</t>
    <phoneticPr fontId="3" type="noConversion"/>
  </si>
  <si>
    <t>1.降低成品尺寸量測誤差-導入自動機量測
2.降低成品偏擺超規數量-訂定偏擺量測SOP/依不同成品型號訂定偏擺標準</t>
    <phoneticPr fontId="3" type="noConversion"/>
  </si>
  <si>
    <t>8.8 半成檢驗機台導入</t>
    <phoneticPr fontId="3" type="noConversion"/>
  </si>
  <si>
    <t>評估報告產生</t>
    <phoneticPr fontId="3" type="noConversion"/>
  </si>
  <si>
    <t>半成品檢驗及清洗後 TP 檢驗</t>
    <phoneticPr fontId="3" type="noConversion"/>
  </si>
  <si>
    <t>Ran</t>
    <phoneticPr fontId="3" type="noConversion"/>
  </si>
  <si>
    <t>Q2</t>
    <phoneticPr fontId="3" type="noConversion"/>
  </si>
  <si>
    <t>已於1/4提出5款套環需求，尚未有套環回廠</t>
    <phoneticPr fontId="3" type="noConversion"/>
  </si>
  <si>
    <t>已於1/4提出4款BA整列板需優先製作，Joseph已發包，治具尚未回廠</t>
    <phoneticPr fontId="3" type="noConversion"/>
  </si>
  <si>
    <t>治工具需改善整理累計82項，已完成48項</t>
    <phoneticPr fontId="3" type="noConversion"/>
  </si>
  <si>
    <t>人員換型號組裝需換座位，預計加入區域號碼標示</t>
    <phoneticPr fontId="3" type="noConversion"/>
  </si>
  <si>
    <t>1/13-1/29新增31149pcs工程確認報廢(資料待整理)</t>
    <phoneticPr fontId="3" type="noConversion"/>
  </si>
  <si>
    <t>依據11808503 TP清洗結果：零件前清洗有效用。預計再驗證BP &amp; BA…Due day：2/E</t>
    <phoneticPr fontId="3" type="noConversion"/>
  </si>
  <si>
    <t>自動機可作業型號治具數增加。預計與Queena討論並提出需求</t>
    <phoneticPr fontId="3" type="noConversion"/>
  </si>
  <si>
    <t>目前已區分自製&amp;外購標準流程，待文件化</t>
    <phoneticPr fontId="3" type="noConversion"/>
  </si>
  <si>
    <t>已有大部分站點時間資料，待文件化</t>
    <phoneticPr fontId="3" type="noConversion"/>
  </si>
  <si>
    <t>已與Jocelyn討論表單欄位需求並試run 1個月。QC尚有部分問題須修改，待修改後將與Ran討論系統化</t>
    <phoneticPr fontId="3" type="noConversion"/>
  </si>
  <si>
    <t>已有異常處置know how，待文件化</t>
    <phoneticPr fontId="3" type="noConversion"/>
  </si>
  <si>
    <t>目前暫定CNC自製零件來料時量測阻抗值，以卡控零件品質。</t>
    <phoneticPr fontId="3" type="noConversion"/>
  </si>
  <si>
    <t>1.現行作業型號挑批進行零件全洗,觀察外觀後髒汙比例
2.觀察清洗批的阻抗/彈力值變化
3.依11808503做實驗，洗TP/BP，產出良品3005pcs，需全洗(BA髒污，自動整列)</t>
    <phoneticPr fontId="3" type="noConversion"/>
  </si>
  <si>
    <t>請RD修改軟體偵測參數，Due date：3/E</t>
    <phoneticPr fontId="3" type="noConversion"/>
  </si>
  <si>
    <t>手動壓合機全型號規格訂定，Due date：2/3；自動/半自動壓合機全型號規格訂定，Due date：3/3</t>
    <phoneticPr fontId="3" type="noConversion"/>
  </si>
  <si>
    <t>05 pitch銅管壽命4000+/-100 pcs；08 pitch暫定7000+/-100 pcs</t>
    <phoneticPr fontId="3" type="noConversion"/>
  </si>
  <si>
    <t>已與Joseph討論不須拆裝工具的新式套環拆裝方式，治具已發包回廠</t>
    <phoneticPr fontId="3" type="noConversion"/>
  </si>
  <si>
    <t>Done，驗收表單已建立並上傳至DCC，文號：FM72383</t>
    <phoneticPr fontId="3" type="noConversion"/>
  </si>
  <si>
    <t>累積至W04完成7項異常處置流程</t>
    <phoneticPr fontId="3" type="noConversion"/>
  </si>
  <si>
    <t>Queena：
1.FDR新機導入
2.半自動壓合機新機導入
3.自動壓合機2.0導入
4.併批原則變更
5.壓合打點針R角變更</t>
    <phoneticPr fontId="3" type="noConversion"/>
  </si>
  <si>
    <t>8.9 功能性清洗及髒污清洗站點建置</t>
    <phoneticPr fontId="3" type="noConversion"/>
  </si>
  <si>
    <t>系統清洗條件訂定</t>
    <phoneticPr fontId="3" type="noConversion"/>
  </si>
  <si>
    <t>系統架構確認及制定</t>
    <phoneticPr fontId="3" type="noConversion"/>
  </si>
  <si>
    <t>系統上線</t>
    <phoneticPr fontId="3" type="noConversion"/>
  </si>
  <si>
    <t>8.10 外觀異常項目列印標籤</t>
    <phoneticPr fontId="3" type="noConversion"/>
  </si>
  <si>
    <t>外觀各異常零件自動列印標籤</t>
    <phoneticPr fontId="3" type="noConversion"/>
  </si>
  <si>
    <t>標籤格式設定</t>
    <phoneticPr fontId="3" type="noConversion"/>
  </si>
  <si>
    <t>Push 標籤機請購及進機時程確認</t>
    <phoneticPr fontId="3" type="noConversion"/>
  </si>
  <si>
    <t>Q2</t>
    <phoneticPr fontId="3" type="noConversion"/>
  </si>
  <si>
    <t>點檢清單已和品管討論並更新，待最後確定</t>
    <phoneticPr fontId="3" type="noConversion"/>
  </si>
  <si>
    <t>1.已建立上下板治具孔洞座標、尺寸、同心度檢測手法
2.探棒Rework可行性確認
3.探棒座的差異性與優化
4.探棒磨耗壽命追蹤</t>
    <phoneticPr fontId="3" type="noConversion"/>
  </si>
  <si>
    <t>舊機機況:輸入非中文字之造成當機列入sop
新機:移動平台無法移動，待列入sop。其他可能機況:將與JJ討論</t>
    <phoneticPr fontId="3" type="noConversion"/>
  </si>
  <si>
    <t>人員在組裝零件區以外檢到零件一律歸不知名零件</t>
    <phoneticPr fontId="3" type="noConversion"/>
  </si>
  <si>
    <t>大於200天共89批，其中報廢64批</t>
    <phoneticPr fontId="3" type="noConversion"/>
  </si>
  <si>
    <t>2/5備好零件，預計2/8開始實驗</t>
    <phoneticPr fontId="3" type="noConversion"/>
  </si>
  <si>
    <t>持續提出</t>
    <phoneticPr fontId="3" type="noConversion"/>
  </si>
  <si>
    <t>文件撰寫中</t>
    <phoneticPr fontId="3" type="noConversion"/>
  </si>
  <si>
    <t>待Jocelyn回覆修改點</t>
    <phoneticPr fontId="3" type="noConversion"/>
  </si>
  <si>
    <t>rule定義中</t>
    <phoneticPr fontId="3" type="noConversion"/>
  </si>
  <si>
    <t>Done</t>
    <phoneticPr fontId="3" type="noConversion"/>
  </si>
  <si>
    <t>已建檔,與工程進行最後確認中</t>
    <phoneticPr fontId="3" type="noConversion"/>
  </si>
  <si>
    <t>預計2/9(二)完成,簡易SOP Word檔</t>
    <phoneticPr fontId="3" type="noConversion"/>
  </si>
  <si>
    <t>完成05SAR3.2-P治具檢測,結果PASS</t>
    <phoneticPr fontId="3" type="noConversion"/>
  </si>
  <si>
    <t>思考需重新規畫建立成品外觀限度樣本模式</t>
    <phoneticPr fontId="3" type="noConversion"/>
  </si>
  <si>
    <t>擬定每工單進行結束退帳(料暫不退)，待下一筆投料則將前一筆餘料併入…1/29擬定，預計2/1開始測試</t>
    <phoneticPr fontId="3" type="noConversion"/>
  </si>
  <si>
    <t>討論中</t>
    <phoneticPr fontId="3" type="noConversion"/>
  </si>
  <si>
    <t>有初步手法,定義流程中</t>
    <phoneticPr fontId="3" type="noConversion"/>
  </si>
  <si>
    <t>3.1.3 治工具檢測標準手法訂定</t>
    <phoneticPr fontId="3" type="noConversion"/>
  </si>
  <si>
    <t>6.1.4 BA flange 位置查詢</t>
    <phoneticPr fontId="3" type="noConversion"/>
  </si>
  <si>
    <t>1.探棒夾持器實驗待工程確認後執行
2.已開始記錄探棒磨耗壽命狀況，並收集粗糙度等資訊</t>
    <phoneticPr fontId="3" type="noConversion"/>
  </si>
  <si>
    <t>Hovan 於2/9 提供手動壓合機規格，標示不清的部分已再請Hovan修改</t>
    <phoneticPr fontId="3" type="noConversion"/>
  </si>
  <si>
    <t>05SDR3.3-P BA整列治具已回廠
08SAB2.65-P BA整列板需求提出</t>
    <phoneticPr fontId="3" type="noConversion"/>
  </si>
  <si>
    <t>04SAR2.2-PB BA整列板需求提出</t>
    <phoneticPr fontId="3" type="noConversion"/>
  </si>
  <si>
    <t>分別開發05SDR3.3-P 機台/人工使用治具</t>
    <phoneticPr fontId="3" type="noConversion"/>
  </si>
  <si>
    <t>6.1.5 建立設備操作SOP</t>
    <phoneticPr fontId="3" type="noConversion"/>
  </si>
  <si>
    <t>Queena</t>
    <phoneticPr fontId="3" type="noConversion"/>
  </si>
  <si>
    <t>1.若急單及催料狀態，可全數投產
2.固定或備庫生產批，要排除臨時狀況備料時間，可先全數投產
3.若有同成品料號多張工單可投料，先取第一批投產</t>
    <phoneticPr fontId="3" type="noConversion"/>
  </si>
  <si>
    <t>目前因每月可生產料號限制(取決於採購出貨需求)，待與PC討論</t>
    <phoneticPr fontId="3" type="noConversion"/>
  </si>
  <si>
    <t>依零件庫存.來料&amp;整列狀況&amp;效率進行每日人員安排</t>
    <phoneticPr fontId="3" type="noConversion"/>
  </si>
  <si>
    <t>加入Plan tool工具(Ran製作)，節省排程時需開啟多個MES功能或表格確認時間，並且可較精確掌控後續投料量</t>
    <phoneticPr fontId="3" type="noConversion"/>
  </si>
  <si>
    <t>產線排貨控管表初版建立(列出每日組裝耗費人力),現況使用此版本進行線上排貨</t>
    <phoneticPr fontId="3" type="noConversion"/>
  </si>
  <si>
    <t>每日人員安排表格更新版本</t>
    <phoneticPr fontId="3" type="noConversion"/>
  </si>
  <si>
    <t>Done</t>
    <phoneticPr fontId="3" type="noConversion"/>
  </si>
  <si>
    <t>On-going</t>
    <phoneticPr fontId="3" type="noConversion"/>
  </si>
  <si>
    <t>On-going</t>
    <phoneticPr fontId="3" type="noConversion"/>
  </si>
  <si>
    <t>1.保留11801303-BA/BP/SP/TP各1400pcs進行實驗(洗TP)</t>
    <phoneticPr fontId="3" type="noConversion"/>
  </si>
  <si>
    <t>1. 更換實驗型號： 11504403
2. 作業前全檢TP髒污狀況：78 pcs/1400 pcs</t>
    <phoneticPr fontId="3" type="noConversion"/>
  </si>
  <si>
    <t>待成品髒汙驗證結果出爐，再評估</t>
    <phoneticPr fontId="3" type="noConversion"/>
  </si>
  <si>
    <t>9.1.1訂定驗證針標準作業流程</t>
    <phoneticPr fontId="3" type="noConversion"/>
  </si>
  <si>
    <t>Jay</t>
    <phoneticPr fontId="3" type="noConversion"/>
  </si>
  <si>
    <t>2/E</t>
    <phoneticPr fontId="3" type="noConversion"/>
  </si>
  <si>
    <t>2.3.4 座位安排規則訂定與系統化</t>
    <phoneticPr fontId="3" type="noConversion"/>
  </si>
  <si>
    <t>3.1.2 治具盤點.發包</t>
    <phoneticPr fontId="3" type="noConversion"/>
  </si>
  <si>
    <t>Arlene</t>
    <phoneticPr fontId="3" type="noConversion"/>
  </si>
  <si>
    <t>3.1.7 完成治具功能檢測</t>
    <phoneticPr fontId="3" type="noConversion"/>
  </si>
  <si>
    <t>持續進行</t>
    <phoneticPr fontId="3" type="noConversion"/>
  </si>
  <si>
    <t>4/E</t>
    <phoneticPr fontId="3" type="noConversion"/>
  </si>
  <si>
    <t>Arlene</t>
    <phoneticPr fontId="3" type="noConversion"/>
  </si>
  <si>
    <t>持續進行</t>
    <phoneticPr fontId="3" type="noConversion"/>
  </si>
  <si>
    <t>陸續提供成品與至工具圖面供Peter評估作業可行性</t>
    <phoneticPr fontId="3" type="noConversion"/>
  </si>
  <si>
    <t>12.3 BD倉&gt;7D 零庫存</t>
    <phoneticPr fontId="3" type="noConversion"/>
  </si>
  <si>
    <t>持續進行</t>
    <phoneticPr fontId="3" type="noConversion"/>
  </si>
  <si>
    <t>3.1.8 阻抗不良分析
(可by型號.TP頭型.BP頭型.dimple點大小.gap大小)</t>
    <phoneticPr fontId="3" type="noConversion"/>
  </si>
  <si>
    <t>12.4 BA.AD倉小批量庫存(&lt;150pcs)處置確認</t>
    <phoneticPr fontId="3" type="noConversion"/>
  </si>
  <si>
    <t>2/E</t>
    <phoneticPr fontId="3" type="noConversion"/>
  </si>
  <si>
    <t>8.6.2建立檢視畫面及查詢</t>
    <phoneticPr fontId="3" type="noConversion"/>
  </si>
  <si>
    <t>Jay</t>
    <phoneticPr fontId="3" type="noConversion"/>
  </si>
  <si>
    <r>
      <t xml:space="preserve">8.6.1 </t>
    </r>
    <r>
      <rPr>
        <sz val="12"/>
        <color theme="1"/>
        <rFont val="微軟正黑體"/>
        <family val="2"/>
        <charset val="136"/>
      </rPr>
      <t>測試條件同步HQ確認</t>
    </r>
    <phoneticPr fontId="3" type="noConversion"/>
  </si>
  <si>
    <t>2/E</t>
    <phoneticPr fontId="3" type="noConversion"/>
  </si>
  <si>
    <t>2/17 完成,宣導單檔案</t>
    <phoneticPr fontId="3" type="noConversion"/>
  </si>
  <si>
    <t>1. [2021/Q1採購每月下單計畫]需求對應的FDR治具清點完成
2. 開立17項FDR治具補量需求單,進行中</t>
    <phoneticPr fontId="3" type="noConversion"/>
  </si>
  <si>
    <t>換批作業時須將原批次零件管空管歸回</t>
    <phoneticPr fontId="3" type="noConversion"/>
  </si>
  <si>
    <t>已完成0.5pitch查詢</t>
    <phoneticPr fontId="3" type="noConversion"/>
  </si>
  <si>
    <t>無</t>
    <phoneticPr fontId="3" type="noConversion"/>
  </si>
  <si>
    <t>總公司已提供指定治具圖面,請兆羽更改材質中</t>
    <phoneticPr fontId="3" type="noConversion"/>
  </si>
  <si>
    <t>請總公司工程提供指定治具圖面</t>
    <phoneticPr fontId="3" type="noConversion"/>
  </si>
  <si>
    <t>待3.1.3完成後</t>
    <phoneticPr fontId="3" type="noConversion"/>
  </si>
  <si>
    <t>流程建立中</t>
    <phoneticPr fontId="3" type="noConversion"/>
  </si>
  <si>
    <t>與Joseph確認後，需另外提供本洲需求規格型號及表格，供HQ填寫</t>
    <phoneticPr fontId="3" type="noConversion"/>
  </si>
  <si>
    <t>與Queena討論後，420 pcs為目前可作業最大量</t>
    <phoneticPr fontId="3" type="noConversion"/>
  </si>
  <si>
    <t>實驗持續進行中。W07初步結論：
1.小量零件清洗有效  2.大量零件清洗(BA)易造成洗劑殘留
3. 整列治具會造成BA髒污</t>
    <phoneticPr fontId="3" type="noConversion"/>
  </si>
  <si>
    <t>日期</t>
    <phoneticPr fontId="20" type="noConversion"/>
  </si>
  <si>
    <t>料號</t>
    <phoneticPr fontId="20" type="noConversion"/>
  </si>
  <si>
    <t>規格</t>
    <phoneticPr fontId="20" type="noConversion"/>
  </si>
  <si>
    <t>Plan - 入庫</t>
    <phoneticPr fontId="20" type="noConversion"/>
  </si>
  <si>
    <t>Plan - 調撥</t>
    <phoneticPr fontId="20" type="noConversion"/>
  </si>
  <si>
    <t>Wait Issue</t>
    <phoneticPr fontId="20" type="noConversion"/>
  </si>
  <si>
    <t>組裝 - 待作業</t>
    <phoneticPr fontId="20" type="noConversion"/>
  </si>
  <si>
    <t>組裝 - 作業中</t>
    <phoneticPr fontId="20" type="noConversion"/>
  </si>
  <si>
    <t>壓合 - 待作業</t>
    <phoneticPr fontId="20" type="noConversion"/>
  </si>
  <si>
    <t>壓合 - 作業中</t>
    <phoneticPr fontId="20" type="noConversion"/>
  </si>
  <si>
    <t>Daily - 入庫</t>
    <phoneticPr fontId="20" type="noConversion"/>
  </si>
  <si>
    <t>MTD - 入庫</t>
    <phoneticPr fontId="20" type="noConversion"/>
  </si>
  <si>
    <t>Daily - 調撥</t>
    <phoneticPr fontId="20" type="noConversion"/>
  </si>
  <si>
    <t>MTD - 調撥</t>
    <phoneticPr fontId="20" type="noConversion"/>
  </si>
  <si>
    <t>外觀產出</t>
    <phoneticPr fontId="20" type="noConversion"/>
  </si>
  <si>
    <t>備註</t>
    <phoneticPr fontId="20" type="noConversion"/>
  </si>
  <si>
    <t>11220302</t>
  </si>
  <si>
    <t>02SAB3.6-P</t>
    <phoneticPr fontId="20" type="noConversion"/>
  </si>
  <si>
    <t>11409502</t>
  </si>
  <si>
    <t>035SAB4.3-B</t>
    <phoneticPr fontId="20" type="noConversion"/>
  </si>
  <si>
    <t>P1912010</t>
  </si>
  <si>
    <t>035SAR2.25-P</t>
    <phoneticPr fontId="20" type="noConversion"/>
  </si>
  <si>
    <t>11D02903</t>
  </si>
  <si>
    <t>035SBR3.3-P</t>
    <phoneticPr fontId="20" type="noConversion"/>
  </si>
  <si>
    <t>03SAB4.3-B</t>
  </si>
  <si>
    <t>外購零件，1/29到料10K</t>
  </si>
  <si>
    <t>11302603</t>
  </si>
  <si>
    <t>03SAB4.3-PA</t>
    <phoneticPr fontId="20" type="noConversion"/>
  </si>
  <si>
    <t>自製零件，TP/BP待後製程2/1送回11K/9K</t>
  </si>
  <si>
    <t>P2007040</t>
  </si>
  <si>
    <t>03SBB3.2-P</t>
    <phoneticPr fontId="20" type="noConversion"/>
  </si>
  <si>
    <t>P1702060</t>
  </si>
  <si>
    <t>04SAB2.2-PA</t>
    <phoneticPr fontId="20" type="noConversion"/>
  </si>
  <si>
    <t>P0M04000016-0</t>
  </si>
  <si>
    <t>04SAB3.3-F</t>
  </si>
  <si>
    <t>11406303</t>
  </si>
  <si>
    <t>04SAB3.3-PK</t>
    <phoneticPr fontId="20" type="noConversion"/>
  </si>
  <si>
    <t>04SAR2.2-PB</t>
    <phoneticPr fontId="20" type="noConversion"/>
  </si>
  <si>
    <t>04SAR3.3-PD</t>
    <phoneticPr fontId="20" type="noConversion"/>
  </si>
  <si>
    <t>11404603</t>
  </si>
  <si>
    <t>04SAR3.3-PI</t>
    <phoneticPr fontId="20" type="noConversion"/>
  </si>
  <si>
    <t>11406503</t>
  </si>
  <si>
    <t>04SAR3.3-PJ</t>
    <phoneticPr fontId="20" type="noConversion"/>
  </si>
  <si>
    <t>自製零件，庫存12K</t>
  </si>
  <si>
    <t>10200400403</t>
  </si>
  <si>
    <t>04SAR4.8</t>
    <phoneticPr fontId="20" type="noConversion"/>
  </si>
  <si>
    <t>11409703</t>
  </si>
  <si>
    <t>04SCB4.85-P</t>
    <phoneticPr fontId="20" type="noConversion"/>
  </si>
  <si>
    <t>P1710032</t>
  </si>
  <si>
    <t>04SCB4.85-P</t>
    <phoneticPr fontId="20" type="noConversion"/>
  </si>
  <si>
    <t>05SAR3.2-HT</t>
    <phoneticPr fontId="20" type="noConversion"/>
  </si>
  <si>
    <t>05SAR3.2-P</t>
    <phoneticPr fontId="20" type="noConversion"/>
  </si>
  <si>
    <t>11505202</t>
  </si>
  <si>
    <t>05SAR4.3-A</t>
    <phoneticPr fontId="20" type="noConversion"/>
  </si>
  <si>
    <t>11504403</t>
  </si>
  <si>
    <t>05SAR4.3-P</t>
    <phoneticPr fontId="20" type="noConversion"/>
  </si>
  <si>
    <t>自製零件，庫存16K</t>
  </si>
  <si>
    <t>11501202</t>
  </si>
  <si>
    <t>05SCB3.6</t>
    <phoneticPr fontId="20" type="noConversion"/>
  </si>
  <si>
    <t>11506202</t>
  </si>
  <si>
    <t>05SCR3.6-A</t>
    <phoneticPr fontId="20" type="noConversion"/>
  </si>
  <si>
    <t>05SDR3.2</t>
    <phoneticPr fontId="20" type="noConversion"/>
  </si>
  <si>
    <t>1020050075K</t>
  </si>
  <si>
    <t>05SDR3.3-P</t>
    <phoneticPr fontId="20" type="noConversion"/>
  </si>
  <si>
    <t>10200801201</t>
  </si>
  <si>
    <t>08DAR4.9</t>
    <phoneticPr fontId="20" type="noConversion"/>
  </si>
  <si>
    <t>11801303</t>
  </si>
  <si>
    <t>08SAB2.65-P</t>
    <phoneticPr fontId="20" type="noConversion"/>
  </si>
  <si>
    <t>08SAB3.0-P</t>
    <phoneticPr fontId="20" type="noConversion"/>
  </si>
  <si>
    <t>11800702</t>
  </si>
  <si>
    <t>08SAB3.6</t>
    <phoneticPr fontId="20" type="noConversion"/>
  </si>
  <si>
    <t>08SAB3.6-B</t>
  </si>
  <si>
    <t>08SAB3.6-P</t>
  </si>
  <si>
    <t>11806803</t>
  </si>
  <si>
    <t>08SAB4.85-P</t>
    <phoneticPr fontId="20" type="noConversion"/>
  </si>
  <si>
    <t>P1710023</t>
  </si>
  <si>
    <t>08SAB4.85-PD</t>
    <phoneticPr fontId="20" type="noConversion"/>
  </si>
  <si>
    <t>10200801143</t>
  </si>
  <si>
    <t>08SAR2.65</t>
    <phoneticPr fontId="20" type="noConversion"/>
  </si>
  <si>
    <t>11806103</t>
  </si>
  <si>
    <t>08SAR3.0-P</t>
    <phoneticPr fontId="20" type="noConversion"/>
  </si>
  <si>
    <t>P1810021</t>
  </si>
  <si>
    <t>08SBB4.85-A</t>
    <phoneticPr fontId="20" type="noConversion"/>
  </si>
  <si>
    <t>08SDAR4.9</t>
  </si>
  <si>
    <t>外購零件，庫存4K</t>
  </si>
  <si>
    <t>1020100020B</t>
  </si>
  <si>
    <t>10SAR4.46-B</t>
    <phoneticPr fontId="20" type="noConversion"/>
  </si>
  <si>
    <t>初步規劃於每日人員作業安排表加入組裝座位安排</t>
    <phoneticPr fontId="3" type="noConversion"/>
  </si>
  <si>
    <t>實際座位已完成位置標示</t>
    <phoneticPr fontId="3" type="noConversion"/>
  </si>
  <si>
    <t>季保、月保草稿已完成--&gt;待靖雯確認</t>
    <phoneticPr fontId="3" type="noConversion"/>
  </si>
  <si>
    <t>確認手法與量測治具後訂定SOP</t>
    <phoneticPr fontId="3" type="noConversion"/>
  </si>
  <si>
    <t>已完成0.4pitch查詢</t>
    <phoneticPr fontId="3" type="noConversion"/>
  </si>
  <si>
    <t>預計3/1-3/13完成庫齡&gt;7D且超過100pcs成品調撥</t>
    <phoneticPr fontId="3" type="noConversion"/>
  </si>
  <si>
    <t>PC回覆要查詢零件對應的成品針料號</t>
    <phoneticPr fontId="3" type="noConversion"/>
  </si>
  <si>
    <t>持續進行中</t>
    <phoneticPr fontId="3" type="noConversion"/>
  </si>
  <si>
    <t>收集曾發生的機況列入OCAP</t>
    <phoneticPr fontId="3" type="noConversion"/>
  </si>
  <si>
    <t>已撰寫OCAP給Liz，持續新增</t>
    <phoneticPr fontId="3" type="noConversion"/>
  </si>
  <si>
    <t>待提出</t>
    <phoneticPr fontId="3" type="noConversion"/>
  </si>
  <si>
    <t>待提出</t>
    <phoneticPr fontId="3" type="noConversion"/>
  </si>
  <si>
    <t>已撰寫平躺治具SOP給靖雯</t>
    <phoneticPr fontId="3" type="noConversion"/>
  </si>
  <si>
    <t>修改後待與靖雯討論</t>
    <phoneticPr fontId="3" type="noConversion"/>
  </si>
  <si>
    <t>已完成0.8、1.0pitch查詢</t>
    <phoneticPr fontId="3" type="noConversion"/>
  </si>
  <si>
    <t>無版本零件報廢351.2K
(AD倉329.6K/21.6K)</t>
    <phoneticPr fontId="3" type="noConversion"/>
  </si>
  <si>
    <t>Hovan已提出</t>
    <phoneticPr fontId="3" type="noConversion"/>
  </si>
  <si>
    <t>測試OK</t>
    <phoneticPr fontId="3" type="noConversion"/>
  </si>
  <si>
    <t>12.1版完成，待系統上線</t>
    <phoneticPr fontId="3" type="noConversion"/>
  </si>
  <si>
    <t>2.3 加強混料檢出</t>
    <phoneticPr fontId="3" type="noConversion"/>
  </si>
  <si>
    <t>2.3.1 FDR全測</t>
    <phoneticPr fontId="3" type="noConversion"/>
  </si>
  <si>
    <t>3.3.3 dimple深度距離標準化</t>
    <phoneticPr fontId="3" type="noConversion"/>
  </si>
  <si>
    <t>8.11 dimple深度距離系統化</t>
    <phoneticPr fontId="3" type="noConversion"/>
  </si>
  <si>
    <t>5.1.2 建立驗證管控表</t>
    <phoneticPr fontId="3" type="noConversion"/>
  </si>
  <si>
    <t>3/E</t>
    <phoneticPr fontId="3" type="noConversion"/>
  </si>
  <si>
    <t>治具改善</t>
    <phoneticPr fontId="3" type="noConversion"/>
  </si>
  <si>
    <t>轉接環變更夾爪式轉接環</t>
    <phoneticPr fontId="3" type="noConversion"/>
  </si>
  <si>
    <t>Queena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</si>
</sst>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;@"/>
    <numFmt numFmtId="177" formatCode="0.0%"/>
    <numFmt numFmtId="178" formatCode="m&quot;月&quot;d&quot;日&quot;"/>
    <numFmt numFmtId="179" formatCode="#,##0_ "/>
    <numFmt numFmtId="180" formatCode="yyyy/m/d;@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12"/>
      <name val="Calibri"/>
      <family val="2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1"/>
      <name val="Calibri"/>
      <family val="2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theme="0"/>
      <name val="Calibri"/>
      <family val="2"/>
    </font>
    <font>
      <sz val="12"/>
      <color theme="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</cellStyleXfs>
  <cellXfs count="191">
    <xf numFmtId="0" fontId="0" fillId="0" borderId="0" xfId="0">
      <alignment vertical="center"/>
    </xf>
    <xf numFmtId="0" fontId="2" fillId="0" borderId="0" xfId="1" applyFont="1">
      <alignment vertical="center"/>
    </xf>
    <xf numFmtId="176" fontId="2" fillId="0" borderId="0" xfId="1" applyNumberFormat="1" applyFont="1">
      <alignment vertical="center"/>
    </xf>
    <xf numFmtId="0" fontId="4" fillId="0" borderId="0" xfId="1" applyFont="1">
      <alignment vertical="center"/>
    </xf>
    <xf numFmtId="176" fontId="5" fillId="0" borderId="4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4" xfId="1" applyFont="1" applyFill="1" applyBorder="1" applyAlignment="1">
      <alignment horizontal="left" vertical="center" wrapText="1"/>
    </xf>
    <xf numFmtId="0" fontId="11" fillId="3" borderId="0" xfId="1" applyFont="1" applyFill="1">
      <alignment vertical="center"/>
    </xf>
    <xf numFmtId="0" fontId="11" fillId="3" borderId="0" xfId="1" applyFont="1" applyFill="1" applyAlignment="1">
      <alignment vertical="center"/>
    </xf>
    <xf numFmtId="0" fontId="12" fillId="3" borderId="4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177" fontId="5" fillId="0" borderId="4" xfId="1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left" vertical="center"/>
    </xf>
    <xf numFmtId="0" fontId="2" fillId="6" borderId="0" xfId="1" applyFont="1" applyFill="1">
      <alignment vertical="center"/>
    </xf>
    <xf numFmtId="0" fontId="9" fillId="6" borderId="0" xfId="1" applyFont="1" applyFill="1" applyAlignment="1">
      <alignment horizontal="center" vertical="center"/>
    </xf>
    <xf numFmtId="0" fontId="5" fillId="0" borderId="0" xfId="0" applyFont="1" applyAlignment="1"/>
    <xf numFmtId="0" fontId="1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/>
    </xf>
    <xf numFmtId="176" fontId="5" fillId="0" borderId="9" xfId="0" applyNumberFormat="1" applyFont="1" applyFill="1" applyBorder="1" applyAlignment="1">
      <alignment horizontal="center"/>
    </xf>
    <xf numFmtId="176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179" fontId="5" fillId="0" borderId="9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176" fontId="5" fillId="0" borderId="4" xfId="0" applyNumberFormat="1" applyFont="1" applyFill="1" applyBorder="1" applyAlignment="1">
      <alignment horizontal="center"/>
    </xf>
    <xf numFmtId="17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179" fontId="5" fillId="0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176" fontId="5" fillId="9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176" fontId="5" fillId="9" borderId="4" xfId="0" applyNumberFormat="1" applyFont="1" applyFill="1" applyBorder="1" applyAlignment="1">
      <alignment horizontal="center" vertical="center"/>
    </xf>
    <xf numFmtId="0" fontId="5" fillId="2" borderId="0" xfId="0" applyFont="1" applyFill="1" applyAlignment="1"/>
    <xf numFmtId="0" fontId="14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179" fontId="14" fillId="0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79" fontId="5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4" fillId="0" borderId="4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9" fontId="5" fillId="9" borderId="4" xfId="0" applyNumberFormat="1" applyFont="1" applyFill="1" applyBorder="1" applyAlignment="1">
      <alignment horizontal="center"/>
    </xf>
    <xf numFmtId="0" fontId="15" fillId="0" borderId="0" xfId="0" applyFont="1" applyAlignment="1"/>
    <xf numFmtId="0" fontId="5" fillId="7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/>
    <xf numFmtId="176" fontId="5" fillId="5" borderId="4" xfId="0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176" fontId="14" fillId="0" borderId="4" xfId="0" applyNumberFormat="1" applyFont="1" applyBorder="1" applyAlignment="1">
      <alignment horizontal="center"/>
    </xf>
    <xf numFmtId="0" fontId="14" fillId="0" borderId="0" xfId="0" applyFont="1" applyAlignment="1"/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2" fillId="3" borderId="5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vertical="center" wrapText="1"/>
    </xf>
    <xf numFmtId="0" fontId="6" fillId="6" borderId="4" xfId="1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4" xfId="1" applyFont="1" applyBorder="1">
      <alignment vertical="center"/>
    </xf>
    <xf numFmtId="0" fontId="9" fillId="2" borderId="4" xfId="1" applyFont="1" applyFill="1" applyBorder="1">
      <alignment vertical="center"/>
    </xf>
    <xf numFmtId="177" fontId="5" fillId="0" borderId="4" xfId="0" applyNumberFormat="1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horizontal="left" vertical="center"/>
    </xf>
    <xf numFmtId="177" fontId="6" fillId="0" borderId="4" xfId="0" applyNumberFormat="1" applyFont="1" applyFill="1" applyBorder="1" applyAlignment="1">
      <alignment horizontal="left" vertical="center"/>
    </xf>
    <xf numFmtId="0" fontId="8" fillId="2" borderId="4" xfId="1" applyFont="1" applyFill="1" applyBorder="1">
      <alignment vertical="center"/>
    </xf>
    <xf numFmtId="0" fontId="6" fillId="0" borderId="4" xfId="1" applyFont="1" applyBorder="1">
      <alignment vertical="center"/>
    </xf>
    <xf numFmtId="0" fontId="12" fillId="3" borderId="0" xfId="1" applyFont="1" applyFill="1">
      <alignment vertical="center"/>
    </xf>
    <xf numFmtId="0" fontId="12" fillId="3" borderId="5" xfId="1" applyFont="1" applyFill="1" applyBorder="1" applyAlignment="1">
      <alignment horizontal="center" vertical="center" wrapText="1"/>
    </xf>
    <xf numFmtId="176" fontId="12" fillId="3" borderId="5" xfId="1" applyNumberFormat="1" applyFont="1" applyFill="1" applyBorder="1" applyAlignment="1">
      <alignment horizontal="center" vertical="center" wrapText="1"/>
    </xf>
    <xf numFmtId="0" fontId="5" fillId="0" borderId="0" xfId="1" applyFont="1">
      <alignment vertical="center"/>
    </xf>
    <xf numFmtId="0" fontId="6" fillId="2" borderId="4" xfId="1" applyFont="1" applyFill="1" applyBorder="1" applyAlignment="1">
      <alignment horizontal="left" vertical="center" wrapText="1"/>
    </xf>
    <xf numFmtId="9" fontId="5" fillId="2" borderId="4" xfId="1" applyNumberFormat="1" applyFont="1" applyFill="1" applyBorder="1" applyAlignment="1">
      <alignment horizontal="center" vertical="center"/>
    </xf>
    <xf numFmtId="176" fontId="5" fillId="2" borderId="4" xfId="1" applyNumberFormat="1" applyFont="1" applyFill="1" applyBorder="1" applyAlignment="1">
      <alignment horizontal="center" vertical="center"/>
    </xf>
    <xf numFmtId="0" fontId="5" fillId="2" borderId="4" xfId="1" applyFont="1" applyFill="1" applyBorder="1">
      <alignment vertical="center"/>
    </xf>
    <xf numFmtId="176" fontId="5" fillId="0" borderId="4" xfId="1" applyNumberFormat="1" applyFont="1" applyBorder="1">
      <alignment vertical="center"/>
    </xf>
    <xf numFmtId="9" fontId="5" fillId="0" borderId="4" xfId="1" applyNumberFormat="1" applyFont="1" applyBorder="1" applyAlignment="1">
      <alignment horizontal="center" vertical="center"/>
    </xf>
    <xf numFmtId="0" fontId="10" fillId="6" borderId="4" xfId="1" applyFont="1" applyFill="1" applyBorder="1">
      <alignment vertical="center"/>
    </xf>
    <xf numFmtId="9" fontId="10" fillId="6" borderId="4" xfId="1" applyNumberFormat="1" applyFont="1" applyFill="1" applyBorder="1" applyAlignment="1">
      <alignment horizontal="center" vertical="center"/>
    </xf>
    <xf numFmtId="176" fontId="5" fillId="6" borderId="4" xfId="1" applyNumberFormat="1" applyFont="1" applyFill="1" applyBorder="1" applyAlignment="1">
      <alignment horizontal="center" vertical="center"/>
    </xf>
    <xf numFmtId="178" fontId="10" fillId="6" borderId="4" xfId="1" applyNumberFormat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176" fontId="9" fillId="2" borderId="4" xfId="1" applyNumberFormat="1" applyFont="1" applyFill="1" applyBorder="1">
      <alignment vertical="center"/>
    </xf>
    <xf numFmtId="0" fontId="5" fillId="0" borderId="4" xfId="0" applyFont="1" applyFill="1" applyBorder="1" applyAlignment="1">
      <alignment horizontal="left" vertical="center"/>
    </xf>
    <xf numFmtId="9" fontId="5" fillId="0" borderId="4" xfId="0" applyNumberFormat="1" applyFont="1" applyFill="1" applyBorder="1" applyAlignment="1">
      <alignment horizontal="left" vertical="center"/>
    </xf>
    <xf numFmtId="177" fontId="5" fillId="0" borderId="4" xfId="0" applyNumberFormat="1" applyFont="1" applyFill="1" applyBorder="1" applyAlignment="1">
      <alignment horizontal="left" vertical="center"/>
    </xf>
    <xf numFmtId="176" fontId="9" fillId="2" borderId="4" xfId="1" applyNumberFormat="1" applyFont="1" applyFill="1" applyBorder="1" applyAlignment="1">
      <alignment horizontal="center" vertical="center"/>
    </xf>
    <xf numFmtId="9" fontId="5" fillId="0" borderId="4" xfId="1" applyNumberFormat="1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left" vertical="center"/>
    </xf>
    <xf numFmtId="9" fontId="10" fillId="0" borderId="4" xfId="1" applyNumberFormat="1" applyFont="1" applyFill="1" applyBorder="1" applyAlignment="1">
      <alignment horizontal="center" vertical="center"/>
    </xf>
    <xf numFmtId="176" fontId="10" fillId="0" borderId="4" xfId="1" applyNumberFormat="1" applyFont="1" applyFill="1" applyBorder="1" applyAlignment="1">
      <alignment horizontal="center" vertical="center"/>
    </xf>
    <xf numFmtId="176" fontId="5" fillId="0" borderId="4" xfId="1" applyNumberFormat="1" applyFont="1" applyFill="1" applyBorder="1" applyAlignment="1">
      <alignment horizontal="center" vertical="center"/>
    </xf>
    <xf numFmtId="9" fontId="10" fillId="0" borderId="4" xfId="0" applyNumberFormat="1" applyFont="1" applyFill="1" applyBorder="1" applyAlignment="1">
      <alignment horizontal="left" vertical="center"/>
    </xf>
    <xf numFmtId="0" fontId="5" fillId="0" borderId="4" xfId="1" applyFont="1" applyFill="1" applyBorder="1">
      <alignment vertical="center"/>
    </xf>
    <xf numFmtId="176" fontId="5" fillId="0" borderId="4" xfId="1" applyNumberFormat="1" applyFont="1" applyFill="1" applyBorder="1">
      <alignment vertical="center"/>
    </xf>
    <xf numFmtId="10" fontId="10" fillId="0" borderId="4" xfId="0" applyNumberFormat="1" applyFont="1" applyFill="1" applyBorder="1">
      <alignment vertical="center"/>
    </xf>
    <xf numFmtId="9" fontId="6" fillId="0" borderId="4" xfId="1" applyNumberFormat="1" applyFont="1" applyFill="1" applyBorder="1" applyAlignment="1">
      <alignment horizontal="center" vertical="center"/>
    </xf>
    <xf numFmtId="176" fontId="10" fillId="0" borderId="4" xfId="1" applyNumberFormat="1" applyFont="1" applyBorder="1" applyAlignment="1">
      <alignment horizontal="center" vertical="center"/>
    </xf>
    <xf numFmtId="10" fontId="6" fillId="0" borderId="4" xfId="0" applyNumberFormat="1" applyFont="1" applyFill="1" applyBorder="1" applyAlignment="1">
      <alignment horizontal="left" vertical="center"/>
    </xf>
    <xf numFmtId="9" fontId="6" fillId="0" borderId="4" xfId="1" applyNumberFormat="1" applyFont="1" applyBorder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/>
    </xf>
    <xf numFmtId="9" fontId="9" fillId="2" borderId="4" xfId="1" applyNumberFormat="1" applyFont="1" applyFill="1" applyBorder="1" applyAlignment="1">
      <alignment horizontal="center" vertical="center"/>
    </xf>
    <xf numFmtId="9" fontId="9" fillId="2" borderId="4" xfId="1" applyNumberFormat="1" applyFont="1" applyFill="1" applyBorder="1" applyAlignment="1">
      <alignment horizontal="center" vertical="center" wrapText="1"/>
    </xf>
    <xf numFmtId="176" fontId="9" fillId="2" borderId="4" xfId="1" applyNumberFormat="1" applyFont="1" applyFill="1" applyBorder="1" applyAlignment="1">
      <alignment horizontal="center" vertical="center" wrapText="1"/>
    </xf>
    <xf numFmtId="9" fontId="5" fillId="0" borderId="4" xfId="1" applyNumberFormat="1" applyFont="1" applyBorder="1" applyAlignment="1">
      <alignment horizontal="center" vertical="center" wrapText="1"/>
    </xf>
    <xf numFmtId="176" fontId="5" fillId="0" borderId="4" xfId="1" applyNumberFormat="1" applyFont="1" applyBorder="1" applyAlignment="1">
      <alignment horizontal="center" vertical="center" wrapText="1"/>
    </xf>
    <xf numFmtId="176" fontId="6" fillId="0" borderId="4" xfId="1" applyNumberFormat="1" applyFont="1" applyFill="1" applyBorder="1" applyAlignment="1">
      <alignment horizontal="center" vertical="center"/>
    </xf>
    <xf numFmtId="0" fontId="6" fillId="2" borderId="4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4" xfId="1" applyFont="1" applyFill="1" applyBorder="1" applyAlignment="1">
      <alignment horizontal="left" vertical="top"/>
    </xf>
    <xf numFmtId="0" fontId="5" fillId="0" borderId="4" xfId="1" applyFont="1" applyFill="1" applyBorder="1" applyAlignment="1">
      <alignment horizontal="left" vertical="center" wrapText="1"/>
    </xf>
    <xf numFmtId="177" fontId="5" fillId="0" borderId="3" xfId="1" applyNumberFormat="1" applyFont="1" applyFill="1" applyBorder="1" applyAlignment="1">
      <alignment horizontal="left" vertical="center" wrapText="1"/>
    </xf>
    <xf numFmtId="0" fontId="12" fillId="3" borderId="0" xfId="1" applyFont="1" applyFill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horizontal="left" vertical="center" wrapText="1"/>
    </xf>
    <xf numFmtId="0" fontId="5" fillId="0" borderId="3" xfId="1" applyFont="1" applyBorder="1" applyAlignment="1">
      <alignment vertical="center" wrapText="1"/>
    </xf>
    <xf numFmtId="177" fontId="9" fillId="0" borderId="3" xfId="1" applyNumberFormat="1" applyFont="1" applyFill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/>
    </xf>
    <xf numFmtId="0" fontId="12" fillId="3" borderId="4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6" borderId="4" xfId="1" applyFont="1" applyFill="1" applyBorder="1" applyAlignment="1">
      <alignment horizontal="left" vertical="center" wrapText="1"/>
    </xf>
    <xf numFmtId="177" fontId="10" fillId="6" borderId="3" xfId="1" applyNumberFormat="1" applyFont="1" applyFill="1" applyBorder="1" applyAlignment="1">
      <alignment horizontal="center" vertical="center" wrapText="1"/>
    </xf>
    <xf numFmtId="177" fontId="5" fillId="0" borderId="3" xfId="1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5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9" fontId="10" fillId="0" borderId="4" xfId="0" applyNumberFormat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19" fillId="0" borderId="0" xfId="2" applyFont="1" applyFill="1" applyAlignment="1">
      <alignment vertical="center"/>
    </xf>
    <xf numFmtId="0" fontId="19" fillId="10" borderId="0" xfId="2" applyFill="1" applyAlignment="1">
      <alignment horizontal="center" vertical="center"/>
    </xf>
    <xf numFmtId="180" fontId="19" fillId="10" borderId="0" xfId="2" applyNumberFormat="1" applyFill="1" applyAlignment="1">
      <alignment horizontal="center" vertical="center"/>
    </xf>
    <xf numFmtId="180" fontId="19" fillId="0" borderId="0" xfId="2" applyNumberFormat="1" applyAlignment="1">
      <alignment horizontal="center" vertical="center"/>
    </xf>
    <xf numFmtId="0" fontId="19" fillId="0" borderId="0" xfId="2">
      <alignment vertical="center"/>
    </xf>
    <xf numFmtId="0" fontId="19" fillId="0" borderId="0" xfId="2" applyFont="1" applyFill="1" applyAlignment="1">
      <alignment horizontal="center" vertical="center"/>
    </xf>
    <xf numFmtId="0" fontId="19" fillId="0" borderId="0" xfId="2" applyAlignment="1">
      <alignment horizontal="center" vertical="center"/>
    </xf>
    <xf numFmtId="3" fontId="19" fillId="0" borderId="0" xfId="2" applyNumberFormat="1">
      <alignment vertical="center"/>
    </xf>
    <xf numFmtId="0" fontId="19" fillId="0" borderId="0" xfId="2" applyFont="1" applyFill="1" applyAlignment="1">
      <alignment horizontal="center"/>
    </xf>
    <xf numFmtId="0" fontId="5" fillId="11" borderId="0" xfId="1" applyFont="1" applyFill="1">
      <alignment vertical="center"/>
    </xf>
    <xf numFmtId="0" fontId="6" fillId="11" borderId="4" xfId="1" applyFont="1" applyFill="1" applyBorder="1" applyAlignment="1">
      <alignment horizontal="left" vertical="center" wrapText="1"/>
    </xf>
    <xf numFmtId="0" fontId="10" fillId="11" borderId="4" xfId="1" applyFont="1" applyFill="1" applyBorder="1" applyAlignment="1">
      <alignment horizontal="left" vertical="center" wrapText="1"/>
    </xf>
    <xf numFmtId="9" fontId="10" fillId="11" borderId="4" xfId="1" applyNumberFormat="1" applyFont="1" applyFill="1" applyBorder="1" applyAlignment="1">
      <alignment horizontal="center" vertical="center"/>
    </xf>
    <xf numFmtId="176" fontId="5" fillId="11" borderId="4" xfId="1" applyNumberFormat="1" applyFont="1" applyFill="1" applyBorder="1" applyAlignment="1">
      <alignment horizontal="center" vertical="center"/>
    </xf>
    <xf numFmtId="176" fontId="10" fillId="11" borderId="4" xfId="1" applyNumberFormat="1" applyFont="1" applyFill="1" applyBorder="1" applyAlignment="1">
      <alignment horizontal="center" vertical="center"/>
    </xf>
    <xf numFmtId="177" fontId="5" fillId="11" borderId="3" xfId="1" applyNumberFormat="1" applyFont="1" applyFill="1" applyBorder="1" applyAlignment="1">
      <alignment horizontal="left" vertical="center" wrapText="1"/>
    </xf>
    <xf numFmtId="0" fontId="5" fillId="11" borderId="4" xfId="1" applyFont="1" applyFill="1" applyBorder="1" applyAlignment="1">
      <alignment horizontal="center" vertical="center" wrapText="1"/>
    </xf>
    <xf numFmtId="0" fontId="5" fillId="11" borderId="4" xfId="1" applyFont="1" applyFill="1" applyBorder="1" applyAlignment="1">
      <alignment horizontal="center" vertical="center"/>
    </xf>
    <xf numFmtId="0" fontId="5" fillId="11" borderId="4" xfId="1" applyFont="1" applyFill="1" applyBorder="1" applyAlignment="1">
      <alignment vertical="center"/>
    </xf>
    <xf numFmtId="0" fontId="2" fillId="11" borderId="0" xfId="1" applyFont="1" applyFill="1">
      <alignment vertical="center"/>
    </xf>
    <xf numFmtId="9" fontId="5" fillId="11" borderId="4" xfId="1" applyNumberFormat="1" applyFont="1" applyFill="1" applyBorder="1" applyAlignment="1">
      <alignment horizontal="center" vertical="center"/>
    </xf>
    <xf numFmtId="0" fontId="5" fillId="11" borderId="3" xfId="1" applyFont="1" applyFill="1" applyBorder="1" applyAlignment="1">
      <alignment horizontal="left" vertical="center" wrapText="1"/>
    </xf>
    <xf numFmtId="0" fontId="5" fillId="11" borderId="4" xfId="1" applyFont="1" applyFill="1" applyBorder="1" applyAlignment="1">
      <alignment horizontal="left" vertical="top"/>
    </xf>
    <xf numFmtId="9" fontId="6" fillId="11" borderId="4" xfId="1" applyNumberFormat="1" applyFont="1" applyFill="1" applyBorder="1" applyAlignment="1">
      <alignment horizontal="center" vertical="center"/>
    </xf>
    <xf numFmtId="176" fontId="6" fillId="11" borderId="4" xfId="1" applyNumberFormat="1" applyFont="1" applyFill="1" applyBorder="1" applyAlignment="1">
      <alignment horizontal="center" vertical="center"/>
    </xf>
    <xf numFmtId="0" fontId="5" fillId="11" borderId="4" xfId="1" applyFont="1" applyFill="1" applyBorder="1" applyAlignment="1">
      <alignment horizontal="left" vertical="center"/>
    </xf>
    <xf numFmtId="0" fontId="6" fillId="11" borderId="4" xfId="1" applyFont="1" applyFill="1" applyBorder="1" applyAlignment="1">
      <alignment vertical="center" wrapText="1"/>
    </xf>
    <xf numFmtId="0" fontId="5" fillId="11" borderId="4" xfId="1" applyFont="1" applyFill="1" applyBorder="1" applyAlignment="1">
      <alignment horizontal="left" vertical="center" wrapText="1"/>
    </xf>
    <xf numFmtId="0" fontId="10" fillId="11" borderId="4" xfId="1" applyFont="1" applyFill="1" applyBorder="1" applyAlignment="1">
      <alignment horizontal="center" vertical="center"/>
    </xf>
    <xf numFmtId="0" fontId="6" fillId="11" borderId="4" xfId="1" applyFont="1" applyFill="1" applyBorder="1" applyAlignment="1">
      <alignment horizontal="center" vertical="center"/>
    </xf>
    <xf numFmtId="177" fontId="6" fillId="11" borderId="4" xfId="0" applyNumberFormat="1" applyFont="1" applyFill="1" applyBorder="1" applyAlignment="1">
      <alignment horizontal="left" vertical="center"/>
    </xf>
    <xf numFmtId="10" fontId="6" fillId="11" borderId="4" xfId="0" applyNumberFormat="1" applyFont="1" applyFill="1" applyBorder="1" applyAlignment="1">
      <alignment horizontal="left" vertical="center"/>
    </xf>
    <xf numFmtId="0" fontId="5" fillId="11" borderId="4" xfId="1" applyFont="1" applyFill="1" applyBorder="1">
      <alignment vertical="center"/>
    </xf>
    <xf numFmtId="177" fontId="5" fillId="11" borderId="4" xfId="0" applyNumberFormat="1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center" vertical="center"/>
    </xf>
    <xf numFmtId="176" fontId="12" fillId="4" borderId="6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176" fontId="5" fillId="12" borderId="4" xfId="1" applyNumberFormat="1" applyFont="1" applyFill="1" applyBorder="1" applyAlignment="1">
      <alignment horizontal="center" vertical="center"/>
    </xf>
    <xf numFmtId="176" fontId="6" fillId="12" borderId="4" xfId="1" applyNumberFormat="1" applyFont="1" applyFill="1" applyBorder="1" applyAlignment="1">
      <alignment horizontal="center" vertical="center"/>
    </xf>
    <xf numFmtId="0" fontId="5" fillId="11" borderId="2" xfId="1" applyFont="1" applyFill="1" applyBorder="1" applyAlignment="1">
      <alignment horizontal="center" vertical="center" wrapText="1"/>
    </xf>
    <xf numFmtId="0" fontId="5" fillId="11" borderId="2" xfId="1" applyFont="1" applyFill="1" applyBorder="1" applyAlignment="1">
      <alignment horizontal="center" vertical="center"/>
    </xf>
    <xf numFmtId="0" fontId="5" fillId="11" borderId="1" xfId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381000</xdr:colOff>
      <xdr:row>20</xdr:row>
      <xdr:rowOff>179385</xdr:rowOff>
    </xdr:from>
    <xdr:to>
      <xdr:col>30</xdr:col>
      <xdr:colOff>352425</xdr:colOff>
      <xdr:row>32</xdr:row>
      <xdr:rowOff>1269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77" t="28374" r="39242" b="27028"/>
        <a:stretch/>
      </xdr:blipFill>
      <xdr:spPr>
        <a:xfrm>
          <a:off x="18326100" y="4313235"/>
          <a:ext cx="4041775" cy="2171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544468</xdr:colOff>
      <xdr:row>8</xdr:row>
      <xdr:rowOff>190500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02068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22860</xdr:rowOff>
    </xdr:from>
    <xdr:to>
      <xdr:col>6</xdr:col>
      <xdr:colOff>545570</xdr:colOff>
      <xdr:row>16</xdr:row>
      <xdr:rowOff>152400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520"/>
          <a:ext cx="420317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16</xdr:row>
      <xdr:rowOff>175260</xdr:rowOff>
    </xdr:from>
    <xdr:to>
      <xdr:col>6</xdr:col>
      <xdr:colOff>541020</xdr:colOff>
      <xdr:row>24</xdr:row>
      <xdr:rowOff>113340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467100"/>
          <a:ext cx="4191000" cy="15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28575</xdr:rowOff>
        </xdr:from>
        <xdr:to>
          <xdr:col>0</xdr:col>
          <xdr:colOff>1000125</xdr:colOff>
          <xdr:row>0</xdr:row>
          <xdr:rowOff>285750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微軟正黑體"/>
                  <a:ea typeface="微軟正黑體"/>
                </a:rPr>
                <a:t>查詢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552450</xdr:colOff>
          <xdr:row>0</xdr:row>
          <xdr:rowOff>38100</xdr:rowOff>
        </xdr:from>
        <xdr:to>
          <xdr:col>13</xdr:col>
          <xdr:colOff>0</xdr:colOff>
          <xdr:row>0</xdr:row>
          <xdr:rowOff>295275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微軟正黑體"/>
                  <a:ea typeface="微軟正黑體"/>
                </a:rPr>
                <a:t>重置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6.5\Benjhou\&#20849;&#20139;&#25991;&#20214;\30&#29983;&#29986;&#32218;\3020&#22577;&#34920;\302013&#32317;&#34920;&amp;&#20854;&#20182;&#35352;&#37636;&#34920;-2019\&#38646;&#20214;(IQC.&#25910;&#38936;&#36864;&#26009;)&#20154;&#21729;&#32317;&#34920;-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0139;&#25991;&#20214;/30&#29983;&#29986;&#32218;/3070&#20489;&#31649;/307023&#25506;&#37341;&#25104;&#21697;&#20986;&#36008;&#27298;&#39511;&#34920;/FDR&#25277;&#28204;&#35352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FG%20Plan%20Too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清單"/>
      <sheetName val="後關總表"/>
      <sheetName val="後關人員總表-2018"/>
      <sheetName val="後關人員總表"/>
      <sheetName val="工作表2"/>
      <sheetName val="李宛庭-7.8.9"/>
      <sheetName val="李宛庭-10.11.12"/>
      <sheetName val="陳心彤"/>
      <sheetName val="陳心彤-10.11.12 "/>
      <sheetName val="蘇明珠"/>
      <sheetName val="蘇明珠-10.11.12 "/>
      <sheetName val="顏曉雲"/>
      <sheetName val="顏曉雲-10.11.12 "/>
    </sheetNames>
    <sheetDataSet>
      <sheetData sheetId="0"/>
      <sheetData sheetId="1">
        <row r="2">
          <cell r="B2" t="str">
            <v>前置作業</v>
          </cell>
          <cell r="D2" t="str">
            <v>李宛庭</v>
          </cell>
        </row>
        <row r="3">
          <cell r="B3" t="str">
            <v>Meeting(H)</v>
          </cell>
          <cell r="D3" t="str">
            <v>陳佳以</v>
          </cell>
        </row>
        <row r="4">
          <cell r="B4" t="str">
            <v>量測台/FDR 校正</v>
          </cell>
          <cell r="D4" t="str">
            <v>蘇明珠</v>
          </cell>
        </row>
        <row r="5">
          <cell r="B5" t="str">
            <v>秤 重</v>
          </cell>
          <cell r="D5" t="str">
            <v>顏曉雲</v>
          </cell>
        </row>
        <row r="6">
          <cell r="B6" t="str">
            <v>進料外觀</v>
          </cell>
          <cell r="D6" t="str">
            <v>陳心彤</v>
          </cell>
        </row>
        <row r="7">
          <cell r="B7" t="str">
            <v>秤尾數</v>
          </cell>
          <cell r="D7" t="str">
            <v>王修森</v>
          </cell>
        </row>
        <row r="8">
          <cell r="B8" t="str">
            <v>掃描進料尺寸圖</v>
          </cell>
          <cell r="D8" t="str">
            <v>黃春梅</v>
          </cell>
        </row>
        <row r="9">
          <cell r="B9" t="str">
            <v>零件進料量測</v>
          </cell>
          <cell r="D9" t="str">
            <v>黃筱婷</v>
          </cell>
        </row>
        <row r="10">
          <cell r="B10" t="str">
            <v>領銅管.壓棒-電子檔</v>
          </cell>
          <cell r="D10" t="str">
            <v>蔡佳琪</v>
          </cell>
        </row>
        <row r="11">
          <cell r="B11" t="str">
            <v>撿 料(含零件電子檔扣帳)</v>
          </cell>
          <cell r="D11" t="str">
            <v>楊宜靜</v>
          </cell>
        </row>
        <row r="12">
          <cell r="B12" t="str">
            <v>零件紙本退料(電子檔)</v>
          </cell>
          <cell r="D12" t="str">
            <v>梁麗雪</v>
          </cell>
        </row>
        <row r="13">
          <cell r="B13" t="str">
            <v>零件紙本入庫(電子檔)</v>
          </cell>
        </row>
        <row r="14">
          <cell r="B14" t="str">
            <v>後關收貨</v>
          </cell>
        </row>
        <row r="15">
          <cell r="B15" t="str">
            <v>成品入庫作業(電子檔)</v>
          </cell>
        </row>
        <row r="16">
          <cell r="B16" t="str">
            <v>原料(收貨)-系統</v>
          </cell>
        </row>
        <row r="17">
          <cell r="B17" t="str">
            <v>工單維護-系統</v>
          </cell>
        </row>
        <row r="18">
          <cell r="B18" t="str">
            <v>領退料-系統</v>
          </cell>
        </row>
        <row r="19">
          <cell r="B19" t="str">
            <v>FQC/入庫/工時-系統</v>
          </cell>
        </row>
        <row r="20">
          <cell r="B20" t="str">
            <v>調撥單-系統</v>
          </cell>
        </row>
        <row r="21">
          <cell r="B21" t="str">
            <v>雜發雜收單-系統</v>
          </cell>
        </row>
        <row r="22">
          <cell r="B22" t="str">
            <v>結工單-系統</v>
          </cell>
        </row>
        <row r="23">
          <cell r="B23" t="str">
            <v>FDR抽測/全測(含量尺寸)</v>
          </cell>
        </row>
        <row r="24">
          <cell r="B24" t="str">
            <v>檢查半成品</v>
          </cell>
        </row>
        <row r="25">
          <cell r="B25" t="str">
            <v>資料整理/維護</v>
          </cell>
        </row>
        <row r="26">
          <cell r="B26" t="str">
            <v>支援其他關卡</v>
          </cell>
        </row>
        <row r="27">
          <cell r="B27" t="str">
            <v>吸玻璃管</v>
          </cell>
        </row>
        <row r="28">
          <cell r="B28" t="str">
            <v>換玻璃管蓋貼紙</v>
          </cell>
        </row>
        <row r="29">
          <cell r="B29" t="str">
            <v>整理成品出貨管</v>
          </cell>
        </row>
        <row r="30">
          <cell r="B30" t="str">
            <v>盤點</v>
          </cell>
        </row>
        <row r="31">
          <cell r="B31" t="str">
            <v>其他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清單"/>
      <sheetName val="空白"/>
      <sheetName val="抽測記錄"/>
      <sheetName val="2019-1"/>
      <sheetName val="抽測數據"/>
      <sheetName val="備註"/>
      <sheetName val="成品料號"/>
      <sheetName val="探棒量測次數"/>
      <sheetName val="入庫調撥注意事項"/>
      <sheetName val="雜發"/>
      <sheetName val="工作表3"/>
      <sheetName val="工作表1"/>
      <sheetName val="工作表2"/>
      <sheetName val="2019"/>
      <sheetName val="成品.零件清洗方式"/>
    </sheetNames>
    <sheetDataSet>
      <sheetData sheetId="0">
        <row r="2">
          <cell r="A2" t="str">
            <v>未洗</v>
          </cell>
        </row>
        <row r="3">
          <cell r="A3" t="str">
            <v>丙酮</v>
          </cell>
        </row>
        <row r="4">
          <cell r="A4" t="str">
            <v>NS-100</v>
          </cell>
        </row>
        <row r="5">
          <cell r="A5" t="str">
            <v>NS-100W+NS-100</v>
          </cell>
        </row>
        <row r="11">
          <cell r="A11" t="str">
            <v>PASS</v>
          </cell>
        </row>
        <row r="12">
          <cell r="A12" t="str">
            <v>NG</v>
          </cell>
        </row>
        <row r="13">
          <cell r="A13" t="str">
            <v>特採</v>
          </cell>
        </row>
        <row r="14">
          <cell r="A14" t="str">
            <v>Hold</v>
          </cell>
        </row>
        <row r="15">
          <cell r="A15" t="str">
            <v>工程確認</v>
          </cell>
        </row>
        <row r="16">
          <cell r="A16" t="str">
            <v>新針認證</v>
          </cell>
        </row>
        <row r="17">
          <cell r="A17" t="str">
            <v>驗證針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-"/>
      <sheetName val="Issue Raw data"/>
      <sheetName val="WIP Raw data"/>
      <sheetName val="Close Raw data"/>
      <sheetName val="PC Plan Raw data"/>
      <sheetName val="Transfer Raw data"/>
      <sheetName val="Output Raw data"/>
      <sheetName val="MFG Plan Tools"/>
    </sheetNames>
    <definedNames>
      <definedName name="cle"/>
      <definedName name="cob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BK100"/>
  <sheetViews>
    <sheetView showGridLines="0" tabSelected="1" zoomScale="70" zoomScaleNormal="70" workbookViewId="0">
      <pane xSplit="6" ySplit="1" topLeftCell="M44" activePane="bottomRight" state="frozen"/>
      <selection pane="topRight" activeCell="G1" sqref="G1"/>
      <selection pane="bottomLeft" activeCell="A2" sqref="A2"/>
      <selection pane="bottomRight" activeCell="F102" sqref="F102"/>
    </sheetView>
  </sheetViews>
  <sheetFormatPr defaultColWidth="8.875" defaultRowHeight="15.75" x14ac:dyDescent="0.25"/>
  <cols>
    <col min="1" max="1" width="3.5" style="1" customWidth="1"/>
    <col min="2" max="2" width="38.875" style="3" customWidth="1"/>
    <col min="3" max="3" width="40.875" style="3" bestFit="1" customWidth="1"/>
    <col min="4" max="4" width="21.875" style="1" customWidth="1"/>
    <col min="5" max="5" width="16.375" style="2" customWidth="1"/>
    <col min="6" max="6" width="11.5" style="2" customWidth="1"/>
    <col min="7" max="7" width="55.5" style="141" customWidth="1"/>
    <col min="8" max="8" width="29.5" style="13" customWidth="1"/>
    <col min="9" max="9" width="30.25" style="13" bestFit="1" customWidth="1"/>
    <col min="10" max="10" width="68.875" style="13" bestFit="1" customWidth="1"/>
    <col min="11" max="11" width="72" style="13" customWidth="1"/>
    <col min="12" max="12" width="64" style="144" customWidth="1"/>
    <col min="13" max="13" width="62.25" style="142" bestFit="1" customWidth="1"/>
    <col min="14" max="14" width="55.875" style="13" customWidth="1"/>
    <col min="15" max="15" width="22.875" style="13" customWidth="1"/>
    <col min="16" max="16" width="50.875" style="13" customWidth="1"/>
    <col min="17" max="17" width="6.875" style="13" bestFit="1" customWidth="1"/>
    <col min="18" max="18" width="34" style="13" customWidth="1"/>
    <col min="19" max="60" width="6.875" style="13" bestFit="1" customWidth="1"/>
    <col min="61" max="16384" width="8.875" style="1"/>
  </cols>
  <sheetData>
    <row r="1" spans="1:63" s="7" customFormat="1" ht="20.65" customHeight="1" x14ac:dyDescent="0.25">
      <c r="A1" s="83"/>
      <c r="B1" s="69" t="s">
        <v>238</v>
      </c>
      <c r="C1" s="69" t="s">
        <v>239</v>
      </c>
      <c r="D1" s="84" t="s">
        <v>109</v>
      </c>
      <c r="E1" s="85" t="s">
        <v>111</v>
      </c>
      <c r="F1" s="85" t="s">
        <v>108</v>
      </c>
      <c r="G1" s="128" t="s">
        <v>232</v>
      </c>
      <c r="H1" s="9" t="s">
        <v>114</v>
      </c>
      <c r="I1" s="9" t="s">
        <v>107</v>
      </c>
      <c r="J1" s="9" t="s">
        <v>106</v>
      </c>
      <c r="K1" s="9" t="s">
        <v>105</v>
      </c>
      <c r="L1" s="9" t="s">
        <v>104</v>
      </c>
      <c r="M1" s="135" t="s">
        <v>103</v>
      </c>
      <c r="N1" s="9" t="s">
        <v>102</v>
      </c>
      <c r="O1" s="9" t="s">
        <v>101</v>
      </c>
      <c r="P1" s="9" t="s">
        <v>100</v>
      </c>
      <c r="Q1" s="9" t="s">
        <v>99</v>
      </c>
      <c r="R1" s="9" t="s">
        <v>98</v>
      </c>
      <c r="S1" s="9" t="s">
        <v>97</v>
      </c>
      <c r="T1" s="9" t="s">
        <v>96</v>
      </c>
      <c r="U1" s="9" t="s">
        <v>95</v>
      </c>
      <c r="V1" s="9" t="s">
        <v>94</v>
      </c>
      <c r="W1" s="9" t="s">
        <v>93</v>
      </c>
      <c r="X1" s="9" t="s">
        <v>92</v>
      </c>
      <c r="Y1" s="9" t="s">
        <v>91</v>
      </c>
      <c r="Z1" s="9" t="s">
        <v>90</v>
      </c>
      <c r="AA1" s="9" t="s">
        <v>89</v>
      </c>
      <c r="AB1" s="9" t="s">
        <v>88</v>
      </c>
      <c r="AC1" s="9" t="s">
        <v>87</v>
      </c>
      <c r="AD1" s="9" t="s">
        <v>86</v>
      </c>
      <c r="AE1" s="9" t="s">
        <v>85</v>
      </c>
      <c r="AF1" s="9" t="s">
        <v>84</v>
      </c>
      <c r="AG1" s="9" t="s">
        <v>83</v>
      </c>
      <c r="AH1" s="9" t="s">
        <v>82</v>
      </c>
      <c r="AI1" s="9" t="s">
        <v>81</v>
      </c>
      <c r="AJ1" s="9" t="s">
        <v>80</v>
      </c>
      <c r="AK1" s="9" t="s">
        <v>79</v>
      </c>
      <c r="AL1" s="9" t="s">
        <v>78</v>
      </c>
      <c r="AM1" s="9" t="s">
        <v>77</v>
      </c>
      <c r="AN1" s="9" t="s">
        <v>76</v>
      </c>
      <c r="AO1" s="9" t="s">
        <v>75</v>
      </c>
      <c r="AP1" s="9" t="s">
        <v>74</v>
      </c>
      <c r="AQ1" s="9" t="s">
        <v>73</v>
      </c>
      <c r="AR1" s="9" t="s">
        <v>72</v>
      </c>
      <c r="AS1" s="9" t="s">
        <v>71</v>
      </c>
      <c r="AT1" s="9" t="s">
        <v>70</v>
      </c>
      <c r="AU1" s="9" t="s">
        <v>69</v>
      </c>
      <c r="AV1" s="9" t="s">
        <v>68</v>
      </c>
      <c r="AW1" s="9" t="s">
        <v>67</v>
      </c>
      <c r="AX1" s="9" t="s">
        <v>66</v>
      </c>
      <c r="AY1" s="9" t="s">
        <v>65</v>
      </c>
      <c r="AZ1" s="9" t="s">
        <v>64</v>
      </c>
      <c r="BA1" s="9" t="s">
        <v>63</v>
      </c>
      <c r="BB1" s="9" t="s">
        <v>62</v>
      </c>
      <c r="BC1" s="9" t="s">
        <v>61</v>
      </c>
      <c r="BD1" s="9" t="s">
        <v>60</v>
      </c>
      <c r="BE1" s="9" t="s">
        <v>59</v>
      </c>
      <c r="BF1" s="9" t="s">
        <v>58</v>
      </c>
      <c r="BG1" s="9" t="s">
        <v>57</v>
      </c>
      <c r="BH1" s="9" t="s">
        <v>56</v>
      </c>
      <c r="BI1" s="8"/>
      <c r="BJ1" s="8"/>
      <c r="BK1" s="8"/>
    </row>
    <row r="2" spans="1:63" ht="16.5" x14ac:dyDescent="0.25">
      <c r="A2" s="86"/>
      <c r="B2" s="70" t="s">
        <v>240</v>
      </c>
      <c r="C2" s="87"/>
      <c r="D2" s="88"/>
      <c r="E2" s="89"/>
      <c r="F2" s="90"/>
      <c r="G2" s="129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</row>
    <row r="3" spans="1:63" x14ac:dyDescent="0.25">
      <c r="A3" s="86"/>
      <c r="B3" s="71" t="s">
        <v>241</v>
      </c>
      <c r="C3" s="75"/>
      <c r="D3" s="75"/>
      <c r="E3" s="91"/>
      <c r="F3" s="75"/>
      <c r="G3" s="127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r="4" spans="1:63" x14ac:dyDescent="0.25">
      <c r="A4" s="86"/>
      <c r="B4" s="71"/>
      <c r="C4" s="6" t="s">
        <v>242</v>
      </c>
      <c r="D4" s="92" t="s">
        <v>43</v>
      </c>
      <c r="E4" s="4">
        <v>44198</v>
      </c>
      <c r="F4" s="4" t="s">
        <v>14</v>
      </c>
      <c r="G4" s="139"/>
      <c r="H4" s="14"/>
      <c r="I4" s="15"/>
      <c r="J4" s="15" t="s">
        <v>382</v>
      </c>
      <c r="K4" s="15"/>
      <c r="L4" s="134"/>
      <c r="M4" s="126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</row>
    <row r="5" spans="1:63" s="22" customFormat="1" ht="31.5" x14ac:dyDescent="0.25">
      <c r="A5" s="23" t="s">
        <v>115</v>
      </c>
      <c r="B5" s="72"/>
      <c r="C5" s="93" t="s">
        <v>243</v>
      </c>
      <c r="D5" s="94" t="s">
        <v>12</v>
      </c>
      <c r="E5" s="95">
        <v>44198</v>
      </c>
      <c r="F5" s="96" t="s">
        <v>4</v>
      </c>
      <c r="G5" s="138" t="s">
        <v>387</v>
      </c>
      <c r="H5" s="19" t="s">
        <v>383</v>
      </c>
      <c r="I5" s="20" t="s">
        <v>386</v>
      </c>
      <c r="J5" s="21" t="s">
        <v>385</v>
      </c>
      <c r="K5" s="20"/>
      <c r="L5" s="21"/>
      <c r="M5" s="137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pans="1:63" s="5" customFormat="1" ht="16.5" x14ac:dyDescent="0.25">
      <c r="A6" s="97"/>
      <c r="B6" s="73" t="s">
        <v>244</v>
      </c>
      <c r="C6" s="73"/>
      <c r="D6" s="76"/>
      <c r="E6" s="98"/>
      <c r="F6" s="76"/>
      <c r="G6" s="130"/>
      <c r="H6" s="14"/>
      <c r="I6" s="15"/>
      <c r="J6" s="97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</row>
    <row r="7" spans="1:63" ht="21" customHeight="1" x14ac:dyDescent="0.25">
      <c r="A7" s="86"/>
      <c r="B7" s="74" t="s">
        <v>245</v>
      </c>
      <c r="C7" s="75"/>
      <c r="D7" s="75"/>
      <c r="E7" s="4"/>
      <c r="F7" s="75"/>
      <c r="G7" s="129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</row>
    <row r="8" spans="1:63" ht="21" customHeight="1" x14ac:dyDescent="0.25">
      <c r="A8" s="86"/>
      <c r="B8" s="74"/>
      <c r="C8" s="74" t="s">
        <v>246</v>
      </c>
      <c r="D8" s="92" t="s">
        <v>55</v>
      </c>
      <c r="E8" s="4">
        <v>44198</v>
      </c>
      <c r="F8" s="4" t="s">
        <v>32</v>
      </c>
      <c r="G8" s="129"/>
      <c r="H8" s="14"/>
      <c r="I8" s="15"/>
      <c r="J8" s="15"/>
      <c r="K8" s="134"/>
      <c r="L8" s="134" t="s">
        <v>368</v>
      </c>
      <c r="M8" s="15" t="s">
        <v>418</v>
      </c>
      <c r="N8" s="15" t="s">
        <v>418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</row>
    <row r="9" spans="1:63" ht="21.6" customHeight="1" x14ac:dyDescent="0.25">
      <c r="A9" s="86"/>
      <c r="B9" s="74" t="s">
        <v>247</v>
      </c>
      <c r="C9" s="75"/>
      <c r="D9" s="75"/>
      <c r="E9" s="4"/>
      <c r="F9" s="75"/>
      <c r="G9" s="129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</row>
    <row r="10" spans="1:63" x14ac:dyDescent="0.25">
      <c r="A10" s="86"/>
      <c r="B10" s="74"/>
      <c r="C10" s="99" t="s">
        <v>248</v>
      </c>
      <c r="D10" s="92" t="s">
        <v>54</v>
      </c>
      <c r="E10" s="4">
        <v>44198</v>
      </c>
      <c r="F10" s="4" t="s">
        <v>48</v>
      </c>
      <c r="G10" s="126"/>
      <c r="H10" s="14"/>
      <c r="I10" s="15"/>
      <c r="J10" s="15"/>
      <c r="K10" s="126" t="s">
        <v>328</v>
      </c>
      <c r="L10" s="15" t="s">
        <v>357</v>
      </c>
      <c r="M10" s="15" t="s">
        <v>416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</row>
    <row r="11" spans="1:63" ht="47.25" x14ac:dyDescent="0.25">
      <c r="A11" s="86"/>
      <c r="B11" s="74"/>
      <c r="C11" s="100" t="s">
        <v>249</v>
      </c>
      <c r="D11" s="92" t="s">
        <v>38</v>
      </c>
      <c r="E11" s="4">
        <v>44198</v>
      </c>
      <c r="F11" s="4" t="s">
        <v>53</v>
      </c>
      <c r="G11" s="14" t="s">
        <v>388</v>
      </c>
      <c r="H11" s="14"/>
      <c r="I11" s="15"/>
      <c r="J11" s="15"/>
      <c r="K11" s="126" t="s">
        <v>369</v>
      </c>
      <c r="L11" s="126" t="s">
        <v>381</v>
      </c>
      <c r="M11" s="126" t="s">
        <v>384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</row>
    <row r="12" spans="1:63" ht="19.899999999999999" customHeight="1" x14ac:dyDescent="0.25">
      <c r="A12" s="86"/>
      <c r="B12" s="74"/>
      <c r="C12" s="100" t="s">
        <v>396</v>
      </c>
      <c r="D12" s="92" t="s">
        <v>394</v>
      </c>
      <c r="E12" s="4">
        <v>44245</v>
      </c>
      <c r="F12" s="4" t="s">
        <v>395</v>
      </c>
      <c r="G12" s="140"/>
      <c r="H12" s="14"/>
      <c r="I12" s="15"/>
      <c r="J12" s="15"/>
      <c r="K12" s="126"/>
      <c r="L12" s="126" t="s">
        <v>513</v>
      </c>
      <c r="M12" s="126" t="s">
        <v>514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</row>
    <row r="13" spans="1:63" x14ac:dyDescent="0.25">
      <c r="A13" s="86"/>
      <c r="B13" s="74" t="s">
        <v>532</v>
      </c>
      <c r="C13" s="99" t="s">
        <v>250</v>
      </c>
      <c r="D13" s="92"/>
      <c r="E13" s="4"/>
      <c r="F13" s="4"/>
      <c r="G13" s="129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</row>
    <row r="14" spans="1:63" s="166" customFormat="1" x14ac:dyDescent="0.25">
      <c r="A14" s="156"/>
      <c r="B14" s="179"/>
      <c r="C14" s="180" t="s">
        <v>533</v>
      </c>
      <c r="D14" s="167" t="s">
        <v>52</v>
      </c>
      <c r="E14" s="160"/>
      <c r="F14" s="160"/>
      <c r="G14" s="168"/>
      <c r="H14" s="163"/>
      <c r="I14" s="164"/>
      <c r="J14" s="164"/>
      <c r="K14" s="172" t="s">
        <v>338</v>
      </c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</row>
    <row r="15" spans="1:63" s="5" customFormat="1" ht="16.5" x14ac:dyDescent="0.25">
      <c r="A15" s="97"/>
      <c r="B15" s="76" t="s">
        <v>251</v>
      </c>
      <c r="C15" s="76"/>
      <c r="D15" s="76"/>
      <c r="E15" s="98"/>
      <c r="F15" s="102"/>
      <c r="G15" s="130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</row>
    <row r="16" spans="1:63" x14ac:dyDescent="0.25">
      <c r="A16" s="86"/>
      <c r="B16" s="77" t="s">
        <v>252</v>
      </c>
      <c r="C16" s="75"/>
      <c r="D16" s="75"/>
      <c r="E16" s="91"/>
      <c r="F16" s="4"/>
      <c r="G16" s="129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</row>
    <row r="17" spans="1:60" ht="23.45" customHeight="1" x14ac:dyDescent="0.25">
      <c r="A17" s="86"/>
      <c r="B17" s="77"/>
      <c r="C17" s="101" t="s">
        <v>253</v>
      </c>
      <c r="D17" s="103" t="s">
        <v>47</v>
      </c>
      <c r="E17" s="4">
        <v>44198</v>
      </c>
      <c r="F17" s="4" t="s">
        <v>51</v>
      </c>
      <c r="G17" s="129"/>
      <c r="H17" s="14"/>
      <c r="I17" s="15"/>
      <c r="J17" s="15"/>
      <c r="K17" s="134" t="s">
        <v>354</v>
      </c>
      <c r="L17" s="134" t="s">
        <v>515</v>
      </c>
      <c r="M17" s="134" t="s">
        <v>526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</row>
    <row r="18" spans="1:60" ht="39" customHeight="1" x14ac:dyDescent="0.25">
      <c r="A18" s="86"/>
      <c r="B18" s="77"/>
      <c r="C18" s="104" t="s">
        <v>397</v>
      </c>
      <c r="D18" s="105" t="s">
        <v>398</v>
      </c>
      <c r="E18" s="4">
        <v>44198</v>
      </c>
      <c r="F18" s="106" t="s">
        <v>400</v>
      </c>
      <c r="G18" s="129"/>
      <c r="H18" s="14"/>
      <c r="I18" s="15"/>
      <c r="J18" s="15"/>
      <c r="K18" s="126" t="s">
        <v>367</v>
      </c>
      <c r="L18" s="126" t="s">
        <v>415</v>
      </c>
      <c r="M18" s="15" t="s">
        <v>420</v>
      </c>
      <c r="N18" s="15" t="s">
        <v>419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</row>
    <row r="19" spans="1:60" ht="63" x14ac:dyDescent="0.25">
      <c r="A19" s="86"/>
      <c r="B19" s="77"/>
      <c r="C19" s="100" t="s">
        <v>372</v>
      </c>
      <c r="D19" s="103" t="s">
        <v>50</v>
      </c>
      <c r="E19" s="4">
        <v>44198</v>
      </c>
      <c r="F19" s="107" t="s">
        <v>48</v>
      </c>
      <c r="G19" s="129"/>
      <c r="H19" s="14"/>
      <c r="I19" s="15"/>
      <c r="J19" s="15"/>
      <c r="K19" s="126" t="s">
        <v>355</v>
      </c>
      <c r="L19" s="126" t="s">
        <v>374</v>
      </c>
      <c r="M19" s="134" t="s">
        <v>523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</row>
    <row r="20" spans="1:60" ht="22.15" customHeight="1" x14ac:dyDescent="0.25">
      <c r="A20" s="86"/>
      <c r="B20" s="77"/>
      <c r="C20" s="100" t="s">
        <v>254</v>
      </c>
      <c r="D20" s="103" t="s">
        <v>49</v>
      </c>
      <c r="E20" s="4">
        <v>44198</v>
      </c>
      <c r="F20" s="107" t="s">
        <v>48</v>
      </c>
      <c r="G20" s="129"/>
      <c r="H20" s="14"/>
      <c r="I20" s="15"/>
      <c r="J20" s="15"/>
      <c r="K20" s="134" t="s">
        <v>365</v>
      </c>
      <c r="L20" s="15" t="s">
        <v>366</v>
      </c>
      <c r="M20" s="15" t="s">
        <v>414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</row>
    <row r="21" spans="1:60" ht="24.6" customHeight="1" x14ac:dyDescent="0.25">
      <c r="A21" s="86"/>
      <c r="B21" s="77"/>
      <c r="C21" s="108" t="s">
        <v>255</v>
      </c>
      <c r="D21" s="105" t="s">
        <v>47</v>
      </c>
      <c r="E21" s="4">
        <v>44198</v>
      </c>
      <c r="F21" s="106" t="s">
        <v>5</v>
      </c>
      <c r="G21" s="129"/>
      <c r="H21" s="14"/>
      <c r="I21" s="15"/>
      <c r="J21" s="15"/>
      <c r="K21" s="129" t="s">
        <v>256</v>
      </c>
      <c r="L21" s="134" t="s">
        <v>516</v>
      </c>
      <c r="M21" s="134" t="s">
        <v>525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</row>
    <row r="22" spans="1:60" ht="31.5" x14ac:dyDescent="0.25">
      <c r="A22" s="86"/>
      <c r="B22" s="77"/>
      <c r="C22" s="108" t="s">
        <v>257</v>
      </c>
      <c r="D22" s="105" t="s">
        <v>46</v>
      </c>
      <c r="E22" s="4">
        <v>44198</v>
      </c>
      <c r="F22" s="106">
        <v>44281</v>
      </c>
      <c r="G22" s="129"/>
      <c r="H22" s="14"/>
      <c r="I22" s="15"/>
      <c r="J22" s="15"/>
      <c r="K22" s="126" t="s">
        <v>356</v>
      </c>
      <c r="L22" s="15" t="s">
        <v>521</v>
      </c>
      <c r="M22" s="134" t="s">
        <v>522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</row>
    <row r="23" spans="1:60" ht="25.15" customHeight="1" x14ac:dyDescent="0.25">
      <c r="A23" s="86"/>
      <c r="B23" s="77"/>
      <c r="C23" s="108" t="s">
        <v>399</v>
      </c>
      <c r="D23" s="105" t="s">
        <v>402</v>
      </c>
      <c r="E23" s="4">
        <v>44198</v>
      </c>
      <c r="F23" s="106" t="s">
        <v>401</v>
      </c>
      <c r="G23" s="129"/>
      <c r="H23" s="14"/>
      <c r="I23" s="15"/>
      <c r="J23" s="15"/>
      <c r="K23" s="126"/>
      <c r="L23" s="15"/>
      <c r="M23" s="15" t="s">
        <v>421</v>
      </c>
      <c r="N23" s="15" t="s">
        <v>421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</row>
    <row r="24" spans="1:60" ht="47.25" x14ac:dyDescent="0.25">
      <c r="A24" s="86"/>
      <c r="B24" s="77"/>
      <c r="C24" s="145" t="s">
        <v>407</v>
      </c>
      <c r="D24" s="105" t="s">
        <v>46</v>
      </c>
      <c r="E24" s="4">
        <v>44245</v>
      </c>
      <c r="F24" s="106">
        <v>44309</v>
      </c>
      <c r="G24" s="129"/>
      <c r="H24" s="14"/>
      <c r="I24" s="15"/>
      <c r="J24" s="15"/>
      <c r="K24" s="126"/>
      <c r="L24" s="15"/>
      <c r="M24" s="134" t="s">
        <v>524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</row>
    <row r="25" spans="1:60" x14ac:dyDescent="0.25">
      <c r="A25" s="86"/>
      <c r="B25" s="78" t="s">
        <v>258</v>
      </c>
      <c r="C25" s="109"/>
      <c r="D25" s="109"/>
      <c r="E25" s="110"/>
      <c r="F25" s="109"/>
      <c r="G25" s="131"/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</row>
    <row r="26" spans="1:60" ht="63" x14ac:dyDescent="0.25">
      <c r="A26" s="86"/>
      <c r="B26" s="78"/>
      <c r="C26" s="111" t="s">
        <v>259</v>
      </c>
      <c r="D26" s="105" t="s">
        <v>43</v>
      </c>
      <c r="E26" s="4">
        <v>44198</v>
      </c>
      <c r="F26" s="106">
        <v>44260</v>
      </c>
      <c r="G26" s="140" t="s">
        <v>388</v>
      </c>
      <c r="H26" s="14"/>
      <c r="I26" s="15"/>
      <c r="J26" s="15"/>
      <c r="K26" s="129" t="s">
        <v>337</v>
      </c>
      <c r="L26" s="125" t="s">
        <v>390</v>
      </c>
      <c r="M26" s="126" t="s">
        <v>391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</row>
    <row r="27" spans="1:60" ht="47.25" x14ac:dyDescent="0.25">
      <c r="A27" s="86"/>
      <c r="B27" s="79"/>
      <c r="C27" s="100" t="s">
        <v>260</v>
      </c>
      <c r="D27" s="112" t="s">
        <v>13</v>
      </c>
      <c r="E27" s="4">
        <v>44198</v>
      </c>
      <c r="F27" s="4" t="s">
        <v>27</v>
      </c>
      <c r="G27" s="140" t="s">
        <v>389</v>
      </c>
      <c r="H27" s="14"/>
      <c r="I27" s="15"/>
      <c r="J27" s="15"/>
      <c r="K27" s="129" t="s">
        <v>330</v>
      </c>
      <c r="L27" s="134" t="s">
        <v>359</v>
      </c>
      <c r="M27" s="126" t="s">
        <v>392</v>
      </c>
      <c r="N27" s="126" t="s">
        <v>425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</row>
    <row r="28" spans="1:60" x14ac:dyDescent="0.25">
      <c r="A28" s="86"/>
      <c r="B28" s="6" t="s">
        <v>261</v>
      </c>
      <c r="C28" s="75"/>
      <c r="D28" s="75"/>
      <c r="E28" s="91"/>
      <c r="F28" s="4"/>
      <c r="G28" s="129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</row>
    <row r="29" spans="1:60" ht="23.45" customHeight="1" x14ac:dyDescent="0.25">
      <c r="A29" s="86"/>
      <c r="B29" s="75"/>
      <c r="C29" s="104" t="s">
        <v>262</v>
      </c>
      <c r="D29" s="105" t="s">
        <v>45</v>
      </c>
      <c r="E29" s="4">
        <v>44198</v>
      </c>
      <c r="F29" s="113" t="s">
        <v>44</v>
      </c>
      <c r="G29" s="129"/>
      <c r="H29" s="14"/>
      <c r="I29" s="15"/>
      <c r="J29" s="15"/>
      <c r="K29" s="126" t="s">
        <v>327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</row>
    <row r="30" spans="1:60" ht="29.45" customHeight="1" x14ac:dyDescent="0.25">
      <c r="A30" s="86"/>
      <c r="B30" s="80"/>
      <c r="C30" s="114" t="s">
        <v>263</v>
      </c>
      <c r="D30" s="112" t="s">
        <v>110</v>
      </c>
      <c r="E30" s="4">
        <v>44198</v>
      </c>
      <c r="F30" s="4" t="s">
        <v>5</v>
      </c>
      <c r="G30" s="129"/>
      <c r="H30" s="14"/>
      <c r="I30" s="15"/>
      <c r="J30" s="15"/>
      <c r="K30" s="134" t="s">
        <v>404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</row>
    <row r="31" spans="1:60" s="166" customFormat="1" ht="31.5" x14ac:dyDescent="0.25">
      <c r="A31" s="156"/>
      <c r="B31" s="177"/>
      <c r="C31" s="178" t="s">
        <v>534</v>
      </c>
      <c r="D31" s="170" t="s">
        <v>28</v>
      </c>
      <c r="E31" s="160">
        <v>44198</v>
      </c>
      <c r="F31" s="160" t="s">
        <v>42</v>
      </c>
      <c r="G31" s="168"/>
      <c r="H31" s="163"/>
      <c r="I31" s="164"/>
      <c r="J31" s="164"/>
      <c r="K31" s="174" t="s">
        <v>339</v>
      </c>
      <c r="L31" s="164"/>
      <c r="M31" s="164" t="s">
        <v>375</v>
      </c>
      <c r="N31" s="164" t="s">
        <v>529</v>
      </c>
      <c r="O31" s="164"/>
      <c r="P31" s="164" t="s">
        <v>530</v>
      </c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</row>
    <row r="32" spans="1:60" s="5" customFormat="1" ht="16.5" x14ac:dyDescent="0.25">
      <c r="A32" s="97"/>
      <c r="B32" s="76" t="s">
        <v>264</v>
      </c>
      <c r="C32" s="76"/>
      <c r="D32" s="76"/>
      <c r="E32" s="98"/>
      <c r="F32" s="102"/>
      <c r="G32" s="132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</row>
    <row r="33" spans="1:60" x14ac:dyDescent="0.25">
      <c r="A33" s="86"/>
      <c r="B33" s="71" t="s">
        <v>265</v>
      </c>
      <c r="C33" s="75"/>
      <c r="D33" s="75"/>
      <c r="E33" s="91"/>
      <c r="F33" s="4"/>
      <c r="G33" s="127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</row>
    <row r="34" spans="1:60" s="166" customFormat="1" x14ac:dyDescent="0.25">
      <c r="A34" s="156"/>
      <c r="B34" s="173"/>
      <c r="C34" s="157" t="s">
        <v>266</v>
      </c>
      <c r="D34" s="167" t="s">
        <v>33</v>
      </c>
      <c r="E34" s="160">
        <v>44198</v>
      </c>
      <c r="F34" s="160" t="s">
        <v>41</v>
      </c>
      <c r="G34" s="162"/>
      <c r="H34" s="163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</row>
    <row r="35" spans="1:60" s="166" customFormat="1" ht="25.15" customHeight="1" x14ac:dyDescent="0.25">
      <c r="A35" s="156"/>
      <c r="B35" s="173"/>
      <c r="C35" s="157" t="s">
        <v>267</v>
      </c>
      <c r="D35" s="167" t="s">
        <v>28</v>
      </c>
      <c r="E35" s="160">
        <v>44198</v>
      </c>
      <c r="F35" s="160" t="s">
        <v>40</v>
      </c>
      <c r="G35" s="162"/>
      <c r="H35" s="163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</row>
    <row r="36" spans="1:60" s="166" customFormat="1" x14ac:dyDescent="0.25">
      <c r="A36" s="156"/>
      <c r="B36" s="173"/>
      <c r="C36" s="157" t="s">
        <v>268</v>
      </c>
      <c r="D36" s="167" t="s">
        <v>28</v>
      </c>
      <c r="E36" s="160">
        <v>44198</v>
      </c>
      <c r="F36" s="160" t="s">
        <v>39</v>
      </c>
      <c r="G36" s="162"/>
      <c r="H36" s="163"/>
      <c r="I36" s="164"/>
      <c r="J36" s="164"/>
      <c r="K36" s="164"/>
      <c r="L36" s="164"/>
      <c r="M36" s="164" t="s">
        <v>378</v>
      </c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</row>
    <row r="37" spans="1:60" x14ac:dyDescent="0.25">
      <c r="A37" s="86"/>
      <c r="B37" s="71" t="s">
        <v>269</v>
      </c>
      <c r="C37" s="75"/>
      <c r="D37" s="92"/>
      <c r="E37" s="4"/>
      <c r="F37" s="4"/>
      <c r="G37" s="127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</row>
    <row r="38" spans="1:60" x14ac:dyDescent="0.25">
      <c r="A38" s="86"/>
      <c r="B38" s="71"/>
      <c r="C38" s="6" t="s">
        <v>270</v>
      </c>
      <c r="D38" s="112" t="s">
        <v>38</v>
      </c>
      <c r="E38" s="4">
        <v>44198</v>
      </c>
      <c r="F38" s="4" t="s">
        <v>27</v>
      </c>
      <c r="G38" s="139"/>
      <c r="H38" s="14"/>
      <c r="I38" s="15"/>
      <c r="J38" s="15"/>
      <c r="K38" s="127" t="s">
        <v>331</v>
      </c>
      <c r="L38" s="134" t="s">
        <v>360</v>
      </c>
      <c r="M38" s="126" t="s">
        <v>424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</row>
    <row r="39" spans="1:60" x14ac:dyDescent="0.25">
      <c r="A39" s="86"/>
      <c r="B39" s="6" t="s">
        <v>271</v>
      </c>
      <c r="C39" s="75"/>
      <c r="D39" s="92"/>
      <c r="E39" s="4"/>
      <c r="F39" s="4"/>
      <c r="G39" s="127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</row>
    <row r="40" spans="1:60" x14ac:dyDescent="0.25">
      <c r="A40" s="86"/>
      <c r="B40" s="6"/>
      <c r="C40" s="6" t="s">
        <v>272</v>
      </c>
      <c r="D40" s="92"/>
      <c r="E40" s="4">
        <v>44198</v>
      </c>
      <c r="F40" s="4"/>
      <c r="G40" s="127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</row>
    <row r="41" spans="1:60" s="5" customFormat="1" ht="16.5" x14ac:dyDescent="0.25">
      <c r="A41" s="97"/>
      <c r="B41" s="76" t="s">
        <v>273</v>
      </c>
      <c r="C41" s="76"/>
      <c r="D41" s="76"/>
      <c r="E41" s="98"/>
      <c r="F41" s="76"/>
      <c r="G41" s="132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</row>
    <row r="42" spans="1:60" x14ac:dyDescent="0.25">
      <c r="A42" s="86"/>
      <c r="B42" s="6" t="s">
        <v>274</v>
      </c>
      <c r="C42" s="109"/>
      <c r="D42" s="92"/>
      <c r="E42" s="4"/>
      <c r="F42" s="4"/>
      <c r="G42" s="127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</row>
    <row r="43" spans="1:60" x14ac:dyDescent="0.25">
      <c r="A43" s="86"/>
      <c r="B43" s="6"/>
      <c r="C43" s="158" t="s">
        <v>275</v>
      </c>
      <c r="D43" s="159" t="s">
        <v>28</v>
      </c>
      <c r="E43" s="4">
        <v>44198</v>
      </c>
      <c r="F43" s="113">
        <v>44267</v>
      </c>
      <c r="G43" s="127"/>
      <c r="H43" s="14"/>
      <c r="I43" s="15"/>
      <c r="J43" s="15"/>
      <c r="K43" s="134" t="s">
        <v>342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</row>
    <row r="44" spans="1:60" x14ac:dyDescent="0.25">
      <c r="A44" s="86"/>
      <c r="B44" s="6" t="s">
        <v>276</v>
      </c>
      <c r="C44" s="109"/>
      <c r="D44" s="75"/>
      <c r="E44" s="91"/>
      <c r="F44" s="75"/>
      <c r="G44" s="127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</row>
    <row r="45" spans="1:60" s="166" customFormat="1" x14ac:dyDescent="0.25">
      <c r="A45" s="156"/>
      <c r="B45" s="157"/>
      <c r="C45" s="157" t="s">
        <v>536</v>
      </c>
      <c r="D45" s="170" t="s">
        <v>37</v>
      </c>
      <c r="E45" s="160">
        <v>44198</v>
      </c>
      <c r="F45" s="187" t="s">
        <v>537</v>
      </c>
      <c r="G45" s="162"/>
      <c r="H45" s="163"/>
      <c r="I45" s="164"/>
      <c r="J45" s="175"/>
      <c r="K45" s="176"/>
      <c r="L45" s="176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</row>
    <row r="46" spans="1:60" x14ac:dyDescent="0.25">
      <c r="A46" s="86"/>
      <c r="B46" s="71" t="s">
        <v>277</v>
      </c>
      <c r="C46" s="109"/>
      <c r="D46" s="75"/>
      <c r="E46" s="91"/>
      <c r="F46" s="4"/>
      <c r="G46" s="127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</row>
    <row r="47" spans="1:60" x14ac:dyDescent="0.25">
      <c r="A47" s="86"/>
      <c r="B47" s="71"/>
      <c r="C47" s="6" t="s">
        <v>278</v>
      </c>
      <c r="D47" s="92" t="s">
        <v>36</v>
      </c>
      <c r="E47" s="4">
        <v>44198</v>
      </c>
      <c r="F47" s="4"/>
      <c r="G47" s="127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</row>
    <row r="48" spans="1:60" s="5" customFormat="1" ht="16.5" x14ac:dyDescent="0.25">
      <c r="A48" s="97"/>
      <c r="B48" s="70" t="s">
        <v>279</v>
      </c>
      <c r="C48" s="70"/>
      <c r="D48" s="117"/>
      <c r="E48" s="102"/>
      <c r="F48" s="102"/>
      <c r="G48" s="130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</row>
    <row r="49" spans="1:60" x14ac:dyDescent="0.25">
      <c r="A49" s="86"/>
      <c r="B49" s="71" t="s">
        <v>280</v>
      </c>
      <c r="C49" s="75"/>
      <c r="D49" s="92"/>
      <c r="E49" s="4"/>
      <c r="F49" s="4"/>
      <c r="G49" s="129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</row>
    <row r="50" spans="1:60" x14ac:dyDescent="0.25">
      <c r="A50" s="86"/>
      <c r="B50" s="71"/>
      <c r="C50" s="6" t="s">
        <v>281</v>
      </c>
      <c r="D50" s="115" t="s">
        <v>35</v>
      </c>
      <c r="E50" s="4">
        <v>44198</v>
      </c>
      <c r="F50" s="4" t="s">
        <v>8</v>
      </c>
      <c r="G50" s="129"/>
      <c r="H50" s="14"/>
      <c r="I50" s="15"/>
      <c r="J50" s="15"/>
      <c r="K50" s="15"/>
      <c r="L50" s="15"/>
      <c r="M50" s="15"/>
      <c r="N50" s="15" t="s">
        <v>361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</row>
    <row r="51" spans="1:60" x14ac:dyDescent="0.25">
      <c r="A51" s="86"/>
      <c r="B51" s="71"/>
      <c r="C51" s="6" t="s">
        <v>282</v>
      </c>
      <c r="D51" s="115" t="s">
        <v>35</v>
      </c>
      <c r="E51" s="4">
        <v>44198</v>
      </c>
      <c r="F51" s="4" t="s">
        <v>34</v>
      </c>
      <c r="G51" s="129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</row>
    <row r="52" spans="1:60" s="166" customFormat="1" ht="18.600000000000001" customHeight="1" x14ac:dyDescent="0.25">
      <c r="A52" s="156"/>
      <c r="B52" s="173"/>
      <c r="C52" s="174" t="s">
        <v>283</v>
      </c>
      <c r="D52" s="167" t="s">
        <v>33</v>
      </c>
      <c r="E52" s="160">
        <v>44198</v>
      </c>
      <c r="F52" s="161" t="s">
        <v>32</v>
      </c>
      <c r="G52" s="168" t="s">
        <v>284</v>
      </c>
      <c r="H52" s="163"/>
      <c r="I52" s="164"/>
      <c r="J52" s="164"/>
      <c r="K52" s="172" t="s">
        <v>340</v>
      </c>
      <c r="L52" s="164"/>
      <c r="M52" s="164"/>
      <c r="N52" s="164" t="s">
        <v>417</v>
      </c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  <c r="BG52" s="164"/>
      <c r="BH52" s="164"/>
    </row>
    <row r="53" spans="1:60" ht="18.600000000000001" customHeight="1" x14ac:dyDescent="0.25">
      <c r="A53" s="86"/>
      <c r="B53" s="71"/>
      <c r="C53" s="126" t="s">
        <v>373</v>
      </c>
      <c r="D53" s="115" t="s">
        <v>35</v>
      </c>
      <c r="E53" s="4">
        <v>44236</v>
      </c>
      <c r="F53" s="4" t="s">
        <v>8</v>
      </c>
      <c r="G53" s="129"/>
      <c r="H53" s="14"/>
      <c r="I53" s="15"/>
      <c r="J53" s="15"/>
      <c r="K53" s="134"/>
      <c r="L53" s="15"/>
      <c r="M53" s="15"/>
      <c r="N53" s="15" t="s">
        <v>417</v>
      </c>
      <c r="O53" s="15" t="s">
        <v>517</v>
      </c>
      <c r="P53" s="15" t="s">
        <v>527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</row>
    <row r="54" spans="1:60" s="166" customFormat="1" ht="18.600000000000001" customHeight="1" x14ac:dyDescent="0.25">
      <c r="A54" s="156"/>
      <c r="B54" s="173"/>
      <c r="C54" s="174" t="s">
        <v>379</v>
      </c>
      <c r="D54" s="170" t="s">
        <v>380</v>
      </c>
      <c r="E54" s="160"/>
      <c r="F54" s="160"/>
      <c r="G54" s="168"/>
      <c r="H54" s="163"/>
      <c r="I54" s="164"/>
      <c r="J54" s="164"/>
      <c r="K54" s="172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64"/>
      <c r="BH54" s="164"/>
    </row>
    <row r="55" spans="1:60" s="5" customFormat="1" ht="16.5" x14ac:dyDescent="0.25">
      <c r="A55" s="97"/>
      <c r="B55" s="76" t="s">
        <v>285</v>
      </c>
      <c r="C55" s="76"/>
      <c r="D55" s="76"/>
      <c r="E55" s="98"/>
      <c r="F55" s="76"/>
      <c r="G55" s="130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</row>
    <row r="56" spans="1:60" x14ac:dyDescent="0.25">
      <c r="A56" s="86"/>
      <c r="B56" s="6" t="s">
        <v>286</v>
      </c>
      <c r="C56" s="75"/>
      <c r="D56" s="75"/>
      <c r="E56" s="91"/>
      <c r="F56" s="4"/>
      <c r="G56" s="129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</row>
    <row r="57" spans="1:60" s="166" customFormat="1" x14ac:dyDescent="0.25">
      <c r="A57" s="156"/>
      <c r="B57" s="157"/>
      <c r="C57" s="158" t="s">
        <v>287</v>
      </c>
      <c r="D57" s="159" t="s">
        <v>31</v>
      </c>
      <c r="E57" s="160">
        <v>44198</v>
      </c>
      <c r="F57" s="161" t="s">
        <v>403</v>
      </c>
      <c r="G57" s="168"/>
      <c r="H57" s="163"/>
      <c r="I57" s="164"/>
      <c r="J57" s="164"/>
      <c r="K57" s="169" t="s">
        <v>325</v>
      </c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64"/>
      <c r="BH57" s="164"/>
    </row>
    <row r="58" spans="1:60" s="166" customFormat="1" ht="31.5" x14ac:dyDescent="0.25">
      <c r="A58" s="156"/>
      <c r="B58" s="157"/>
      <c r="C58" s="158" t="s">
        <v>288</v>
      </c>
      <c r="D58" s="159" t="s">
        <v>30</v>
      </c>
      <c r="E58" s="160">
        <v>44198</v>
      </c>
      <c r="F58" s="161" t="s">
        <v>403</v>
      </c>
      <c r="G58" s="168"/>
      <c r="H58" s="163"/>
      <c r="I58" s="164"/>
      <c r="J58" s="164"/>
      <c r="K58" s="169" t="s">
        <v>326</v>
      </c>
      <c r="L58" s="164" t="s">
        <v>377</v>
      </c>
      <c r="M58" s="163" t="s">
        <v>376</v>
      </c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64"/>
    </row>
    <row r="59" spans="1:60" s="166" customFormat="1" x14ac:dyDescent="0.25">
      <c r="A59" s="156"/>
      <c r="B59" s="157"/>
      <c r="C59" s="157" t="s">
        <v>29</v>
      </c>
      <c r="D59" s="170" t="s">
        <v>28</v>
      </c>
      <c r="E59" s="160">
        <v>44198</v>
      </c>
      <c r="F59" s="171" t="s">
        <v>27</v>
      </c>
      <c r="G59" s="168"/>
      <c r="H59" s="163"/>
      <c r="I59" s="164"/>
      <c r="J59" s="164"/>
      <c r="K59" s="172" t="s">
        <v>341</v>
      </c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  <c r="BF59" s="164"/>
      <c r="BG59" s="164"/>
      <c r="BH59" s="164"/>
    </row>
    <row r="60" spans="1:60" x14ac:dyDescent="0.25">
      <c r="A60" s="86"/>
      <c r="B60" s="6" t="s">
        <v>289</v>
      </c>
      <c r="C60" s="6"/>
      <c r="D60" s="115"/>
      <c r="E60" s="116"/>
      <c r="F60" s="116"/>
      <c r="G60" s="129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</row>
    <row r="61" spans="1:60" x14ac:dyDescent="0.25">
      <c r="A61" s="86"/>
      <c r="B61" s="6"/>
      <c r="C61" s="6" t="s">
        <v>113</v>
      </c>
      <c r="D61" s="115" t="s">
        <v>26</v>
      </c>
      <c r="E61" s="4">
        <v>44214</v>
      </c>
      <c r="F61" s="116" t="s">
        <v>25</v>
      </c>
      <c r="G61" s="129"/>
      <c r="H61" s="14"/>
      <c r="I61" s="15"/>
      <c r="J61" s="15"/>
      <c r="K61" s="15" t="s">
        <v>364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</row>
    <row r="62" spans="1:60" s="5" customFormat="1" ht="16.5" x14ac:dyDescent="0.25">
      <c r="A62" s="97"/>
      <c r="B62" s="70" t="s">
        <v>237</v>
      </c>
      <c r="C62" s="70"/>
      <c r="D62" s="117"/>
      <c r="E62" s="102"/>
      <c r="F62" s="102"/>
      <c r="G62" s="130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</row>
    <row r="63" spans="1:60" x14ac:dyDescent="0.25">
      <c r="A63" s="86"/>
      <c r="B63" s="6" t="s">
        <v>290</v>
      </c>
      <c r="C63" s="6"/>
      <c r="D63" s="92" t="s">
        <v>20</v>
      </c>
      <c r="E63" s="4">
        <v>44198</v>
      </c>
      <c r="F63" s="4" t="s">
        <v>24</v>
      </c>
      <c r="G63" s="129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</row>
    <row r="64" spans="1:60" x14ac:dyDescent="0.25">
      <c r="A64" s="86"/>
      <c r="B64" s="6" t="s">
        <v>291</v>
      </c>
      <c r="C64" s="6"/>
      <c r="D64" s="92" t="s">
        <v>18</v>
      </c>
      <c r="E64" s="4">
        <v>44198</v>
      </c>
      <c r="F64" s="4" t="s">
        <v>23</v>
      </c>
      <c r="G64" s="129"/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</row>
    <row r="65" spans="1:60" x14ac:dyDescent="0.25">
      <c r="A65" s="86"/>
      <c r="B65" s="6" t="s">
        <v>292</v>
      </c>
      <c r="C65" s="6" t="s">
        <v>234</v>
      </c>
      <c r="D65" s="92" t="s">
        <v>22</v>
      </c>
      <c r="E65" s="4">
        <v>44198</v>
      </c>
      <c r="F65" s="4" t="s">
        <v>21</v>
      </c>
      <c r="G65" s="129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</row>
    <row r="66" spans="1:60" x14ac:dyDescent="0.25">
      <c r="A66" s="86"/>
      <c r="B66" s="6" t="s">
        <v>293</v>
      </c>
      <c r="C66" s="6" t="s">
        <v>294</v>
      </c>
      <c r="D66" s="92" t="s">
        <v>18</v>
      </c>
      <c r="E66" s="4">
        <v>44198</v>
      </c>
      <c r="F66" s="4" t="s">
        <v>11</v>
      </c>
      <c r="G66" s="129"/>
      <c r="H66" s="14"/>
      <c r="I66" s="15" t="s">
        <v>235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</row>
    <row r="67" spans="1:60" x14ac:dyDescent="0.25">
      <c r="A67" s="86"/>
      <c r="B67" s="6" t="s">
        <v>295</v>
      </c>
      <c r="C67" s="6"/>
      <c r="D67" s="92" t="s">
        <v>20</v>
      </c>
      <c r="E67" s="4">
        <v>44198</v>
      </c>
      <c r="F67" s="4" t="s">
        <v>19</v>
      </c>
      <c r="G67" s="129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</row>
    <row r="68" spans="1:60" x14ac:dyDescent="0.25">
      <c r="A68" s="86"/>
      <c r="B68" s="6" t="s">
        <v>296</v>
      </c>
      <c r="C68" s="6" t="s">
        <v>412</v>
      </c>
      <c r="D68" s="146" t="s">
        <v>411</v>
      </c>
      <c r="E68" s="4">
        <v>44245</v>
      </c>
      <c r="F68" s="146" t="s">
        <v>413</v>
      </c>
      <c r="G68" s="129"/>
      <c r="H68" s="14"/>
      <c r="I68" s="15"/>
      <c r="J68" s="15"/>
      <c r="K68" s="15"/>
      <c r="L68" s="15"/>
      <c r="M68" s="15" t="s">
        <v>423</v>
      </c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</row>
    <row r="69" spans="1:60" x14ac:dyDescent="0.25">
      <c r="A69" s="86"/>
      <c r="B69" s="6"/>
      <c r="C69" s="6" t="s">
        <v>410</v>
      </c>
      <c r="D69" s="92" t="s">
        <v>18</v>
      </c>
      <c r="E69" s="4">
        <v>44198</v>
      </c>
      <c r="F69" s="4" t="s">
        <v>17</v>
      </c>
      <c r="G69" s="129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</row>
    <row r="70" spans="1:60" s="166" customFormat="1" x14ac:dyDescent="0.25">
      <c r="A70" s="156"/>
      <c r="B70" s="157" t="s">
        <v>236</v>
      </c>
      <c r="C70" s="157" t="s">
        <v>297</v>
      </c>
      <c r="D70" s="167" t="s">
        <v>16</v>
      </c>
      <c r="E70" s="160">
        <v>44198</v>
      </c>
      <c r="F70" s="160" t="s">
        <v>15</v>
      </c>
      <c r="G70" s="168"/>
      <c r="H70" s="163"/>
      <c r="I70" s="164"/>
      <c r="J70" s="164"/>
      <c r="K70" s="164" t="s">
        <v>233</v>
      </c>
      <c r="L70" s="164"/>
      <c r="M70" s="164"/>
      <c r="N70" s="164"/>
      <c r="O70" s="164"/>
      <c r="P70" s="164" t="s">
        <v>531</v>
      </c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4"/>
      <c r="BF70" s="164"/>
      <c r="BG70" s="164"/>
      <c r="BH70" s="164"/>
    </row>
    <row r="71" spans="1:60" x14ac:dyDescent="0.25">
      <c r="A71" s="86"/>
      <c r="B71" s="6" t="s">
        <v>320</v>
      </c>
      <c r="C71" s="6" t="s">
        <v>322</v>
      </c>
      <c r="D71" s="92" t="s">
        <v>323</v>
      </c>
      <c r="E71" s="4">
        <v>44224</v>
      </c>
      <c r="F71" s="4" t="s">
        <v>324</v>
      </c>
      <c r="G71" s="129"/>
      <c r="H71" s="14"/>
      <c r="I71" s="15"/>
      <c r="J71" s="15"/>
      <c r="K71" s="15"/>
      <c r="L71" s="15" t="s">
        <v>321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</row>
    <row r="72" spans="1:60" x14ac:dyDescent="0.25">
      <c r="A72" s="86"/>
      <c r="B72" s="6" t="s">
        <v>345</v>
      </c>
      <c r="C72" s="6" t="s">
        <v>346</v>
      </c>
      <c r="D72" s="92" t="s">
        <v>323</v>
      </c>
      <c r="E72" s="4">
        <v>44225</v>
      </c>
      <c r="F72" s="4">
        <v>44281</v>
      </c>
      <c r="G72" s="129"/>
      <c r="H72" s="14"/>
      <c r="I72" s="15"/>
      <c r="J72" s="15"/>
      <c r="K72" s="15"/>
      <c r="L72" s="15"/>
      <c r="M72" s="15" t="s">
        <v>347</v>
      </c>
      <c r="N72" s="15"/>
      <c r="O72" s="15"/>
      <c r="P72" s="15"/>
      <c r="Q72" s="15"/>
      <c r="R72" s="15"/>
      <c r="S72" s="15"/>
      <c r="T72" s="15" t="s">
        <v>348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</row>
    <row r="73" spans="1:60" x14ac:dyDescent="0.25">
      <c r="A73" s="86"/>
      <c r="B73" s="6" t="s">
        <v>349</v>
      </c>
      <c r="C73" s="6" t="s">
        <v>350</v>
      </c>
      <c r="D73" s="92" t="s">
        <v>323</v>
      </c>
      <c r="E73" s="4">
        <v>44225</v>
      </c>
      <c r="F73" s="4" t="s">
        <v>353</v>
      </c>
      <c r="G73" s="129"/>
      <c r="H73" s="14"/>
      <c r="I73" s="15"/>
      <c r="J73" s="15"/>
      <c r="K73" s="15"/>
      <c r="L73" s="15"/>
      <c r="M73" s="15" t="s">
        <v>352</v>
      </c>
      <c r="N73" s="15" t="s">
        <v>351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</row>
    <row r="74" spans="1:60" s="166" customFormat="1" x14ac:dyDescent="0.25">
      <c r="A74" s="156"/>
      <c r="B74" s="157" t="s">
        <v>535</v>
      </c>
      <c r="C74" s="157"/>
      <c r="D74" s="167" t="s">
        <v>16</v>
      </c>
      <c r="E74" s="160"/>
      <c r="F74" s="186"/>
      <c r="G74" s="168"/>
      <c r="H74" s="163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64"/>
      <c r="BH74" s="164"/>
    </row>
    <row r="75" spans="1:60" s="5" customFormat="1" ht="20.100000000000001" customHeight="1" x14ac:dyDescent="0.25">
      <c r="A75" s="97"/>
      <c r="B75" s="70" t="s">
        <v>298</v>
      </c>
      <c r="C75" s="70"/>
      <c r="D75" s="118"/>
      <c r="E75" s="119"/>
      <c r="F75" s="119"/>
      <c r="G75" s="132"/>
      <c r="H75" s="18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</row>
    <row r="76" spans="1:60" x14ac:dyDescent="0.25">
      <c r="A76" s="86"/>
      <c r="B76" s="6" t="s">
        <v>299</v>
      </c>
      <c r="C76" s="6"/>
      <c r="D76" s="75"/>
      <c r="E76" s="91"/>
      <c r="F76" s="75"/>
      <c r="G76" s="127"/>
      <c r="H76" s="18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</row>
    <row r="77" spans="1:60" x14ac:dyDescent="0.25">
      <c r="A77" s="86"/>
      <c r="B77" s="75"/>
      <c r="C77" s="6" t="s">
        <v>393</v>
      </c>
      <c r="D77" s="120" t="s">
        <v>12</v>
      </c>
      <c r="E77" s="4">
        <v>44198</v>
      </c>
      <c r="F77" s="121" t="s">
        <v>112</v>
      </c>
      <c r="G77" s="139"/>
      <c r="H77" s="18"/>
      <c r="I77" s="15"/>
      <c r="J77" s="15"/>
      <c r="K77" s="127" t="s">
        <v>332</v>
      </c>
      <c r="L77" s="134" t="s">
        <v>361</v>
      </c>
      <c r="M77" s="134" t="s">
        <v>361</v>
      </c>
      <c r="N77" s="134" t="s">
        <v>361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</row>
    <row r="78" spans="1:60" x14ac:dyDescent="0.25">
      <c r="A78" s="86"/>
      <c r="B78" s="6"/>
      <c r="C78" s="6" t="s">
        <v>300</v>
      </c>
      <c r="D78" s="120" t="s">
        <v>12</v>
      </c>
      <c r="E78" s="4">
        <v>44198</v>
      </c>
      <c r="F78" s="121" t="s">
        <v>14</v>
      </c>
      <c r="G78" s="139"/>
      <c r="H78" s="18"/>
      <c r="I78" s="15"/>
      <c r="J78" s="15"/>
      <c r="K78" s="127" t="s">
        <v>333</v>
      </c>
      <c r="L78" s="134" t="s">
        <v>361</v>
      </c>
      <c r="M78" s="134" t="s">
        <v>361</v>
      </c>
      <c r="N78" s="134" t="s">
        <v>361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</row>
    <row r="79" spans="1:60" ht="31.5" x14ac:dyDescent="0.25">
      <c r="A79" s="86"/>
      <c r="B79" s="6"/>
      <c r="C79" s="6" t="s">
        <v>301</v>
      </c>
      <c r="D79" s="120" t="s">
        <v>12</v>
      </c>
      <c r="E79" s="4">
        <v>44198</v>
      </c>
      <c r="F79" s="121" t="s">
        <v>14</v>
      </c>
      <c r="G79" s="139"/>
      <c r="H79" s="18"/>
      <c r="I79" s="15"/>
      <c r="J79" s="15"/>
      <c r="K79" s="127" t="s">
        <v>334</v>
      </c>
      <c r="L79" s="134" t="s">
        <v>362</v>
      </c>
      <c r="M79" s="134" t="s">
        <v>362</v>
      </c>
      <c r="N79" s="134" t="s">
        <v>362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</row>
    <row r="80" spans="1:60" x14ac:dyDescent="0.25">
      <c r="A80" s="86"/>
      <c r="B80" s="6"/>
      <c r="C80" s="6" t="s">
        <v>302</v>
      </c>
      <c r="D80" s="120" t="s">
        <v>13</v>
      </c>
      <c r="E80" s="4">
        <v>44198</v>
      </c>
      <c r="F80" s="121" t="s">
        <v>42</v>
      </c>
      <c r="G80" s="139"/>
      <c r="H80" s="18"/>
      <c r="I80" s="15"/>
      <c r="J80" s="15"/>
      <c r="K80" s="127" t="s">
        <v>335</v>
      </c>
      <c r="L80" s="134" t="s">
        <v>361</v>
      </c>
      <c r="M80" s="134" t="s">
        <v>361</v>
      </c>
      <c r="N80" s="134" t="s">
        <v>361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</row>
    <row r="81" spans="1:60" x14ac:dyDescent="0.25">
      <c r="A81" s="86"/>
      <c r="B81" s="6" t="s">
        <v>303</v>
      </c>
      <c r="C81" s="6"/>
      <c r="D81" s="120"/>
      <c r="E81" s="121"/>
      <c r="F81" s="121"/>
      <c r="G81" s="127"/>
      <c r="H81" s="18"/>
      <c r="I81" s="15"/>
      <c r="J81" s="15"/>
      <c r="K81" s="127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</row>
    <row r="82" spans="1:60" x14ac:dyDescent="0.25">
      <c r="A82" s="86"/>
      <c r="B82" s="6"/>
      <c r="C82" s="6" t="s">
        <v>304</v>
      </c>
      <c r="D82" s="120" t="s">
        <v>12</v>
      </c>
      <c r="E82" s="4">
        <v>44198</v>
      </c>
      <c r="F82" s="121" t="s">
        <v>11</v>
      </c>
      <c r="G82" s="139"/>
      <c r="H82" s="18"/>
      <c r="I82" s="15"/>
      <c r="J82" s="15"/>
      <c r="K82" s="127" t="s">
        <v>336</v>
      </c>
      <c r="L82" s="134" t="s">
        <v>363</v>
      </c>
      <c r="M82" s="134" t="s">
        <v>363</v>
      </c>
      <c r="N82" s="134" t="s">
        <v>363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</row>
    <row r="83" spans="1:60" s="5" customFormat="1" ht="16.5" x14ac:dyDescent="0.25">
      <c r="A83" s="97"/>
      <c r="B83" s="70" t="s">
        <v>305</v>
      </c>
      <c r="C83" s="70"/>
      <c r="D83" s="117"/>
      <c r="E83" s="102"/>
      <c r="F83" s="102"/>
      <c r="G83" s="132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</row>
    <row r="84" spans="1:60" x14ac:dyDescent="0.25">
      <c r="A84" s="86"/>
      <c r="B84" s="6" t="s">
        <v>306</v>
      </c>
      <c r="C84" s="6"/>
      <c r="D84" s="92"/>
      <c r="E84" s="4"/>
      <c r="F84" s="4"/>
      <c r="G84" s="127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</row>
    <row r="85" spans="1:60" x14ac:dyDescent="0.25">
      <c r="A85" s="86"/>
      <c r="B85" s="6"/>
      <c r="C85" s="6" t="s">
        <v>307</v>
      </c>
      <c r="D85" s="92"/>
      <c r="E85" s="4"/>
      <c r="F85" s="4"/>
      <c r="G85" s="127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</row>
    <row r="86" spans="1:60" s="166" customFormat="1" x14ac:dyDescent="0.25">
      <c r="A86" s="156"/>
      <c r="B86" s="157"/>
      <c r="C86" s="158" t="s">
        <v>10</v>
      </c>
      <c r="D86" s="159" t="s">
        <v>9</v>
      </c>
      <c r="E86" s="160">
        <v>44198</v>
      </c>
      <c r="F86" s="161" t="s">
        <v>8</v>
      </c>
      <c r="G86" s="162"/>
      <c r="H86" s="163"/>
      <c r="I86" s="164"/>
      <c r="J86" s="164"/>
      <c r="K86" s="165" t="s">
        <v>343</v>
      </c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164"/>
      <c r="BD86" s="164"/>
      <c r="BE86" s="164"/>
      <c r="BF86" s="164"/>
      <c r="BG86" s="164"/>
      <c r="BH86" s="164"/>
    </row>
    <row r="87" spans="1:60" ht="23.65" customHeight="1" x14ac:dyDescent="0.25">
      <c r="A87" s="86"/>
      <c r="B87" s="6"/>
      <c r="C87" s="6" t="s">
        <v>7</v>
      </c>
      <c r="D87" s="92" t="s">
        <v>6</v>
      </c>
      <c r="E87" s="4">
        <v>44198</v>
      </c>
      <c r="F87" s="4" t="s">
        <v>5</v>
      </c>
      <c r="G87" s="127"/>
      <c r="H87" s="14"/>
      <c r="I87" s="15"/>
      <c r="J87" s="15"/>
      <c r="K87" s="134" t="s">
        <v>370</v>
      </c>
      <c r="L87" s="15" t="s">
        <v>371</v>
      </c>
      <c r="M87" s="134" t="s">
        <v>422</v>
      </c>
      <c r="N87" s="15" t="s">
        <v>422</v>
      </c>
      <c r="O87" s="17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</row>
    <row r="88" spans="1:60" s="5" customFormat="1" ht="16.5" x14ac:dyDescent="0.25">
      <c r="A88" s="97"/>
      <c r="B88" s="76" t="s">
        <v>308</v>
      </c>
      <c r="C88" s="70"/>
      <c r="D88" s="117"/>
      <c r="E88" s="102"/>
      <c r="F88" s="102"/>
      <c r="G88" s="132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</row>
    <row r="89" spans="1:60" x14ac:dyDescent="0.25">
      <c r="A89" s="86"/>
      <c r="B89" s="6" t="s">
        <v>309</v>
      </c>
      <c r="C89" s="6"/>
      <c r="D89" s="92" t="s">
        <v>310</v>
      </c>
      <c r="E89" s="4">
        <v>44198</v>
      </c>
      <c r="F89" s="4" t="s">
        <v>4</v>
      </c>
      <c r="G89" s="127"/>
      <c r="H89" s="14"/>
      <c r="I89" s="15"/>
      <c r="J89" s="15"/>
      <c r="K89" s="15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</row>
    <row r="90" spans="1:60" x14ac:dyDescent="0.25">
      <c r="A90" s="86"/>
      <c r="B90" s="6" t="s">
        <v>311</v>
      </c>
      <c r="C90" s="6"/>
      <c r="D90" s="92" t="s">
        <v>312</v>
      </c>
      <c r="E90" s="4">
        <v>44198</v>
      </c>
      <c r="F90" s="4" t="s">
        <v>3</v>
      </c>
      <c r="G90" s="127"/>
      <c r="H90" s="14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</row>
    <row r="91" spans="1:60" ht="16.5" x14ac:dyDescent="0.25">
      <c r="A91" s="86"/>
      <c r="B91" s="76" t="s">
        <v>313</v>
      </c>
      <c r="C91" s="87"/>
      <c r="D91" s="88"/>
      <c r="E91" s="89"/>
      <c r="F91" s="89"/>
      <c r="G91" s="127"/>
      <c r="H91" s="14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</row>
    <row r="92" spans="1:60" x14ac:dyDescent="0.25">
      <c r="A92" s="86"/>
      <c r="B92" s="6"/>
      <c r="C92" s="6" t="s">
        <v>314</v>
      </c>
      <c r="D92" s="112" t="s">
        <v>1</v>
      </c>
      <c r="E92" s="122">
        <v>44215</v>
      </c>
      <c r="F92" s="4" t="s">
        <v>2</v>
      </c>
      <c r="G92" s="127"/>
      <c r="H92" s="14"/>
      <c r="I92" s="16"/>
      <c r="J92" s="16"/>
      <c r="K92" s="127" t="s">
        <v>329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</row>
    <row r="93" spans="1:60" ht="15" customHeight="1" x14ac:dyDescent="0.25">
      <c r="A93" s="86"/>
      <c r="B93" s="6"/>
      <c r="C93" s="6" t="s">
        <v>315</v>
      </c>
      <c r="D93" s="112" t="s">
        <v>1</v>
      </c>
      <c r="E93" s="122">
        <v>44215</v>
      </c>
      <c r="F93" s="4" t="s">
        <v>0</v>
      </c>
      <c r="G93" s="127"/>
      <c r="H93" s="14"/>
      <c r="I93" s="16"/>
      <c r="J93" s="16"/>
      <c r="K93" s="16"/>
      <c r="L93" s="16" t="s">
        <v>358</v>
      </c>
      <c r="M93" s="16"/>
      <c r="N93" s="16"/>
      <c r="O93" s="16" t="s">
        <v>520</v>
      </c>
      <c r="P93" s="16" t="s">
        <v>520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</row>
    <row r="94" spans="1:60" ht="15" customHeight="1" x14ac:dyDescent="0.25">
      <c r="A94" s="86"/>
      <c r="B94" s="6"/>
      <c r="C94" s="6" t="s">
        <v>405</v>
      </c>
      <c r="D94" s="112" t="s">
        <v>1</v>
      </c>
      <c r="E94" s="122">
        <v>44245</v>
      </c>
      <c r="F94" s="4" t="s">
        <v>406</v>
      </c>
      <c r="G94" s="127"/>
      <c r="H94" s="14"/>
      <c r="I94" s="16"/>
      <c r="J94" s="16"/>
      <c r="K94" s="16"/>
      <c r="L94" s="16"/>
      <c r="M94" s="16"/>
      <c r="N94" s="16"/>
      <c r="O94" s="16"/>
      <c r="P94" s="16" t="s">
        <v>518</v>
      </c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</row>
    <row r="95" spans="1:60" ht="43.15" customHeight="1" x14ac:dyDescent="0.25">
      <c r="A95" s="86"/>
      <c r="B95" s="6"/>
      <c r="C95" s="6" t="s">
        <v>408</v>
      </c>
      <c r="D95" s="112" t="s">
        <v>1</v>
      </c>
      <c r="E95" s="122">
        <v>44245</v>
      </c>
      <c r="F95" s="4" t="s">
        <v>409</v>
      </c>
      <c r="G95" s="127"/>
      <c r="H95" s="14"/>
      <c r="I95" s="16"/>
      <c r="J95" s="16"/>
      <c r="K95" s="16"/>
      <c r="L95" s="16"/>
      <c r="M95" s="16"/>
      <c r="N95" s="16"/>
      <c r="O95" s="16"/>
      <c r="P95" s="16" t="s">
        <v>519</v>
      </c>
      <c r="Q95" s="16"/>
      <c r="R95" s="136" t="s">
        <v>528</v>
      </c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</row>
    <row r="96" spans="1:60" ht="16.5" x14ac:dyDescent="0.25">
      <c r="A96" s="86"/>
      <c r="B96" s="81" t="s">
        <v>230</v>
      </c>
      <c r="C96" s="123"/>
      <c r="D96" s="90"/>
      <c r="E96" s="124"/>
      <c r="F96" s="124"/>
      <c r="G96" s="13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</row>
    <row r="97" spans="1:60" ht="94.5" x14ac:dyDescent="0.25">
      <c r="A97" s="86"/>
      <c r="B97" s="82" t="s">
        <v>316</v>
      </c>
      <c r="C97" s="82"/>
      <c r="D97" s="112" t="s">
        <v>231</v>
      </c>
      <c r="E97" s="4">
        <v>44217</v>
      </c>
      <c r="F97" s="91"/>
      <c r="G97" s="136"/>
      <c r="H97" s="16"/>
      <c r="I97" s="16"/>
      <c r="J97" s="16"/>
      <c r="K97" s="133" t="s">
        <v>344</v>
      </c>
      <c r="L97" s="143"/>
      <c r="M97" s="133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</row>
    <row r="98" spans="1:60" ht="63" x14ac:dyDescent="0.25">
      <c r="A98" s="86"/>
      <c r="B98" s="6" t="s">
        <v>317</v>
      </c>
      <c r="C98" s="6"/>
      <c r="D98" s="92"/>
      <c r="E98" s="4"/>
      <c r="F98" s="4"/>
      <c r="G98" s="127" t="s">
        <v>318</v>
      </c>
      <c r="H98" s="12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1"/>
    </row>
    <row r="99" spans="1:60" ht="47.25" x14ac:dyDescent="0.25">
      <c r="A99" s="86"/>
      <c r="B99" s="6" t="s">
        <v>317</v>
      </c>
      <c r="C99" s="6"/>
      <c r="D99" s="92"/>
      <c r="E99" s="4"/>
      <c r="F99" s="4"/>
      <c r="G99" s="127" t="s">
        <v>319</v>
      </c>
      <c r="H99" s="12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1"/>
    </row>
    <row r="100" spans="1:60" s="166" customFormat="1" x14ac:dyDescent="0.25">
      <c r="A100" s="156"/>
      <c r="B100" s="157" t="s">
        <v>538</v>
      </c>
      <c r="C100" s="157" t="s">
        <v>539</v>
      </c>
      <c r="D100" s="167" t="s">
        <v>540</v>
      </c>
      <c r="E100" s="160">
        <v>44272</v>
      </c>
      <c r="F100" s="160"/>
      <c r="G100" s="162"/>
      <c r="H100" s="188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90"/>
    </row>
  </sheetData>
  <autoFilter ref="B1:J99"/>
  <phoneticPr fontId="3" type="noConversion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32"/>
  <sheetViews>
    <sheetView zoomScale="70" zoomScaleNormal="7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F107" sqref="F107"/>
    </sheetView>
  </sheetViews>
  <sheetFormatPr defaultColWidth="8.875" defaultRowHeight="15.75" x14ac:dyDescent="0.25"/>
  <cols>
    <col min="1" max="1" width="4.5" style="24" customWidth="1"/>
    <col min="2" max="2" width="6.375" style="67" bestFit="1" customWidth="1"/>
    <col min="3" max="3" width="5.5" style="68" bestFit="1" customWidth="1"/>
    <col min="4" max="4" width="7.375" style="68" bestFit="1" customWidth="1"/>
    <col min="5" max="5" width="12.625" style="67" bestFit="1" customWidth="1"/>
    <col min="6" max="6" width="6.125" style="67" bestFit="1" customWidth="1"/>
    <col min="7" max="7" width="19.125" style="68" bestFit="1" customWidth="1"/>
    <col min="8" max="8" width="15.625" style="68" bestFit="1" customWidth="1"/>
    <col min="9" max="9" width="10.125" style="68" bestFit="1" customWidth="1"/>
    <col min="10" max="10" width="9" style="68" bestFit="1" customWidth="1"/>
    <col min="11" max="11" width="5.875" style="68" bestFit="1" customWidth="1"/>
    <col min="12" max="12" width="8.125" style="68" bestFit="1" customWidth="1"/>
    <col min="13" max="13" width="5.875" style="68" bestFit="1" customWidth="1"/>
    <col min="14" max="14" width="8.875" style="68" bestFit="1" customWidth="1"/>
    <col min="15" max="15" width="8.875" style="68" hidden="1" customWidth="1"/>
    <col min="16" max="16" width="3.875" style="68" bestFit="1" customWidth="1"/>
    <col min="17" max="17" width="4.125" style="68" bestFit="1" customWidth="1"/>
    <col min="18" max="18" width="4.375" style="68" bestFit="1" customWidth="1"/>
    <col min="19" max="19" width="4" style="68" bestFit="1" customWidth="1"/>
    <col min="20" max="21" width="10.125" style="68" bestFit="1" customWidth="1"/>
    <col min="22" max="22" width="47.125" style="68" customWidth="1"/>
    <col min="23" max="23" width="39" style="24" customWidth="1"/>
    <col min="24" max="24" width="8.875" style="24"/>
    <col min="25" max="25" width="14.125" style="24" bestFit="1" customWidth="1"/>
    <col min="26" max="16384" width="8.875" style="24"/>
  </cols>
  <sheetData>
    <row r="1" spans="2:23" x14ac:dyDescent="0.25">
      <c r="B1" s="182" t="s">
        <v>116</v>
      </c>
      <c r="C1" s="182" t="s">
        <v>117</v>
      </c>
      <c r="D1" s="182" t="s">
        <v>118</v>
      </c>
      <c r="E1" s="182" t="s">
        <v>119</v>
      </c>
      <c r="F1" s="182" t="s">
        <v>120</v>
      </c>
      <c r="G1" s="181" t="s">
        <v>121</v>
      </c>
      <c r="H1" s="181" t="s">
        <v>122</v>
      </c>
      <c r="I1" s="184" t="s">
        <v>123</v>
      </c>
      <c r="J1" s="184" t="s">
        <v>124</v>
      </c>
      <c r="K1" s="183" t="s">
        <v>125</v>
      </c>
      <c r="L1" s="183"/>
      <c r="M1" s="183"/>
      <c r="N1" s="181" t="s">
        <v>126</v>
      </c>
      <c r="O1" s="184" t="s">
        <v>127</v>
      </c>
      <c r="P1" s="183" t="s">
        <v>128</v>
      </c>
      <c r="Q1" s="183"/>
      <c r="R1" s="183"/>
      <c r="S1" s="183"/>
      <c r="T1" s="183"/>
      <c r="U1" s="181" t="s">
        <v>129</v>
      </c>
      <c r="V1" s="181" t="s">
        <v>130</v>
      </c>
    </row>
    <row r="2" spans="2:23" ht="31.5" x14ac:dyDescent="0.25">
      <c r="B2" s="182"/>
      <c r="C2" s="182"/>
      <c r="D2" s="182"/>
      <c r="E2" s="182"/>
      <c r="F2" s="182"/>
      <c r="G2" s="181"/>
      <c r="H2" s="181"/>
      <c r="I2" s="185"/>
      <c r="J2" s="185"/>
      <c r="K2" s="25" t="s">
        <v>131</v>
      </c>
      <c r="L2" s="25" t="s">
        <v>132</v>
      </c>
      <c r="M2" s="25" t="s">
        <v>133</v>
      </c>
      <c r="N2" s="181"/>
      <c r="O2" s="185"/>
      <c r="P2" s="25" t="s">
        <v>134</v>
      </c>
      <c r="Q2" s="25" t="s">
        <v>135</v>
      </c>
      <c r="R2" s="25" t="s">
        <v>136</v>
      </c>
      <c r="S2" s="25" t="s">
        <v>137</v>
      </c>
      <c r="T2" s="26" t="s">
        <v>138</v>
      </c>
      <c r="U2" s="181"/>
      <c r="V2" s="181"/>
    </row>
    <row r="3" spans="2:23" x14ac:dyDescent="0.25">
      <c r="B3" s="27">
        <v>44205</v>
      </c>
      <c r="C3" s="27" t="s">
        <v>139</v>
      </c>
      <c r="D3" s="27"/>
      <c r="E3" s="28">
        <v>44204</v>
      </c>
      <c r="F3" s="29">
        <v>44211</v>
      </c>
      <c r="G3" s="30">
        <v>10200400403</v>
      </c>
      <c r="H3" s="30" t="s">
        <v>140</v>
      </c>
      <c r="I3" s="30" t="s">
        <v>141</v>
      </c>
      <c r="J3" s="30" t="s">
        <v>142</v>
      </c>
      <c r="K3" s="30">
        <v>0.5</v>
      </c>
      <c r="L3" s="30"/>
      <c r="M3" s="30"/>
      <c r="N3" s="31">
        <v>1000</v>
      </c>
      <c r="O3" s="31"/>
      <c r="P3" s="32"/>
      <c r="Q3" s="32"/>
      <c r="R3" s="32"/>
      <c r="S3" s="32"/>
      <c r="T3" s="33"/>
      <c r="U3" s="33"/>
      <c r="V3" s="33"/>
    </row>
    <row r="4" spans="2:23" x14ac:dyDescent="0.25">
      <c r="B4" s="34">
        <v>44205</v>
      </c>
      <c r="C4" s="34" t="s">
        <v>139</v>
      </c>
      <c r="D4" s="34"/>
      <c r="E4" s="35">
        <v>44204</v>
      </c>
      <c r="F4" s="36"/>
      <c r="G4" s="37">
        <v>11406503</v>
      </c>
      <c r="H4" s="37" t="s">
        <v>143</v>
      </c>
      <c r="I4" s="37" t="s">
        <v>144</v>
      </c>
      <c r="J4" s="37" t="s">
        <v>145</v>
      </c>
      <c r="K4" s="37">
        <v>1</v>
      </c>
      <c r="L4" s="37"/>
      <c r="M4" s="37"/>
      <c r="N4" s="38">
        <v>2500</v>
      </c>
      <c r="O4" s="38"/>
      <c r="P4" s="39"/>
      <c r="Q4" s="39" t="s">
        <v>146</v>
      </c>
      <c r="R4" s="39" t="s">
        <v>146</v>
      </c>
      <c r="S4" s="39" t="s">
        <v>146</v>
      </c>
      <c r="T4" s="40">
        <v>2520</v>
      </c>
      <c r="U4" s="41">
        <v>0</v>
      </c>
      <c r="V4" s="41"/>
    </row>
    <row r="5" spans="2:23" x14ac:dyDescent="0.25">
      <c r="B5" s="34">
        <v>44205</v>
      </c>
      <c r="C5" s="34" t="s">
        <v>147</v>
      </c>
      <c r="D5" s="34"/>
      <c r="E5" s="35">
        <v>44205</v>
      </c>
      <c r="F5" s="36"/>
      <c r="G5" s="37">
        <v>11408603</v>
      </c>
      <c r="H5" s="37" t="s">
        <v>148</v>
      </c>
      <c r="I5" s="37"/>
      <c r="J5" s="37" t="s">
        <v>149</v>
      </c>
      <c r="K5" s="37">
        <v>1</v>
      </c>
      <c r="L5" s="37"/>
      <c r="M5" s="37"/>
      <c r="N5" s="38">
        <v>1700</v>
      </c>
      <c r="O5" s="38"/>
      <c r="P5" s="39"/>
      <c r="Q5" s="39" t="s">
        <v>146</v>
      </c>
      <c r="R5" s="39" t="s">
        <v>146</v>
      </c>
      <c r="S5" s="39"/>
      <c r="T5" s="40"/>
      <c r="U5" s="41">
        <f>(N5-T5)/1000</f>
        <v>1.7</v>
      </c>
      <c r="V5" s="37" t="s">
        <v>150</v>
      </c>
    </row>
    <row r="6" spans="2:23" x14ac:dyDescent="0.25">
      <c r="B6" s="34">
        <v>44205</v>
      </c>
      <c r="C6" s="34" t="s">
        <v>139</v>
      </c>
      <c r="D6" s="34"/>
      <c r="E6" s="35">
        <v>44207</v>
      </c>
      <c r="F6" s="36">
        <v>44218</v>
      </c>
      <c r="G6" s="37" t="s">
        <v>151</v>
      </c>
      <c r="H6" s="37" t="s">
        <v>152</v>
      </c>
      <c r="I6" s="37"/>
      <c r="J6" s="30" t="s">
        <v>142</v>
      </c>
      <c r="K6" s="37">
        <v>2</v>
      </c>
      <c r="L6" s="37"/>
      <c r="M6" s="37"/>
      <c r="N6" s="38">
        <v>4000</v>
      </c>
      <c r="O6" s="38"/>
      <c r="P6" s="39" t="s">
        <v>146</v>
      </c>
      <c r="Q6" s="39" t="s">
        <v>146</v>
      </c>
      <c r="R6" s="39" t="s">
        <v>146</v>
      </c>
      <c r="S6" s="39" t="s">
        <v>146</v>
      </c>
      <c r="T6" s="42">
        <v>840</v>
      </c>
      <c r="U6" s="41">
        <f>(N6-T6)/1000</f>
        <v>3.16</v>
      </c>
      <c r="V6" s="37" t="s">
        <v>153</v>
      </c>
    </row>
    <row r="7" spans="2:23" x14ac:dyDescent="0.25">
      <c r="B7" s="34">
        <v>44205</v>
      </c>
      <c r="C7" s="41" t="s">
        <v>139</v>
      </c>
      <c r="D7" s="41"/>
      <c r="E7" s="35">
        <v>44208</v>
      </c>
      <c r="F7" s="36"/>
      <c r="G7" s="37" t="s">
        <v>154</v>
      </c>
      <c r="H7" s="37" t="s">
        <v>155</v>
      </c>
      <c r="I7" s="37" t="s">
        <v>144</v>
      </c>
      <c r="J7" s="30" t="s">
        <v>142</v>
      </c>
      <c r="K7" s="37">
        <v>2</v>
      </c>
      <c r="L7" s="37"/>
      <c r="M7" s="37"/>
      <c r="N7" s="38">
        <v>4000</v>
      </c>
      <c r="O7" s="38"/>
      <c r="P7" s="39" t="s">
        <v>146</v>
      </c>
      <c r="Q7" s="39" t="s">
        <v>146</v>
      </c>
      <c r="R7" s="39" t="s">
        <v>146</v>
      </c>
      <c r="S7" s="39" t="s">
        <v>146</v>
      </c>
      <c r="T7" s="42">
        <v>840</v>
      </c>
      <c r="U7" s="41">
        <f>(N7-T7)/1000</f>
        <v>3.16</v>
      </c>
      <c r="V7" s="37"/>
    </row>
    <row r="8" spans="2:23" x14ac:dyDescent="0.25">
      <c r="B8" s="34">
        <v>44205</v>
      </c>
      <c r="C8" s="41" t="s">
        <v>139</v>
      </c>
      <c r="D8" s="37"/>
      <c r="E8" s="35">
        <v>44203</v>
      </c>
      <c r="F8" s="36">
        <v>44207</v>
      </c>
      <c r="G8" s="37">
        <v>11302803</v>
      </c>
      <c r="H8" s="37" t="s">
        <v>156</v>
      </c>
      <c r="I8" s="37"/>
      <c r="J8" s="30" t="s">
        <v>142</v>
      </c>
      <c r="K8" s="37">
        <v>2</v>
      </c>
      <c r="L8" s="37"/>
      <c r="M8" s="37"/>
      <c r="N8" s="38">
        <v>2700</v>
      </c>
      <c r="O8" s="38"/>
      <c r="P8" s="39"/>
      <c r="Q8" s="39"/>
      <c r="R8" s="39"/>
      <c r="S8" s="39"/>
      <c r="T8" s="41"/>
      <c r="U8" s="41">
        <f>(N8-T8)/1000</f>
        <v>2.7</v>
      </c>
      <c r="V8" s="37"/>
    </row>
    <row r="9" spans="2:23" x14ac:dyDescent="0.25">
      <c r="B9" s="43"/>
      <c r="C9" s="44"/>
      <c r="D9" s="44"/>
      <c r="E9" s="43"/>
      <c r="F9" s="45"/>
      <c r="G9" s="44"/>
      <c r="H9" s="44"/>
      <c r="I9" s="44"/>
      <c r="J9" s="44"/>
      <c r="K9" s="44">
        <f>SUM(K3:K8)</f>
        <v>8.5</v>
      </c>
      <c r="L9" s="44">
        <f t="shared" ref="L9:U9" si="0">SUM(L3:L8)</f>
        <v>0</v>
      </c>
      <c r="M9" s="44">
        <f t="shared" si="0"/>
        <v>0</v>
      </c>
      <c r="N9" s="44">
        <f t="shared" si="0"/>
        <v>15900</v>
      </c>
      <c r="O9" s="44"/>
      <c r="P9" s="44">
        <f t="shared" si="0"/>
        <v>0</v>
      </c>
      <c r="Q9" s="44">
        <f t="shared" si="0"/>
        <v>0</v>
      </c>
      <c r="R9" s="44">
        <f t="shared" si="0"/>
        <v>0</v>
      </c>
      <c r="S9" s="44">
        <f t="shared" si="0"/>
        <v>0</v>
      </c>
      <c r="T9" s="44">
        <f t="shared" si="0"/>
        <v>4200</v>
      </c>
      <c r="U9" s="44">
        <f t="shared" si="0"/>
        <v>10.719999999999999</v>
      </c>
      <c r="V9" s="44">
        <f>SUM(V3:V8)</f>
        <v>0</v>
      </c>
    </row>
    <row r="10" spans="2:23" x14ac:dyDescent="0.25">
      <c r="B10" s="34">
        <v>44207</v>
      </c>
      <c r="C10" s="34" t="s">
        <v>139</v>
      </c>
      <c r="D10" s="34"/>
      <c r="E10" s="35">
        <v>44208</v>
      </c>
      <c r="F10" s="36"/>
      <c r="G10" s="37" t="s">
        <v>154</v>
      </c>
      <c r="H10" s="37" t="s">
        <v>155</v>
      </c>
      <c r="I10" s="37" t="s">
        <v>144</v>
      </c>
      <c r="J10" s="30" t="s">
        <v>142</v>
      </c>
      <c r="K10" s="37">
        <v>2</v>
      </c>
      <c r="L10" s="37">
        <v>2</v>
      </c>
      <c r="M10" s="37"/>
      <c r="N10" s="38">
        <v>9000</v>
      </c>
      <c r="O10" s="38"/>
      <c r="P10" s="39" t="s">
        <v>146</v>
      </c>
      <c r="Q10" s="39" t="s">
        <v>146</v>
      </c>
      <c r="R10" s="39" t="s">
        <v>146</v>
      </c>
      <c r="S10" s="39" t="s">
        <v>146</v>
      </c>
      <c r="T10" s="42">
        <v>5040</v>
      </c>
      <c r="U10" s="41">
        <f t="shared" ref="U10:U21" si="1">IF((N10-T10)/1000&lt;0,"",(N10-T10)/1000)</f>
        <v>3.96</v>
      </c>
      <c r="V10" s="37"/>
      <c r="W10" s="46" t="s">
        <v>157</v>
      </c>
    </row>
    <row r="11" spans="2:23" x14ac:dyDescent="0.25">
      <c r="B11" s="34">
        <v>44207</v>
      </c>
      <c r="C11" s="41" t="s">
        <v>139</v>
      </c>
      <c r="D11" s="41"/>
      <c r="E11" s="35">
        <v>44211</v>
      </c>
      <c r="F11" s="36"/>
      <c r="G11" s="37">
        <v>11406503</v>
      </c>
      <c r="H11" s="37" t="s">
        <v>143</v>
      </c>
      <c r="I11" s="37" t="s">
        <v>144</v>
      </c>
      <c r="J11" s="37" t="s">
        <v>145</v>
      </c>
      <c r="K11" s="37">
        <v>1</v>
      </c>
      <c r="L11" s="37"/>
      <c r="M11" s="47"/>
      <c r="N11" s="38">
        <v>2000</v>
      </c>
      <c r="O11" s="38"/>
      <c r="P11" s="39"/>
      <c r="Q11" s="39" t="s">
        <v>146</v>
      </c>
      <c r="R11" s="39" t="s">
        <v>146</v>
      </c>
      <c r="S11" s="39" t="s">
        <v>146</v>
      </c>
      <c r="T11" s="40">
        <v>2520</v>
      </c>
      <c r="U11" s="41" t="str">
        <f t="shared" si="1"/>
        <v/>
      </c>
      <c r="V11" s="37" t="s">
        <v>158</v>
      </c>
      <c r="W11" s="24">
        <v>2480</v>
      </c>
    </row>
    <row r="12" spans="2:23" x14ac:dyDescent="0.25">
      <c r="B12" s="34">
        <v>44207</v>
      </c>
      <c r="C12" s="41" t="s">
        <v>139</v>
      </c>
      <c r="D12" s="41"/>
      <c r="E12" s="35">
        <v>44211</v>
      </c>
      <c r="F12" s="36"/>
      <c r="G12" s="37">
        <v>11408603</v>
      </c>
      <c r="H12" s="37" t="s">
        <v>148</v>
      </c>
      <c r="I12" s="37"/>
      <c r="J12" s="37" t="s">
        <v>145</v>
      </c>
      <c r="K12" s="37">
        <v>1</v>
      </c>
      <c r="L12" s="37"/>
      <c r="M12" s="47"/>
      <c r="N12" s="38">
        <v>1700</v>
      </c>
      <c r="O12" s="38"/>
      <c r="P12" s="39"/>
      <c r="Q12" s="39" t="s">
        <v>146</v>
      </c>
      <c r="R12" s="39" t="s">
        <v>146</v>
      </c>
      <c r="S12" s="39"/>
      <c r="T12" s="40"/>
      <c r="U12" s="41">
        <f t="shared" si="1"/>
        <v>1.7</v>
      </c>
      <c r="V12" s="37" t="s">
        <v>159</v>
      </c>
      <c r="W12" s="24">
        <v>1848</v>
      </c>
    </row>
    <row r="13" spans="2:23" x14ac:dyDescent="0.25">
      <c r="B13" s="34">
        <v>44207</v>
      </c>
      <c r="C13" s="41" t="s">
        <v>139</v>
      </c>
      <c r="D13" s="41"/>
      <c r="E13" s="35">
        <v>44207</v>
      </c>
      <c r="F13" s="36"/>
      <c r="G13" s="37">
        <v>11501202</v>
      </c>
      <c r="H13" s="37" t="s">
        <v>160</v>
      </c>
      <c r="I13" s="37"/>
      <c r="J13" s="30" t="s">
        <v>161</v>
      </c>
      <c r="K13" s="37"/>
      <c r="L13" s="37">
        <v>1</v>
      </c>
      <c r="M13" s="47"/>
      <c r="N13" s="38">
        <v>1000</v>
      </c>
      <c r="O13" s="38"/>
      <c r="P13" s="39"/>
      <c r="Q13" s="39" t="s">
        <v>146</v>
      </c>
      <c r="R13" s="39" t="s">
        <v>146</v>
      </c>
      <c r="S13" s="39"/>
      <c r="T13" s="41"/>
      <c r="U13" s="41">
        <f t="shared" si="1"/>
        <v>1</v>
      </c>
      <c r="V13" s="48" t="s">
        <v>162</v>
      </c>
      <c r="W13" s="24">
        <v>440</v>
      </c>
    </row>
    <row r="14" spans="2:23" x14ac:dyDescent="0.25">
      <c r="B14" s="34">
        <v>44207</v>
      </c>
      <c r="C14" s="41" t="s">
        <v>139</v>
      </c>
      <c r="D14" s="41"/>
      <c r="E14" s="35">
        <v>44211</v>
      </c>
      <c r="F14" s="36"/>
      <c r="G14" s="37">
        <v>10200801201</v>
      </c>
      <c r="H14" s="37" t="s">
        <v>163</v>
      </c>
      <c r="I14" s="37" t="s">
        <v>164</v>
      </c>
      <c r="J14" s="37" t="s">
        <v>165</v>
      </c>
      <c r="K14" s="37">
        <v>1</v>
      </c>
      <c r="L14" s="37"/>
      <c r="M14" s="47"/>
      <c r="N14" s="49">
        <v>300</v>
      </c>
      <c r="O14" s="49"/>
      <c r="P14" s="39"/>
      <c r="Q14" s="39"/>
      <c r="R14" s="39"/>
      <c r="S14" s="39"/>
      <c r="T14" s="41"/>
      <c r="U14" s="41">
        <f t="shared" si="1"/>
        <v>0.3</v>
      </c>
      <c r="V14" s="48"/>
      <c r="W14" s="24">
        <v>320</v>
      </c>
    </row>
    <row r="15" spans="2:23" x14ac:dyDescent="0.25">
      <c r="B15" s="34">
        <v>44207</v>
      </c>
      <c r="C15" s="41" t="s">
        <v>139</v>
      </c>
      <c r="D15" s="41"/>
      <c r="E15" s="35">
        <v>44211</v>
      </c>
      <c r="F15" s="36"/>
      <c r="G15" s="37" t="s">
        <v>154</v>
      </c>
      <c r="H15" s="37" t="s">
        <v>155</v>
      </c>
      <c r="I15" s="37" t="s">
        <v>144</v>
      </c>
      <c r="J15" s="30" t="s">
        <v>142</v>
      </c>
      <c r="K15" s="37"/>
      <c r="L15" s="37"/>
      <c r="M15" s="50">
        <v>1</v>
      </c>
      <c r="N15" s="51">
        <v>1500</v>
      </c>
      <c r="O15" s="51"/>
      <c r="P15" s="39" t="s">
        <v>146</v>
      </c>
      <c r="Q15" s="39" t="s">
        <v>146</v>
      </c>
      <c r="R15" s="39" t="s">
        <v>146</v>
      </c>
      <c r="S15" s="39" t="s">
        <v>146</v>
      </c>
      <c r="T15" s="42">
        <v>5040</v>
      </c>
      <c r="U15" s="41" t="str">
        <f t="shared" si="1"/>
        <v/>
      </c>
      <c r="V15" s="48"/>
      <c r="W15" s="52" t="s">
        <v>166</v>
      </c>
    </row>
    <row r="16" spans="2:23" x14ac:dyDescent="0.25">
      <c r="B16" s="34">
        <v>44207</v>
      </c>
      <c r="C16" s="41" t="s">
        <v>167</v>
      </c>
      <c r="D16" s="41"/>
      <c r="E16" s="35">
        <v>44218</v>
      </c>
      <c r="F16" s="36"/>
      <c r="G16" s="37">
        <v>11800702</v>
      </c>
      <c r="H16" s="37" t="s">
        <v>168</v>
      </c>
      <c r="I16" s="37"/>
      <c r="J16" s="30" t="s">
        <v>142</v>
      </c>
      <c r="K16" s="37">
        <v>0.5</v>
      </c>
      <c r="L16" s="37"/>
      <c r="M16" s="37"/>
      <c r="N16" s="38">
        <v>800</v>
      </c>
      <c r="O16" s="38"/>
      <c r="P16" s="39"/>
      <c r="Q16" s="39"/>
      <c r="R16" s="39"/>
      <c r="S16" s="39"/>
      <c r="T16" s="42"/>
      <c r="U16" s="41">
        <f t="shared" si="1"/>
        <v>0.8</v>
      </c>
      <c r="V16" s="48"/>
      <c r="W16" s="24">
        <v>646</v>
      </c>
    </row>
    <row r="17" spans="2:25" x14ac:dyDescent="0.25">
      <c r="B17" s="34">
        <v>44207</v>
      </c>
      <c r="C17" s="41" t="s">
        <v>167</v>
      </c>
      <c r="D17" s="41"/>
      <c r="E17" s="35">
        <v>44216</v>
      </c>
      <c r="F17" s="36"/>
      <c r="G17" s="37">
        <v>11808503</v>
      </c>
      <c r="H17" s="37" t="s">
        <v>169</v>
      </c>
      <c r="I17" s="37" t="s">
        <v>170</v>
      </c>
      <c r="J17" s="30" t="s">
        <v>142</v>
      </c>
      <c r="K17" s="37">
        <v>1.5</v>
      </c>
      <c r="L17" s="41"/>
      <c r="M17" s="41"/>
      <c r="N17" s="38">
        <v>3400</v>
      </c>
      <c r="O17" s="38"/>
      <c r="P17" s="39" t="s">
        <v>146</v>
      </c>
      <c r="Q17" s="39" t="s">
        <v>146</v>
      </c>
      <c r="R17" s="39" t="s">
        <v>146</v>
      </c>
      <c r="S17" s="39" t="s">
        <v>146</v>
      </c>
      <c r="T17" s="41">
        <v>23520</v>
      </c>
      <c r="U17" s="41" t="str">
        <f t="shared" si="1"/>
        <v/>
      </c>
      <c r="V17" s="53"/>
      <c r="W17" s="24">
        <v>4100</v>
      </c>
    </row>
    <row r="18" spans="2:25" x14ac:dyDescent="0.25">
      <c r="B18" s="34">
        <v>44207</v>
      </c>
      <c r="C18" s="41"/>
      <c r="D18" s="41" t="s">
        <v>139</v>
      </c>
      <c r="E18" s="35">
        <v>44211</v>
      </c>
      <c r="F18" s="36"/>
      <c r="G18" s="37">
        <v>11406503</v>
      </c>
      <c r="H18" s="37" t="s">
        <v>171</v>
      </c>
      <c r="I18" s="37" t="s">
        <v>144</v>
      </c>
      <c r="J18" s="37" t="s">
        <v>145</v>
      </c>
      <c r="K18" s="37">
        <v>1</v>
      </c>
      <c r="L18" s="41"/>
      <c r="M18" s="41"/>
      <c r="N18" s="38">
        <v>500</v>
      </c>
      <c r="O18" s="38"/>
      <c r="P18" s="39"/>
      <c r="Q18" s="39"/>
      <c r="R18" s="39"/>
      <c r="S18" s="39"/>
      <c r="T18" s="41"/>
      <c r="U18" s="41">
        <f t="shared" si="1"/>
        <v>0.5</v>
      </c>
      <c r="V18" s="53"/>
      <c r="X18" s="24">
        <v>1619</v>
      </c>
      <c r="Y18" s="24" t="s">
        <v>152</v>
      </c>
    </row>
    <row r="19" spans="2:25" x14ac:dyDescent="0.25">
      <c r="B19" s="34">
        <v>44207</v>
      </c>
      <c r="C19" s="41"/>
      <c r="D19" s="41" t="s">
        <v>139</v>
      </c>
      <c r="E19" s="35">
        <v>44211</v>
      </c>
      <c r="F19" s="36"/>
      <c r="G19" s="37">
        <v>11408603</v>
      </c>
      <c r="H19" s="37" t="s">
        <v>172</v>
      </c>
      <c r="I19" s="37"/>
      <c r="J19" s="37" t="s">
        <v>145</v>
      </c>
      <c r="K19" s="37">
        <v>1</v>
      </c>
      <c r="L19" s="41"/>
      <c r="M19" s="41"/>
      <c r="N19" s="38">
        <v>500</v>
      </c>
      <c r="O19" s="38"/>
      <c r="P19" s="39"/>
      <c r="Q19" s="39"/>
      <c r="R19" s="39"/>
      <c r="S19" s="39"/>
      <c r="T19" s="41"/>
      <c r="U19" s="41">
        <f t="shared" si="1"/>
        <v>0.5</v>
      </c>
      <c r="V19" s="53"/>
      <c r="X19" s="24">
        <v>781</v>
      </c>
      <c r="Y19" s="24" t="s">
        <v>173</v>
      </c>
    </row>
    <row r="20" spans="2:25" x14ac:dyDescent="0.25">
      <c r="B20" s="34">
        <v>44207</v>
      </c>
      <c r="C20" s="41"/>
      <c r="D20" s="41" t="s">
        <v>139</v>
      </c>
      <c r="E20" s="35">
        <v>44211</v>
      </c>
      <c r="F20" s="36"/>
      <c r="G20" s="37" t="s">
        <v>154</v>
      </c>
      <c r="H20" s="37" t="s">
        <v>174</v>
      </c>
      <c r="I20" s="37" t="s">
        <v>144</v>
      </c>
      <c r="J20" s="30" t="s">
        <v>142</v>
      </c>
      <c r="K20" s="37">
        <v>2</v>
      </c>
      <c r="L20" s="37"/>
      <c r="M20" s="50">
        <v>1</v>
      </c>
      <c r="N20" s="51">
        <v>1500</v>
      </c>
      <c r="O20" s="51"/>
      <c r="P20" s="39" t="s">
        <v>146</v>
      </c>
      <c r="Q20" s="39" t="s">
        <v>146</v>
      </c>
      <c r="R20" s="39" t="s">
        <v>146</v>
      </c>
      <c r="S20" s="39" t="s">
        <v>146</v>
      </c>
      <c r="T20" s="42">
        <v>1680</v>
      </c>
      <c r="U20" s="41" t="str">
        <f t="shared" si="1"/>
        <v/>
      </c>
      <c r="V20" s="41"/>
      <c r="W20" s="52" t="s">
        <v>175</v>
      </c>
    </row>
    <row r="21" spans="2:25" x14ac:dyDescent="0.25">
      <c r="B21" s="34">
        <v>44207</v>
      </c>
      <c r="C21" s="41"/>
      <c r="D21" s="41" t="s">
        <v>139</v>
      </c>
      <c r="E21" s="35">
        <v>44216</v>
      </c>
      <c r="F21" s="36"/>
      <c r="G21" s="37">
        <v>11808503</v>
      </c>
      <c r="H21" s="37" t="s">
        <v>176</v>
      </c>
      <c r="I21" s="37" t="s">
        <v>170</v>
      </c>
      <c r="J21" s="30" t="s">
        <v>142</v>
      </c>
      <c r="K21" s="37">
        <v>1</v>
      </c>
      <c r="L21" s="41"/>
      <c r="M21" s="41"/>
      <c r="N21" s="38">
        <v>500</v>
      </c>
      <c r="O21" s="38"/>
      <c r="P21" s="39" t="s">
        <v>146</v>
      </c>
      <c r="Q21" s="39" t="s">
        <v>146</v>
      </c>
      <c r="R21" s="39" t="s">
        <v>146</v>
      </c>
      <c r="S21" s="39" t="s">
        <v>146</v>
      </c>
      <c r="T21" s="41">
        <v>23520</v>
      </c>
      <c r="U21" s="41" t="str">
        <f t="shared" si="1"/>
        <v/>
      </c>
      <c r="V21" s="37" t="s">
        <v>177</v>
      </c>
    </row>
    <row r="22" spans="2:25" x14ac:dyDescent="0.25">
      <c r="B22" s="43"/>
      <c r="C22" s="44"/>
      <c r="D22" s="44"/>
      <c r="E22" s="43"/>
      <c r="F22" s="45"/>
      <c r="G22" s="44"/>
      <c r="H22" s="44"/>
      <c r="I22" s="44"/>
      <c r="J22" s="44"/>
      <c r="K22" s="44">
        <f>SUM(K10:K21)</f>
        <v>12</v>
      </c>
      <c r="L22" s="44">
        <f t="shared" ref="L22:U22" si="2">SUM(L10:L21)</f>
        <v>3</v>
      </c>
      <c r="M22" s="44">
        <f t="shared" si="2"/>
        <v>2</v>
      </c>
      <c r="N22" s="44">
        <f t="shared" si="2"/>
        <v>22700</v>
      </c>
      <c r="O22" s="44"/>
      <c r="P22" s="44">
        <f t="shared" si="2"/>
        <v>0</v>
      </c>
      <c r="Q22" s="44">
        <f t="shared" si="2"/>
        <v>0</v>
      </c>
      <c r="R22" s="44">
        <f t="shared" si="2"/>
        <v>0</v>
      </c>
      <c r="S22" s="44">
        <f t="shared" si="2"/>
        <v>0</v>
      </c>
      <c r="T22" s="44">
        <f t="shared" si="2"/>
        <v>61320</v>
      </c>
      <c r="U22" s="44">
        <f t="shared" si="2"/>
        <v>8.76</v>
      </c>
      <c r="V22" s="44">
        <f>SUM(V10:V21)</f>
        <v>0</v>
      </c>
    </row>
    <row r="23" spans="2:25" x14ac:dyDescent="0.25">
      <c r="B23" s="34">
        <v>44208</v>
      </c>
      <c r="C23" s="41" t="s">
        <v>139</v>
      </c>
      <c r="D23" s="41"/>
      <c r="E23" s="35">
        <v>44216</v>
      </c>
      <c r="F23" s="36"/>
      <c r="G23" s="37">
        <v>11808503</v>
      </c>
      <c r="H23" s="37" t="s">
        <v>169</v>
      </c>
      <c r="I23" s="37" t="s">
        <v>170</v>
      </c>
      <c r="J23" s="30" t="s">
        <v>142</v>
      </c>
      <c r="K23" s="37">
        <v>1.5</v>
      </c>
      <c r="L23" s="41"/>
      <c r="M23" s="41"/>
      <c r="N23" s="38">
        <v>4000</v>
      </c>
      <c r="O23" s="38"/>
      <c r="P23" s="39" t="s">
        <v>146</v>
      </c>
      <c r="Q23" s="39" t="s">
        <v>146</v>
      </c>
      <c r="R23" s="39" t="s">
        <v>146</v>
      </c>
      <c r="S23" s="39" t="s">
        <v>146</v>
      </c>
      <c r="T23" s="41">
        <v>23520</v>
      </c>
      <c r="U23" s="41" t="str">
        <f t="shared" ref="U23:U33" si="3">IF((N23-T23)/1000&lt;0,"",(N23-T23)/1000)</f>
        <v/>
      </c>
      <c r="V23" s="41"/>
    </row>
    <row r="24" spans="2:25" x14ac:dyDescent="0.25">
      <c r="B24" s="34">
        <v>44208</v>
      </c>
      <c r="C24" s="41" t="s">
        <v>167</v>
      </c>
      <c r="D24" s="41"/>
      <c r="E24" s="35">
        <v>44211</v>
      </c>
      <c r="F24" s="36"/>
      <c r="G24" s="37">
        <v>10200801201</v>
      </c>
      <c r="H24" s="37" t="s">
        <v>178</v>
      </c>
      <c r="I24" s="37" t="s">
        <v>164</v>
      </c>
      <c r="J24" s="37" t="s">
        <v>179</v>
      </c>
      <c r="K24" s="37">
        <v>1</v>
      </c>
      <c r="L24" s="37"/>
      <c r="M24" s="47"/>
      <c r="N24" s="49">
        <v>900</v>
      </c>
      <c r="O24" s="49"/>
      <c r="P24" s="39"/>
      <c r="Q24" s="39"/>
      <c r="R24" s="39"/>
      <c r="S24" s="39"/>
      <c r="T24" s="41"/>
      <c r="U24" s="41">
        <f t="shared" si="3"/>
        <v>0.9</v>
      </c>
      <c r="V24" s="48"/>
    </row>
    <row r="25" spans="2:25" x14ac:dyDescent="0.25">
      <c r="B25" s="34">
        <v>44208</v>
      </c>
      <c r="C25" s="41" t="s">
        <v>139</v>
      </c>
      <c r="D25" s="41"/>
      <c r="E25" s="35">
        <v>44207</v>
      </c>
      <c r="F25" s="36"/>
      <c r="G25" s="37">
        <v>11501202</v>
      </c>
      <c r="H25" s="37" t="s">
        <v>180</v>
      </c>
      <c r="I25" s="37"/>
      <c r="J25" s="30" t="s">
        <v>142</v>
      </c>
      <c r="K25" s="37"/>
      <c r="L25" s="37">
        <v>1</v>
      </c>
      <c r="M25" s="47"/>
      <c r="N25" s="38">
        <v>1000</v>
      </c>
      <c r="O25" s="38"/>
      <c r="P25" s="39"/>
      <c r="Q25" s="39" t="s">
        <v>146</v>
      </c>
      <c r="R25" s="39" t="s">
        <v>146</v>
      </c>
      <c r="S25" s="39"/>
      <c r="T25" s="41"/>
      <c r="U25" s="41">
        <f t="shared" si="3"/>
        <v>1</v>
      </c>
      <c r="V25" s="48" t="s">
        <v>162</v>
      </c>
    </row>
    <row r="26" spans="2:25" x14ac:dyDescent="0.25">
      <c r="B26" s="34">
        <v>44208</v>
      </c>
      <c r="C26" s="41" t="s">
        <v>139</v>
      </c>
      <c r="D26" s="41"/>
      <c r="E26" s="35">
        <v>44207</v>
      </c>
      <c r="F26" s="36"/>
      <c r="G26" s="37">
        <v>11406503</v>
      </c>
      <c r="H26" s="37" t="s">
        <v>143</v>
      </c>
      <c r="I26" s="37"/>
      <c r="J26" s="37" t="s">
        <v>145</v>
      </c>
      <c r="K26" s="37">
        <v>1</v>
      </c>
      <c r="L26" s="37"/>
      <c r="M26" s="37"/>
      <c r="N26" s="38">
        <v>2200</v>
      </c>
      <c r="O26" s="38"/>
      <c r="P26" s="39"/>
      <c r="Q26" s="39" t="s">
        <v>146</v>
      </c>
      <c r="R26" s="39" t="s">
        <v>146</v>
      </c>
      <c r="S26" s="39" t="s">
        <v>146</v>
      </c>
      <c r="T26" s="40">
        <v>2520</v>
      </c>
      <c r="U26" s="41" t="str">
        <f t="shared" si="3"/>
        <v/>
      </c>
      <c r="V26" s="41"/>
    </row>
    <row r="27" spans="2:25" x14ac:dyDescent="0.25">
      <c r="B27" s="34">
        <v>44208</v>
      </c>
      <c r="C27" s="41" t="s">
        <v>139</v>
      </c>
      <c r="D27" s="41"/>
      <c r="E27" s="35">
        <v>44211</v>
      </c>
      <c r="F27" s="36"/>
      <c r="G27" s="37">
        <v>11408603</v>
      </c>
      <c r="H27" s="37" t="s">
        <v>172</v>
      </c>
      <c r="I27" s="37"/>
      <c r="J27" s="37" t="s">
        <v>181</v>
      </c>
      <c r="K27" s="37">
        <v>1</v>
      </c>
      <c r="L27" s="37"/>
      <c r="M27" s="37"/>
      <c r="N27" s="38">
        <v>1700</v>
      </c>
      <c r="O27" s="38"/>
      <c r="P27" s="39"/>
      <c r="Q27" s="39" t="s">
        <v>146</v>
      </c>
      <c r="R27" s="39" t="s">
        <v>146</v>
      </c>
      <c r="S27" s="39"/>
      <c r="T27" s="40"/>
      <c r="U27" s="41">
        <f t="shared" si="3"/>
        <v>1.7</v>
      </c>
      <c r="V27" s="41" t="s">
        <v>182</v>
      </c>
    </row>
    <row r="28" spans="2:25" x14ac:dyDescent="0.25">
      <c r="B28" s="34">
        <v>44208</v>
      </c>
      <c r="C28" s="41" t="s">
        <v>139</v>
      </c>
      <c r="D28" s="41"/>
      <c r="E28" s="35"/>
      <c r="F28" s="36"/>
      <c r="G28" s="37" t="s">
        <v>183</v>
      </c>
      <c r="H28" s="37" t="s">
        <v>184</v>
      </c>
      <c r="I28" s="37"/>
      <c r="J28" s="30" t="s">
        <v>142</v>
      </c>
      <c r="K28" s="37">
        <v>1</v>
      </c>
      <c r="L28" s="37">
        <v>1.5</v>
      </c>
      <c r="M28" s="37"/>
      <c r="N28" s="38">
        <v>4500</v>
      </c>
      <c r="O28" s="38"/>
      <c r="P28" s="39"/>
      <c r="Q28" s="39" t="s">
        <v>139</v>
      </c>
      <c r="R28" s="39" t="s">
        <v>139</v>
      </c>
      <c r="S28" s="39"/>
      <c r="T28" s="42">
        <v>1680</v>
      </c>
      <c r="U28" s="41">
        <f t="shared" si="3"/>
        <v>2.82</v>
      </c>
      <c r="V28" s="41"/>
    </row>
    <row r="29" spans="2:25" x14ac:dyDescent="0.25">
      <c r="B29" s="34">
        <v>44208</v>
      </c>
      <c r="C29" s="41" t="s">
        <v>139</v>
      </c>
      <c r="D29" s="41"/>
      <c r="E29" s="54">
        <v>44211</v>
      </c>
      <c r="F29" s="54">
        <v>44218</v>
      </c>
      <c r="G29" s="39" t="s">
        <v>185</v>
      </c>
      <c r="H29" s="48" t="s">
        <v>186</v>
      </c>
      <c r="I29" s="37" t="s">
        <v>144</v>
      </c>
      <c r="J29" s="30" t="s">
        <v>142</v>
      </c>
      <c r="K29" s="41">
        <v>1</v>
      </c>
      <c r="L29" s="41">
        <v>1</v>
      </c>
      <c r="M29" s="41">
        <v>1</v>
      </c>
      <c r="N29" s="41">
        <v>2500</v>
      </c>
      <c r="O29" s="41"/>
      <c r="P29" s="39" t="s">
        <v>146</v>
      </c>
      <c r="Q29" s="39" t="s">
        <v>146</v>
      </c>
      <c r="R29" s="39" t="s">
        <v>146</v>
      </c>
      <c r="S29" s="39" t="s">
        <v>146</v>
      </c>
      <c r="T29" s="42">
        <v>840</v>
      </c>
      <c r="U29" s="41">
        <f t="shared" si="3"/>
        <v>1.66</v>
      </c>
      <c r="V29" s="41"/>
      <c r="W29" s="24" t="s">
        <v>187</v>
      </c>
    </row>
    <row r="30" spans="2:25" ht="14.65" customHeight="1" x14ac:dyDescent="0.25">
      <c r="B30" s="34">
        <v>44208</v>
      </c>
      <c r="C30" s="41"/>
      <c r="D30" s="39" t="s">
        <v>167</v>
      </c>
      <c r="E30" s="54"/>
      <c r="F30" s="54"/>
      <c r="G30" s="47" t="s">
        <v>188</v>
      </c>
      <c r="H30" s="47" t="s">
        <v>184</v>
      </c>
      <c r="I30" s="37"/>
      <c r="J30" s="30" t="s">
        <v>142</v>
      </c>
      <c r="K30" s="37"/>
      <c r="L30" s="47">
        <v>2</v>
      </c>
      <c r="M30" s="37"/>
      <c r="N30" s="49">
        <v>1000</v>
      </c>
      <c r="O30" s="49"/>
      <c r="P30" s="39"/>
      <c r="Q30" s="39" t="s">
        <v>139</v>
      </c>
      <c r="R30" s="39" t="s">
        <v>139</v>
      </c>
      <c r="S30" s="39"/>
      <c r="T30" s="42">
        <v>840</v>
      </c>
      <c r="U30" s="41">
        <f t="shared" si="3"/>
        <v>0.16</v>
      </c>
      <c r="V30" s="41"/>
    </row>
    <row r="31" spans="2:25" x14ac:dyDescent="0.25">
      <c r="B31" s="34">
        <v>44208</v>
      </c>
      <c r="C31" s="41"/>
      <c r="D31" s="39" t="s">
        <v>167</v>
      </c>
      <c r="E31" s="54"/>
      <c r="F31" s="54"/>
      <c r="G31" s="37">
        <v>11808503</v>
      </c>
      <c r="H31" s="37" t="s">
        <v>169</v>
      </c>
      <c r="I31" s="37" t="s">
        <v>170</v>
      </c>
      <c r="J31" s="30" t="s">
        <v>142</v>
      </c>
      <c r="K31" s="41">
        <v>2</v>
      </c>
      <c r="L31" s="41"/>
      <c r="M31" s="41"/>
      <c r="N31" s="41">
        <v>1000</v>
      </c>
      <c r="O31" s="41"/>
      <c r="P31" s="39" t="s">
        <v>146</v>
      </c>
      <c r="Q31" s="39" t="s">
        <v>146</v>
      </c>
      <c r="R31" s="39" t="s">
        <v>146</v>
      </c>
      <c r="S31" s="39" t="s">
        <v>146</v>
      </c>
      <c r="T31" s="41">
        <v>23520</v>
      </c>
      <c r="U31" s="41" t="str">
        <f t="shared" si="3"/>
        <v/>
      </c>
      <c r="V31" s="41"/>
    </row>
    <row r="32" spans="2:25" x14ac:dyDescent="0.25">
      <c r="B32" s="34">
        <v>44208</v>
      </c>
      <c r="C32" s="41"/>
      <c r="D32" s="39" t="s">
        <v>139</v>
      </c>
      <c r="E32" s="54"/>
      <c r="F32" s="54"/>
      <c r="G32" s="37">
        <v>11406503</v>
      </c>
      <c r="H32" s="37" t="s">
        <v>143</v>
      </c>
      <c r="I32" s="37"/>
      <c r="J32" s="37" t="s">
        <v>145</v>
      </c>
      <c r="K32" s="37">
        <v>1</v>
      </c>
      <c r="L32" s="41"/>
      <c r="M32" s="41"/>
      <c r="N32" s="41">
        <v>500</v>
      </c>
      <c r="O32" s="41"/>
      <c r="P32" s="41"/>
      <c r="Q32" s="39" t="s">
        <v>146</v>
      </c>
      <c r="R32" s="39" t="s">
        <v>146</v>
      </c>
      <c r="S32" s="39" t="s">
        <v>146</v>
      </c>
      <c r="T32" s="40">
        <v>2520</v>
      </c>
      <c r="U32" s="41" t="str">
        <f t="shared" si="3"/>
        <v/>
      </c>
      <c r="V32" s="41"/>
    </row>
    <row r="33" spans="2:24" x14ac:dyDescent="0.25">
      <c r="B33" s="34">
        <v>44208</v>
      </c>
      <c r="C33" s="41"/>
      <c r="D33" s="39" t="s">
        <v>139</v>
      </c>
      <c r="E33" s="54"/>
      <c r="F33" s="54"/>
      <c r="G33" s="37">
        <v>11408603</v>
      </c>
      <c r="H33" s="37" t="s">
        <v>172</v>
      </c>
      <c r="I33" s="37"/>
      <c r="J33" s="37" t="s">
        <v>181</v>
      </c>
      <c r="K33" s="37">
        <v>1</v>
      </c>
      <c r="L33" s="41"/>
      <c r="M33" s="41"/>
      <c r="N33" s="41">
        <v>500</v>
      </c>
      <c r="O33" s="41"/>
      <c r="P33" s="41"/>
      <c r="Q33" s="39" t="s">
        <v>146</v>
      </c>
      <c r="R33" s="39" t="s">
        <v>146</v>
      </c>
      <c r="S33" s="39"/>
      <c r="T33" s="40"/>
      <c r="U33" s="41">
        <f t="shared" si="3"/>
        <v>0.5</v>
      </c>
      <c r="V33" s="41"/>
    </row>
    <row r="34" spans="2:24" x14ac:dyDescent="0.25">
      <c r="B34" s="43">
        <v>44208</v>
      </c>
      <c r="C34" s="44"/>
      <c r="D34" s="44"/>
      <c r="E34" s="43"/>
      <c r="F34" s="45"/>
      <c r="G34" s="44"/>
      <c r="H34" s="44"/>
      <c r="I34" s="44"/>
      <c r="J34" s="44"/>
      <c r="K34" s="44">
        <f>SUM(K23:K29)</f>
        <v>6.5</v>
      </c>
      <c r="L34" s="44">
        <f>SUM(L23:L29)</f>
        <v>3.5</v>
      </c>
      <c r="M34" s="44">
        <f>SUM(M23:M29)</f>
        <v>1</v>
      </c>
      <c r="N34" s="55">
        <f>SUM(N23:N33)</f>
        <v>19800</v>
      </c>
      <c r="O34" s="55"/>
      <c r="P34" s="44">
        <f>SUM(P23:P29)</f>
        <v>0</v>
      </c>
      <c r="Q34" s="44">
        <f>SUM(Q23:Q29)</f>
        <v>0</v>
      </c>
      <c r="R34" s="44">
        <f>SUM(R23:R29)</f>
        <v>0</v>
      </c>
      <c r="S34" s="44">
        <f>SUM(S23:S29)</f>
        <v>0</v>
      </c>
      <c r="T34" s="44">
        <f>SUM(T23:T29)</f>
        <v>28560</v>
      </c>
      <c r="U34" s="44">
        <f>SUMIFS(U23:U33,C23:C33,"V")</f>
        <v>8.08</v>
      </c>
      <c r="V34" s="44">
        <f>SUM(V21:V29)</f>
        <v>0</v>
      </c>
    </row>
    <row r="35" spans="2:24" x14ac:dyDescent="0.25">
      <c r="B35" s="34">
        <v>44209</v>
      </c>
      <c r="C35" s="41" t="s">
        <v>139</v>
      </c>
      <c r="D35" s="41"/>
      <c r="E35" s="34"/>
      <c r="F35" s="34"/>
      <c r="G35" s="37">
        <v>11406503</v>
      </c>
      <c r="H35" s="37" t="s">
        <v>143</v>
      </c>
      <c r="I35" s="37" t="s">
        <v>144</v>
      </c>
      <c r="J35" s="37" t="s">
        <v>145</v>
      </c>
      <c r="K35" s="37">
        <v>1</v>
      </c>
      <c r="L35" s="37"/>
      <c r="M35" s="37"/>
      <c r="N35" s="38">
        <v>2200</v>
      </c>
      <c r="O35" s="38"/>
      <c r="P35" s="41"/>
      <c r="Q35" s="39" t="s">
        <v>146</v>
      </c>
      <c r="R35" s="39" t="s">
        <v>146</v>
      </c>
      <c r="S35" s="39" t="s">
        <v>146</v>
      </c>
      <c r="T35" s="40"/>
      <c r="U35" s="41">
        <f t="shared" ref="U35:U44" si="4">IF((N35-T35)/1000&lt;0,"",(N35-T35)/1000)</f>
        <v>2.2000000000000002</v>
      </c>
      <c r="V35" s="41"/>
      <c r="X35" s="24">
        <v>2343</v>
      </c>
    </row>
    <row r="36" spans="2:24" x14ac:dyDescent="0.25">
      <c r="B36" s="34">
        <v>44209</v>
      </c>
      <c r="C36" s="41" t="s">
        <v>139</v>
      </c>
      <c r="D36" s="41"/>
      <c r="E36" s="34"/>
      <c r="F36" s="34"/>
      <c r="G36" s="37">
        <v>11408603</v>
      </c>
      <c r="H36" s="37" t="s">
        <v>172</v>
      </c>
      <c r="I36" s="37" t="s">
        <v>144</v>
      </c>
      <c r="J36" s="37" t="s">
        <v>181</v>
      </c>
      <c r="K36" s="37">
        <v>2</v>
      </c>
      <c r="L36" s="37"/>
      <c r="M36" s="37"/>
      <c r="N36" s="38">
        <v>3400</v>
      </c>
      <c r="O36" s="38"/>
      <c r="P36" s="41"/>
      <c r="Q36" s="39" t="s">
        <v>146</v>
      </c>
      <c r="R36" s="39" t="s">
        <v>146</v>
      </c>
      <c r="S36" s="39"/>
      <c r="T36" s="40">
        <v>2520</v>
      </c>
      <c r="U36" s="41">
        <f t="shared" si="4"/>
        <v>0.88</v>
      </c>
      <c r="V36" s="41"/>
      <c r="X36" s="24">
        <v>3229</v>
      </c>
    </row>
    <row r="37" spans="2:24" x14ac:dyDescent="0.25">
      <c r="B37" s="34">
        <v>44209</v>
      </c>
      <c r="C37" s="41" t="s">
        <v>139</v>
      </c>
      <c r="D37" s="41"/>
      <c r="E37" s="34"/>
      <c r="F37" s="34"/>
      <c r="G37" s="39" t="s">
        <v>185</v>
      </c>
      <c r="H37" s="39" t="s">
        <v>186</v>
      </c>
      <c r="I37" s="37" t="s">
        <v>144</v>
      </c>
      <c r="J37" s="30" t="s">
        <v>142</v>
      </c>
      <c r="K37" s="41">
        <v>1</v>
      </c>
      <c r="L37" s="41">
        <v>1</v>
      </c>
      <c r="M37" s="41">
        <v>1</v>
      </c>
      <c r="N37" s="41">
        <v>4000</v>
      </c>
      <c r="O37" s="41"/>
      <c r="P37" s="39" t="s">
        <v>146</v>
      </c>
      <c r="Q37" s="39" t="s">
        <v>146</v>
      </c>
      <c r="R37" s="39" t="s">
        <v>146</v>
      </c>
      <c r="S37" s="39" t="s">
        <v>146</v>
      </c>
      <c r="T37" s="42">
        <v>1680</v>
      </c>
      <c r="U37" s="41">
        <f t="shared" si="4"/>
        <v>2.3199999999999998</v>
      </c>
      <c r="V37" s="41"/>
      <c r="X37" s="24">
        <v>8553</v>
      </c>
    </row>
    <row r="38" spans="2:24" x14ac:dyDescent="0.25">
      <c r="B38" s="34">
        <v>44209</v>
      </c>
      <c r="C38" s="41" t="s">
        <v>139</v>
      </c>
      <c r="D38" s="41"/>
      <c r="E38" s="34"/>
      <c r="F38" s="34"/>
      <c r="G38" s="37">
        <v>11808503</v>
      </c>
      <c r="H38" s="37" t="s">
        <v>190</v>
      </c>
      <c r="I38" s="37" t="s">
        <v>170</v>
      </c>
      <c r="J38" s="37" t="s">
        <v>191</v>
      </c>
      <c r="K38" s="41">
        <v>2</v>
      </c>
      <c r="L38" s="41"/>
      <c r="M38" s="41"/>
      <c r="N38" s="41">
        <v>4000</v>
      </c>
      <c r="O38" s="41"/>
      <c r="P38" s="39" t="s">
        <v>146</v>
      </c>
      <c r="Q38" s="39" t="s">
        <v>146</v>
      </c>
      <c r="R38" s="39" t="s">
        <v>146</v>
      </c>
      <c r="S38" s="39" t="s">
        <v>146</v>
      </c>
      <c r="T38" s="41">
        <v>23520</v>
      </c>
      <c r="U38" s="41" t="str">
        <f t="shared" si="4"/>
        <v/>
      </c>
      <c r="V38" s="41"/>
      <c r="X38" s="24">
        <v>6852</v>
      </c>
    </row>
    <row r="39" spans="2:24" x14ac:dyDescent="0.25">
      <c r="B39" s="34">
        <v>44209</v>
      </c>
      <c r="C39" s="41" t="s">
        <v>139</v>
      </c>
      <c r="D39" s="41"/>
      <c r="E39" s="34"/>
      <c r="F39" s="34"/>
      <c r="G39" s="41">
        <v>11501202</v>
      </c>
      <c r="H39" s="41" t="s">
        <v>192</v>
      </c>
      <c r="I39" s="37" t="s">
        <v>170</v>
      </c>
      <c r="J39" s="41" t="s">
        <v>191</v>
      </c>
      <c r="K39" s="41"/>
      <c r="L39" s="41">
        <v>1</v>
      </c>
      <c r="M39" s="41"/>
      <c r="N39" s="41">
        <v>1000</v>
      </c>
      <c r="O39" s="41"/>
      <c r="P39" s="41"/>
      <c r="Q39" s="41" t="s">
        <v>146</v>
      </c>
      <c r="R39" s="41" t="s">
        <v>146</v>
      </c>
      <c r="S39" s="41"/>
      <c r="T39" s="41">
        <v>840</v>
      </c>
      <c r="U39" s="41">
        <f t="shared" si="4"/>
        <v>0.16</v>
      </c>
      <c r="V39" s="41" t="s">
        <v>193</v>
      </c>
      <c r="X39" s="24">
        <v>927</v>
      </c>
    </row>
    <row r="40" spans="2:24" ht="16.5" x14ac:dyDescent="0.3">
      <c r="B40" s="34">
        <v>44209</v>
      </c>
      <c r="C40" s="41" t="s">
        <v>139</v>
      </c>
      <c r="D40" s="41"/>
      <c r="E40" s="34"/>
      <c r="F40" s="34"/>
      <c r="G40" s="39">
        <v>11806103</v>
      </c>
      <c r="H40" s="48" t="s">
        <v>194</v>
      </c>
      <c r="I40" s="37" t="s">
        <v>144</v>
      </c>
      <c r="J40" s="37" t="s">
        <v>145</v>
      </c>
      <c r="K40" s="41">
        <v>1</v>
      </c>
      <c r="L40" s="41"/>
      <c r="M40" s="41"/>
      <c r="N40" s="41">
        <v>2000</v>
      </c>
      <c r="O40" s="41"/>
      <c r="P40" s="41"/>
      <c r="Q40" s="41" t="s">
        <v>167</v>
      </c>
      <c r="R40" s="41" t="s">
        <v>167</v>
      </c>
      <c r="S40" s="41"/>
      <c r="T40" s="41">
        <v>840</v>
      </c>
      <c r="U40" s="41">
        <f t="shared" si="4"/>
        <v>1.1599999999999999</v>
      </c>
      <c r="V40" s="41"/>
      <c r="W40" s="56" t="s">
        <v>195</v>
      </c>
    </row>
    <row r="41" spans="2:24" x14ac:dyDescent="0.25">
      <c r="B41" s="34">
        <v>44209</v>
      </c>
      <c r="C41" s="41"/>
      <c r="D41" s="41" t="s">
        <v>139</v>
      </c>
      <c r="E41" s="34"/>
      <c r="F41" s="34"/>
      <c r="G41" s="39">
        <v>11806103</v>
      </c>
      <c r="H41" s="48" t="s">
        <v>194</v>
      </c>
      <c r="I41" s="37" t="s">
        <v>144</v>
      </c>
      <c r="J41" s="37" t="s">
        <v>145</v>
      </c>
      <c r="K41" s="41">
        <v>1</v>
      </c>
      <c r="L41" s="41"/>
      <c r="M41" s="41"/>
      <c r="N41" s="41">
        <v>500</v>
      </c>
      <c r="O41" s="41"/>
      <c r="P41" s="41"/>
      <c r="Q41" s="41" t="s">
        <v>167</v>
      </c>
      <c r="R41" s="41" t="s">
        <v>139</v>
      </c>
      <c r="S41" s="41"/>
      <c r="T41" s="41">
        <v>840</v>
      </c>
      <c r="U41" s="41" t="str">
        <f t="shared" si="4"/>
        <v/>
      </c>
      <c r="V41" s="41"/>
    </row>
    <row r="42" spans="2:24" x14ac:dyDescent="0.25">
      <c r="B42" s="34">
        <v>44209</v>
      </c>
      <c r="C42" s="41"/>
      <c r="D42" s="41" t="s">
        <v>139</v>
      </c>
      <c r="E42" s="34"/>
      <c r="F42" s="34"/>
      <c r="G42" s="37">
        <v>11406503</v>
      </c>
      <c r="H42" s="37" t="s">
        <v>196</v>
      </c>
      <c r="I42" s="37" t="s">
        <v>144</v>
      </c>
      <c r="J42" s="37" t="s">
        <v>181</v>
      </c>
      <c r="K42" s="37">
        <v>1</v>
      </c>
      <c r="L42" s="41"/>
      <c r="M42" s="41"/>
      <c r="N42" s="41">
        <v>500</v>
      </c>
      <c r="O42" s="41"/>
      <c r="P42" s="41"/>
      <c r="Q42" s="39" t="s">
        <v>146</v>
      </c>
      <c r="R42" s="39" t="s">
        <v>146</v>
      </c>
      <c r="S42" s="39" t="s">
        <v>146</v>
      </c>
      <c r="T42" s="40">
        <v>2520</v>
      </c>
      <c r="U42" s="41" t="str">
        <f t="shared" si="4"/>
        <v/>
      </c>
      <c r="V42" s="41"/>
    </row>
    <row r="43" spans="2:24" x14ac:dyDescent="0.25">
      <c r="B43" s="34">
        <v>44209</v>
      </c>
      <c r="C43" s="41"/>
      <c r="D43" s="41" t="s">
        <v>167</v>
      </c>
      <c r="E43" s="34"/>
      <c r="F43" s="34"/>
      <c r="G43" s="37">
        <v>11408603</v>
      </c>
      <c r="H43" s="37" t="s">
        <v>172</v>
      </c>
      <c r="I43" s="37" t="s">
        <v>144</v>
      </c>
      <c r="J43" s="37" t="s">
        <v>181</v>
      </c>
      <c r="K43" s="37">
        <v>2</v>
      </c>
      <c r="L43" s="41"/>
      <c r="M43" s="41"/>
      <c r="N43" s="41">
        <v>500</v>
      </c>
      <c r="O43" s="41"/>
      <c r="P43" s="41"/>
      <c r="Q43" s="39" t="s">
        <v>146</v>
      </c>
      <c r="R43" s="39" t="s">
        <v>146</v>
      </c>
      <c r="S43" s="39"/>
      <c r="T43" s="40"/>
      <c r="U43" s="41">
        <f t="shared" si="4"/>
        <v>0.5</v>
      </c>
      <c r="V43" s="41"/>
    </row>
    <row r="44" spans="2:24" x14ac:dyDescent="0.25">
      <c r="B44" s="34">
        <v>44209</v>
      </c>
      <c r="C44" s="41"/>
      <c r="D44" s="41" t="s">
        <v>139</v>
      </c>
      <c r="E44" s="34"/>
      <c r="F44" s="34"/>
      <c r="G44" s="39" t="s">
        <v>185</v>
      </c>
      <c r="H44" s="48" t="s">
        <v>186</v>
      </c>
      <c r="I44" s="37" t="s">
        <v>144</v>
      </c>
      <c r="J44" s="30" t="s">
        <v>142</v>
      </c>
      <c r="K44" s="41">
        <v>1</v>
      </c>
      <c r="L44" s="41">
        <v>1</v>
      </c>
      <c r="M44" s="41"/>
      <c r="N44" s="41">
        <v>1000</v>
      </c>
      <c r="O44" s="41"/>
      <c r="P44" s="39" t="s">
        <v>146</v>
      </c>
      <c r="Q44" s="39" t="s">
        <v>146</v>
      </c>
      <c r="R44" s="39" t="s">
        <v>146</v>
      </c>
      <c r="S44" s="39" t="s">
        <v>146</v>
      </c>
      <c r="T44" s="42">
        <v>1680</v>
      </c>
      <c r="U44" s="41" t="str">
        <f t="shared" si="4"/>
        <v/>
      </c>
      <c r="V44" s="41"/>
    </row>
    <row r="45" spans="2:24" x14ac:dyDescent="0.25">
      <c r="B45" s="43">
        <v>44209</v>
      </c>
      <c r="C45" s="44"/>
      <c r="D45" s="44"/>
      <c r="E45" s="43"/>
      <c r="F45" s="45"/>
      <c r="G45" s="44"/>
      <c r="H45" s="44"/>
      <c r="I45" s="44"/>
      <c r="J45" s="44"/>
      <c r="K45" s="44">
        <f>SUM(K35:K40)</f>
        <v>7</v>
      </c>
      <c r="L45" s="44">
        <f>SUM(L35:L40)</f>
        <v>2</v>
      </c>
      <c r="M45" s="44">
        <f>SUM(M35:M40)</f>
        <v>1</v>
      </c>
      <c r="N45" s="55">
        <f>SUM(N35:N44)</f>
        <v>19100</v>
      </c>
      <c r="O45" s="55"/>
      <c r="P45" s="44">
        <f>SUM(P35:P40)</f>
        <v>0</v>
      </c>
      <c r="Q45" s="44">
        <f>SUM(Q35:Q40)</f>
        <v>0</v>
      </c>
      <c r="R45" s="44">
        <f>SUM(R35:R40)</f>
        <v>0</v>
      </c>
      <c r="S45" s="44">
        <f>SUM(S35:S40)</f>
        <v>0</v>
      </c>
      <c r="T45" s="44">
        <f>SUM(T35:T40)</f>
        <v>29400</v>
      </c>
      <c r="U45" s="44">
        <f>SUMIFS(U35:U44,C35:C44,"V")</f>
        <v>6.7200000000000006</v>
      </c>
      <c r="V45" s="44">
        <f>SUM(V33:V40)</f>
        <v>0</v>
      </c>
    </row>
    <row r="46" spans="2:24" s="59" customFormat="1" ht="31.5" x14ac:dyDescent="0.25">
      <c r="B46" s="54">
        <v>44210</v>
      </c>
      <c r="C46" s="39" t="s">
        <v>139</v>
      </c>
      <c r="D46" s="39"/>
      <c r="E46" s="36"/>
      <c r="F46" s="36"/>
      <c r="G46" s="48">
        <v>11406503</v>
      </c>
      <c r="H46" s="48" t="s">
        <v>143</v>
      </c>
      <c r="I46" s="48" t="s">
        <v>144</v>
      </c>
      <c r="J46" s="48" t="s">
        <v>145</v>
      </c>
      <c r="K46" s="48">
        <v>1</v>
      </c>
      <c r="L46" s="39"/>
      <c r="M46" s="39"/>
      <c r="N46" s="39">
        <v>2200</v>
      </c>
      <c r="O46" s="39"/>
      <c r="P46" s="39"/>
      <c r="Q46" s="39" t="s">
        <v>146</v>
      </c>
      <c r="R46" s="39" t="s">
        <v>146</v>
      </c>
      <c r="S46" s="39" t="s">
        <v>146</v>
      </c>
      <c r="T46" s="57">
        <v>840</v>
      </c>
      <c r="U46" s="39">
        <f>IF((N46-T46)/1000&lt;0,"",(N46-T46)/1000)</f>
        <v>1.36</v>
      </c>
      <c r="V46" s="39"/>
      <c r="W46" s="58" t="s">
        <v>197</v>
      </c>
    </row>
    <row r="47" spans="2:24" x14ac:dyDescent="0.25">
      <c r="B47" s="34">
        <v>44210</v>
      </c>
      <c r="C47" s="41" t="s">
        <v>139</v>
      </c>
      <c r="D47" s="41"/>
      <c r="E47" s="34"/>
      <c r="F47" s="34"/>
      <c r="G47" s="37">
        <v>11408603</v>
      </c>
      <c r="H47" s="37" t="s">
        <v>172</v>
      </c>
      <c r="I47" s="37" t="s">
        <v>144</v>
      </c>
      <c r="J47" s="37" t="s">
        <v>145</v>
      </c>
      <c r="K47" s="37">
        <v>2</v>
      </c>
      <c r="L47" s="37"/>
      <c r="M47" s="37"/>
      <c r="N47" s="38">
        <v>3400</v>
      </c>
      <c r="O47" s="38">
        <v>3103</v>
      </c>
      <c r="P47" s="41"/>
      <c r="Q47" s="39" t="s">
        <v>146</v>
      </c>
      <c r="R47" s="39" t="s">
        <v>146</v>
      </c>
      <c r="S47" s="39"/>
      <c r="T47" s="40">
        <v>1680</v>
      </c>
      <c r="U47" s="41">
        <f>IF((N47-T47)/1000&lt;0,"",(N47-T47)/1000)</f>
        <v>1.72</v>
      </c>
      <c r="V47" s="41"/>
    </row>
    <row r="48" spans="2:24" x14ac:dyDescent="0.25">
      <c r="B48" s="34">
        <v>44210</v>
      </c>
      <c r="C48" s="41" t="s">
        <v>167</v>
      </c>
      <c r="D48" s="41"/>
      <c r="E48" s="34"/>
      <c r="F48" s="34"/>
      <c r="G48" s="39" t="s">
        <v>185</v>
      </c>
      <c r="H48" s="39" t="s">
        <v>186</v>
      </c>
      <c r="I48" s="37" t="s">
        <v>144</v>
      </c>
      <c r="J48" s="30" t="s">
        <v>142</v>
      </c>
      <c r="K48" s="41"/>
      <c r="L48" s="41">
        <v>1</v>
      </c>
      <c r="M48" s="41">
        <v>2</v>
      </c>
      <c r="N48" s="41">
        <v>3000</v>
      </c>
      <c r="O48" s="41">
        <v>2577</v>
      </c>
      <c r="P48" s="39" t="s">
        <v>146</v>
      </c>
      <c r="Q48" s="39" t="s">
        <v>146</v>
      </c>
      <c r="R48" s="39" t="s">
        <v>146</v>
      </c>
      <c r="S48" s="39" t="s">
        <v>146</v>
      </c>
      <c r="T48" s="42">
        <v>1680</v>
      </c>
      <c r="U48" s="41">
        <f>IF((N48-T48)/1000&lt;0,"",(N48-T48)/1000/2)</f>
        <v>0.66</v>
      </c>
      <c r="V48" s="41"/>
    </row>
    <row r="49" spans="2:23" x14ac:dyDescent="0.25">
      <c r="B49" s="34">
        <v>44210</v>
      </c>
      <c r="C49" s="41" t="s">
        <v>139</v>
      </c>
      <c r="D49" s="41"/>
      <c r="E49" s="34"/>
      <c r="F49" s="34"/>
      <c r="G49" s="37">
        <v>11808503</v>
      </c>
      <c r="H49" s="37" t="s">
        <v>190</v>
      </c>
      <c r="I49" s="37" t="s">
        <v>170</v>
      </c>
      <c r="J49" s="37" t="s">
        <v>191</v>
      </c>
      <c r="K49" s="41">
        <v>0.5</v>
      </c>
      <c r="L49" s="41"/>
      <c r="M49" s="41"/>
      <c r="N49" s="41">
        <v>1000</v>
      </c>
      <c r="O49" s="41">
        <v>1920</v>
      </c>
      <c r="P49" s="39" t="s">
        <v>146</v>
      </c>
      <c r="Q49" s="39" t="s">
        <v>146</v>
      </c>
      <c r="R49" s="39" t="s">
        <v>146</v>
      </c>
      <c r="S49" s="39" t="s">
        <v>146</v>
      </c>
      <c r="T49" s="41">
        <v>1000</v>
      </c>
      <c r="U49" s="41">
        <f t="shared" ref="U49:U56" si="5">IF((N49-T49)/1000&lt;0,"",(N49-T49)/1000)</f>
        <v>0</v>
      </c>
      <c r="V49" s="41"/>
    </row>
    <row r="50" spans="2:23" x14ac:dyDescent="0.25">
      <c r="B50" s="34">
        <v>44210</v>
      </c>
      <c r="C50" s="41" t="s">
        <v>139</v>
      </c>
      <c r="D50" s="41"/>
      <c r="E50" s="34"/>
      <c r="F50" s="34"/>
      <c r="G50" s="41">
        <v>11501202</v>
      </c>
      <c r="H50" s="41" t="s">
        <v>192</v>
      </c>
      <c r="I50" s="37" t="s">
        <v>170</v>
      </c>
      <c r="J50" s="41" t="s">
        <v>191</v>
      </c>
      <c r="K50" s="41"/>
      <c r="L50" s="41">
        <v>2</v>
      </c>
      <c r="M50" s="41"/>
      <c r="N50" s="41">
        <v>3000</v>
      </c>
      <c r="O50" s="41">
        <v>3125</v>
      </c>
      <c r="P50" s="41"/>
      <c r="Q50" s="41" t="s">
        <v>146</v>
      </c>
      <c r="R50" s="41" t="s">
        <v>146</v>
      </c>
      <c r="S50" s="41"/>
      <c r="T50" s="41">
        <v>840</v>
      </c>
      <c r="U50" s="41">
        <f t="shared" si="5"/>
        <v>2.16</v>
      </c>
      <c r="V50" s="41" t="s">
        <v>193</v>
      </c>
    </row>
    <row r="51" spans="2:23" x14ac:dyDescent="0.25">
      <c r="B51" s="34">
        <v>44210</v>
      </c>
      <c r="C51" s="41" t="s">
        <v>139</v>
      </c>
      <c r="D51" s="41"/>
      <c r="E51" s="34"/>
      <c r="F51" s="34"/>
      <c r="G51" s="39">
        <v>11806103</v>
      </c>
      <c r="H51" s="48" t="s">
        <v>194</v>
      </c>
      <c r="I51" s="37" t="s">
        <v>144</v>
      </c>
      <c r="J51" s="37" t="s">
        <v>145</v>
      </c>
      <c r="K51" s="41">
        <v>1</v>
      </c>
      <c r="L51" s="41"/>
      <c r="M51" s="41"/>
      <c r="N51" s="41">
        <v>2000</v>
      </c>
      <c r="O51" s="41">
        <v>2111</v>
      </c>
      <c r="P51" s="41"/>
      <c r="Q51" s="41" t="s">
        <v>139</v>
      </c>
      <c r="R51" s="41" t="s">
        <v>139</v>
      </c>
      <c r="S51" s="41"/>
      <c r="T51" s="41">
        <v>840</v>
      </c>
      <c r="U51" s="41">
        <f t="shared" si="5"/>
        <v>1.1599999999999999</v>
      </c>
      <c r="V51" s="41"/>
    </row>
    <row r="52" spans="2:23" x14ac:dyDescent="0.25">
      <c r="B52" s="34">
        <v>44210</v>
      </c>
      <c r="C52" s="41" t="s">
        <v>139</v>
      </c>
      <c r="D52" s="41"/>
      <c r="E52" s="34">
        <v>44211</v>
      </c>
      <c r="F52" s="34">
        <v>44214</v>
      </c>
      <c r="G52" s="39">
        <v>11423101</v>
      </c>
      <c r="H52" s="48" t="s">
        <v>198</v>
      </c>
      <c r="I52" s="37" t="s">
        <v>141</v>
      </c>
      <c r="J52" s="41" t="s">
        <v>191</v>
      </c>
      <c r="K52" s="41">
        <v>1</v>
      </c>
      <c r="L52" s="41"/>
      <c r="M52" s="41"/>
      <c r="N52" s="41">
        <v>1000</v>
      </c>
      <c r="O52" s="41">
        <v>592</v>
      </c>
      <c r="P52" s="41"/>
      <c r="Q52" s="41"/>
      <c r="R52" s="41"/>
      <c r="S52" s="41"/>
      <c r="T52" s="41"/>
      <c r="U52" s="41">
        <f t="shared" si="5"/>
        <v>1</v>
      </c>
      <c r="V52" s="41"/>
      <c r="W52" s="24" t="s">
        <v>199</v>
      </c>
    </row>
    <row r="53" spans="2:23" x14ac:dyDescent="0.25">
      <c r="B53" s="34">
        <v>44210</v>
      </c>
      <c r="C53" s="41" t="s">
        <v>167</v>
      </c>
      <c r="D53" s="41"/>
      <c r="E53" s="34">
        <v>44211</v>
      </c>
      <c r="F53" s="34">
        <v>44214</v>
      </c>
      <c r="G53" s="39">
        <v>11302603</v>
      </c>
      <c r="H53" s="48" t="s">
        <v>200</v>
      </c>
      <c r="I53" s="37" t="s">
        <v>141</v>
      </c>
      <c r="J53" s="41" t="s">
        <v>191</v>
      </c>
      <c r="K53" s="41">
        <v>1</v>
      </c>
      <c r="L53" s="41"/>
      <c r="M53" s="41"/>
      <c r="N53" s="41">
        <v>1000</v>
      </c>
      <c r="O53" s="41"/>
      <c r="P53" s="41"/>
      <c r="Q53" s="41"/>
      <c r="R53" s="41"/>
      <c r="S53" s="41"/>
      <c r="T53" s="41"/>
      <c r="U53" s="41">
        <f t="shared" si="5"/>
        <v>1</v>
      </c>
      <c r="V53" s="41"/>
      <c r="W53" s="24" t="s">
        <v>201</v>
      </c>
    </row>
    <row r="54" spans="2:23" x14ac:dyDescent="0.25">
      <c r="B54" s="34">
        <v>44210</v>
      </c>
      <c r="C54" s="41"/>
      <c r="D54" s="41" t="s">
        <v>139</v>
      </c>
      <c r="E54" s="34"/>
      <c r="F54" s="34"/>
      <c r="G54" s="39">
        <v>11806103</v>
      </c>
      <c r="H54" s="48" t="s">
        <v>194</v>
      </c>
      <c r="I54" s="37" t="s">
        <v>144</v>
      </c>
      <c r="J54" s="37" t="s">
        <v>145</v>
      </c>
      <c r="K54" s="41">
        <v>1</v>
      </c>
      <c r="L54" s="41"/>
      <c r="M54" s="41"/>
      <c r="N54" s="41">
        <v>500</v>
      </c>
      <c r="O54" s="41"/>
      <c r="P54" s="41"/>
      <c r="Q54" s="41" t="s">
        <v>139</v>
      </c>
      <c r="R54" s="41" t="s">
        <v>139</v>
      </c>
      <c r="S54" s="41"/>
      <c r="T54" s="41">
        <v>500</v>
      </c>
      <c r="U54" s="41">
        <f t="shared" si="5"/>
        <v>0</v>
      </c>
      <c r="V54" s="41"/>
    </row>
    <row r="55" spans="2:23" x14ac:dyDescent="0.25">
      <c r="B55" s="34">
        <v>44210</v>
      </c>
      <c r="C55" s="41"/>
      <c r="D55" s="41" t="s">
        <v>139</v>
      </c>
      <c r="E55" s="34"/>
      <c r="F55" s="34"/>
      <c r="G55" s="37">
        <v>11406503</v>
      </c>
      <c r="H55" s="37" t="s">
        <v>143</v>
      </c>
      <c r="I55" s="37" t="s">
        <v>144</v>
      </c>
      <c r="J55" s="37" t="s">
        <v>145</v>
      </c>
      <c r="K55" s="37">
        <v>1</v>
      </c>
      <c r="L55" s="41"/>
      <c r="M55" s="41"/>
      <c r="N55" s="41">
        <v>500</v>
      </c>
      <c r="O55" s="41"/>
      <c r="P55" s="41"/>
      <c r="Q55" s="39" t="s">
        <v>146</v>
      </c>
      <c r="R55" s="39" t="s">
        <v>146</v>
      </c>
      <c r="S55" s="39" t="s">
        <v>146</v>
      </c>
      <c r="T55" s="40">
        <v>500</v>
      </c>
      <c r="U55" s="41">
        <f t="shared" si="5"/>
        <v>0</v>
      </c>
      <c r="V55" s="41"/>
    </row>
    <row r="56" spans="2:23" x14ac:dyDescent="0.25">
      <c r="B56" s="34">
        <v>44210</v>
      </c>
      <c r="C56" s="41"/>
      <c r="D56" s="41" t="s">
        <v>139</v>
      </c>
      <c r="E56" s="34"/>
      <c r="F56" s="34"/>
      <c r="G56" s="37">
        <v>11408603</v>
      </c>
      <c r="H56" s="37" t="s">
        <v>172</v>
      </c>
      <c r="I56" s="37" t="s">
        <v>144</v>
      </c>
      <c r="J56" s="37" t="s">
        <v>145</v>
      </c>
      <c r="K56" s="37">
        <v>2</v>
      </c>
      <c r="L56" s="41"/>
      <c r="M56" s="41"/>
      <c r="N56" s="41">
        <v>500</v>
      </c>
      <c r="O56" s="41"/>
      <c r="P56" s="41"/>
      <c r="Q56" s="39" t="s">
        <v>146</v>
      </c>
      <c r="R56" s="39" t="s">
        <v>146</v>
      </c>
      <c r="S56" s="39"/>
      <c r="T56" s="40"/>
      <c r="U56" s="41">
        <f t="shared" si="5"/>
        <v>0.5</v>
      </c>
      <c r="V56" s="41"/>
    </row>
    <row r="57" spans="2:23" x14ac:dyDescent="0.25">
      <c r="B57" s="43">
        <v>44210</v>
      </c>
      <c r="C57" s="44"/>
      <c r="D57" s="44"/>
      <c r="E57" s="43"/>
      <c r="F57" s="45"/>
      <c r="G57" s="44"/>
      <c r="H57" s="44"/>
      <c r="I57" s="44"/>
      <c r="J57" s="44"/>
      <c r="K57" s="44"/>
      <c r="L57" s="44"/>
      <c r="M57" s="44"/>
      <c r="N57" s="55">
        <f>SUM(N46:N56)</f>
        <v>18100</v>
      </c>
      <c r="O57" s="55"/>
      <c r="P57" s="44">
        <f>SUM(P47:P51)</f>
        <v>0</v>
      </c>
      <c r="Q57" s="44">
        <f>SUM(Q47:Q51)</f>
        <v>0</v>
      </c>
      <c r="R57" s="44">
        <f>SUM(R47:R51)</f>
        <v>0</v>
      </c>
      <c r="S57" s="44">
        <f>SUM(S47:S51)</f>
        <v>0</v>
      </c>
      <c r="T57" s="44">
        <f>SUM(T46:T56)</f>
        <v>7880</v>
      </c>
      <c r="U57" s="44">
        <f>SUMIFS(U46:U53,C46:C53,"V")</f>
        <v>9.06</v>
      </c>
      <c r="V57" s="44">
        <f>SUM(V44:V51)</f>
        <v>0</v>
      </c>
    </row>
    <row r="58" spans="2:23" x14ac:dyDescent="0.25">
      <c r="B58" s="34">
        <v>44211</v>
      </c>
      <c r="C58" s="41" t="s">
        <v>146</v>
      </c>
      <c r="D58" s="41"/>
      <c r="E58" s="34">
        <v>44211</v>
      </c>
      <c r="F58" s="34">
        <v>44218</v>
      </c>
      <c r="G58" s="41" t="s">
        <v>202</v>
      </c>
      <c r="H58" s="41" t="s">
        <v>203</v>
      </c>
      <c r="I58" s="41" t="s">
        <v>164</v>
      </c>
      <c r="J58" s="41" t="s">
        <v>191</v>
      </c>
      <c r="K58" s="41">
        <v>0.5</v>
      </c>
      <c r="L58" s="41"/>
      <c r="M58" s="41"/>
      <c r="N58" s="41">
        <v>600</v>
      </c>
      <c r="O58" s="41"/>
      <c r="P58" s="41"/>
      <c r="Q58" s="41"/>
      <c r="R58" s="41"/>
      <c r="S58" s="41"/>
      <c r="T58" s="41"/>
      <c r="U58" s="41">
        <f>IF((N58-T58)/1000&lt;0,"",(N58-T58)/1000)</f>
        <v>0.6</v>
      </c>
      <c r="V58" s="41"/>
      <c r="W58" s="24" t="s">
        <v>204</v>
      </c>
    </row>
    <row r="59" spans="2:23" x14ac:dyDescent="0.25">
      <c r="B59" s="34">
        <v>44211</v>
      </c>
      <c r="C59" s="41" t="s">
        <v>146</v>
      </c>
      <c r="D59" s="41"/>
      <c r="E59" s="34"/>
      <c r="F59" s="34"/>
      <c r="G59" s="41">
        <v>11406503</v>
      </c>
      <c r="H59" s="41" t="s">
        <v>171</v>
      </c>
      <c r="I59" s="41" t="s">
        <v>144</v>
      </c>
      <c r="J59" s="41" t="s">
        <v>205</v>
      </c>
      <c r="K59" s="41">
        <v>1</v>
      </c>
      <c r="L59" s="41"/>
      <c r="M59" s="41"/>
      <c r="N59" s="41">
        <v>2200</v>
      </c>
      <c r="O59" s="41"/>
      <c r="P59" s="41"/>
      <c r="Q59" s="41" t="s">
        <v>146</v>
      </c>
      <c r="R59" s="41" t="s">
        <v>146</v>
      </c>
      <c r="S59" s="41" t="s">
        <v>146</v>
      </c>
      <c r="T59" s="41">
        <v>1680</v>
      </c>
      <c r="U59" s="41">
        <f>IF((N59-T59)/1000&lt;0,"",(N59-T59)/1000)</f>
        <v>0.52</v>
      </c>
      <c r="V59" s="41"/>
      <c r="W59" s="24" t="s">
        <v>206</v>
      </c>
    </row>
    <row r="60" spans="2:23" ht="31.5" x14ac:dyDescent="0.25">
      <c r="B60" s="54">
        <v>44211</v>
      </c>
      <c r="C60" s="39" t="s">
        <v>146</v>
      </c>
      <c r="D60" s="39"/>
      <c r="E60" s="54"/>
      <c r="F60" s="54"/>
      <c r="G60" s="39">
        <v>11408603</v>
      </c>
      <c r="H60" s="39" t="s">
        <v>172</v>
      </c>
      <c r="I60" s="39" t="s">
        <v>144</v>
      </c>
      <c r="J60" s="39" t="s">
        <v>205</v>
      </c>
      <c r="K60" s="39">
        <v>1</v>
      </c>
      <c r="L60" s="39"/>
      <c r="M60" s="39"/>
      <c r="N60" s="39">
        <v>1700</v>
      </c>
      <c r="O60" s="39"/>
      <c r="P60" s="39"/>
      <c r="Q60" s="39" t="s">
        <v>146</v>
      </c>
      <c r="R60" s="39" t="s">
        <v>146</v>
      </c>
      <c r="S60" s="39"/>
      <c r="T60" s="39"/>
      <c r="U60" s="39">
        <f>IF((N60-T60)/1000&lt;0,"",(N60-T60)/1000)</f>
        <v>1.7</v>
      </c>
      <c r="V60" s="39"/>
      <c r="W60" s="60" t="s">
        <v>207</v>
      </c>
    </row>
    <row r="61" spans="2:23" x14ac:dyDescent="0.25">
      <c r="B61" s="34">
        <v>44211</v>
      </c>
      <c r="C61" s="41" t="s">
        <v>146</v>
      </c>
      <c r="D61" s="41"/>
      <c r="E61" s="34"/>
      <c r="F61" s="34"/>
      <c r="G61" s="53" t="s">
        <v>185</v>
      </c>
      <c r="H61" s="53" t="s">
        <v>186</v>
      </c>
      <c r="I61" s="53" t="s">
        <v>144</v>
      </c>
      <c r="J61" s="53" t="s">
        <v>191</v>
      </c>
      <c r="K61" s="53"/>
      <c r="L61" s="53">
        <v>1</v>
      </c>
      <c r="M61" s="53">
        <v>1</v>
      </c>
      <c r="N61" s="53">
        <v>3000</v>
      </c>
      <c r="O61" s="41"/>
      <c r="P61" s="41" t="s">
        <v>146</v>
      </c>
      <c r="Q61" s="41" t="s">
        <v>146</v>
      </c>
      <c r="R61" s="41" t="s">
        <v>146</v>
      </c>
      <c r="S61" s="41" t="s">
        <v>146</v>
      </c>
      <c r="T61" s="41">
        <v>1680</v>
      </c>
      <c r="U61" s="41">
        <f>IF((N61-T61)/1000&lt;0,"",(N61-T61)/1000)</f>
        <v>1.32</v>
      </c>
      <c r="V61" s="41"/>
      <c r="W61" s="24" t="s">
        <v>208</v>
      </c>
    </row>
    <row r="62" spans="2:23" x14ac:dyDescent="0.25">
      <c r="B62" s="34"/>
      <c r="C62" s="41"/>
      <c r="D62" s="41"/>
      <c r="E62" s="34"/>
      <c r="F62" s="34"/>
      <c r="G62" s="53" t="s">
        <v>188</v>
      </c>
      <c r="H62" s="53" t="s">
        <v>184</v>
      </c>
      <c r="I62" s="53" t="s">
        <v>144</v>
      </c>
      <c r="J62" s="53" t="s">
        <v>191</v>
      </c>
      <c r="K62" s="53">
        <v>1</v>
      </c>
      <c r="L62" s="53"/>
      <c r="M62" s="53"/>
      <c r="N62" s="53">
        <v>2000</v>
      </c>
      <c r="O62" s="41"/>
      <c r="P62" s="41"/>
      <c r="Q62" s="41" t="s">
        <v>146</v>
      </c>
      <c r="R62" s="41" t="s">
        <v>146</v>
      </c>
      <c r="S62" s="41"/>
      <c r="T62" s="41">
        <v>840</v>
      </c>
      <c r="U62" s="41"/>
      <c r="V62" s="41"/>
    </row>
    <row r="63" spans="2:23" x14ac:dyDescent="0.25">
      <c r="B63" s="34">
        <v>44211</v>
      </c>
      <c r="C63" s="41" t="s">
        <v>146</v>
      </c>
      <c r="D63" s="41"/>
      <c r="E63" s="34"/>
      <c r="F63" s="34"/>
      <c r="G63" s="41">
        <v>11501202</v>
      </c>
      <c r="H63" s="41" t="s">
        <v>192</v>
      </c>
      <c r="I63" s="41" t="s">
        <v>170</v>
      </c>
      <c r="J63" s="41" t="s">
        <v>191</v>
      </c>
      <c r="K63" s="41">
        <v>0.5</v>
      </c>
      <c r="L63" s="41">
        <v>2</v>
      </c>
      <c r="M63" s="41"/>
      <c r="N63" s="41">
        <v>3000</v>
      </c>
      <c r="O63" s="41"/>
      <c r="P63" s="41"/>
      <c r="Q63" s="41" t="s">
        <v>146</v>
      </c>
      <c r="R63" s="41" t="s">
        <v>146</v>
      </c>
      <c r="S63" s="41"/>
      <c r="T63" s="41">
        <v>840</v>
      </c>
      <c r="U63" s="41">
        <f t="shared" ref="U63:U69" si="6">IF((N63-T63)/1000&lt;0,"",(N63-T63)/1000)</f>
        <v>2.16</v>
      </c>
      <c r="V63" s="41" t="s">
        <v>193</v>
      </c>
    </row>
    <row r="64" spans="2:23" x14ac:dyDescent="0.25">
      <c r="B64" s="34">
        <v>44211</v>
      </c>
      <c r="C64" s="41" t="s">
        <v>146</v>
      </c>
      <c r="D64" s="41"/>
      <c r="E64" s="34"/>
      <c r="F64" s="34"/>
      <c r="G64" s="41">
        <v>11806103</v>
      </c>
      <c r="H64" s="41" t="s">
        <v>194</v>
      </c>
      <c r="I64" s="41" t="s">
        <v>144</v>
      </c>
      <c r="J64" s="41" t="s">
        <v>205</v>
      </c>
      <c r="K64" s="41">
        <v>1</v>
      </c>
      <c r="L64" s="41"/>
      <c r="M64" s="41"/>
      <c r="N64" s="41">
        <v>2000</v>
      </c>
      <c r="O64" s="41"/>
      <c r="P64" s="41"/>
      <c r="Q64" s="41" t="s">
        <v>146</v>
      </c>
      <c r="R64" s="41" t="s">
        <v>146</v>
      </c>
      <c r="S64" s="41"/>
      <c r="T64" s="41">
        <v>840</v>
      </c>
      <c r="U64" s="41">
        <f t="shared" si="6"/>
        <v>1.1599999999999999</v>
      </c>
      <c r="V64" s="41"/>
    </row>
    <row r="65" spans="2:23" x14ac:dyDescent="0.25">
      <c r="B65" s="34">
        <v>44211</v>
      </c>
      <c r="C65" s="41" t="s">
        <v>146</v>
      </c>
      <c r="D65" s="41"/>
      <c r="E65" s="34">
        <v>44211</v>
      </c>
      <c r="F65" s="34">
        <v>44214</v>
      </c>
      <c r="G65" s="41">
        <v>11302603</v>
      </c>
      <c r="H65" s="41" t="s">
        <v>200</v>
      </c>
      <c r="I65" s="41" t="s">
        <v>164</v>
      </c>
      <c r="J65" s="41" t="s">
        <v>191</v>
      </c>
      <c r="K65" s="41">
        <v>1</v>
      </c>
      <c r="L65" s="41"/>
      <c r="M65" s="41"/>
      <c r="N65" s="41">
        <v>1300</v>
      </c>
      <c r="O65" s="41"/>
      <c r="P65" s="41"/>
      <c r="Q65" s="41"/>
      <c r="R65" s="41"/>
      <c r="S65" s="41"/>
      <c r="T65" s="41"/>
      <c r="U65" s="41">
        <f t="shared" si="6"/>
        <v>1.3</v>
      </c>
      <c r="V65" s="41"/>
    </row>
    <row r="66" spans="2:23" x14ac:dyDescent="0.25">
      <c r="B66" s="34">
        <v>44211</v>
      </c>
      <c r="C66" s="41"/>
      <c r="D66" s="41" t="s">
        <v>139</v>
      </c>
      <c r="E66" s="34"/>
      <c r="F66" s="34"/>
      <c r="G66" s="41">
        <v>11806103</v>
      </c>
      <c r="H66" s="41" t="s">
        <v>194</v>
      </c>
      <c r="I66" s="41" t="s">
        <v>144</v>
      </c>
      <c r="J66" s="41" t="s">
        <v>205</v>
      </c>
      <c r="K66" s="41">
        <v>1</v>
      </c>
      <c r="L66" s="41"/>
      <c r="M66" s="41"/>
      <c r="N66" s="41">
        <v>500</v>
      </c>
      <c r="O66" s="41"/>
      <c r="P66" s="41"/>
      <c r="Q66" s="41" t="s">
        <v>146</v>
      </c>
      <c r="R66" s="41" t="s">
        <v>146</v>
      </c>
      <c r="S66" s="41"/>
      <c r="T66" s="41">
        <v>500</v>
      </c>
      <c r="U66" s="41">
        <f t="shared" si="6"/>
        <v>0</v>
      </c>
      <c r="V66" s="41"/>
    </row>
    <row r="67" spans="2:23" x14ac:dyDescent="0.25">
      <c r="B67" s="34">
        <v>44211</v>
      </c>
      <c r="C67" s="41"/>
      <c r="D67" s="41" t="s">
        <v>167</v>
      </c>
      <c r="E67" s="34"/>
      <c r="F67" s="34"/>
      <c r="G67" s="41">
        <v>11406503</v>
      </c>
      <c r="H67" s="41" t="s">
        <v>171</v>
      </c>
      <c r="I67" s="41" t="s">
        <v>144</v>
      </c>
      <c r="J67" s="41" t="s">
        <v>205</v>
      </c>
      <c r="K67" s="41">
        <v>1</v>
      </c>
      <c r="L67" s="41"/>
      <c r="M67" s="41"/>
      <c r="N67" s="41">
        <v>500</v>
      </c>
      <c r="O67" s="41"/>
      <c r="P67" s="41"/>
      <c r="Q67" s="41" t="s">
        <v>146</v>
      </c>
      <c r="R67" s="41" t="s">
        <v>146</v>
      </c>
      <c r="S67" s="41" t="s">
        <v>146</v>
      </c>
      <c r="T67" s="41">
        <v>500</v>
      </c>
      <c r="U67" s="41">
        <f t="shared" si="6"/>
        <v>0</v>
      </c>
      <c r="V67" s="41"/>
    </row>
    <row r="68" spans="2:23" x14ac:dyDescent="0.25">
      <c r="B68" s="34">
        <v>44211</v>
      </c>
      <c r="C68" s="41"/>
      <c r="D68" s="41" t="s">
        <v>139</v>
      </c>
      <c r="E68" s="34"/>
      <c r="F68" s="34"/>
      <c r="G68" s="41">
        <v>11408603</v>
      </c>
      <c r="H68" s="41" t="s">
        <v>172</v>
      </c>
      <c r="I68" s="41" t="s">
        <v>144</v>
      </c>
      <c r="J68" s="41" t="s">
        <v>205</v>
      </c>
      <c r="K68" s="41">
        <v>2</v>
      </c>
      <c r="L68" s="41"/>
      <c r="M68" s="41"/>
      <c r="N68" s="41">
        <v>500</v>
      </c>
      <c r="O68" s="41"/>
      <c r="P68" s="41"/>
      <c r="Q68" s="41" t="s">
        <v>146</v>
      </c>
      <c r="R68" s="41" t="s">
        <v>146</v>
      </c>
      <c r="S68" s="41"/>
      <c r="T68" s="41"/>
      <c r="U68" s="41">
        <f t="shared" si="6"/>
        <v>0.5</v>
      </c>
      <c r="V68" s="41"/>
    </row>
    <row r="69" spans="2:23" s="61" customFormat="1" x14ac:dyDescent="0.25">
      <c r="B69" s="34">
        <v>44211</v>
      </c>
      <c r="C69" s="37"/>
      <c r="D69" s="41" t="s">
        <v>139</v>
      </c>
      <c r="E69" s="35"/>
      <c r="F69" s="35"/>
      <c r="G69" s="39" t="s">
        <v>185</v>
      </c>
      <c r="H69" s="48" t="s">
        <v>186</v>
      </c>
      <c r="I69" s="37" t="s">
        <v>144</v>
      </c>
      <c r="J69" s="30" t="s">
        <v>142</v>
      </c>
      <c r="K69" s="41">
        <v>1</v>
      </c>
      <c r="L69" s="41">
        <v>1</v>
      </c>
      <c r="M69" s="41">
        <v>1</v>
      </c>
      <c r="N69" s="41">
        <v>1200</v>
      </c>
      <c r="O69" s="41"/>
      <c r="P69" s="39" t="s">
        <v>146</v>
      </c>
      <c r="Q69" s="39" t="s">
        <v>146</v>
      </c>
      <c r="R69" s="39" t="s">
        <v>146</v>
      </c>
      <c r="S69" s="39" t="s">
        <v>146</v>
      </c>
      <c r="T69" s="42">
        <v>1680</v>
      </c>
      <c r="U69" s="41" t="str">
        <f t="shared" si="6"/>
        <v/>
      </c>
      <c r="V69" s="41"/>
    </row>
    <row r="70" spans="2:23" x14ac:dyDescent="0.25">
      <c r="B70" s="62">
        <v>44211</v>
      </c>
      <c r="C70" s="63"/>
      <c r="D70" s="63"/>
      <c r="E70" s="62"/>
      <c r="F70" s="62"/>
      <c r="G70" s="63"/>
      <c r="H70" s="63"/>
      <c r="I70" s="63"/>
      <c r="J70" s="63"/>
      <c r="K70" s="63"/>
      <c r="L70" s="63"/>
      <c r="M70" s="63"/>
      <c r="N70" s="63">
        <f>SUM(N58:N69)</f>
        <v>18500</v>
      </c>
      <c r="O70" s="63"/>
      <c r="P70" s="63">
        <v>0</v>
      </c>
      <c r="Q70" s="63">
        <v>0</v>
      </c>
      <c r="R70" s="63">
        <v>0</v>
      </c>
      <c r="S70" s="63">
        <v>0</v>
      </c>
      <c r="T70" s="63">
        <v>7880</v>
      </c>
      <c r="U70" s="63">
        <f>SUM(U58:U65)</f>
        <v>8.7600000000000016</v>
      </c>
      <c r="V70" s="63">
        <v>0</v>
      </c>
    </row>
    <row r="71" spans="2:23" x14ac:dyDescent="0.25">
      <c r="B71" s="34">
        <v>44212</v>
      </c>
      <c r="C71" s="41" t="s">
        <v>146</v>
      </c>
      <c r="D71" s="41"/>
      <c r="E71" s="34"/>
      <c r="F71" s="34"/>
      <c r="G71" s="41">
        <v>11406503</v>
      </c>
      <c r="H71" s="41" t="s">
        <v>171</v>
      </c>
      <c r="I71" s="41" t="s">
        <v>144</v>
      </c>
      <c r="J71" s="41" t="s">
        <v>205</v>
      </c>
      <c r="K71" s="41">
        <v>1</v>
      </c>
      <c r="L71" s="41"/>
      <c r="M71" s="41"/>
      <c r="N71" s="41">
        <v>2200</v>
      </c>
      <c r="O71" s="41"/>
      <c r="P71" s="41"/>
      <c r="Q71" s="41" t="s">
        <v>146</v>
      </c>
      <c r="R71" s="41" t="s">
        <v>146</v>
      </c>
      <c r="S71" s="41" t="s">
        <v>146</v>
      </c>
      <c r="T71" s="41">
        <v>1680</v>
      </c>
      <c r="U71" s="41">
        <f t="shared" ref="U71:U76" si="7">IF((N71-T71)/1000&lt;0,"",(N71-T71)/1000)</f>
        <v>0.52</v>
      </c>
      <c r="V71" s="41"/>
    </row>
    <row r="72" spans="2:23" x14ac:dyDescent="0.25">
      <c r="B72" s="34">
        <v>44212</v>
      </c>
      <c r="C72" s="39" t="s">
        <v>146</v>
      </c>
      <c r="D72" s="39"/>
      <c r="E72" s="54"/>
      <c r="F72" s="54"/>
      <c r="G72" s="39">
        <v>11408603</v>
      </c>
      <c r="H72" s="39" t="s">
        <v>172</v>
      </c>
      <c r="I72" s="39" t="s">
        <v>144</v>
      </c>
      <c r="J72" s="39" t="s">
        <v>205</v>
      </c>
      <c r="K72" s="39">
        <v>2</v>
      </c>
      <c r="L72" s="39"/>
      <c r="M72" s="39"/>
      <c r="N72" s="39">
        <v>3400</v>
      </c>
      <c r="O72" s="39"/>
      <c r="P72" s="39"/>
      <c r="Q72" s="39" t="s">
        <v>146</v>
      </c>
      <c r="R72" s="39" t="s">
        <v>146</v>
      </c>
      <c r="S72" s="39"/>
      <c r="T72" s="39"/>
      <c r="U72" s="39">
        <f t="shared" si="7"/>
        <v>3.4</v>
      </c>
      <c r="V72" s="39"/>
    </row>
    <row r="73" spans="2:23" x14ac:dyDescent="0.25">
      <c r="B73" s="34">
        <v>44212</v>
      </c>
      <c r="C73" s="41" t="s">
        <v>146</v>
      </c>
      <c r="D73" s="41"/>
      <c r="E73" s="34"/>
      <c r="F73" s="34"/>
      <c r="G73" s="41">
        <v>11806103</v>
      </c>
      <c r="H73" s="41" t="s">
        <v>194</v>
      </c>
      <c r="I73" s="41" t="s">
        <v>144</v>
      </c>
      <c r="J73" s="41" t="s">
        <v>205</v>
      </c>
      <c r="K73" s="41">
        <v>0.5</v>
      </c>
      <c r="L73" s="41"/>
      <c r="M73" s="41"/>
      <c r="N73" s="41">
        <v>1000</v>
      </c>
      <c r="O73" s="41"/>
      <c r="P73" s="41"/>
      <c r="Q73" s="41" t="s">
        <v>146</v>
      </c>
      <c r="R73" s="41" t="s">
        <v>146</v>
      </c>
      <c r="S73" s="41"/>
      <c r="T73" s="41">
        <v>840</v>
      </c>
      <c r="U73" s="41">
        <f t="shared" si="7"/>
        <v>0.16</v>
      </c>
      <c r="V73" s="41"/>
    </row>
    <row r="74" spans="2:23" x14ac:dyDescent="0.25">
      <c r="B74" s="34">
        <v>44212</v>
      </c>
      <c r="C74" s="41" t="s">
        <v>146</v>
      </c>
      <c r="D74" s="41"/>
      <c r="E74" s="34"/>
      <c r="F74" s="34"/>
      <c r="G74" s="41" t="s">
        <v>185</v>
      </c>
      <c r="H74" s="41" t="s">
        <v>186</v>
      </c>
      <c r="I74" s="41" t="s">
        <v>144</v>
      </c>
      <c r="J74" s="41" t="s">
        <v>191</v>
      </c>
      <c r="K74" s="41">
        <v>1</v>
      </c>
      <c r="L74" s="41">
        <v>2</v>
      </c>
      <c r="M74" s="41">
        <v>1</v>
      </c>
      <c r="N74" s="41">
        <v>6500</v>
      </c>
      <c r="O74" s="41"/>
      <c r="P74" s="41" t="s">
        <v>146</v>
      </c>
      <c r="Q74" s="41" t="s">
        <v>146</v>
      </c>
      <c r="R74" s="41" t="s">
        <v>146</v>
      </c>
      <c r="S74" s="41" t="s">
        <v>146</v>
      </c>
      <c r="T74" s="41">
        <v>1680</v>
      </c>
      <c r="U74" s="41">
        <f t="shared" si="7"/>
        <v>4.82</v>
      </c>
      <c r="V74" s="41"/>
    </row>
    <row r="75" spans="2:23" ht="31.5" x14ac:dyDescent="0.25">
      <c r="B75" s="54">
        <v>44212</v>
      </c>
      <c r="C75" s="39" t="s">
        <v>146</v>
      </c>
      <c r="D75" s="39"/>
      <c r="E75" s="54">
        <v>44214</v>
      </c>
      <c r="F75" s="54">
        <v>44214</v>
      </c>
      <c r="G75" s="39">
        <v>10200801143</v>
      </c>
      <c r="H75" s="39" t="s">
        <v>209</v>
      </c>
      <c r="I75" s="39" t="s">
        <v>164</v>
      </c>
      <c r="J75" s="39" t="s">
        <v>191</v>
      </c>
      <c r="K75" s="39">
        <v>1</v>
      </c>
      <c r="L75" s="39"/>
      <c r="M75" s="39"/>
      <c r="N75" s="39">
        <v>1600</v>
      </c>
      <c r="O75" s="39"/>
      <c r="P75" s="39"/>
      <c r="Q75" s="39" t="s">
        <v>139</v>
      </c>
      <c r="R75" s="39" t="s">
        <v>139</v>
      </c>
      <c r="S75" s="39"/>
      <c r="T75" s="39">
        <v>840</v>
      </c>
      <c r="U75" s="39">
        <f t="shared" si="7"/>
        <v>0.76</v>
      </c>
      <c r="V75" s="39"/>
      <c r="W75" s="64" t="s">
        <v>210</v>
      </c>
    </row>
    <row r="76" spans="2:23" x14ac:dyDescent="0.25">
      <c r="B76" s="34">
        <v>44212</v>
      </c>
      <c r="C76" s="41" t="s">
        <v>146</v>
      </c>
      <c r="D76" s="41"/>
      <c r="E76" s="34">
        <v>44211</v>
      </c>
      <c r="F76" s="34">
        <v>44214</v>
      </c>
      <c r="G76" s="41">
        <v>11302603</v>
      </c>
      <c r="H76" s="41" t="s">
        <v>200</v>
      </c>
      <c r="I76" s="41" t="s">
        <v>164</v>
      </c>
      <c r="J76" s="41" t="s">
        <v>191</v>
      </c>
      <c r="K76" s="41">
        <v>0.5</v>
      </c>
      <c r="L76" s="41"/>
      <c r="M76" s="41"/>
      <c r="N76" s="41">
        <v>600</v>
      </c>
      <c r="O76" s="41"/>
      <c r="P76" s="41"/>
      <c r="Q76" s="41"/>
      <c r="R76" s="41"/>
      <c r="S76" s="41"/>
      <c r="T76" s="41"/>
      <c r="U76" s="41">
        <f t="shared" si="7"/>
        <v>0.6</v>
      </c>
      <c r="V76" s="41"/>
    </row>
    <row r="77" spans="2:23" x14ac:dyDescent="0.25">
      <c r="B77" s="62">
        <v>44212</v>
      </c>
      <c r="C77" s="63"/>
      <c r="D77" s="63"/>
      <c r="E77" s="62"/>
      <c r="F77" s="62"/>
      <c r="G77" s="63"/>
      <c r="H77" s="63"/>
      <c r="I77" s="63"/>
      <c r="J77" s="63"/>
      <c r="K77" s="63"/>
      <c r="L77" s="63"/>
      <c r="M77" s="63"/>
      <c r="N77" s="63">
        <f>SUM(N71:N76)</f>
        <v>15300</v>
      </c>
      <c r="O77" s="63"/>
      <c r="P77" s="63">
        <v>0</v>
      </c>
      <c r="Q77" s="63">
        <v>0</v>
      </c>
      <c r="R77" s="63">
        <v>0</v>
      </c>
      <c r="S77" s="63">
        <v>0</v>
      </c>
      <c r="T77" s="63">
        <v>7880</v>
      </c>
      <c r="U77" s="63">
        <f>SUM(U71:U76)</f>
        <v>10.26</v>
      </c>
      <c r="V77" s="63">
        <v>0</v>
      </c>
    </row>
    <row r="78" spans="2:23" x14ac:dyDescent="0.25">
      <c r="B78" s="34">
        <v>44214</v>
      </c>
      <c r="C78" s="41" t="s">
        <v>146</v>
      </c>
      <c r="D78" s="41"/>
      <c r="E78" s="34"/>
      <c r="F78" s="34"/>
      <c r="G78" s="41">
        <v>11406503</v>
      </c>
      <c r="H78" s="41" t="s">
        <v>171</v>
      </c>
      <c r="I78" s="41" t="s">
        <v>144</v>
      </c>
      <c r="J78" s="41" t="s">
        <v>205</v>
      </c>
      <c r="K78" s="41">
        <v>1</v>
      </c>
      <c r="L78" s="41"/>
      <c r="M78" s="41"/>
      <c r="N78" s="41">
        <v>2200</v>
      </c>
      <c r="O78" s="41">
        <v>1618</v>
      </c>
      <c r="P78" s="41"/>
      <c r="Q78" s="41" t="s">
        <v>146</v>
      </c>
      <c r="R78" s="41" t="s">
        <v>146</v>
      </c>
      <c r="S78" s="41" t="s">
        <v>146</v>
      </c>
      <c r="T78" s="41">
        <v>1680</v>
      </c>
      <c r="U78" s="41">
        <f t="shared" ref="U78:U84" si="8">IF((N78-T78)/1000&lt;0,"",(N78-T78)/1000)</f>
        <v>0.52</v>
      </c>
      <c r="V78" s="41">
        <f t="shared" ref="V78:V91" si="9">O78-N78</f>
        <v>-582</v>
      </c>
    </row>
    <row r="79" spans="2:23" x14ac:dyDescent="0.25">
      <c r="B79" s="34">
        <v>44214</v>
      </c>
      <c r="C79" s="39" t="s">
        <v>146</v>
      </c>
      <c r="D79" s="39"/>
      <c r="E79" s="54"/>
      <c r="F79" s="54"/>
      <c r="G79" s="39">
        <v>11408603</v>
      </c>
      <c r="H79" s="39" t="s">
        <v>172</v>
      </c>
      <c r="I79" s="39" t="s">
        <v>144</v>
      </c>
      <c r="J79" s="39" t="s">
        <v>205</v>
      </c>
      <c r="K79" s="39">
        <v>2</v>
      </c>
      <c r="L79" s="39"/>
      <c r="M79" s="39"/>
      <c r="N79" s="39">
        <v>1700</v>
      </c>
      <c r="O79" s="39">
        <v>1063</v>
      </c>
      <c r="P79" s="39"/>
      <c r="Q79" s="39" t="s">
        <v>146</v>
      </c>
      <c r="R79" s="39" t="s">
        <v>146</v>
      </c>
      <c r="S79" s="39"/>
      <c r="T79" s="39"/>
      <c r="U79" s="39">
        <f t="shared" si="8"/>
        <v>1.7</v>
      </c>
      <c r="V79" s="41">
        <f t="shared" si="9"/>
        <v>-637</v>
      </c>
    </row>
    <row r="80" spans="2:23" x14ac:dyDescent="0.25">
      <c r="B80" s="34">
        <v>44214</v>
      </c>
      <c r="C80" s="41" t="s">
        <v>146</v>
      </c>
      <c r="D80" s="41"/>
      <c r="E80" s="34"/>
      <c r="F80" s="34"/>
      <c r="G80" s="41">
        <v>11806103</v>
      </c>
      <c r="H80" s="41" t="s">
        <v>194</v>
      </c>
      <c r="I80" s="41" t="s">
        <v>144</v>
      </c>
      <c r="J80" s="41" t="s">
        <v>205</v>
      </c>
      <c r="K80" s="41">
        <v>1</v>
      </c>
      <c r="L80" s="41"/>
      <c r="M80" s="41"/>
      <c r="N80" s="41">
        <v>2000</v>
      </c>
      <c r="O80" s="41">
        <v>1560</v>
      </c>
      <c r="P80" s="41"/>
      <c r="Q80" s="41" t="s">
        <v>146</v>
      </c>
      <c r="R80" s="41" t="s">
        <v>146</v>
      </c>
      <c r="S80" s="41"/>
      <c r="T80" s="41">
        <v>840</v>
      </c>
      <c r="U80" s="41">
        <f t="shared" si="8"/>
        <v>1.1599999999999999</v>
      </c>
      <c r="V80" s="41">
        <f t="shared" si="9"/>
        <v>-440</v>
      </c>
    </row>
    <row r="81" spans="2:23" x14ac:dyDescent="0.25">
      <c r="B81" s="34">
        <v>44214</v>
      </c>
      <c r="C81" s="41" t="s">
        <v>146</v>
      </c>
      <c r="D81" s="41"/>
      <c r="E81" s="34"/>
      <c r="F81" s="34"/>
      <c r="G81" s="41" t="s">
        <v>185</v>
      </c>
      <c r="H81" s="41" t="s">
        <v>186</v>
      </c>
      <c r="I81" s="41" t="s">
        <v>144</v>
      </c>
      <c r="J81" s="41" t="s">
        <v>191</v>
      </c>
      <c r="K81" s="41">
        <v>1</v>
      </c>
      <c r="L81" s="41">
        <v>2</v>
      </c>
      <c r="M81" s="41">
        <v>1</v>
      </c>
      <c r="N81" s="41">
        <v>6000</v>
      </c>
      <c r="O81" s="41">
        <v>5208</v>
      </c>
      <c r="P81" s="41" t="s">
        <v>146</v>
      </c>
      <c r="Q81" s="41" t="s">
        <v>146</v>
      </c>
      <c r="R81" s="41" t="s">
        <v>146</v>
      </c>
      <c r="S81" s="41" t="s">
        <v>146</v>
      </c>
      <c r="T81" s="41">
        <v>1680</v>
      </c>
      <c r="U81" s="41">
        <f t="shared" si="8"/>
        <v>4.32</v>
      </c>
      <c r="V81" s="41">
        <f t="shared" si="9"/>
        <v>-792</v>
      </c>
    </row>
    <row r="82" spans="2:23" x14ac:dyDescent="0.25">
      <c r="B82" s="34">
        <v>44214</v>
      </c>
      <c r="C82" s="41" t="s">
        <v>146</v>
      </c>
      <c r="D82" s="41"/>
      <c r="E82" s="34">
        <v>44214</v>
      </c>
      <c r="F82" s="34"/>
      <c r="G82" s="41">
        <v>11409502</v>
      </c>
      <c r="H82" s="41" t="s">
        <v>211</v>
      </c>
      <c r="I82" s="41" t="s">
        <v>144</v>
      </c>
      <c r="J82" s="41" t="s">
        <v>191</v>
      </c>
      <c r="K82" s="41">
        <v>1</v>
      </c>
      <c r="L82" s="41"/>
      <c r="M82" s="41"/>
      <c r="N82" s="41">
        <v>2000</v>
      </c>
      <c r="O82" s="41">
        <v>1211</v>
      </c>
      <c r="P82" s="41"/>
      <c r="Q82" s="41"/>
      <c r="R82" s="41"/>
      <c r="S82" s="41"/>
      <c r="T82" s="41"/>
      <c r="U82" s="41">
        <f t="shared" si="8"/>
        <v>2</v>
      </c>
      <c r="V82" s="41">
        <f t="shared" si="9"/>
        <v>-789</v>
      </c>
    </row>
    <row r="83" spans="2:23" x14ac:dyDescent="0.25">
      <c r="B83" s="34">
        <v>44214</v>
      </c>
      <c r="C83" s="41" t="s">
        <v>139</v>
      </c>
      <c r="D83" s="41"/>
      <c r="E83" s="34">
        <v>44215</v>
      </c>
      <c r="F83" s="34">
        <v>44215</v>
      </c>
      <c r="G83" s="41" t="s">
        <v>212</v>
      </c>
      <c r="H83" s="41" t="s">
        <v>213</v>
      </c>
      <c r="I83" s="41" t="s">
        <v>164</v>
      </c>
      <c r="J83" s="41" t="s">
        <v>191</v>
      </c>
      <c r="K83" s="41">
        <v>1</v>
      </c>
      <c r="L83" s="41"/>
      <c r="M83" s="41"/>
      <c r="N83" s="41">
        <v>1500</v>
      </c>
      <c r="O83" s="41">
        <v>600</v>
      </c>
      <c r="P83" s="41"/>
      <c r="Q83" s="41"/>
      <c r="R83" s="41"/>
      <c r="S83" s="41"/>
      <c r="T83" s="41"/>
      <c r="U83" s="41">
        <f t="shared" si="8"/>
        <v>1.5</v>
      </c>
      <c r="V83" s="41">
        <f t="shared" si="9"/>
        <v>-900</v>
      </c>
    </row>
    <row r="84" spans="2:23" x14ac:dyDescent="0.25">
      <c r="B84" s="34">
        <v>44214</v>
      </c>
      <c r="C84" s="53" t="s">
        <v>146</v>
      </c>
      <c r="D84" s="53"/>
      <c r="E84" s="65">
        <v>44214</v>
      </c>
      <c r="F84" s="65">
        <v>44214</v>
      </c>
      <c r="G84" s="53">
        <v>10200801143</v>
      </c>
      <c r="H84" s="53" t="s">
        <v>209</v>
      </c>
      <c r="I84" s="53" t="s">
        <v>164</v>
      </c>
      <c r="J84" s="53" t="s">
        <v>191</v>
      </c>
      <c r="K84" s="41"/>
      <c r="L84" s="41"/>
      <c r="M84" s="41"/>
      <c r="N84" s="41"/>
      <c r="O84" s="41">
        <v>4066</v>
      </c>
      <c r="P84" s="41"/>
      <c r="Q84" s="41" t="s">
        <v>167</v>
      </c>
      <c r="R84" s="41" t="s">
        <v>139</v>
      </c>
      <c r="S84" s="41"/>
      <c r="T84" s="41">
        <v>1680</v>
      </c>
      <c r="U84" s="41" t="str">
        <f t="shared" si="8"/>
        <v/>
      </c>
      <c r="V84" s="41">
        <f t="shared" si="9"/>
        <v>4066</v>
      </c>
      <c r="W84" s="66" t="s">
        <v>214</v>
      </c>
    </row>
    <row r="85" spans="2:23" x14ac:dyDescent="0.25">
      <c r="B85" s="34">
        <v>44214</v>
      </c>
      <c r="C85" s="41"/>
      <c r="D85" s="41" t="s">
        <v>139</v>
      </c>
      <c r="E85" s="34">
        <v>44214</v>
      </c>
      <c r="F85" s="34"/>
      <c r="G85" s="41">
        <v>11409502</v>
      </c>
      <c r="H85" s="41" t="s">
        <v>215</v>
      </c>
      <c r="I85" s="41" t="s">
        <v>144</v>
      </c>
      <c r="J85" s="41" t="s">
        <v>191</v>
      </c>
      <c r="K85" s="41">
        <v>1</v>
      </c>
      <c r="L85" s="41"/>
      <c r="M85" s="41"/>
      <c r="N85" s="41">
        <v>500</v>
      </c>
      <c r="O85" s="41"/>
      <c r="P85" s="41"/>
      <c r="Q85" s="41"/>
      <c r="R85" s="41"/>
      <c r="S85" s="41"/>
      <c r="T85" s="41"/>
      <c r="U85" s="41">
        <v>2</v>
      </c>
      <c r="V85" s="41">
        <f t="shared" si="9"/>
        <v>-500</v>
      </c>
    </row>
    <row r="86" spans="2:23" x14ac:dyDescent="0.25">
      <c r="B86" s="34">
        <v>44214</v>
      </c>
      <c r="C86" s="41"/>
      <c r="D86" s="41" t="s">
        <v>139</v>
      </c>
      <c r="E86" s="34"/>
      <c r="F86" s="34"/>
      <c r="G86" s="41">
        <v>11408603</v>
      </c>
      <c r="H86" s="41" t="s">
        <v>172</v>
      </c>
      <c r="I86" s="41" t="s">
        <v>144</v>
      </c>
      <c r="J86" s="41" t="s">
        <v>205</v>
      </c>
      <c r="K86" s="41">
        <v>1</v>
      </c>
      <c r="L86" s="41"/>
      <c r="M86" s="41"/>
      <c r="N86" s="41">
        <v>500</v>
      </c>
      <c r="O86" s="41"/>
      <c r="P86" s="41"/>
      <c r="Q86" s="41"/>
      <c r="R86" s="41"/>
      <c r="S86" s="41"/>
      <c r="T86" s="41"/>
      <c r="U86" s="41"/>
      <c r="V86" s="41">
        <f t="shared" si="9"/>
        <v>-500</v>
      </c>
    </row>
    <row r="87" spans="2:23" x14ac:dyDescent="0.25">
      <c r="B87" s="34">
        <v>44214</v>
      </c>
      <c r="C87" s="41"/>
      <c r="D87" s="41" t="s">
        <v>139</v>
      </c>
      <c r="E87" s="34"/>
      <c r="F87" s="34"/>
      <c r="G87" s="41">
        <v>11406503</v>
      </c>
      <c r="H87" s="41" t="s">
        <v>171</v>
      </c>
      <c r="I87" s="41" t="s">
        <v>144</v>
      </c>
      <c r="J87" s="41" t="s">
        <v>205</v>
      </c>
      <c r="K87" s="41">
        <v>1</v>
      </c>
      <c r="L87" s="41"/>
      <c r="M87" s="41"/>
      <c r="N87" s="41">
        <v>500</v>
      </c>
      <c r="O87" s="41"/>
      <c r="P87" s="41"/>
      <c r="Q87" s="41" t="s">
        <v>146</v>
      </c>
      <c r="R87" s="41" t="s">
        <v>146</v>
      </c>
      <c r="S87" s="41" t="s">
        <v>146</v>
      </c>
      <c r="T87" s="41">
        <v>1680</v>
      </c>
      <c r="U87" s="41"/>
      <c r="V87" s="41">
        <f t="shared" si="9"/>
        <v>-500</v>
      </c>
    </row>
    <row r="88" spans="2:23" x14ac:dyDescent="0.25">
      <c r="B88" s="34">
        <v>44214</v>
      </c>
      <c r="C88" s="41"/>
      <c r="D88" s="41" t="s">
        <v>139</v>
      </c>
      <c r="E88" s="34"/>
      <c r="F88" s="34"/>
      <c r="G88" s="41">
        <v>11806103</v>
      </c>
      <c r="H88" s="41" t="s">
        <v>194</v>
      </c>
      <c r="I88" s="41" t="s">
        <v>144</v>
      </c>
      <c r="J88" s="41" t="s">
        <v>205</v>
      </c>
      <c r="K88" s="41">
        <v>1</v>
      </c>
      <c r="L88" s="41"/>
      <c r="M88" s="41"/>
      <c r="N88" s="41">
        <v>500</v>
      </c>
      <c r="O88" s="41"/>
      <c r="P88" s="41"/>
      <c r="Q88" s="41" t="s">
        <v>146</v>
      </c>
      <c r="R88" s="41" t="s">
        <v>146</v>
      </c>
      <c r="S88" s="41"/>
      <c r="T88" s="41">
        <v>840</v>
      </c>
      <c r="U88" s="41"/>
      <c r="V88" s="41">
        <f t="shared" si="9"/>
        <v>-500</v>
      </c>
    </row>
    <row r="89" spans="2:23" x14ac:dyDescent="0.25">
      <c r="B89" s="34">
        <v>44214</v>
      </c>
      <c r="C89" s="53"/>
      <c r="D89" s="53" t="s">
        <v>139</v>
      </c>
      <c r="E89" s="65">
        <v>44214</v>
      </c>
      <c r="F89" s="65">
        <v>44214</v>
      </c>
      <c r="G89" s="53">
        <v>10200801143</v>
      </c>
      <c r="H89" s="53" t="s">
        <v>209</v>
      </c>
      <c r="I89" s="53" t="s">
        <v>164</v>
      </c>
      <c r="J89" s="53" t="s">
        <v>191</v>
      </c>
      <c r="K89" s="41"/>
      <c r="L89" s="41"/>
      <c r="M89" s="41"/>
      <c r="N89" s="41"/>
      <c r="O89" s="41"/>
      <c r="P89" s="41"/>
      <c r="Q89" s="41" t="s">
        <v>139</v>
      </c>
      <c r="R89" s="41" t="s">
        <v>167</v>
      </c>
      <c r="S89" s="41"/>
      <c r="T89" s="41">
        <v>1680</v>
      </c>
      <c r="U89" s="41"/>
      <c r="V89" s="41">
        <f t="shared" si="9"/>
        <v>0</v>
      </c>
      <c r="W89" s="66" t="s">
        <v>214</v>
      </c>
    </row>
    <row r="90" spans="2:23" x14ac:dyDescent="0.25">
      <c r="B90" s="34">
        <v>44214</v>
      </c>
      <c r="C90" s="41"/>
      <c r="D90" s="41" t="s">
        <v>139</v>
      </c>
      <c r="E90" s="34">
        <v>44215</v>
      </c>
      <c r="F90" s="34">
        <v>44215</v>
      </c>
      <c r="G90" s="41" t="s">
        <v>212</v>
      </c>
      <c r="H90" s="41" t="s">
        <v>213</v>
      </c>
      <c r="I90" s="41" t="s">
        <v>164</v>
      </c>
      <c r="J90" s="41" t="s">
        <v>191</v>
      </c>
      <c r="K90" s="41">
        <v>1</v>
      </c>
      <c r="L90" s="41"/>
      <c r="M90" s="41"/>
      <c r="N90" s="41">
        <v>400</v>
      </c>
      <c r="O90" s="41"/>
      <c r="P90" s="41"/>
      <c r="Q90" s="41"/>
      <c r="R90" s="41"/>
      <c r="S90" s="41"/>
      <c r="T90" s="41"/>
      <c r="U90" s="41"/>
      <c r="V90" s="41">
        <f t="shared" si="9"/>
        <v>-400</v>
      </c>
      <c r="W90" s="66"/>
    </row>
    <row r="91" spans="2:23" x14ac:dyDescent="0.25">
      <c r="B91" s="34">
        <v>44214</v>
      </c>
      <c r="C91" s="41"/>
      <c r="D91" s="41" t="s">
        <v>139</v>
      </c>
      <c r="E91" s="34"/>
      <c r="F91" s="34"/>
      <c r="G91" s="41" t="s">
        <v>185</v>
      </c>
      <c r="H91" s="41" t="s">
        <v>186</v>
      </c>
      <c r="I91" s="41" t="s">
        <v>144</v>
      </c>
      <c r="J91" s="41" t="s">
        <v>191</v>
      </c>
      <c r="K91" s="41"/>
      <c r="L91" s="41">
        <v>1</v>
      </c>
      <c r="M91" s="41">
        <v>1</v>
      </c>
      <c r="N91" s="41">
        <v>800</v>
      </c>
      <c r="O91" s="41"/>
      <c r="P91" s="41" t="s">
        <v>146</v>
      </c>
      <c r="Q91" s="41" t="s">
        <v>146</v>
      </c>
      <c r="R91" s="41" t="s">
        <v>146</v>
      </c>
      <c r="S91" s="41" t="s">
        <v>146</v>
      </c>
      <c r="T91" s="41">
        <v>1680</v>
      </c>
      <c r="U91" s="41"/>
      <c r="V91" s="41">
        <f t="shared" si="9"/>
        <v>-800</v>
      </c>
    </row>
    <row r="92" spans="2:23" ht="16.149999999999999" customHeight="1" x14ac:dyDescent="0.25">
      <c r="B92" s="62">
        <v>44214</v>
      </c>
      <c r="C92" s="63"/>
      <c r="D92" s="63"/>
      <c r="E92" s="62"/>
      <c r="F92" s="62"/>
      <c r="G92" s="63"/>
      <c r="H92" s="63"/>
      <c r="I92" s="63"/>
      <c r="J92" s="63"/>
      <c r="K92" s="63"/>
      <c r="L92" s="63"/>
      <c r="M92" s="63"/>
      <c r="N92" s="63">
        <f>SUM(N78:N91)</f>
        <v>18600</v>
      </c>
      <c r="O92" s="63"/>
      <c r="P92" s="63">
        <v>0</v>
      </c>
      <c r="Q92" s="63">
        <v>0</v>
      </c>
      <c r="R92" s="63">
        <v>0</v>
      </c>
      <c r="S92" s="63">
        <v>0</v>
      </c>
      <c r="T92" s="63">
        <v>7880</v>
      </c>
      <c r="U92" s="63">
        <f>SUM(U78:U88)</f>
        <v>13.2</v>
      </c>
      <c r="V92" s="63"/>
    </row>
    <row r="93" spans="2:23" s="61" customFormat="1" ht="17.649999999999999" customHeight="1" x14ac:dyDescent="0.25">
      <c r="B93" s="35">
        <v>44215</v>
      </c>
      <c r="C93" s="37" t="s">
        <v>146</v>
      </c>
      <c r="D93" s="37"/>
      <c r="E93" s="35">
        <v>44214</v>
      </c>
      <c r="F93" s="35"/>
      <c r="G93" s="37">
        <v>11409502</v>
      </c>
      <c r="H93" s="37" t="s">
        <v>211</v>
      </c>
      <c r="I93" s="37" t="s">
        <v>144</v>
      </c>
      <c r="J93" s="37" t="s">
        <v>191</v>
      </c>
      <c r="K93" s="37">
        <v>0.5</v>
      </c>
      <c r="L93" s="37"/>
      <c r="M93" s="37"/>
      <c r="N93" s="37">
        <v>1000</v>
      </c>
      <c r="O93" s="37"/>
      <c r="P93" s="37"/>
      <c r="Q93" s="37"/>
      <c r="R93" s="37"/>
      <c r="S93" s="37"/>
      <c r="T93" s="37"/>
      <c r="U93" s="37">
        <f t="shared" ref="U93:U101" si="10">IF((N93-T93)/1000&lt;0,"",(N93-T93)/1000)</f>
        <v>1</v>
      </c>
      <c r="V93" s="37"/>
    </row>
    <row r="94" spans="2:23" s="61" customFormat="1" x14ac:dyDescent="0.25">
      <c r="B94" s="35">
        <v>44215</v>
      </c>
      <c r="C94" s="37" t="s">
        <v>146</v>
      </c>
      <c r="D94" s="37"/>
      <c r="E94" s="35">
        <v>44214</v>
      </c>
      <c r="F94" s="35">
        <v>44214</v>
      </c>
      <c r="G94" s="37">
        <v>10200801143</v>
      </c>
      <c r="H94" s="37" t="s">
        <v>209</v>
      </c>
      <c r="I94" s="37" t="s">
        <v>164</v>
      </c>
      <c r="J94" s="37" t="s">
        <v>191</v>
      </c>
      <c r="K94" s="37">
        <v>5</v>
      </c>
      <c r="L94" s="37">
        <v>2</v>
      </c>
      <c r="M94" s="37"/>
      <c r="N94" s="37">
        <v>11000</v>
      </c>
      <c r="O94" s="37"/>
      <c r="P94" s="37"/>
      <c r="Q94" s="37" t="s">
        <v>139</v>
      </c>
      <c r="R94" s="37" t="s">
        <v>139</v>
      </c>
      <c r="S94" s="37"/>
      <c r="T94" s="37">
        <v>1680</v>
      </c>
      <c r="U94" s="37">
        <f t="shared" si="10"/>
        <v>9.32</v>
      </c>
      <c r="V94" s="37"/>
    </row>
    <row r="95" spans="2:23" s="61" customFormat="1" x14ac:dyDescent="0.25">
      <c r="B95" s="35">
        <v>44215</v>
      </c>
      <c r="C95" s="37" t="s">
        <v>146</v>
      </c>
      <c r="D95" s="37"/>
      <c r="E95" s="35">
        <v>44215</v>
      </c>
      <c r="F95" s="35">
        <v>44218</v>
      </c>
      <c r="G95" s="37" t="s">
        <v>216</v>
      </c>
      <c r="H95" s="37" t="s">
        <v>217</v>
      </c>
      <c r="I95" s="37" t="s">
        <v>219</v>
      </c>
      <c r="J95" s="37" t="s">
        <v>191</v>
      </c>
      <c r="K95" s="37"/>
      <c r="L95" s="37"/>
      <c r="M95" s="37">
        <v>1</v>
      </c>
      <c r="N95" s="37">
        <v>700</v>
      </c>
      <c r="O95" s="37"/>
      <c r="P95" s="37" t="s">
        <v>139</v>
      </c>
      <c r="Q95" s="41" t="s">
        <v>146</v>
      </c>
      <c r="R95" s="41" t="s">
        <v>146</v>
      </c>
      <c r="S95" s="37"/>
      <c r="T95" s="37">
        <v>1680</v>
      </c>
      <c r="U95" s="37" t="str">
        <f t="shared" si="10"/>
        <v/>
      </c>
      <c r="V95" s="37"/>
    </row>
    <row r="96" spans="2:23" x14ac:dyDescent="0.25">
      <c r="B96" s="35">
        <v>44215</v>
      </c>
      <c r="C96" s="41" t="s">
        <v>139</v>
      </c>
      <c r="D96" s="41"/>
      <c r="E96" s="34">
        <v>44215</v>
      </c>
      <c r="F96" s="34">
        <v>44215</v>
      </c>
      <c r="G96" s="41" t="s">
        <v>212</v>
      </c>
      <c r="H96" s="41" t="s">
        <v>213</v>
      </c>
      <c r="I96" s="41" t="s">
        <v>164</v>
      </c>
      <c r="J96" s="41" t="s">
        <v>191</v>
      </c>
      <c r="K96" s="41">
        <v>1</v>
      </c>
      <c r="L96" s="41"/>
      <c r="M96" s="41"/>
      <c r="N96" s="41">
        <v>1000</v>
      </c>
      <c r="O96" s="41"/>
      <c r="P96" s="41"/>
      <c r="Q96" s="41" t="s">
        <v>146</v>
      </c>
      <c r="R96" s="41" t="s">
        <v>146</v>
      </c>
      <c r="S96" s="41"/>
      <c r="T96" s="41">
        <v>1680</v>
      </c>
      <c r="U96" s="37" t="str">
        <f t="shared" si="10"/>
        <v/>
      </c>
      <c r="V96" s="41"/>
      <c r="W96" s="66"/>
    </row>
    <row r="97" spans="2:23" x14ac:dyDescent="0.25">
      <c r="B97" s="35">
        <v>44215</v>
      </c>
      <c r="C97" s="41" t="s">
        <v>139</v>
      </c>
      <c r="D97" s="41"/>
      <c r="E97" s="34"/>
      <c r="F97" s="34"/>
      <c r="G97" s="41">
        <v>11408603</v>
      </c>
      <c r="H97" s="41" t="s">
        <v>172</v>
      </c>
      <c r="I97" s="41" t="s">
        <v>144</v>
      </c>
      <c r="J97" s="41" t="s">
        <v>205</v>
      </c>
      <c r="K97" s="41">
        <v>1</v>
      </c>
      <c r="L97" s="41"/>
      <c r="M97" s="41"/>
      <c r="N97" s="41">
        <v>1700</v>
      </c>
      <c r="O97" s="41"/>
      <c r="P97" s="41"/>
      <c r="Q97" s="39" t="s">
        <v>146</v>
      </c>
      <c r="R97" s="39" t="s">
        <v>146</v>
      </c>
      <c r="S97" s="39"/>
      <c r="T97" s="41">
        <v>1680</v>
      </c>
      <c r="U97" s="37">
        <f t="shared" si="10"/>
        <v>0.02</v>
      </c>
      <c r="V97" s="41"/>
      <c r="W97" s="66"/>
    </row>
    <row r="98" spans="2:23" x14ac:dyDescent="0.25">
      <c r="B98" s="35">
        <v>44215</v>
      </c>
      <c r="C98" s="41" t="s">
        <v>139</v>
      </c>
      <c r="D98" s="41"/>
      <c r="E98" s="34"/>
      <c r="F98" s="34"/>
      <c r="G98" s="41">
        <v>11406503</v>
      </c>
      <c r="H98" s="41" t="s">
        <v>171</v>
      </c>
      <c r="I98" s="41" t="s">
        <v>144</v>
      </c>
      <c r="J98" s="41" t="s">
        <v>205</v>
      </c>
      <c r="K98" s="41">
        <v>0.5</v>
      </c>
      <c r="L98" s="41"/>
      <c r="M98" s="41"/>
      <c r="N98" s="41">
        <v>1000</v>
      </c>
      <c r="O98" s="41"/>
      <c r="P98" s="41"/>
      <c r="Q98" s="41" t="s">
        <v>146</v>
      </c>
      <c r="R98" s="41" t="s">
        <v>146</v>
      </c>
      <c r="S98" s="41" t="s">
        <v>146</v>
      </c>
      <c r="T98" s="41">
        <v>840</v>
      </c>
      <c r="U98" s="37">
        <f t="shared" si="10"/>
        <v>0.16</v>
      </c>
      <c r="V98" s="41"/>
      <c r="W98" s="66"/>
    </row>
    <row r="99" spans="2:23" s="61" customFormat="1" x14ac:dyDescent="0.25">
      <c r="B99" s="35">
        <v>44215</v>
      </c>
      <c r="C99" s="37"/>
      <c r="D99" s="37" t="s">
        <v>167</v>
      </c>
      <c r="E99" s="35">
        <v>44214</v>
      </c>
      <c r="F99" s="35">
        <v>44214</v>
      </c>
      <c r="G99" s="37">
        <v>10200801143</v>
      </c>
      <c r="H99" s="37" t="s">
        <v>209</v>
      </c>
      <c r="I99" s="37" t="s">
        <v>164</v>
      </c>
      <c r="J99" s="37" t="s">
        <v>191</v>
      </c>
      <c r="K99" s="37">
        <v>3</v>
      </c>
      <c r="L99" s="37">
        <v>2</v>
      </c>
      <c r="M99" s="37"/>
      <c r="N99" s="37">
        <v>2000</v>
      </c>
      <c r="O99" s="37"/>
      <c r="P99" s="37"/>
      <c r="Q99" s="37" t="s">
        <v>139</v>
      </c>
      <c r="R99" s="37" t="s">
        <v>139</v>
      </c>
      <c r="S99" s="37"/>
      <c r="T99" s="37">
        <v>1680</v>
      </c>
      <c r="U99" s="37">
        <f t="shared" si="10"/>
        <v>0.32</v>
      </c>
      <c r="V99" s="37"/>
    </row>
    <row r="100" spans="2:23" s="61" customFormat="1" x14ac:dyDescent="0.25">
      <c r="B100" s="35">
        <v>44215</v>
      </c>
      <c r="C100" s="37"/>
      <c r="D100" s="37" t="s">
        <v>167</v>
      </c>
      <c r="E100" s="35">
        <v>44215</v>
      </c>
      <c r="F100" s="35">
        <v>44215</v>
      </c>
      <c r="G100" s="37" t="s">
        <v>212</v>
      </c>
      <c r="H100" s="37" t="s">
        <v>213</v>
      </c>
      <c r="I100" s="37" t="s">
        <v>164</v>
      </c>
      <c r="J100" s="37" t="s">
        <v>191</v>
      </c>
      <c r="K100" s="37">
        <v>1</v>
      </c>
      <c r="L100" s="37"/>
      <c r="M100" s="37"/>
      <c r="N100" s="37">
        <v>400</v>
      </c>
      <c r="O100" s="37"/>
      <c r="P100" s="37"/>
      <c r="Q100" s="37"/>
      <c r="R100" s="37"/>
      <c r="S100" s="37"/>
      <c r="T100" s="37"/>
      <c r="U100" s="37">
        <f t="shared" si="10"/>
        <v>0.4</v>
      </c>
      <c r="V100" s="37"/>
    </row>
    <row r="101" spans="2:23" s="61" customFormat="1" x14ac:dyDescent="0.25">
      <c r="B101" s="35">
        <v>44215</v>
      </c>
      <c r="C101" s="37"/>
      <c r="D101" s="37" t="s">
        <v>139</v>
      </c>
      <c r="E101" s="35">
        <v>44215</v>
      </c>
      <c r="F101" s="35">
        <v>44218</v>
      </c>
      <c r="G101" s="37" t="s">
        <v>216</v>
      </c>
      <c r="H101" s="37" t="s">
        <v>217</v>
      </c>
      <c r="I101" s="37" t="s">
        <v>220</v>
      </c>
      <c r="J101" s="37" t="s">
        <v>191</v>
      </c>
      <c r="K101" s="37"/>
      <c r="L101" s="37"/>
      <c r="M101" s="37">
        <v>1</v>
      </c>
      <c r="N101" s="37">
        <v>1000</v>
      </c>
      <c r="O101" s="37"/>
      <c r="P101" s="37" t="s">
        <v>146</v>
      </c>
      <c r="Q101" s="37" t="s">
        <v>146</v>
      </c>
      <c r="R101" s="37" t="s">
        <v>146</v>
      </c>
      <c r="S101" s="37" t="s">
        <v>146</v>
      </c>
      <c r="T101" s="37">
        <v>1680</v>
      </c>
      <c r="U101" s="37" t="str">
        <f t="shared" si="10"/>
        <v/>
      </c>
      <c r="V101" s="37"/>
    </row>
    <row r="102" spans="2:23" x14ac:dyDescent="0.25">
      <c r="B102" s="62">
        <v>44215</v>
      </c>
      <c r="C102" s="63"/>
      <c r="D102" s="63"/>
      <c r="E102" s="62"/>
      <c r="F102" s="62"/>
      <c r="G102" s="63"/>
      <c r="H102" s="63"/>
      <c r="I102" s="63"/>
      <c r="J102" s="63"/>
      <c r="K102" s="63"/>
      <c r="L102" s="63"/>
      <c r="M102" s="63"/>
      <c r="N102" s="63">
        <f>SUM(N93:N101)</f>
        <v>19800</v>
      </c>
      <c r="O102" s="63"/>
      <c r="P102" s="63">
        <v>0</v>
      </c>
      <c r="Q102" s="63">
        <v>0</v>
      </c>
      <c r="R102" s="63">
        <v>0</v>
      </c>
      <c r="S102" s="63">
        <v>0</v>
      </c>
      <c r="T102" s="63">
        <v>7880</v>
      </c>
      <c r="U102" s="63">
        <f>SUM(U93:U101)</f>
        <v>11.22</v>
      </c>
      <c r="V102" s="63"/>
    </row>
    <row r="103" spans="2:23" s="61" customFormat="1" x14ac:dyDescent="0.25">
      <c r="B103" s="35">
        <v>44216</v>
      </c>
      <c r="C103" s="37" t="s">
        <v>167</v>
      </c>
      <c r="D103" s="37"/>
      <c r="E103" s="35">
        <v>44215</v>
      </c>
      <c r="F103" s="35">
        <v>44215</v>
      </c>
      <c r="G103" s="37" t="s">
        <v>221</v>
      </c>
      <c r="H103" s="37" t="s">
        <v>213</v>
      </c>
      <c r="I103" s="37" t="s">
        <v>164</v>
      </c>
      <c r="J103" s="37" t="s">
        <v>191</v>
      </c>
      <c r="K103" s="37">
        <v>2</v>
      </c>
      <c r="L103" s="37">
        <v>1</v>
      </c>
      <c r="M103" s="37"/>
      <c r="N103" s="37">
        <v>5000</v>
      </c>
      <c r="O103" s="37"/>
      <c r="P103" s="37"/>
      <c r="Q103" s="41" t="s">
        <v>146</v>
      </c>
      <c r="R103" s="41" t="s">
        <v>146</v>
      </c>
      <c r="S103" s="41"/>
      <c r="T103" s="41">
        <v>1680</v>
      </c>
      <c r="U103" s="37">
        <f t="shared" ref="U103:U109" si="11">IF((N103-T103)/1000&lt;0,"",(N103-T103)/1000)</f>
        <v>3.32</v>
      </c>
      <c r="V103" s="37"/>
    </row>
    <row r="104" spans="2:23" x14ac:dyDescent="0.25">
      <c r="B104" s="35">
        <v>44216</v>
      </c>
      <c r="C104" s="37" t="s">
        <v>139</v>
      </c>
      <c r="D104" s="41"/>
      <c r="E104" s="35">
        <v>44214</v>
      </c>
      <c r="F104" s="35">
        <v>44214</v>
      </c>
      <c r="G104" s="37">
        <v>10200801143</v>
      </c>
      <c r="H104" s="37" t="s">
        <v>209</v>
      </c>
      <c r="I104" s="37" t="s">
        <v>164</v>
      </c>
      <c r="J104" s="37" t="s">
        <v>191</v>
      </c>
      <c r="K104" s="37">
        <v>3</v>
      </c>
      <c r="L104" s="37">
        <v>2</v>
      </c>
      <c r="M104" s="41"/>
      <c r="N104" s="41">
        <v>8000</v>
      </c>
      <c r="O104" s="41"/>
      <c r="P104" s="41"/>
      <c r="Q104" s="37" t="s">
        <v>167</v>
      </c>
      <c r="R104" s="37" t="s">
        <v>139</v>
      </c>
      <c r="S104" s="37"/>
      <c r="T104" s="37">
        <v>1680</v>
      </c>
      <c r="U104" s="37">
        <f t="shared" si="11"/>
        <v>6.32</v>
      </c>
      <c r="V104" s="41"/>
    </row>
    <row r="105" spans="2:23" x14ac:dyDescent="0.25">
      <c r="B105" s="35">
        <v>44216</v>
      </c>
      <c r="C105" s="37" t="s">
        <v>139</v>
      </c>
      <c r="D105" s="41"/>
      <c r="E105" s="34">
        <v>44218</v>
      </c>
      <c r="F105" s="34">
        <v>44221</v>
      </c>
      <c r="G105" s="41" t="s">
        <v>222</v>
      </c>
      <c r="H105" s="41" t="s">
        <v>223</v>
      </c>
      <c r="I105" s="37" t="s">
        <v>164</v>
      </c>
      <c r="J105" s="37" t="s">
        <v>191</v>
      </c>
      <c r="K105" s="41">
        <v>1</v>
      </c>
      <c r="L105" s="41"/>
      <c r="M105" s="41"/>
      <c r="N105" s="41">
        <v>1500</v>
      </c>
      <c r="O105" s="41"/>
      <c r="P105" s="41"/>
      <c r="Q105" s="41" t="s">
        <v>146</v>
      </c>
      <c r="R105" s="41" t="s">
        <v>146</v>
      </c>
      <c r="S105" s="41" t="s">
        <v>146</v>
      </c>
      <c r="T105" s="41">
        <v>2520</v>
      </c>
      <c r="U105" s="37" t="str">
        <f t="shared" si="11"/>
        <v/>
      </c>
      <c r="V105" s="41"/>
    </row>
    <row r="106" spans="2:23" x14ac:dyDescent="0.25">
      <c r="B106" s="35">
        <v>44216</v>
      </c>
      <c r="C106" s="37" t="s">
        <v>139</v>
      </c>
      <c r="D106" s="41"/>
      <c r="E106" s="35">
        <v>44215</v>
      </c>
      <c r="F106" s="35">
        <v>44218</v>
      </c>
      <c r="G106" s="37" t="s">
        <v>216</v>
      </c>
      <c r="H106" s="37" t="s">
        <v>217</v>
      </c>
      <c r="I106" s="37" t="s">
        <v>219</v>
      </c>
      <c r="J106" s="37" t="s">
        <v>191</v>
      </c>
      <c r="K106" s="37"/>
      <c r="L106" s="37"/>
      <c r="M106" s="37">
        <v>2</v>
      </c>
      <c r="N106" s="37">
        <v>1700</v>
      </c>
      <c r="O106" s="41"/>
      <c r="P106" s="37" t="s">
        <v>146</v>
      </c>
      <c r="Q106" s="37" t="s">
        <v>146</v>
      </c>
      <c r="R106" s="37" t="s">
        <v>146</v>
      </c>
      <c r="S106" s="37"/>
      <c r="T106" s="37">
        <v>1680</v>
      </c>
      <c r="U106" s="37">
        <f t="shared" si="11"/>
        <v>0.02</v>
      </c>
      <c r="V106" s="41"/>
    </row>
    <row r="107" spans="2:23" x14ac:dyDescent="0.25">
      <c r="B107" s="35">
        <v>44216</v>
      </c>
      <c r="C107" s="41"/>
      <c r="D107" s="37" t="s">
        <v>139</v>
      </c>
      <c r="E107" s="34">
        <v>44218</v>
      </c>
      <c r="F107" s="34">
        <v>44225</v>
      </c>
      <c r="G107" s="41" t="s">
        <v>224</v>
      </c>
      <c r="H107" s="41" t="s">
        <v>225</v>
      </c>
      <c r="I107" s="37" t="s">
        <v>164</v>
      </c>
      <c r="J107" s="37" t="s">
        <v>191</v>
      </c>
      <c r="K107" s="41">
        <v>1</v>
      </c>
      <c r="L107" s="41"/>
      <c r="M107" s="41"/>
      <c r="N107" s="41">
        <v>500</v>
      </c>
      <c r="O107" s="41"/>
      <c r="P107" s="41" t="s">
        <v>226</v>
      </c>
      <c r="Q107" s="41" t="s">
        <v>189</v>
      </c>
      <c r="R107" s="41" t="s">
        <v>226</v>
      </c>
      <c r="S107" s="41" t="s">
        <v>226</v>
      </c>
      <c r="T107" s="41">
        <v>1680</v>
      </c>
      <c r="U107" s="37" t="str">
        <f t="shared" si="11"/>
        <v/>
      </c>
      <c r="V107" s="41"/>
    </row>
    <row r="108" spans="2:23" x14ac:dyDescent="0.25">
      <c r="B108" s="35">
        <v>44216</v>
      </c>
      <c r="C108" s="41"/>
      <c r="D108" s="37" t="s">
        <v>167</v>
      </c>
      <c r="E108" s="35">
        <v>44215</v>
      </c>
      <c r="F108" s="35">
        <v>44215</v>
      </c>
      <c r="G108" s="37" t="s">
        <v>221</v>
      </c>
      <c r="H108" s="37" t="s">
        <v>213</v>
      </c>
      <c r="I108" s="37" t="s">
        <v>164</v>
      </c>
      <c r="J108" s="37" t="s">
        <v>191</v>
      </c>
      <c r="K108" s="41">
        <v>4</v>
      </c>
      <c r="L108" s="41">
        <v>1</v>
      </c>
      <c r="M108" s="41"/>
      <c r="N108" s="41">
        <v>2500</v>
      </c>
      <c r="O108" s="41"/>
      <c r="P108" s="41"/>
      <c r="Q108" s="41" t="s">
        <v>146</v>
      </c>
      <c r="R108" s="41" t="s">
        <v>146</v>
      </c>
      <c r="S108" s="41"/>
      <c r="T108" s="41">
        <v>1680</v>
      </c>
      <c r="U108" s="37">
        <f t="shared" si="11"/>
        <v>0.82</v>
      </c>
      <c r="V108" s="41"/>
    </row>
    <row r="109" spans="2:23" x14ac:dyDescent="0.25">
      <c r="B109" s="35">
        <v>44216</v>
      </c>
      <c r="C109" s="41"/>
      <c r="D109" s="37" t="s">
        <v>139</v>
      </c>
      <c r="E109" s="35">
        <v>44215</v>
      </c>
      <c r="F109" s="35">
        <v>44218</v>
      </c>
      <c r="G109" s="37" t="s">
        <v>216</v>
      </c>
      <c r="H109" s="37" t="s">
        <v>217</v>
      </c>
      <c r="I109" s="37" t="s">
        <v>220</v>
      </c>
      <c r="J109" s="37" t="s">
        <v>191</v>
      </c>
      <c r="K109" s="37"/>
      <c r="L109" s="37"/>
      <c r="M109" s="37">
        <v>1</v>
      </c>
      <c r="N109" s="37">
        <v>400</v>
      </c>
      <c r="O109" s="41"/>
      <c r="P109" s="37" t="s">
        <v>146</v>
      </c>
      <c r="Q109" s="37" t="s">
        <v>146</v>
      </c>
      <c r="R109" s="37" t="s">
        <v>146</v>
      </c>
      <c r="S109" s="37"/>
      <c r="T109" s="37">
        <v>1680</v>
      </c>
      <c r="U109" s="37" t="str">
        <f t="shared" si="11"/>
        <v/>
      </c>
      <c r="V109" s="41"/>
    </row>
    <row r="110" spans="2:23" x14ac:dyDescent="0.25">
      <c r="B110" s="62">
        <v>44216</v>
      </c>
      <c r="C110" s="63"/>
      <c r="D110" s="63"/>
      <c r="E110" s="62"/>
      <c r="F110" s="62"/>
      <c r="G110" s="63"/>
      <c r="H110" s="63"/>
      <c r="I110" s="63"/>
      <c r="J110" s="63"/>
      <c r="K110" s="63"/>
      <c r="L110" s="63"/>
      <c r="M110" s="63"/>
      <c r="N110" s="63">
        <f>SUM(N103:N109)</f>
        <v>19600</v>
      </c>
      <c r="O110" s="63"/>
      <c r="P110" s="63">
        <v>0</v>
      </c>
      <c r="Q110" s="63">
        <v>0</v>
      </c>
      <c r="R110" s="63">
        <v>0</v>
      </c>
      <c r="S110" s="63">
        <v>0</v>
      </c>
      <c r="T110" s="63">
        <f>SUM(T103:T108)</f>
        <v>10920</v>
      </c>
      <c r="U110" s="63">
        <f>SUM(U103:U108)</f>
        <v>10.48</v>
      </c>
      <c r="V110" s="63"/>
    </row>
    <row r="111" spans="2:23" x14ac:dyDescent="0.25">
      <c r="B111" s="35">
        <v>44217</v>
      </c>
      <c r="C111" s="37" t="s">
        <v>139</v>
      </c>
      <c r="D111" s="37"/>
      <c r="E111" s="35">
        <v>44215</v>
      </c>
      <c r="F111" s="35">
        <v>44215</v>
      </c>
      <c r="G111" s="37" t="s">
        <v>221</v>
      </c>
      <c r="H111" s="37" t="s">
        <v>213</v>
      </c>
      <c r="I111" s="37" t="s">
        <v>164</v>
      </c>
      <c r="J111" s="37" t="s">
        <v>191</v>
      </c>
      <c r="K111" s="37">
        <v>4</v>
      </c>
      <c r="L111" s="37">
        <v>3</v>
      </c>
      <c r="M111" s="37"/>
      <c r="N111" s="37">
        <v>9000</v>
      </c>
      <c r="O111" s="37"/>
      <c r="P111" s="37"/>
      <c r="Q111" s="41" t="s">
        <v>146</v>
      </c>
      <c r="R111" s="41" t="s">
        <v>146</v>
      </c>
      <c r="S111" s="41"/>
      <c r="T111" s="41">
        <v>1680</v>
      </c>
      <c r="U111" s="37">
        <f t="shared" ref="U111:U120" si="12">IF((N111-T111)/1000&lt;0,"",(N111-T111)/1000)</f>
        <v>7.32</v>
      </c>
      <c r="V111" s="37"/>
      <c r="W111" s="24" t="s">
        <v>227</v>
      </c>
    </row>
    <row r="112" spans="2:23" x14ac:dyDescent="0.25">
      <c r="B112" s="35">
        <v>44217</v>
      </c>
      <c r="C112" s="41" t="s">
        <v>189</v>
      </c>
      <c r="D112" s="37"/>
      <c r="E112" s="34">
        <v>44218</v>
      </c>
      <c r="F112" s="34">
        <v>44225</v>
      </c>
      <c r="G112" s="41" t="s">
        <v>224</v>
      </c>
      <c r="H112" s="41" t="s">
        <v>225</v>
      </c>
      <c r="I112" s="37" t="s">
        <v>164</v>
      </c>
      <c r="J112" s="37" t="s">
        <v>191</v>
      </c>
      <c r="K112" s="41">
        <v>1</v>
      </c>
      <c r="L112" s="41"/>
      <c r="M112" s="41"/>
      <c r="N112" s="41">
        <v>2000</v>
      </c>
      <c r="O112" s="41"/>
      <c r="P112" s="41" t="s">
        <v>189</v>
      </c>
      <c r="Q112" s="41" t="s">
        <v>189</v>
      </c>
      <c r="R112" s="41" t="s">
        <v>189</v>
      </c>
      <c r="S112" s="41" t="s">
        <v>226</v>
      </c>
      <c r="T112" s="41">
        <v>1680</v>
      </c>
      <c r="U112" s="37">
        <f t="shared" si="12"/>
        <v>0.32</v>
      </c>
      <c r="V112" s="41"/>
    </row>
    <row r="113" spans="2:22" x14ac:dyDescent="0.25">
      <c r="B113" s="35">
        <v>44217</v>
      </c>
      <c r="C113" s="37" t="s">
        <v>139</v>
      </c>
      <c r="D113" s="41"/>
      <c r="E113" s="35">
        <v>44215</v>
      </c>
      <c r="F113" s="35">
        <v>44218</v>
      </c>
      <c r="G113" s="37" t="s">
        <v>216</v>
      </c>
      <c r="H113" s="37" t="s">
        <v>217</v>
      </c>
      <c r="I113" s="37" t="s">
        <v>220</v>
      </c>
      <c r="J113" s="37" t="s">
        <v>191</v>
      </c>
      <c r="K113" s="37"/>
      <c r="L113" s="37"/>
      <c r="M113" s="37">
        <v>2</v>
      </c>
      <c r="N113" s="37">
        <v>1700</v>
      </c>
      <c r="O113" s="41"/>
      <c r="P113" s="37" t="s">
        <v>146</v>
      </c>
      <c r="Q113" s="37" t="s">
        <v>146</v>
      </c>
      <c r="R113" s="37" t="s">
        <v>146</v>
      </c>
      <c r="S113" s="37"/>
      <c r="T113" s="37">
        <v>1680</v>
      </c>
      <c r="U113" s="37">
        <f t="shared" si="12"/>
        <v>0.02</v>
      </c>
      <c r="V113" s="41"/>
    </row>
    <row r="114" spans="2:22" x14ac:dyDescent="0.25">
      <c r="B114" s="35">
        <v>44217</v>
      </c>
      <c r="C114" s="37" t="s">
        <v>139</v>
      </c>
      <c r="D114" s="41"/>
      <c r="E114" s="35"/>
      <c r="F114" s="35"/>
      <c r="G114" s="37">
        <v>11406503</v>
      </c>
      <c r="H114" s="37" t="s">
        <v>171</v>
      </c>
      <c r="I114" s="37" t="s">
        <v>144</v>
      </c>
      <c r="J114" s="37" t="s">
        <v>205</v>
      </c>
      <c r="K114" s="37">
        <v>1</v>
      </c>
      <c r="L114" s="37"/>
      <c r="M114" s="37"/>
      <c r="N114" s="37">
        <v>2200</v>
      </c>
      <c r="O114" s="41"/>
      <c r="P114" s="37"/>
      <c r="Q114" s="37" t="s">
        <v>146</v>
      </c>
      <c r="R114" s="37" t="s">
        <v>146</v>
      </c>
      <c r="S114" s="37" t="s">
        <v>146</v>
      </c>
      <c r="T114" s="37">
        <v>1680</v>
      </c>
      <c r="U114" s="37">
        <f t="shared" si="12"/>
        <v>0.52</v>
      </c>
      <c r="V114" s="41"/>
    </row>
    <row r="115" spans="2:22" x14ac:dyDescent="0.25">
      <c r="B115" s="35">
        <v>44217</v>
      </c>
      <c r="C115" s="37" t="s">
        <v>167</v>
      </c>
      <c r="D115" s="41"/>
      <c r="E115" s="35"/>
      <c r="F115" s="35"/>
      <c r="G115" s="37">
        <v>11408603</v>
      </c>
      <c r="H115" s="37" t="s">
        <v>172</v>
      </c>
      <c r="I115" s="37" t="s">
        <v>144</v>
      </c>
      <c r="J115" s="37" t="s">
        <v>205</v>
      </c>
      <c r="K115" s="37">
        <v>1</v>
      </c>
      <c r="L115" s="37"/>
      <c r="M115" s="37"/>
      <c r="N115" s="37">
        <v>1700</v>
      </c>
      <c r="O115" s="41"/>
      <c r="P115" s="37"/>
      <c r="Q115" s="37" t="s">
        <v>146</v>
      </c>
      <c r="R115" s="37" t="s">
        <v>146</v>
      </c>
      <c r="S115" s="37"/>
      <c r="T115" s="37">
        <v>840</v>
      </c>
      <c r="U115" s="37">
        <f t="shared" si="12"/>
        <v>0.86</v>
      </c>
      <c r="V115" s="41"/>
    </row>
    <row r="116" spans="2:22" x14ac:dyDescent="0.25">
      <c r="B116" s="35">
        <v>44217</v>
      </c>
      <c r="C116" s="41"/>
      <c r="D116" s="41" t="s">
        <v>139</v>
      </c>
      <c r="E116" s="34"/>
      <c r="F116" s="34"/>
      <c r="G116" s="41">
        <v>11806103</v>
      </c>
      <c r="H116" s="41" t="s">
        <v>194</v>
      </c>
      <c r="I116" s="41" t="s">
        <v>144</v>
      </c>
      <c r="J116" s="41" t="s">
        <v>205</v>
      </c>
      <c r="K116" s="41">
        <v>1</v>
      </c>
      <c r="L116" s="41"/>
      <c r="M116" s="41"/>
      <c r="N116" s="41">
        <v>500</v>
      </c>
      <c r="O116" s="41"/>
      <c r="P116" s="41"/>
      <c r="Q116" s="41" t="s">
        <v>146</v>
      </c>
      <c r="R116" s="41" t="s">
        <v>146</v>
      </c>
      <c r="S116" s="41"/>
      <c r="T116" s="41">
        <v>840</v>
      </c>
      <c r="U116" s="37" t="str">
        <f t="shared" si="12"/>
        <v/>
      </c>
      <c r="V116" s="41"/>
    </row>
    <row r="117" spans="2:22" x14ac:dyDescent="0.25">
      <c r="B117" s="35">
        <v>44217</v>
      </c>
      <c r="C117" s="37"/>
      <c r="D117" s="37" t="s">
        <v>167</v>
      </c>
      <c r="E117" s="35"/>
      <c r="F117" s="35"/>
      <c r="G117" s="37">
        <v>11406503</v>
      </c>
      <c r="H117" s="37" t="s">
        <v>171</v>
      </c>
      <c r="I117" s="37" t="s">
        <v>144</v>
      </c>
      <c r="J117" s="37" t="s">
        <v>205</v>
      </c>
      <c r="K117" s="37">
        <v>1</v>
      </c>
      <c r="L117" s="37"/>
      <c r="M117" s="37"/>
      <c r="N117" s="37">
        <v>500</v>
      </c>
      <c r="O117" s="41"/>
      <c r="P117" s="37"/>
      <c r="Q117" s="37" t="s">
        <v>146</v>
      </c>
      <c r="R117" s="37" t="s">
        <v>146</v>
      </c>
      <c r="S117" s="37" t="s">
        <v>146</v>
      </c>
      <c r="T117" s="37">
        <v>1680</v>
      </c>
      <c r="U117" s="37" t="str">
        <f t="shared" si="12"/>
        <v/>
      </c>
      <c r="V117" s="41"/>
    </row>
    <row r="118" spans="2:22" x14ac:dyDescent="0.25">
      <c r="B118" s="35">
        <v>44217</v>
      </c>
      <c r="C118" s="37"/>
      <c r="D118" s="37" t="s">
        <v>139</v>
      </c>
      <c r="E118" s="35"/>
      <c r="F118" s="35"/>
      <c r="G118" s="37">
        <v>11408603</v>
      </c>
      <c r="H118" s="37" t="s">
        <v>172</v>
      </c>
      <c r="I118" s="37" t="s">
        <v>144</v>
      </c>
      <c r="J118" s="37" t="s">
        <v>205</v>
      </c>
      <c r="K118" s="37">
        <v>2</v>
      </c>
      <c r="L118" s="37"/>
      <c r="M118" s="37"/>
      <c r="N118" s="37">
        <v>1000</v>
      </c>
      <c r="O118" s="41"/>
      <c r="P118" s="37"/>
      <c r="Q118" s="37" t="s">
        <v>146</v>
      </c>
      <c r="R118" s="37" t="s">
        <v>146</v>
      </c>
      <c r="S118" s="37"/>
      <c r="T118" s="37">
        <v>840</v>
      </c>
      <c r="U118" s="37">
        <f t="shared" si="12"/>
        <v>0.16</v>
      </c>
      <c r="V118" s="41"/>
    </row>
    <row r="119" spans="2:22" x14ac:dyDescent="0.25">
      <c r="B119" s="35">
        <v>44217</v>
      </c>
      <c r="C119" s="37"/>
      <c r="D119" s="37" t="s">
        <v>167</v>
      </c>
      <c r="E119" s="35">
        <v>44217</v>
      </c>
      <c r="F119" s="35">
        <v>44221</v>
      </c>
      <c r="G119" s="37">
        <v>11808503</v>
      </c>
      <c r="H119" s="37" t="s">
        <v>190</v>
      </c>
      <c r="I119" s="37" t="s">
        <v>228</v>
      </c>
      <c r="J119" s="37" t="s">
        <v>191</v>
      </c>
      <c r="K119" s="37">
        <v>2</v>
      </c>
      <c r="L119" s="37"/>
      <c r="M119" s="37"/>
      <c r="N119" s="37">
        <v>1000</v>
      </c>
      <c r="O119" s="41"/>
      <c r="P119" s="39" t="s">
        <v>146</v>
      </c>
      <c r="Q119" s="39" t="s">
        <v>146</v>
      </c>
      <c r="R119" s="39" t="s">
        <v>146</v>
      </c>
      <c r="S119" s="39" t="s">
        <v>146</v>
      </c>
      <c r="T119" s="41">
        <v>1000</v>
      </c>
      <c r="U119" s="37">
        <f t="shared" si="12"/>
        <v>0</v>
      </c>
      <c r="V119" s="41"/>
    </row>
    <row r="120" spans="2:22" x14ac:dyDescent="0.25">
      <c r="B120" s="35">
        <v>44217</v>
      </c>
      <c r="C120" s="37"/>
      <c r="D120" s="37" t="s">
        <v>139</v>
      </c>
      <c r="E120" s="35">
        <v>44215</v>
      </c>
      <c r="F120" s="35">
        <v>44218</v>
      </c>
      <c r="G120" s="37" t="s">
        <v>216</v>
      </c>
      <c r="H120" s="37" t="s">
        <v>217</v>
      </c>
      <c r="I120" s="37" t="s">
        <v>220</v>
      </c>
      <c r="J120" s="37" t="s">
        <v>191</v>
      </c>
      <c r="K120" s="37"/>
      <c r="L120" s="37"/>
      <c r="M120" s="37">
        <v>1</v>
      </c>
      <c r="N120" s="37">
        <v>400</v>
      </c>
      <c r="O120" s="41"/>
      <c r="P120" s="37" t="s">
        <v>146</v>
      </c>
      <c r="Q120" s="37" t="s">
        <v>146</v>
      </c>
      <c r="R120" s="37" t="s">
        <v>146</v>
      </c>
      <c r="S120" s="37"/>
      <c r="T120" s="37">
        <v>1680</v>
      </c>
      <c r="U120" s="37" t="str">
        <f t="shared" si="12"/>
        <v/>
      </c>
      <c r="V120" s="41"/>
    </row>
    <row r="121" spans="2:22" x14ac:dyDescent="0.25">
      <c r="B121" s="62">
        <v>44217</v>
      </c>
      <c r="C121" s="63"/>
      <c r="D121" s="63"/>
      <c r="E121" s="62"/>
      <c r="F121" s="62"/>
      <c r="G121" s="63"/>
      <c r="H121" s="63"/>
      <c r="I121" s="63"/>
      <c r="J121" s="63"/>
      <c r="K121" s="63"/>
      <c r="L121" s="63"/>
      <c r="M121" s="63"/>
      <c r="N121" s="63">
        <f>SUM(N111:N120)</f>
        <v>20000</v>
      </c>
      <c r="O121" s="63">
        <f t="shared" ref="O121:T121" si="13">SUM(O111:O120)</f>
        <v>0</v>
      </c>
      <c r="P121" s="63"/>
      <c r="Q121" s="63"/>
      <c r="R121" s="63"/>
      <c r="S121" s="63"/>
      <c r="T121" s="63">
        <f t="shared" si="13"/>
        <v>13600</v>
      </c>
      <c r="U121" s="63">
        <f>SUM(U111:U118)</f>
        <v>9.1999999999999993</v>
      </c>
      <c r="V121" s="63"/>
    </row>
    <row r="122" spans="2:22" x14ac:dyDescent="0.25">
      <c r="B122" s="35">
        <v>44217</v>
      </c>
      <c r="C122" s="37" t="s">
        <v>167</v>
      </c>
      <c r="D122" s="37"/>
      <c r="E122" s="35">
        <v>44215</v>
      </c>
      <c r="F122" s="35">
        <v>44215</v>
      </c>
      <c r="G122" s="37" t="s">
        <v>221</v>
      </c>
      <c r="H122" s="37" t="s">
        <v>213</v>
      </c>
      <c r="I122" s="37" t="s">
        <v>164</v>
      </c>
      <c r="J122" s="37" t="s">
        <v>191</v>
      </c>
      <c r="K122" s="37">
        <v>4</v>
      </c>
      <c r="L122" s="37">
        <v>3</v>
      </c>
      <c r="M122" s="37"/>
      <c r="N122" s="37">
        <v>9000</v>
      </c>
      <c r="O122" s="37"/>
      <c r="P122" s="37"/>
      <c r="Q122" s="41" t="s">
        <v>146</v>
      </c>
      <c r="R122" s="41" t="s">
        <v>146</v>
      </c>
      <c r="S122" s="41"/>
      <c r="T122" s="41">
        <v>1680</v>
      </c>
      <c r="U122" s="37">
        <f t="shared" ref="U122:U131" si="14">IF((N122-T122)/1000&lt;0,"",(N122-T122)/1000)</f>
        <v>7.32</v>
      </c>
      <c r="V122" s="37"/>
    </row>
    <row r="123" spans="2:22" x14ac:dyDescent="0.25">
      <c r="B123" s="35">
        <v>44217</v>
      </c>
      <c r="C123" s="41" t="s">
        <v>226</v>
      </c>
      <c r="D123" s="37"/>
      <c r="E123" s="34">
        <v>44218</v>
      </c>
      <c r="F123" s="34">
        <v>44225</v>
      </c>
      <c r="G123" s="41" t="s">
        <v>224</v>
      </c>
      <c r="H123" s="41" t="s">
        <v>225</v>
      </c>
      <c r="I123" s="37" t="s">
        <v>164</v>
      </c>
      <c r="J123" s="37" t="s">
        <v>191</v>
      </c>
      <c r="K123" s="41">
        <v>1</v>
      </c>
      <c r="L123" s="41"/>
      <c r="M123" s="41"/>
      <c r="N123" s="41">
        <v>2000</v>
      </c>
      <c r="O123" s="41"/>
      <c r="P123" s="41" t="s">
        <v>189</v>
      </c>
      <c r="Q123" s="41" t="s">
        <v>189</v>
      </c>
      <c r="R123" s="41" t="s">
        <v>189</v>
      </c>
      <c r="S123" s="41" t="s">
        <v>189</v>
      </c>
      <c r="T123" s="41">
        <v>1680</v>
      </c>
      <c r="U123" s="37">
        <f t="shared" si="14"/>
        <v>0.32</v>
      </c>
      <c r="V123" s="41"/>
    </row>
    <row r="124" spans="2:22" x14ac:dyDescent="0.25">
      <c r="B124" s="35">
        <v>44217</v>
      </c>
      <c r="C124" s="37" t="s">
        <v>139</v>
      </c>
      <c r="D124" s="41"/>
      <c r="E124" s="35">
        <v>44215</v>
      </c>
      <c r="F124" s="35">
        <v>44218</v>
      </c>
      <c r="G124" s="37" t="s">
        <v>216</v>
      </c>
      <c r="H124" s="37" t="s">
        <v>217</v>
      </c>
      <c r="I124" s="37" t="s">
        <v>220</v>
      </c>
      <c r="J124" s="37" t="s">
        <v>191</v>
      </c>
      <c r="K124" s="37"/>
      <c r="L124" s="37"/>
      <c r="M124" s="37">
        <v>2</v>
      </c>
      <c r="N124" s="37">
        <v>1700</v>
      </c>
      <c r="O124" s="41"/>
      <c r="P124" s="37" t="s">
        <v>146</v>
      </c>
      <c r="Q124" s="37" t="s">
        <v>146</v>
      </c>
      <c r="R124" s="37" t="s">
        <v>146</v>
      </c>
      <c r="S124" s="37"/>
      <c r="T124" s="37">
        <v>1680</v>
      </c>
      <c r="U124" s="37">
        <f t="shared" si="14"/>
        <v>0.02</v>
      </c>
      <c r="V124" s="41"/>
    </row>
    <row r="125" spans="2:22" x14ac:dyDescent="0.25">
      <c r="B125" s="35">
        <v>44217</v>
      </c>
      <c r="C125" s="37" t="s">
        <v>139</v>
      </c>
      <c r="D125" s="41"/>
      <c r="E125" s="35"/>
      <c r="F125" s="35"/>
      <c r="G125" s="37">
        <v>11406503</v>
      </c>
      <c r="H125" s="37" t="s">
        <v>171</v>
      </c>
      <c r="I125" s="37" t="s">
        <v>144</v>
      </c>
      <c r="J125" s="37" t="s">
        <v>205</v>
      </c>
      <c r="K125" s="37">
        <v>1</v>
      </c>
      <c r="L125" s="37"/>
      <c r="M125" s="37"/>
      <c r="N125" s="37">
        <v>2200</v>
      </c>
      <c r="O125" s="41"/>
      <c r="P125" s="37"/>
      <c r="Q125" s="37" t="s">
        <v>146</v>
      </c>
      <c r="R125" s="37" t="s">
        <v>146</v>
      </c>
      <c r="S125" s="37" t="s">
        <v>146</v>
      </c>
      <c r="T125" s="37">
        <v>1680</v>
      </c>
      <c r="U125" s="37">
        <f t="shared" si="14"/>
        <v>0.52</v>
      </c>
      <c r="V125" s="41"/>
    </row>
    <row r="126" spans="2:22" x14ac:dyDescent="0.25">
      <c r="B126" s="35">
        <v>44217</v>
      </c>
      <c r="C126" s="37" t="s">
        <v>229</v>
      </c>
      <c r="D126" s="41"/>
      <c r="E126" s="35"/>
      <c r="F126" s="35"/>
      <c r="G126" s="37">
        <v>11408603</v>
      </c>
      <c r="H126" s="37" t="s">
        <v>172</v>
      </c>
      <c r="I126" s="37" t="s">
        <v>144</v>
      </c>
      <c r="J126" s="37" t="s">
        <v>205</v>
      </c>
      <c r="K126" s="37">
        <v>1</v>
      </c>
      <c r="L126" s="37"/>
      <c r="M126" s="37"/>
      <c r="N126" s="37">
        <v>1700</v>
      </c>
      <c r="O126" s="41"/>
      <c r="P126" s="37"/>
      <c r="Q126" s="37" t="s">
        <v>146</v>
      </c>
      <c r="R126" s="37" t="s">
        <v>146</v>
      </c>
      <c r="S126" s="37"/>
      <c r="T126" s="37">
        <v>840</v>
      </c>
      <c r="U126" s="37">
        <f t="shared" si="14"/>
        <v>0.86</v>
      </c>
      <c r="V126" s="41"/>
    </row>
    <row r="127" spans="2:22" x14ac:dyDescent="0.25">
      <c r="B127" s="35">
        <v>44217</v>
      </c>
      <c r="C127" s="41"/>
      <c r="D127" s="41" t="s">
        <v>139</v>
      </c>
      <c r="E127" s="34"/>
      <c r="F127" s="34"/>
      <c r="G127" s="41">
        <v>11806103</v>
      </c>
      <c r="H127" s="41" t="s">
        <v>194</v>
      </c>
      <c r="I127" s="41" t="s">
        <v>144</v>
      </c>
      <c r="J127" s="41" t="s">
        <v>205</v>
      </c>
      <c r="K127" s="41">
        <v>1</v>
      </c>
      <c r="L127" s="41"/>
      <c r="M127" s="41"/>
      <c r="N127" s="41">
        <v>500</v>
      </c>
      <c r="O127" s="41"/>
      <c r="P127" s="41"/>
      <c r="Q127" s="41" t="s">
        <v>146</v>
      </c>
      <c r="R127" s="41" t="s">
        <v>146</v>
      </c>
      <c r="S127" s="41"/>
      <c r="T127" s="41">
        <v>840</v>
      </c>
      <c r="U127" s="37" t="str">
        <f t="shared" si="14"/>
        <v/>
      </c>
      <c r="V127" s="41"/>
    </row>
    <row r="128" spans="2:22" x14ac:dyDescent="0.25">
      <c r="B128" s="35">
        <v>44217</v>
      </c>
      <c r="C128" s="37"/>
      <c r="D128" s="37" t="s">
        <v>139</v>
      </c>
      <c r="E128" s="35"/>
      <c r="F128" s="35"/>
      <c r="G128" s="37">
        <v>11406503</v>
      </c>
      <c r="H128" s="37" t="s">
        <v>171</v>
      </c>
      <c r="I128" s="37" t="s">
        <v>144</v>
      </c>
      <c r="J128" s="37" t="s">
        <v>205</v>
      </c>
      <c r="K128" s="37">
        <v>1</v>
      </c>
      <c r="L128" s="37"/>
      <c r="M128" s="37"/>
      <c r="N128" s="37">
        <v>500</v>
      </c>
      <c r="O128" s="41"/>
      <c r="P128" s="37"/>
      <c r="Q128" s="37" t="s">
        <v>146</v>
      </c>
      <c r="R128" s="37" t="s">
        <v>146</v>
      </c>
      <c r="S128" s="37" t="s">
        <v>146</v>
      </c>
      <c r="T128" s="37">
        <v>1680</v>
      </c>
      <c r="U128" s="37" t="str">
        <f t="shared" si="14"/>
        <v/>
      </c>
      <c r="V128" s="41"/>
    </row>
    <row r="129" spans="2:22" x14ac:dyDescent="0.25">
      <c r="B129" s="35">
        <v>44217</v>
      </c>
      <c r="C129" s="37"/>
      <c r="D129" s="37" t="s">
        <v>139</v>
      </c>
      <c r="E129" s="35"/>
      <c r="F129" s="35"/>
      <c r="G129" s="37">
        <v>11408603</v>
      </c>
      <c r="H129" s="37" t="s">
        <v>172</v>
      </c>
      <c r="I129" s="37" t="s">
        <v>144</v>
      </c>
      <c r="J129" s="37" t="s">
        <v>205</v>
      </c>
      <c r="K129" s="37">
        <v>2</v>
      </c>
      <c r="L129" s="37"/>
      <c r="M129" s="37"/>
      <c r="N129" s="37">
        <v>1000</v>
      </c>
      <c r="O129" s="41"/>
      <c r="P129" s="37"/>
      <c r="Q129" s="37" t="s">
        <v>146</v>
      </c>
      <c r="R129" s="37" t="s">
        <v>146</v>
      </c>
      <c r="S129" s="37"/>
      <c r="T129" s="37">
        <v>840</v>
      </c>
      <c r="U129" s="37">
        <f t="shared" si="14"/>
        <v>0.16</v>
      </c>
      <c r="V129" s="41"/>
    </row>
    <row r="130" spans="2:22" x14ac:dyDescent="0.25">
      <c r="B130" s="35">
        <v>44217</v>
      </c>
      <c r="C130" s="37"/>
      <c r="D130" s="37" t="s">
        <v>147</v>
      </c>
      <c r="E130" s="35">
        <v>44217</v>
      </c>
      <c r="F130" s="35">
        <v>44221</v>
      </c>
      <c r="G130" s="37">
        <v>11808503</v>
      </c>
      <c r="H130" s="37" t="s">
        <v>190</v>
      </c>
      <c r="I130" s="37" t="s">
        <v>218</v>
      </c>
      <c r="J130" s="37" t="s">
        <v>191</v>
      </c>
      <c r="K130" s="37">
        <v>2</v>
      </c>
      <c r="L130" s="37"/>
      <c r="M130" s="37"/>
      <c r="N130" s="37">
        <v>1000</v>
      </c>
      <c r="O130" s="41"/>
      <c r="P130" s="39" t="s">
        <v>146</v>
      </c>
      <c r="Q130" s="39" t="s">
        <v>146</v>
      </c>
      <c r="R130" s="39" t="s">
        <v>146</v>
      </c>
      <c r="S130" s="39" t="s">
        <v>146</v>
      </c>
      <c r="T130" s="41">
        <v>1000</v>
      </c>
      <c r="U130" s="37">
        <f t="shared" si="14"/>
        <v>0</v>
      </c>
      <c r="V130" s="41"/>
    </row>
    <row r="131" spans="2:22" x14ac:dyDescent="0.25">
      <c r="B131" s="35">
        <v>44217</v>
      </c>
      <c r="C131" s="37"/>
      <c r="D131" s="37" t="s">
        <v>139</v>
      </c>
      <c r="E131" s="35">
        <v>44215</v>
      </c>
      <c r="F131" s="35">
        <v>44218</v>
      </c>
      <c r="G131" s="37" t="s">
        <v>216</v>
      </c>
      <c r="H131" s="37" t="s">
        <v>217</v>
      </c>
      <c r="I131" s="37" t="s">
        <v>220</v>
      </c>
      <c r="J131" s="37" t="s">
        <v>191</v>
      </c>
      <c r="K131" s="37"/>
      <c r="L131" s="37"/>
      <c r="M131" s="37">
        <v>1</v>
      </c>
      <c r="N131" s="37">
        <v>400</v>
      </c>
      <c r="O131" s="41"/>
      <c r="P131" s="37" t="s">
        <v>146</v>
      </c>
      <c r="Q131" s="37" t="s">
        <v>146</v>
      </c>
      <c r="R131" s="37" t="s">
        <v>146</v>
      </c>
      <c r="S131" s="37"/>
      <c r="T131" s="37">
        <v>1680</v>
      </c>
      <c r="U131" s="37" t="str">
        <f t="shared" si="14"/>
        <v/>
      </c>
      <c r="V131" s="41"/>
    </row>
    <row r="132" spans="2:22" x14ac:dyDescent="0.25">
      <c r="B132" s="62">
        <v>44217</v>
      </c>
      <c r="C132" s="63"/>
      <c r="D132" s="63"/>
      <c r="E132" s="62"/>
      <c r="F132" s="62"/>
      <c r="G132" s="63"/>
      <c r="H132" s="63"/>
      <c r="I132" s="63"/>
      <c r="J132" s="63"/>
      <c r="K132" s="63"/>
      <c r="L132" s="63"/>
      <c r="M132" s="63"/>
      <c r="N132" s="63">
        <f>SUM(N122:N131)</f>
        <v>20000</v>
      </c>
      <c r="O132" s="63">
        <f t="shared" ref="O132" si="15">SUM(O122:O131)</f>
        <v>0</v>
      </c>
      <c r="P132" s="63"/>
      <c r="Q132" s="63"/>
      <c r="R132" s="63"/>
      <c r="S132" s="63"/>
      <c r="T132" s="63">
        <f t="shared" ref="T132" si="16">SUM(T122:T131)</f>
        <v>13600</v>
      </c>
      <c r="U132" s="63">
        <f>SUM(U122:U129)</f>
        <v>9.1999999999999993</v>
      </c>
      <c r="V132" s="63"/>
    </row>
  </sheetData>
  <mergeCells count="15">
    <mergeCell ref="P1:T1"/>
    <mergeCell ref="U1:U2"/>
    <mergeCell ref="V1:V2"/>
    <mergeCell ref="H1:H2"/>
    <mergeCell ref="I1:I2"/>
    <mergeCell ref="J1:J2"/>
    <mergeCell ref="K1:M1"/>
    <mergeCell ref="N1:N2"/>
    <mergeCell ref="O1:O2"/>
    <mergeCell ref="G1:G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defaultRowHeight="16.5" x14ac:dyDescent="0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7"/>
  <dimension ref="A1:O289"/>
  <sheetViews>
    <sheetView showGridLines="0" workbookViewId="0">
      <selection sqref="A1:O41"/>
    </sheetView>
  </sheetViews>
  <sheetFormatPr defaultColWidth="8.75" defaultRowHeight="12.75" x14ac:dyDescent="0.25"/>
  <cols>
    <col min="1" max="1" width="16" style="147" bestFit="1" customWidth="1"/>
    <col min="2" max="2" width="11.875" style="151" bestFit="1" customWidth="1"/>
    <col min="3" max="3" width="9" style="151" bestFit="1" customWidth="1"/>
    <col min="4" max="9" width="10.5" style="151" bestFit="1" customWidth="1"/>
    <col min="10" max="10" width="9.375" style="151" bestFit="1" customWidth="1"/>
    <col min="11" max="11" width="9.25" style="151" bestFit="1" customWidth="1"/>
    <col min="12" max="12" width="9.375" style="151" bestFit="1" customWidth="1"/>
    <col min="13" max="13" width="9.25" style="151" bestFit="1" customWidth="1"/>
    <col min="14" max="14" width="10.125" style="151" customWidth="1"/>
    <col min="15" max="15" width="30.875" style="151" customWidth="1"/>
    <col min="16" max="16384" width="8.75" style="151"/>
  </cols>
  <sheetData>
    <row r="1" spans="1:15" ht="33" customHeight="1" x14ac:dyDescent="0.25">
      <c r="B1" s="148" t="s">
        <v>426</v>
      </c>
      <c r="C1" s="149">
        <v>44230</v>
      </c>
      <c r="D1" s="150"/>
    </row>
    <row r="2" spans="1:15" x14ac:dyDescent="0.25">
      <c r="A2" s="152" t="s">
        <v>427</v>
      </c>
      <c r="B2" s="152" t="s">
        <v>428</v>
      </c>
      <c r="C2" s="153" t="s">
        <v>429</v>
      </c>
      <c r="D2" s="153" t="s">
        <v>430</v>
      </c>
      <c r="E2" s="153" t="s">
        <v>431</v>
      </c>
      <c r="F2" s="153" t="s">
        <v>432</v>
      </c>
      <c r="G2" s="153" t="s">
        <v>433</v>
      </c>
      <c r="H2" s="153" t="s">
        <v>434</v>
      </c>
      <c r="I2" s="153" t="s">
        <v>435</v>
      </c>
      <c r="J2" s="153" t="s">
        <v>436</v>
      </c>
      <c r="K2" s="153" t="s">
        <v>437</v>
      </c>
      <c r="L2" s="153" t="s">
        <v>438</v>
      </c>
      <c r="M2" s="153" t="s">
        <v>439</v>
      </c>
      <c r="N2" s="153" t="s">
        <v>440</v>
      </c>
      <c r="O2" s="151" t="s">
        <v>441</v>
      </c>
    </row>
    <row r="3" spans="1:15" x14ac:dyDescent="0.25">
      <c r="A3" s="152" t="s">
        <v>442</v>
      </c>
      <c r="B3" s="152" t="s">
        <v>443</v>
      </c>
      <c r="C3" s="154">
        <v>0</v>
      </c>
      <c r="D3" s="154">
        <v>0</v>
      </c>
      <c r="E3" s="154">
        <v>205</v>
      </c>
      <c r="F3" s="154">
        <v>0</v>
      </c>
      <c r="G3" s="154">
        <v>0</v>
      </c>
      <c r="H3" s="154">
        <v>0</v>
      </c>
      <c r="I3" s="154">
        <v>90</v>
      </c>
      <c r="J3" s="154">
        <v>0</v>
      </c>
      <c r="K3" s="154">
        <v>0</v>
      </c>
      <c r="L3" s="154">
        <v>0</v>
      </c>
      <c r="M3" s="154">
        <v>0</v>
      </c>
      <c r="N3" s="154">
        <v>0</v>
      </c>
    </row>
    <row r="4" spans="1:15" x14ac:dyDescent="0.25">
      <c r="A4" s="152" t="s">
        <v>444</v>
      </c>
      <c r="B4" s="152" t="s">
        <v>445</v>
      </c>
      <c r="C4" s="154">
        <v>0</v>
      </c>
      <c r="D4" s="154">
        <v>0</v>
      </c>
      <c r="E4" s="154">
        <v>37</v>
      </c>
      <c r="F4" s="154">
        <v>1616</v>
      </c>
      <c r="G4" s="154">
        <v>2294</v>
      </c>
      <c r="H4" s="154">
        <v>240</v>
      </c>
      <c r="I4" s="154">
        <v>2201</v>
      </c>
      <c r="J4" s="154">
        <v>0</v>
      </c>
      <c r="K4" s="154">
        <v>0</v>
      </c>
      <c r="L4" s="154">
        <v>0</v>
      </c>
      <c r="M4" s="154">
        <v>0</v>
      </c>
      <c r="N4" s="154">
        <v>279</v>
      </c>
    </row>
    <row r="5" spans="1:15" x14ac:dyDescent="0.25">
      <c r="A5" s="152" t="s">
        <v>446</v>
      </c>
      <c r="B5" s="152" t="s">
        <v>447</v>
      </c>
      <c r="C5" s="154">
        <v>0</v>
      </c>
      <c r="D5" s="154">
        <v>0</v>
      </c>
      <c r="E5" s="154">
        <v>0</v>
      </c>
      <c r="F5" s="154">
        <v>0</v>
      </c>
      <c r="G5" s="154">
        <v>0</v>
      </c>
      <c r="H5" s="154">
        <v>0</v>
      </c>
      <c r="I5" s="154">
        <v>71</v>
      </c>
      <c r="J5" s="154">
        <v>0</v>
      </c>
      <c r="K5" s="154">
        <v>0</v>
      </c>
      <c r="L5" s="154">
        <v>0</v>
      </c>
      <c r="M5" s="154">
        <v>0</v>
      </c>
      <c r="N5" s="154">
        <v>0</v>
      </c>
    </row>
    <row r="6" spans="1:15" ht="12" customHeight="1" x14ac:dyDescent="0.25">
      <c r="A6" s="152" t="s">
        <v>448</v>
      </c>
      <c r="B6" s="152" t="s">
        <v>449</v>
      </c>
      <c r="C6" s="154">
        <v>0</v>
      </c>
      <c r="D6" s="154">
        <v>0</v>
      </c>
      <c r="E6" s="154">
        <v>100</v>
      </c>
      <c r="F6" s="154">
        <v>200</v>
      </c>
      <c r="G6" s="154">
        <v>0</v>
      </c>
      <c r="H6" s="154">
        <v>0</v>
      </c>
      <c r="I6" s="154">
        <v>0</v>
      </c>
      <c r="J6" s="154">
        <v>0</v>
      </c>
      <c r="K6" s="154">
        <v>0</v>
      </c>
      <c r="L6" s="154">
        <v>0</v>
      </c>
      <c r="M6" s="154">
        <v>0</v>
      </c>
      <c r="N6" s="154">
        <v>0</v>
      </c>
    </row>
    <row r="7" spans="1:15" ht="12" customHeight="1" x14ac:dyDescent="0.25">
      <c r="A7" s="155">
        <v>11409502</v>
      </c>
      <c r="B7" s="155" t="s">
        <v>450</v>
      </c>
      <c r="C7" s="154">
        <v>4000</v>
      </c>
      <c r="D7" s="154">
        <v>0</v>
      </c>
      <c r="E7" s="154">
        <v>0</v>
      </c>
      <c r="F7" s="154">
        <v>0</v>
      </c>
      <c r="G7" s="154">
        <v>0</v>
      </c>
      <c r="H7" s="154">
        <v>0</v>
      </c>
      <c r="I7" s="154">
        <v>0</v>
      </c>
      <c r="J7" s="154">
        <v>0</v>
      </c>
      <c r="K7" s="154">
        <v>0</v>
      </c>
      <c r="L7" s="154">
        <v>0</v>
      </c>
      <c r="M7" s="154">
        <v>0</v>
      </c>
      <c r="N7" s="154">
        <v>0</v>
      </c>
      <c r="O7" s="151" t="s">
        <v>451</v>
      </c>
    </row>
    <row r="8" spans="1:15" ht="12" customHeight="1" x14ac:dyDescent="0.25">
      <c r="A8" s="152" t="s">
        <v>452</v>
      </c>
      <c r="B8" s="152" t="s">
        <v>453</v>
      </c>
      <c r="C8" s="154">
        <v>2600</v>
      </c>
      <c r="D8" s="154">
        <v>0</v>
      </c>
      <c r="E8" s="154">
        <v>1046</v>
      </c>
      <c r="F8" s="154">
        <v>963</v>
      </c>
      <c r="G8" s="154">
        <v>30</v>
      </c>
      <c r="H8" s="154">
        <v>120</v>
      </c>
      <c r="I8" s="154">
        <v>533</v>
      </c>
      <c r="J8" s="154">
        <v>0</v>
      </c>
      <c r="K8" s="154">
        <v>2400</v>
      </c>
      <c r="L8" s="154">
        <v>0</v>
      </c>
      <c r="M8" s="154">
        <v>8400</v>
      </c>
      <c r="N8" s="154">
        <v>1597</v>
      </c>
      <c r="O8" s="151" t="s">
        <v>454</v>
      </c>
    </row>
    <row r="9" spans="1:15" ht="12" customHeight="1" x14ac:dyDescent="0.25">
      <c r="A9" s="152" t="s">
        <v>455</v>
      </c>
      <c r="B9" s="152" t="s">
        <v>456</v>
      </c>
      <c r="C9" s="154">
        <v>0</v>
      </c>
      <c r="D9" s="154">
        <v>0</v>
      </c>
      <c r="E9" s="154">
        <v>8</v>
      </c>
      <c r="F9" s="154">
        <v>0</v>
      </c>
      <c r="G9" s="154">
        <v>0</v>
      </c>
      <c r="H9" s="154">
        <v>0</v>
      </c>
      <c r="I9" s="154">
        <v>12</v>
      </c>
      <c r="J9" s="154">
        <v>0</v>
      </c>
      <c r="K9" s="154">
        <v>0</v>
      </c>
      <c r="L9" s="154">
        <v>0</v>
      </c>
      <c r="M9" s="154">
        <v>0</v>
      </c>
      <c r="N9" s="154">
        <v>0</v>
      </c>
    </row>
    <row r="10" spans="1:15" ht="12" customHeight="1" x14ac:dyDescent="0.25">
      <c r="A10" s="152" t="s">
        <v>457</v>
      </c>
      <c r="B10" s="152" t="s">
        <v>458</v>
      </c>
      <c r="C10" s="154">
        <v>0</v>
      </c>
      <c r="D10" s="154">
        <v>0</v>
      </c>
      <c r="E10" s="154">
        <v>0</v>
      </c>
      <c r="F10" s="154">
        <v>43</v>
      </c>
      <c r="G10" s="154">
        <v>0</v>
      </c>
      <c r="H10" s="154">
        <v>0</v>
      </c>
      <c r="I10" s="154">
        <v>0</v>
      </c>
      <c r="J10" s="154">
        <v>0</v>
      </c>
      <c r="K10" s="154">
        <v>0</v>
      </c>
      <c r="L10" s="154">
        <v>0</v>
      </c>
      <c r="M10" s="154">
        <v>0</v>
      </c>
      <c r="N10" s="154">
        <v>0</v>
      </c>
    </row>
    <row r="11" spans="1:15" ht="12" customHeight="1" x14ac:dyDescent="0.25">
      <c r="A11" s="155" t="s">
        <v>459</v>
      </c>
      <c r="B11" s="155" t="s">
        <v>460</v>
      </c>
      <c r="C11" s="154">
        <v>0</v>
      </c>
      <c r="D11" s="154">
        <v>0</v>
      </c>
      <c r="E11" s="154">
        <v>0</v>
      </c>
      <c r="F11" s="154">
        <v>0</v>
      </c>
      <c r="G11" s="154">
        <v>0</v>
      </c>
      <c r="H11" s="154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</row>
    <row r="12" spans="1:15" ht="12" customHeight="1" x14ac:dyDescent="0.25">
      <c r="A12" s="152" t="s">
        <v>461</v>
      </c>
      <c r="B12" s="152" t="s">
        <v>462</v>
      </c>
      <c r="C12" s="154">
        <v>0</v>
      </c>
      <c r="D12" s="154">
        <v>0</v>
      </c>
      <c r="E12" s="154">
        <v>10</v>
      </c>
      <c r="F12" s="154">
        <v>0</v>
      </c>
      <c r="G12" s="154">
        <v>0</v>
      </c>
      <c r="H12" s="154">
        <v>0</v>
      </c>
      <c r="I12" s="154">
        <v>380</v>
      </c>
      <c r="J12" s="154">
        <v>0</v>
      </c>
      <c r="K12" s="154">
        <v>0</v>
      </c>
      <c r="L12" s="154">
        <v>0</v>
      </c>
      <c r="M12" s="154">
        <v>0</v>
      </c>
      <c r="N12" s="154">
        <v>0</v>
      </c>
    </row>
    <row r="13" spans="1:15" ht="12" customHeight="1" x14ac:dyDescent="0.25">
      <c r="A13" s="152">
        <v>11408603</v>
      </c>
      <c r="B13" s="152" t="s">
        <v>463</v>
      </c>
      <c r="C13" s="154">
        <v>0</v>
      </c>
      <c r="D13" s="154">
        <v>0</v>
      </c>
      <c r="E13" s="154">
        <v>23580</v>
      </c>
      <c r="F13" s="154">
        <v>1354</v>
      </c>
      <c r="G13" s="154">
        <v>291</v>
      </c>
      <c r="H13" s="154">
        <v>30</v>
      </c>
      <c r="I13" s="154">
        <v>910</v>
      </c>
      <c r="J13" s="154">
        <v>0</v>
      </c>
      <c r="K13" s="154">
        <v>1100</v>
      </c>
      <c r="L13" s="154">
        <v>0</v>
      </c>
      <c r="M13" s="154">
        <v>20800</v>
      </c>
      <c r="N13" s="154">
        <v>505</v>
      </c>
    </row>
    <row r="14" spans="1:15" ht="12" customHeight="1" x14ac:dyDescent="0.25">
      <c r="A14" s="152" t="s">
        <v>222</v>
      </c>
      <c r="B14" s="152" t="s">
        <v>464</v>
      </c>
      <c r="C14" s="154">
        <v>0</v>
      </c>
      <c r="D14" s="154">
        <v>0</v>
      </c>
      <c r="E14" s="154">
        <v>415</v>
      </c>
      <c r="F14" s="154">
        <v>0</v>
      </c>
      <c r="G14" s="154">
        <v>0</v>
      </c>
      <c r="H14" s="154">
        <v>0</v>
      </c>
      <c r="I14" s="154">
        <v>77</v>
      </c>
      <c r="J14" s="154">
        <v>0</v>
      </c>
      <c r="K14" s="154">
        <v>2539</v>
      </c>
      <c r="L14" s="154">
        <v>0</v>
      </c>
      <c r="M14" s="154">
        <v>8539</v>
      </c>
      <c r="N14" s="154">
        <v>0</v>
      </c>
    </row>
    <row r="15" spans="1:15" ht="12" customHeight="1" x14ac:dyDescent="0.25">
      <c r="A15" s="152" t="s">
        <v>465</v>
      </c>
      <c r="B15" s="152" t="s">
        <v>466</v>
      </c>
      <c r="C15" s="154">
        <v>0</v>
      </c>
      <c r="D15" s="154">
        <v>0</v>
      </c>
      <c r="E15" s="154">
        <v>0</v>
      </c>
      <c r="F15" s="154">
        <v>0</v>
      </c>
      <c r="G15" s="154">
        <v>0</v>
      </c>
      <c r="H15" s="154">
        <v>0</v>
      </c>
      <c r="I15" s="154">
        <v>15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</row>
    <row r="16" spans="1:15" ht="12" customHeight="1" x14ac:dyDescent="0.25">
      <c r="A16" s="152" t="s">
        <v>467</v>
      </c>
      <c r="B16" s="152" t="s">
        <v>468</v>
      </c>
      <c r="C16" s="154">
        <v>4000</v>
      </c>
      <c r="D16" s="154">
        <v>0</v>
      </c>
      <c r="E16" s="154">
        <v>8501</v>
      </c>
      <c r="F16" s="154">
        <v>2925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2300</v>
      </c>
      <c r="N16" s="154">
        <v>1087</v>
      </c>
      <c r="O16" s="151" t="s">
        <v>469</v>
      </c>
    </row>
    <row r="17" spans="1:15" ht="12" customHeight="1" x14ac:dyDescent="0.25">
      <c r="A17" s="152" t="s">
        <v>470</v>
      </c>
      <c r="B17" s="152" t="s">
        <v>471</v>
      </c>
      <c r="C17" s="154">
        <v>0</v>
      </c>
      <c r="D17" s="154">
        <v>0</v>
      </c>
      <c r="E17" s="154">
        <v>245</v>
      </c>
      <c r="F17" s="154">
        <v>0</v>
      </c>
      <c r="G17" s="154">
        <v>2500</v>
      </c>
      <c r="H17" s="154">
        <v>0</v>
      </c>
      <c r="I17" s="154">
        <v>0</v>
      </c>
      <c r="J17" s="154">
        <v>0</v>
      </c>
      <c r="K17" s="154">
        <v>3120</v>
      </c>
      <c r="L17" s="154">
        <v>0</v>
      </c>
      <c r="M17" s="154">
        <v>2000</v>
      </c>
      <c r="N17" s="154">
        <v>50</v>
      </c>
    </row>
    <row r="18" spans="1:15" ht="12" customHeight="1" x14ac:dyDescent="0.25">
      <c r="A18" s="155">
        <v>11423101</v>
      </c>
      <c r="B18" s="155" t="s">
        <v>198</v>
      </c>
      <c r="C18" s="154">
        <v>0</v>
      </c>
      <c r="D18" s="154">
        <v>0</v>
      </c>
      <c r="E18" s="154">
        <v>0</v>
      </c>
      <c r="F18" s="154">
        <v>0</v>
      </c>
      <c r="G18" s="154">
        <v>0</v>
      </c>
      <c r="H18" s="154">
        <v>0</v>
      </c>
      <c r="I18" s="154">
        <v>0</v>
      </c>
      <c r="J18" s="154">
        <v>0</v>
      </c>
      <c r="K18" s="154">
        <v>0</v>
      </c>
      <c r="L18" s="154">
        <v>0</v>
      </c>
      <c r="M18" s="154">
        <v>0</v>
      </c>
      <c r="N18" s="154">
        <v>0</v>
      </c>
    </row>
    <row r="19" spans="1:15" x14ac:dyDescent="0.25">
      <c r="A19" s="152" t="s">
        <v>472</v>
      </c>
      <c r="B19" s="152" t="s">
        <v>473</v>
      </c>
      <c r="C19" s="154">
        <v>0</v>
      </c>
      <c r="D19" s="154">
        <v>0</v>
      </c>
      <c r="E19" s="154">
        <v>214</v>
      </c>
      <c r="F19" s="154">
        <v>0</v>
      </c>
      <c r="G19" s="154">
        <v>0</v>
      </c>
      <c r="H19" s="154">
        <v>0</v>
      </c>
      <c r="I19" s="154">
        <v>0</v>
      </c>
      <c r="J19" s="154">
        <v>0</v>
      </c>
      <c r="K19" s="154">
        <v>0</v>
      </c>
      <c r="L19" s="154">
        <v>0</v>
      </c>
      <c r="M19" s="154">
        <v>0</v>
      </c>
      <c r="N19" s="154">
        <v>0</v>
      </c>
    </row>
    <row r="20" spans="1:15" ht="12" customHeight="1" x14ac:dyDescent="0.25">
      <c r="A20" s="152" t="s">
        <v>474</v>
      </c>
      <c r="B20" s="152" t="s">
        <v>475</v>
      </c>
      <c r="C20" s="154">
        <v>0</v>
      </c>
      <c r="D20" s="154">
        <v>0</v>
      </c>
      <c r="E20" s="154">
        <v>214</v>
      </c>
      <c r="F20" s="154">
        <v>0</v>
      </c>
      <c r="G20" s="154">
        <v>0</v>
      </c>
      <c r="H20" s="154">
        <v>0</v>
      </c>
      <c r="I20" s="154">
        <v>0</v>
      </c>
      <c r="J20" s="154">
        <v>0</v>
      </c>
      <c r="K20" s="154">
        <v>0</v>
      </c>
      <c r="L20" s="154">
        <v>0</v>
      </c>
      <c r="M20" s="154">
        <v>0</v>
      </c>
      <c r="N20" s="154">
        <v>0</v>
      </c>
    </row>
    <row r="21" spans="1:15" x14ac:dyDescent="0.25">
      <c r="A21" s="152" t="s">
        <v>224</v>
      </c>
      <c r="B21" s="152" t="s">
        <v>476</v>
      </c>
      <c r="C21" s="154">
        <v>0</v>
      </c>
      <c r="D21" s="154">
        <v>0</v>
      </c>
      <c r="E21" s="154">
        <v>0</v>
      </c>
      <c r="F21" s="154">
        <v>0</v>
      </c>
      <c r="G21" s="154">
        <v>0</v>
      </c>
      <c r="H21" s="154">
        <v>0</v>
      </c>
      <c r="I21" s="154">
        <v>6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</row>
    <row r="22" spans="1:15" ht="12" customHeight="1" x14ac:dyDescent="0.25">
      <c r="A22" s="152" t="s">
        <v>216</v>
      </c>
      <c r="B22" s="152" t="s">
        <v>477</v>
      </c>
      <c r="C22" s="154">
        <v>0</v>
      </c>
      <c r="D22" s="154">
        <v>0</v>
      </c>
      <c r="E22" s="154">
        <v>94</v>
      </c>
      <c r="F22" s="154">
        <v>0</v>
      </c>
      <c r="G22" s="154">
        <v>0</v>
      </c>
      <c r="H22" s="154">
        <v>0</v>
      </c>
      <c r="I22" s="154">
        <v>59</v>
      </c>
      <c r="J22" s="154">
        <v>0</v>
      </c>
      <c r="K22" s="154">
        <v>750</v>
      </c>
      <c r="L22" s="154">
        <v>0</v>
      </c>
      <c r="M22" s="154">
        <v>4300</v>
      </c>
      <c r="N22" s="154">
        <v>0</v>
      </c>
    </row>
    <row r="23" spans="1:15" ht="12" customHeight="1" x14ac:dyDescent="0.25">
      <c r="A23" s="152" t="s">
        <v>478</v>
      </c>
      <c r="B23" s="152" t="s">
        <v>479</v>
      </c>
      <c r="C23" s="154">
        <v>0</v>
      </c>
      <c r="D23" s="154">
        <v>0</v>
      </c>
      <c r="E23" s="154">
        <v>0</v>
      </c>
      <c r="F23" s="154">
        <v>0</v>
      </c>
      <c r="G23" s="154">
        <v>0</v>
      </c>
      <c r="H23" s="154">
        <v>0</v>
      </c>
      <c r="I23" s="154">
        <v>0</v>
      </c>
      <c r="J23" s="154">
        <v>0</v>
      </c>
      <c r="K23" s="154">
        <v>0</v>
      </c>
      <c r="L23" s="154">
        <v>0</v>
      </c>
      <c r="M23" s="154">
        <v>0</v>
      </c>
      <c r="N23" s="154">
        <v>0</v>
      </c>
    </row>
    <row r="24" spans="1:15" x14ac:dyDescent="0.25">
      <c r="A24" s="152" t="s">
        <v>480</v>
      </c>
      <c r="B24" s="152" t="s">
        <v>481</v>
      </c>
      <c r="C24" s="154">
        <v>6000</v>
      </c>
      <c r="D24" s="154">
        <v>0</v>
      </c>
      <c r="E24" s="154">
        <v>3168</v>
      </c>
      <c r="F24" s="154">
        <v>25</v>
      </c>
      <c r="G24" s="154">
        <v>9265</v>
      </c>
      <c r="H24" s="154">
        <v>0</v>
      </c>
      <c r="I24" s="154">
        <v>1192</v>
      </c>
      <c r="J24" s="154">
        <v>0</v>
      </c>
      <c r="K24" s="154">
        <v>4600</v>
      </c>
      <c r="L24" s="154">
        <v>0</v>
      </c>
      <c r="M24" s="154">
        <v>2500</v>
      </c>
      <c r="N24" s="154">
        <v>99</v>
      </c>
      <c r="O24" s="151" t="s">
        <v>482</v>
      </c>
    </row>
    <row r="25" spans="1:15" x14ac:dyDescent="0.25">
      <c r="A25" s="152" t="s">
        <v>483</v>
      </c>
      <c r="B25" s="152" t="s">
        <v>484</v>
      </c>
      <c r="C25" s="154">
        <v>0</v>
      </c>
      <c r="D25" s="154">
        <v>0</v>
      </c>
      <c r="E25" s="154">
        <v>318</v>
      </c>
      <c r="F25" s="154">
        <v>5</v>
      </c>
      <c r="G25" s="154">
        <v>0</v>
      </c>
      <c r="H25" s="154">
        <v>0</v>
      </c>
      <c r="I25" s="154">
        <v>0</v>
      </c>
      <c r="J25" s="154">
        <v>0</v>
      </c>
      <c r="K25" s="154">
        <v>0</v>
      </c>
      <c r="L25" s="154">
        <v>0</v>
      </c>
      <c r="M25" s="154">
        <v>0</v>
      </c>
      <c r="N25" s="154">
        <v>0</v>
      </c>
    </row>
    <row r="26" spans="1:15" ht="12" customHeight="1" x14ac:dyDescent="0.25">
      <c r="A26" s="152" t="s">
        <v>485</v>
      </c>
      <c r="B26" s="152" t="s">
        <v>486</v>
      </c>
      <c r="C26" s="154">
        <v>0</v>
      </c>
      <c r="D26" s="154">
        <v>0</v>
      </c>
      <c r="E26" s="154">
        <v>572</v>
      </c>
      <c r="F26" s="154">
        <v>0</v>
      </c>
      <c r="G26" s="154">
        <v>0</v>
      </c>
      <c r="H26" s="154">
        <v>0</v>
      </c>
      <c r="I26" s="154">
        <v>0</v>
      </c>
      <c r="J26" s="154">
        <v>0</v>
      </c>
      <c r="K26" s="154">
        <v>35</v>
      </c>
      <c r="L26" s="154">
        <v>0</v>
      </c>
      <c r="M26" s="154">
        <v>6300</v>
      </c>
      <c r="N26" s="154">
        <v>0</v>
      </c>
    </row>
    <row r="27" spans="1:15" ht="12" customHeight="1" x14ac:dyDescent="0.25">
      <c r="A27" s="152" t="s">
        <v>185</v>
      </c>
      <c r="B27" s="152" t="s">
        <v>487</v>
      </c>
      <c r="C27" s="154">
        <v>0</v>
      </c>
      <c r="D27" s="154">
        <v>0</v>
      </c>
      <c r="E27" s="154">
        <v>3535</v>
      </c>
      <c r="F27" s="154">
        <v>1793</v>
      </c>
      <c r="G27" s="154">
        <v>2489</v>
      </c>
      <c r="H27" s="154">
        <v>2247</v>
      </c>
      <c r="I27" s="154">
        <v>7044</v>
      </c>
      <c r="J27" s="154">
        <v>0</v>
      </c>
      <c r="K27" s="154">
        <v>8762</v>
      </c>
      <c r="L27" s="154">
        <v>0</v>
      </c>
      <c r="M27" s="154">
        <v>12500</v>
      </c>
      <c r="N27" s="154">
        <v>843</v>
      </c>
    </row>
    <row r="28" spans="1:15" x14ac:dyDescent="0.25">
      <c r="A28" s="152" t="s">
        <v>488</v>
      </c>
      <c r="B28" s="152" t="s">
        <v>489</v>
      </c>
      <c r="C28" s="154">
        <v>0</v>
      </c>
      <c r="D28" s="154">
        <v>0</v>
      </c>
      <c r="E28" s="154">
        <v>2986</v>
      </c>
      <c r="F28" s="154">
        <v>0</v>
      </c>
      <c r="G28" s="154">
        <v>0</v>
      </c>
      <c r="H28" s="154">
        <v>0</v>
      </c>
      <c r="I28" s="154">
        <v>0</v>
      </c>
      <c r="J28" s="154">
        <v>0</v>
      </c>
      <c r="K28" s="154">
        <v>0</v>
      </c>
      <c r="L28" s="154">
        <v>0</v>
      </c>
      <c r="M28" s="154">
        <v>0</v>
      </c>
      <c r="N28" s="154">
        <v>0</v>
      </c>
    </row>
    <row r="29" spans="1:15" ht="12" customHeight="1" x14ac:dyDescent="0.25">
      <c r="A29" s="152" t="s">
        <v>490</v>
      </c>
      <c r="B29" s="152" t="s">
        <v>491</v>
      </c>
      <c r="C29" s="154">
        <v>0</v>
      </c>
      <c r="D29" s="154">
        <v>0</v>
      </c>
      <c r="E29" s="154">
        <v>19</v>
      </c>
      <c r="F29" s="154">
        <v>1</v>
      </c>
      <c r="G29" s="154">
        <v>0</v>
      </c>
      <c r="H29" s="154">
        <v>0</v>
      </c>
      <c r="I29" s="154">
        <v>62</v>
      </c>
      <c r="J29" s="154">
        <v>0</v>
      </c>
      <c r="K29" s="154">
        <v>0</v>
      </c>
      <c r="L29" s="154">
        <v>0</v>
      </c>
      <c r="M29" s="154">
        <v>0</v>
      </c>
      <c r="N29" s="154">
        <v>0</v>
      </c>
    </row>
    <row r="30" spans="1:15" ht="12" customHeight="1" x14ac:dyDescent="0.25">
      <c r="A30" s="152" t="s">
        <v>492</v>
      </c>
      <c r="B30" s="152" t="s">
        <v>493</v>
      </c>
      <c r="C30" s="154">
        <v>0</v>
      </c>
      <c r="D30" s="154">
        <v>5800</v>
      </c>
      <c r="E30" s="154">
        <v>3367</v>
      </c>
      <c r="F30" s="154">
        <v>125</v>
      </c>
      <c r="G30" s="154">
        <v>30</v>
      </c>
      <c r="H30" s="154">
        <v>0</v>
      </c>
      <c r="I30" s="154">
        <v>125</v>
      </c>
      <c r="J30" s="154">
        <v>2400</v>
      </c>
      <c r="K30" s="154">
        <v>19029</v>
      </c>
      <c r="L30" s="154">
        <v>5800</v>
      </c>
      <c r="M30" s="154">
        <v>23800</v>
      </c>
      <c r="N30" s="154">
        <v>2954</v>
      </c>
    </row>
    <row r="31" spans="1:15" x14ac:dyDescent="0.25">
      <c r="A31" s="152" t="s">
        <v>212</v>
      </c>
      <c r="B31" s="152" t="s">
        <v>494</v>
      </c>
      <c r="C31" s="154">
        <v>0</v>
      </c>
      <c r="D31" s="154">
        <v>0</v>
      </c>
      <c r="E31" s="154">
        <v>0</v>
      </c>
      <c r="F31" s="154">
        <v>0</v>
      </c>
      <c r="G31" s="154">
        <v>0</v>
      </c>
      <c r="H31" s="154">
        <v>0</v>
      </c>
      <c r="I31" s="154">
        <v>158</v>
      </c>
      <c r="J31" s="154">
        <v>0</v>
      </c>
      <c r="K31" s="154">
        <v>0</v>
      </c>
      <c r="L31" s="154">
        <v>0</v>
      </c>
      <c r="M31" s="154">
        <v>0</v>
      </c>
      <c r="N31" s="154">
        <v>0</v>
      </c>
    </row>
    <row r="32" spans="1:15" ht="12" customHeight="1" x14ac:dyDescent="0.25">
      <c r="A32" s="152" t="s">
        <v>495</v>
      </c>
      <c r="B32" s="152" t="s">
        <v>496</v>
      </c>
      <c r="C32" s="154">
        <v>0</v>
      </c>
      <c r="D32" s="154">
        <v>0</v>
      </c>
      <c r="E32" s="154">
        <v>0</v>
      </c>
      <c r="F32" s="154">
        <v>5</v>
      </c>
      <c r="G32" s="154">
        <v>0</v>
      </c>
      <c r="H32" s="154">
        <v>0</v>
      </c>
      <c r="I32" s="154">
        <v>0</v>
      </c>
      <c r="J32" s="154">
        <v>0</v>
      </c>
      <c r="K32" s="154">
        <v>0</v>
      </c>
      <c r="L32" s="154">
        <v>0</v>
      </c>
      <c r="M32" s="154">
        <v>0</v>
      </c>
      <c r="N32" s="154">
        <v>0</v>
      </c>
    </row>
    <row r="33" spans="1:15" ht="12" customHeight="1" x14ac:dyDescent="0.25">
      <c r="A33" s="155">
        <v>11807302</v>
      </c>
      <c r="B33" s="155" t="s">
        <v>497</v>
      </c>
      <c r="C33" s="154">
        <v>0</v>
      </c>
      <c r="D33" s="154">
        <v>0</v>
      </c>
      <c r="E33" s="154">
        <v>0</v>
      </c>
      <c r="F33" s="154">
        <v>0</v>
      </c>
      <c r="G33" s="154">
        <v>0</v>
      </c>
      <c r="H33" s="154">
        <v>0</v>
      </c>
      <c r="I33" s="154">
        <v>0</v>
      </c>
      <c r="J33" s="154">
        <v>0</v>
      </c>
      <c r="K33" s="154">
        <v>0</v>
      </c>
      <c r="L33" s="154">
        <v>0</v>
      </c>
      <c r="M33" s="154">
        <v>0</v>
      </c>
      <c r="N33" s="154">
        <v>0</v>
      </c>
    </row>
    <row r="34" spans="1:15" ht="12" customHeight="1" x14ac:dyDescent="0.25">
      <c r="A34" s="155">
        <v>11804603</v>
      </c>
      <c r="B34" s="155" t="s">
        <v>498</v>
      </c>
      <c r="C34" s="154">
        <v>0</v>
      </c>
      <c r="D34" s="154">
        <v>0</v>
      </c>
      <c r="E34" s="154">
        <v>0</v>
      </c>
      <c r="F34" s="154">
        <v>0</v>
      </c>
      <c r="G34" s="154">
        <v>0</v>
      </c>
      <c r="H34" s="154">
        <v>0</v>
      </c>
      <c r="I34" s="154">
        <v>0</v>
      </c>
      <c r="J34" s="154">
        <v>0</v>
      </c>
      <c r="K34" s="154">
        <v>0</v>
      </c>
      <c r="L34" s="154">
        <v>0</v>
      </c>
      <c r="M34" s="154">
        <v>0</v>
      </c>
      <c r="N34" s="154">
        <v>0</v>
      </c>
    </row>
    <row r="35" spans="1:15" ht="12" customHeight="1" x14ac:dyDescent="0.25">
      <c r="A35" s="155">
        <v>11808503</v>
      </c>
      <c r="B35" s="155" t="s">
        <v>190</v>
      </c>
      <c r="C35" s="154">
        <v>0</v>
      </c>
      <c r="D35" s="154">
        <v>0</v>
      </c>
      <c r="E35" s="154">
        <v>0</v>
      </c>
      <c r="F35" s="154">
        <v>0</v>
      </c>
      <c r="G35" s="154">
        <v>0</v>
      </c>
      <c r="H35" s="154">
        <v>0</v>
      </c>
      <c r="I35" s="154">
        <v>0</v>
      </c>
      <c r="J35" s="154">
        <v>0</v>
      </c>
      <c r="K35" s="154">
        <v>0</v>
      </c>
      <c r="L35" s="154">
        <v>0</v>
      </c>
      <c r="M35" s="154">
        <v>3900</v>
      </c>
      <c r="N35" s="154">
        <v>0</v>
      </c>
    </row>
    <row r="36" spans="1:15" ht="12" customHeight="1" x14ac:dyDescent="0.25">
      <c r="A36" s="152" t="s">
        <v>499</v>
      </c>
      <c r="B36" s="152" t="s">
        <v>500</v>
      </c>
      <c r="C36" s="154">
        <v>0</v>
      </c>
      <c r="D36" s="154">
        <v>0</v>
      </c>
      <c r="E36" s="154">
        <v>0</v>
      </c>
      <c r="F36" s="154">
        <v>0</v>
      </c>
      <c r="G36" s="154">
        <v>0</v>
      </c>
      <c r="H36" s="154">
        <v>0</v>
      </c>
      <c r="I36" s="154">
        <v>0</v>
      </c>
      <c r="J36" s="154">
        <v>0</v>
      </c>
      <c r="K36" s="154">
        <v>0</v>
      </c>
      <c r="L36" s="154">
        <v>0</v>
      </c>
      <c r="M36" s="154">
        <v>0</v>
      </c>
      <c r="N36" s="154">
        <v>0</v>
      </c>
    </row>
    <row r="37" spans="1:15" ht="12" customHeight="1" x14ac:dyDescent="0.25">
      <c r="A37" s="152" t="s">
        <v>501</v>
      </c>
      <c r="B37" s="152" t="s">
        <v>502</v>
      </c>
      <c r="C37" s="154">
        <v>0</v>
      </c>
      <c r="D37" s="154">
        <v>0</v>
      </c>
      <c r="E37" s="154">
        <v>206</v>
      </c>
      <c r="F37" s="154">
        <v>0</v>
      </c>
      <c r="G37" s="154">
        <v>0</v>
      </c>
      <c r="H37" s="154">
        <v>0</v>
      </c>
      <c r="I37" s="154">
        <v>0</v>
      </c>
      <c r="J37" s="154">
        <v>0</v>
      </c>
      <c r="K37" s="154">
        <v>0</v>
      </c>
      <c r="L37" s="154">
        <v>0</v>
      </c>
      <c r="M37" s="154">
        <v>0</v>
      </c>
      <c r="N37" s="154">
        <v>0</v>
      </c>
    </row>
    <row r="38" spans="1:15" ht="12" customHeight="1" x14ac:dyDescent="0.25">
      <c r="A38" s="152" t="s">
        <v>503</v>
      </c>
      <c r="B38" s="152" t="s">
        <v>504</v>
      </c>
      <c r="C38" s="154">
        <v>0</v>
      </c>
      <c r="D38" s="154">
        <v>0</v>
      </c>
      <c r="E38" s="154">
        <v>0</v>
      </c>
      <c r="F38" s="154">
        <v>0</v>
      </c>
      <c r="G38" s="154">
        <v>0</v>
      </c>
      <c r="H38" s="154">
        <v>0</v>
      </c>
      <c r="I38" s="154">
        <v>1</v>
      </c>
      <c r="J38" s="154">
        <v>0</v>
      </c>
      <c r="K38" s="154">
        <v>0</v>
      </c>
      <c r="L38" s="154">
        <v>0</v>
      </c>
      <c r="M38" s="154">
        <v>1255</v>
      </c>
      <c r="N38" s="154">
        <v>0</v>
      </c>
    </row>
    <row r="39" spans="1:15" ht="12" customHeight="1" x14ac:dyDescent="0.25">
      <c r="A39" s="152" t="s">
        <v>505</v>
      </c>
      <c r="B39" s="152" t="s">
        <v>506</v>
      </c>
      <c r="C39" s="154">
        <v>0</v>
      </c>
      <c r="D39" s="154">
        <v>0</v>
      </c>
      <c r="E39" s="154">
        <v>157</v>
      </c>
      <c r="F39" s="154">
        <v>0</v>
      </c>
      <c r="G39" s="154">
        <v>3356</v>
      </c>
      <c r="H39" s="154">
        <v>0</v>
      </c>
      <c r="I39" s="154">
        <v>0</v>
      </c>
      <c r="J39" s="154">
        <v>0</v>
      </c>
      <c r="K39" s="154">
        <v>2008</v>
      </c>
      <c r="L39" s="154">
        <v>0</v>
      </c>
      <c r="M39" s="154">
        <v>9900</v>
      </c>
      <c r="N39" s="154">
        <v>0</v>
      </c>
    </row>
    <row r="40" spans="1:15" ht="12" customHeight="1" x14ac:dyDescent="0.25">
      <c r="A40" s="152" t="s">
        <v>507</v>
      </c>
      <c r="B40" s="152" t="s">
        <v>508</v>
      </c>
      <c r="C40" s="154">
        <v>0</v>
      </c>
      <c r="D40" s="154">
        <v>0</v>
      </c>
      <c r="E40" s="154">
        <v>137</v>
      </c>
      <c r="F40" s="154">
        <v>0</v>
      </c>
      <c r="G40" s="154">
        <v>0</v>
      </c>
      <c r="H40" s="154">
        <v>0</v>
      </c>
      <c r="I40" s="154">
        <v>0</v>
      </c>
      <c r="J40" s="154">
        <v>0</v>
      </c>
      <c r="K40" s="154">
        <v>0</v>
      </c>
      <c r="L40" s="154">
        <v>0</v>
      </c>
      <c r="M40" s="154">
        <v>0</v>
      </c>
      <c r="N40" s="154">
        <v>0</v>
      </c>
    </row>
    <row r="41" spans="1:15" ht="12" customHeight="1" x14ac:dyDescent="0.25">
      <c r="A41" s="152">
        <v>10200801201</v>
      </c>
      <c r="B41" s="152" t="s">
        <v>509</v>
      </c>
      <c r="C41" s="154">
        <v>300</v>
      </c>
      <c r="D41" s="154">
        <v>0</v>
      </c>
      <c r="E41" s="154">
        <v>0</v>
      </c>
      <c r="F41" s="154">
        <v>0</v>
      </c>
      <c r="G41" s="154">
        <v>0</v>
      </c>
      <c r="H41" s="154">
        <v>0</v>
      </c>
      <c r="I41" s="154">
        <v>0</v>
      </c>
      <c r="J41" s="154">
        <v>0</v>
      </c>
      <c r="K41" s="154">
        <v>0</v>
      </c>
      <c r="L41" s="154">
        <v>0</v>
      </c>
      <c r="M41" s="154">
        <v>0</v>
      </c>
      <c r="N41" s="154">
        <v>0</v>
      </c>
      <c r="O41" s="151" t="s">
        <v>510</v>
      </c>
    </row>
    <row r="42" spans="1:15" ht="12" customHeight="1" x14ac:dyDescent="0.25">
      <c r="A42" s="152" t="s">
        <v>511</v>
      </c>
      <c r="B42" s="152" t="s">
        <v>512</v>
      </c>
      <c r="C42" s="154">
        <v>0</v>
      </c>
      <c r="D42" s="154">
        <v>0</v>
      </c>
      <c r="E42" s="154">
        <v>16</v>
      </c>
      <c r="F42" s="154">
        <v>0</v>
      </c>
      <c r="G42" s="154">
        <v>0</v>
      </c>
      <c r="H42" s="154">
        <v>0</v>
      </c>
      <c r="I42" s="154">
        <v>0</v>
      </c>
      <c r="J42" s="154">
        <v>1188</v>
      </c>
      <c r="K42" s="154">
        <v>1188</v>
      </c>
      <c r="L42" s="154">
        <v>1188</v>
      </c>
      <c r="M42" s="154">
        <v>1188</v>
      </c>
      <c r="N42" s="154">
        <v>0</v>
      </c>
    </row>
    <row r="43" spans="1:15" ht="12" customHeight="1" x14ac:dyDescent="0.25">
      <c r="A43" s="152"/>
      <c r="B43" s="152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</row>
    <row r="44" spans="1:15" ht="12" customHeight="1" x14ac:dyDescent="0.25">
      <c r="A44" s="152"/>
      <c r="B44" s="152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</row>
    <row r="45" spans="1:15" ht="12" customHeight="1" x14ac:dyDescent="0.25">
      <c r="A45" s="152"/>
      <c r="B45" s="152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</row>
    <row r="46" spans="1:15" ht="12" customHeight="1" x14ac:dyDescent="0.25">
      <c r="A46" s="152"/>
      <c r="B46" s="152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</row>
    <row r="47" spans="1:15" ht="12" customHeight="1" x14ac:dyDescent="0.25">
      <c r="A47" s="152"/>
      <c r="B47" s="152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</row>
    <row r="48" spans="1:15" ht="12" customHeight="1" x14ac:dyDescent="0.25">
      <c r="A48" s="152"/>
      <c r="B48" s="152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</row>
    <row r="49" spans="1:14" ht="12" customHeight="1" x14ac:dyDescent="0.25">
      <c r="A49" s="152"/>
      <c r="B49" s="152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</row>
    <row r="50" spans="1:14" ht="12" customHeight="1" x14ac:dyDescent="0.25">
      <c r="A50" s="152"/>
      <c r="B50" s="152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</row>
    <row r="51" spans="1:14" x14ac:dyDescent="0.25">
      <c r="A51" s="152"/>
      <c r="B51" s="152"/>
    </row>
    <row r="52" spans="1:14" ht="12" customHeight="1" x14ac:dyDescent="0.25">
      <c r="A52" s="152"/>
      <c r="B52" s="152"/>
    </row>
    <row r="53" spans="1:14" ht="12" customHeight="1" x14ac:dyDescent="0.25">
      <c r="A53" s="152"/>
      <c r="B53" s="152"/>
    </row>
    <row r="54" spans="1:14" ht="12" customHeight="1" x14ac:dyDescent="0.25">
      <c r="A54" s="152"/>
      <c r="B54" s="152"/>
    </row>
    <row r="55" spans="1:14" ht="16.149999999999999" customHeight="1" x14ac:dyDescent="0.25">
      <c r="A55" s="152"/>
      <c r="B55" s="152"/>
    </row>
    <row r="56" spans="1:14" ht="16.149999999999999" customHeight="1" x14ac:dyDescent="0.25">
      <c r="A56" s="152"/>
      <c r="B56" s="152"/>
    </row>
    <row r="57" spans="1:14" ht="12" customHeight="1" x14ac:dyDescent="0.25">
      <c r="A57" s="152"/>
      <c r="B57" s="152"/>
    </row>
    <row r="58" spans="1:14" ht="16.149999999999999" customHeight="1" x14ac:dyDescent="0.25">
      <c r="A58" s="152"/>
      <c r="B58" s="152"/>
    </row>
    <row r="59" spans="1:14" ht="16.149999999999999" customHeight="1" x14ac:dyDescent="0.25">
      <c r="A59" s="152"/>
      <c r="B59" s="152"/>
    </row>
    <row r="60" spans="1:14" ht="16.899999999999999" customHeight="1" x14ac:dyDescent="0.25">
      <c r="A60" s="152"/>
      <c r="B60" s="152"/>
    </row>
    <row r="61" spans="1:14" ht="12" customHeight="1" x14ac:dyDescent="0.25">
      <c r="A61" s="152"/>
      <c r="B61" s="152"/>
    </row>
    <row r="62" spans="1:14" ht="16.149999999999999" customHeight="1" x14ac:dyDescent="0.25">
      <c r="A62" s="152"/>
      <c r="B62" s="152"/>
    </row>
    <row r="63" spans="1:14" ht="16.149999999999999" customHeight="1" x14ac:dyDescent="0.25">
      <c r="A63" s="152"/>
      <c r="B63" s="152"/>
    </row>
    <row r="64" spans="1:14" ht="16.149999999999999" customHeight="1" x14ac:dyDescent="0.25">
      <c r="A64" s="152"/>
      <c r="B64" s="152"/>
    </row>
    <row r="65" spans="1:2" ht="16.149999999999999" customHeight="1" x14ac:dyDescent="0.25">
      <c r="A65" s="152"/>
      <c r="B65" s="152"/>
    </row>
    <row r="66" spans="1:2" ht="16.149999999999999" customHeight="1" x14ac:dyDescent="0.25">
      <c r="A66" s="152"/>
      <c r="B66" s="152"/>
    </row>
    <row r="67" spans="1:2" ht="16.149999999999999" customHeight="1" x14ac:dyDescent="0.25">
      <c r="A67" s="152"/>
      <c r="B67" s="152"/>
    </row>
    <row r="68" spans="1:2" ht="16.149999999999999" customHeight="1" x14ac:dyDescent="0.25">
      <c r="A68" s="152"/>
      <c r="B68" s="152"/>
    </row>
    <row r="69" spans="1:2" ht="16.149999999999999" customHeight="1" x14ac:dyDescent="0.25">
      <c r="A69" s="152"/>
      <c r="B69" s="152"/>
    </row>
    <row r="70" spans="1:2" ht="16.149999999999999" customHeight="1" x14ac:dyDescent="0.25">
      <c r="A70" s="152"/>
      <c r="B70" s="152"/>
    </row>
    <row r="71" spans="1:2" ht="16.149999999999999" customHeight="1" x14ac:dyDescent="0.25">
      <c r="A71" s="152"/>
      <c r="B71" s="152"/>
    </row>
    <row r="72" spans="1:2" ht="16.149999999999999" customHeight="1" x14ac:dyDescent="0.25">
      <c r="A72" s="152"/>
      <c r="B72" s="152"/>
    </row>
    <row r="73" spans="1:2" ht="16.149999999999999" customHeight="1" x14ac:dyDescent="0.25">
      <c r="A73" s="152"/>
      <c r="B73" s="152"/>
    </row>
    <row r="74" spans="1:2" ht="16.149999999999999" customHeight="1" x14ac:dyDescent="0.25">
      <c r="A74" s="152"/>
      <c r="B74" s="152"/>
    </row>
    <row r="75" spans="1:2" ht="16.149999999999999" customHeight="1" x14ac:dyDescent="0.25">
      <c r="A75" s="152"/>
      <c r="B75" s="152"/>
    </row>
    <row r="76" spans="1:2" ht="16.149999999999999" customHeight="1" x14ac:dyDescent="0.25">
      <c r="A76" s="152"/>
      <c r="B76" s="152"/>
    </row>
    <row r="77" spans="1:2" ht="16.149999999999999" customHeight="1" x14ac:dyDescent="0.25">
      <c r="A77" s="152"/>
      <c r="B77" s="152"/>
    </row>
    <row r="78" spans="1:2" ht="16.149999999999999" customHeight="1" x14ac:dyDescent="0.25">
      <c r="A78" s="152"/>
      <c r="B78" s="152"/>
    </row>
    <row r="79" spans="1:2" ht="16.149999999999999" customHeight="1" x14ac:dyDescent="0.25">
      <c r="A79" s="152"/>
      <c r="B79" s="152"/>
    </row>
    <row r="80" spans="1:2" ht="16.149999999999999" customHeight="1" x14ac:dyDescent="0.25">
      <c r="A80" s="152"/>
      <c r="B80" s="152"/>
    </row>
    <row r="81" spans="1:2" ht="16.149999999999999" customHeight="1" x14ac:dyDescent="0.25">
      <c r="A81" s="152"/>
      <c r="B81" s="152"/>
    </row>
    <row r="82" spans="1:2" ht="16.149999999999999" customHeight="1" x14ac:dyDescent="0.25">
      <c r="A82" s="152"/>
      <c r="B82" s="152"/>
    </row>
    <row r="83" spans="1:2" ht="16.149999999999999" customHeight="1" x14ac:dyDescent="0.25">
      <c r="A83" s="152"/>
      <c r="B83" s="152"/>
    </row>
    <row r="84" spans="1:2" ht="16.149999999999999" customHeight="1" x14ac:dyDescent="0.25">
      <c r="A84" s="152"/>
      <c r="B84" s="152"/>
    </row>
    <row r="85" spans="1:2" ht="16.149999999999999" customHeight="1" x14ac:dyDescent="0.25">
      <c r="A85" s="152"/>
      <c r="B85" s="152"/>
    </row>
    <row r="86" spans="1:2" ht="16.149999999999999" customHeight="1" x14ac:dyDescent="0.25">
      <c r="A86" s="152"/>
      <c r="B86" s="152"/>
    </row>
    <row r="87" spans="1:2" ht="16.149999999999999" customHeight="1" x14ac:dyDescent="0.25">
      <c r="A87" s="152"/>
      <c r="B87" s="152"/>
    </row>
    <row r="88" spans="1:2" ht="16.149999999999999" customHeight="1" x14ac:dyDescent="0.25">
      <c r="A88" s="152"/>
      <c r="B88" s="152"/>
    </row>
    <row r="89" spans="1:2" ht="16.149999999999999" customHeight="1" x14ac:dyDescent="0.25">
      <c r="A89" s="152"/>
      <c r="B89" s="152"/>
    </row>
    <row r="90" spans="1:2" ht="16.149999999999999" customHeight="1" x14ac:dyDescent="0.25">
      <c r="A90" s="152"/>
      <c r="B90" s="152"/>
    </row>
    <row r="91" spans="1:2" ht="16.149999999999999" customHeight="1" x14ac:dyDescent="0.25">
      <c r="A91" s="152"/>
      <c r="B91" s="152"/>
    </row>
    <row r="92" spans="1:2" ht="16.149999999999999" customHeight="1" x14ac:dyDescent="0.25">
      <c r="A92" s="152"/>
      <c r="B92" s="152"/>
    </row>
    <row r="93" spans="1:2" ht="16.149999999999999" customHeight="1" x14ac:dyDescent="0.25">
      <c r="A93" s="152"/>
      <c r="B93" s="152"/>
    </row>
    <row r="94" spans="1:2" x14ac:dyDescent="0.25">
      <c r="A94" s="152"/>
      <c r="B94" s="152"/>
    </row>
    <row r="95" spans="1:2" ht="12" customHeight="1" x14ac:dyDescent="0.25">
      <c r="A95" s="152"/>
      <c r="B95" s="152"/>
    </row>
    <row r="96" spans="1:2" ht="12" customHeight="1" x14ac:dyDescent="0.25">
      <c r="A96" s="152"/>
      <c r="B96" s="152"/>
    </row>
    <row r="97" spans="1:2" ht="16.149999999999999" customHeight="1" x14ac:dyDescent="0.25">
      <c r="A97" s="152"/>
      <c r="B97" s="152"/>
    </row>
    <row r="98" spans="1:2" ht="12" customHeight="1" x14ac:dyDescent="0.25">
      <c r="A98" s="152"/>
      <c r="B98" s="152"/>
    </row>
    <row r="99" spans="1:2" ht="16.149999999999999" customHeight="1" x14ac:dyDescent="0.25">
      <c r="A99" s="152"/>
      <c r="B99" s="152"/>
    </row>
    <row r="100" spans="1:2" ht="12" customHeight="1" x14ac:dyDescent="0.25">
      <c r="A100" s="152"/>
      <c r="B100" s="152"/>
    </row>
    <row r="101" spans="1:2" ht="16.149999999999999" customHeight="1" x14ac:dyDescent="0.25">
      <c r="A101" s="152"/>
      <c r="B101" s="152"/>
    </row>
    <row r="102" spans="1:2" ht="12" customHeight="1" x14ac:dyDescent="0.25">
      <c r="A102" s="152"/>
      <c r="B102" s="152"/>
    </row>
    <row r="103" spans="1:2" ht="12" customHeight="1" x14ac:dyDescent="0.25">
      <c r="A103" s="152"/>
      <c r="B103" s="152"/>
    </row>
    <row r="104" spans="1:2" ht="16.149999999999999" customHeight="1" x14ac:dyDescent="0.25">
      <c r="A104" s="152"/>
      <c r="B104" s="152"/>
    </row>
    <row r="105" spans="1:2" ht="12" customHeight="1" x14ac:dyDescent="0.25">
      <c r="A105" s="152"/>
      <c r="B105" s="152"/>
    </row>
    <row r="106" spans="1:2" ht="16.149999999999999" customHeight="1" x14ac:dyDescent="0.25">
      <c r="A106" s="152"/>
      <c r="B106" s="152"/>
    </row>
    <row r="107" spans="1:2" ht="12" customHeight="1" x14ac:dyDescent="0.25">
      <c r="A107" s="152"/>
      <c r="B107" s="152"/>
    </row>
    <row r="108" spans="1:2" ht="16.149999999999999" customHeight="1" x14ac:dyDescent="0.25">
      <c r="A108" s="152"/>
      <c r="B108" s="152"/>
    </row>
    <row r="109" spans="1:2" ht="12" customHeight="1" x14ac:dyDescent="0.25">
      <c r="A109" s="152"/>
      <c r="B109" s="152"/>
    </row>
    <row r="110" spans="1:2" ht="16.149999999999999" customHeight="1" x14ac:dyDescent="0.25">
      <c r="A110" s="152"/>
      <c r="B110" s="152"/>
    </row>
    <row r="111" spans="1:2" ht="12" customHeight="1" x14ac:dyDescent="0.25">
      <c r="A111" s="152"/>
      <c r="B111" s="152"/>
    </row>
    <row r="112" spans="1:2" ht="12" customHeight="1" x14ac:dyDescent="0.25">
      <c r="A112" s="152"/>
      <c r="B112" s="152"/>
    </row>
    <row r="113" spans="1:2" ht="12" customHeight="1" x14ac:dyDescent="0.25">
      <c r="A113" s="152"/>
      <c r="B113" s="152"/>
    </row>
    <row r="114" spans="1:2" ht="12" customHeight="1" x14ac:dyDescent="0.25">
      <c r="A114" s="152"/>
      <c r="B114" s="152"/>
    </row>
    <row r="115" spans="1:2" ht="12" customHeight="1" x14ac:dyDescent="0.25">
      <c r="A115" s="152"/>
      <c r="B115" s="152"/>
    </row>
    <row r="116" spans="1:2" ht="12" customHeight="1" x14ac:dyDescent="0.25">
      <c r="A116" s="152"/>
      <c r="B116" s="152"/>
    </row>
    <row r="117" spans="1:2" ht="12" customHeight="1" x14ac:dyDescent="0.25">
      <c r="A117" s="152"/>
      <c r="B117" s="152"/>
    </row>
    <row r="118" spans="1:2" x14ac:dyDescent="0.25">
      <c r="A118" s="152"/>
      <c r="B118" s="152"/>
    </row>
    <row r="119" spans="1:2" ht="12" customHeight="1" x14ac:dyDescent="0.25">
      <c r="A119" s="152"/>
      <c r="B119" s="152"/>
    </row>
    <row r="120" spans="1:2" x14ac:dyDescent="0.25">
      <c r="A120" s="152"/>
      <c r="B120" s="152"/>
    </row>
    <row r="121" spans="1:2" ht="12" customHeight="1" x14ac:dyDescent="0.25">
      <c r="A121" s="152"/>
      <c r="B121" s="152"/>
    </row>
    <row r="122" spans="1:2" ht="12" customHeight="1" x14ac:dyDescent="0.25">
      <c r="A122" s="152"/>
      <c r="B122" s="152"/>
    </row>
    <row r="123" spans="1:2" x14ac:dyDescent="0.25">
      <c r="A123" s="152"/>
      <c r="B123" s="152"/>
    </row>
    <row r="124" spans="1:2" ht="12" customHeight="1" x14ac:dyDescent="0.25">
      <c r="A124" s="152"/>
      <c r="B124" s="152"/>
    </row>
    <row r="125" spans="1:2" ht="12" customHeight="1" x14ac:dyDescent="0.25">
      <c r="A125" s="152"/>
      <c r="B125" s="152"/>
    </row>
    <row r="126" spans="1:2" ht="12" customHeight="1" x14ac:dyDescent="0.25">
      <c r="A126" s="152"/>
      <c r="B126" s="152"/>
    </row>
    <row r="127" spans="1:2" x14ac:dyDescent="0.25">
      <c r="A127" s="152"/>
      <c r="B127" s="152"/>
    </row>
    <row r="128" spans="1:2" ht="12" customHeight="1" x14ac:dyDescent="0.25">
      <c r="A128" s="152"/>
      <c r="B128" s="152"/>
    </row>
    <row r="129" spans="1:2" x14ac:dyDescent="0.25">
      <c r="A129" s="152"/>
      <c r="B129" s="152"/>
    </row>
    <row r="130" spans="1:2" ht="12" customHeight="1" x14ac:dyDescent="0.25">
      <c r="A130" s="152"/>
      <c r="B130" s="152"/>
    </row>
    <row r="131" spans="1:2" x14ac:dyDescent="0.25">
      <c r="A131" s="152"/>
      <c r="B131" s="152"/>
    </row>
    <row r="132" spans="1:2" x14ac:dyDescent="0.25">
      <c r="A132" s="152"/>
      <c r="B132" s="152"/>
    </row>
    <row r="133" spans="1:2" x14ac:dyDescent="0.25">
      <c r="A133" s="152"/>
      <c r="B133" s="152"/>
    </row>
    <row r="134" spans="1:2" x14ac:dyDescent="0.25">
      <c r="A134" s="152"/>
      <c r="B134" s="152"/>
    </row>
    <row r="135" spans="1:2" ht="12" customHeight="1" x14ac:dyDescent="0.25">
      <c r="A135" s="152"/>
      <c r="B135" s="152"/>
    </row>
    <row r="136" spans="1:2" x14ac:dyDescent="0.25">
      <c r="A136" s="152"/>
      <c r="B136" s="152"/>
    </row>
    <row r="137" spans="1:2" x14ac:dyDescent="0.25">
      <c r="A137" s="152"/>
      <c r="B137" s="152"/>
    </row>
    <row r="138" spans="1:2" x14ac:dyDescent="0.25">
      <c r="A138" s="152"/>
      <c r="B138" s="152"/>
    </row>
    <row r="139" spans="1:2" ht="12" customHeight="1" x14ac:dyDescent="0.25">
      <c r="A139" s="152"/>
      <c r="B139" s="152"/>
    </row>
    <row r="140" spans="1:2" x14ac:dyDescent="0.25">
      <c r="A140" s="152"/>
      <c r="B140" s="152"/>
    </row>
    <row r="141" spans="1:2" x14ac:dyDescent="0.25">
      <c r="A141" s="152"/>
      <c r="B141" s="152"/>
    </row>
    <row r="142" spans="1:2" ht="12" customHeight="1" x14ac:dyDescent="0.25">
      <c r="A142" s="152"/>
      <c r="B142" s="152"/>
    </row>
    <row r="143" spans="1:2" x14ac:dyDescent="0.25">
      <c r="A143" s="152"/>
      <c r="B143" s="152"/>
    </row>
    <row r="144" spans="1:2" x14ac:dyDescent="0.25">
      <c r="A144" s="152"/>
      <c r="B144" s="152"/>
    </row>
    <row r="145" spans="1:2" x14ac:dyDescent="0.25">
      <c r="A145" s="152"/>
      <c r="B145" s="152"/>
    </row>
    <row r="146" spans="1:2" ht="12" customHeight="1" x14ac:dyDescent="0.25">
      <c r="A146" s="152"/>
      <c r="B146" s="152"/>
    </row>
    <row r="147" spans="1:2" ht="12" customHeight="1" x14ac:dyDescent="0.25">
      <c r="A147" s="152"/>
      <c r="B147" s="152"/>
    </row>
    <row r="148" spans="1:2" x14ac:dyDescent="0.25">
      <c r="A148" s="152"/>
      <c r="B148" s="152"/>
    </row>
    <row r="149" spans="1:2" x14ac:dyDescent="0.25">
      <c r="A149" s="152"/>
    </row>
    <row r="150" spans="1:2" x14ac:dyDescent="0.25">
      <c r="A150" s="152"/>
    </row>
    <row r="151" spans="1:2" x14ac:dyDescent="0.25">
      <c r="A151" s="152"/>
    </row>
    <row r="152" spans="1:2" x14ac:dyDescent="0.25">
      <c r="A152" s="152"/>
    </row>
    <row r="153" spans="1:2" x14ac:dyDescent="0.25">
      <c r="A153" s="152"/>
    </row>
    <row r="154" spans="1:2" x14ac:dyDescent="0.25">
      <c r="A154" s="152"/>
    </row>
    <row r="155" spans="1:2" x14ac:dyDescent="0.25">
      <c r="A155" s="152"/>
    </row>
    <row r="156" spans="1:2" x14ac:dyDescent="0.25">
      <c r="A156" s="152"/>
    </row>
    <row r="157" spans="1:2" x14ac:dyDescent="0.25">
      <c r="A157" s="152"/>
    </row>
    <row r="158" spans="1:2" x14ac:dyDescent="0.25">
      <c r="A158" s="152"/>
    </row>
    <row r="159" spans="1:2" x14ac:dyDescent="0.25">
      <c r="A159" s="152"/>
    </row>
    <row r="160" spans="1:2" x14ac:dyDescent="0.25">
      <c r="A160" s="152"/>
    </row>
    <row r="161" spans="1:1" x14ac:dyDescent="0.25">
      <c r="A161" s="152"/>
    </row>
    <row r="162" spans="1:1" x14ac:dyDescent="0.25">
      <c r="A162" s="152"/>
    </row>
    <row r="163" spans="1:1" x14ac:dyDescent="0.25">
      <c r="A163" s="152"/>
    </row>
    <row r="164" spans="1:1" x14ac:dyDescent="0.25">
      <c r="A164" s="152"/>
    </row>
    <row r="165" spans="1:1" x14ac:dyDescent="0.25">
      <c r="A165" s="152"/>
    </row>
    <row r="166" spans="1:1" x14ac:dyDescent="0.25">
      <c r="A166" s="152"/>
    </row>
    <row r="167" spans="1:1" x14ac:dyDescent="0.25">
      <c r="A167" s="152"/>
    </row>
    <row r="168" spans="1:1" x14ac:dyDescent="0.25">
      <c r="A168" s="152"/>
    </row>
    <row r="169" spans="1:1" x14ac:dyDescent="0.25">
      <c r="A169" s="152"/>
    </row>
    <row r="170" spans="1:1" x14ac:dyDescent="0.25">
      <c r="A170" s="152"/>
    </row>
    <row r="171" spans="1:1" x14ac:dyDescent="0.25">
      <c r="A171" s="152"/>
    </row>
    <row r="172" spans="1:1" x14ac:dyDescent="0.25">
      <c r="A172" s="152"/>
    </row>
    <row r="173" spans="1:1" x14ac:dyDescent="0.25">
      <c r="A173" s="152"/>
    </row>
    <row r="174" spans="1:1" x14ac:dyDescent="0.25">
      <c r="A174" s="152"/>
    </row>
    <row r="175" spans="1:1" x14ac:dyDescent="0.25">
      <c r="A175" s="152"/>
    </row>
    <row r="176" spans="1:1" x14ac:dyDescent="0.25">
      <c r="A176" s="152"/>
    </row>
    <row r="177" spans="1:1" x14ac:dyDescent="0.25">
      <c r="A177" s="152"/>
    </row>
    <row r="178" spans="1:1" x14ac:dyDescent="0.25">
      <c r="A178" s="152"/>
    </row>
    <row r="179" spans="1:1" x14ac:dyDescent="0.25">
      <c r="A179" s="152"/>
    </row>
    <row r="180" spans="1:1" x14ac:dyDescent="0.25">
      <c r="A180" s="152"/>
    </row>
    <row r="181" spans="1:1" x14ac:dyDescent="0.25">
      <c r="A181" s="152"/>
    </row>
    <row r="182" spans="1:1" x14ac:dyDescent="0.25">
      <c r="A182" s="152"/>
    </row>
    <row r="183" spans="1:1" x14ac:dyDescent="0.25">
      <c r="A183" s="152"/>
    </row>
    <row r="184" spans="1:1" x14ac:dyDescent="0.25">
      <c r="A184" s="152"/>
    </row>
    <row r="185" spans="1:1" x14ac:dyDescent="0.25">
      <c r="A185" s="152"/>
    </row>
    <row r="186" spans="1:1" x14ac:dyDescent="0.25">
      <c r="A186" s="152"/>
    </row>
    <row r="187" spans="1:1" x14ac:dyDescent="0.25">
      <c r="A187" s="152"/>
    </row>
    <row r="188" spans="1:1" x14ac:dyDescent="0.25">
      <c r="A188" s="152"/>
    </row>
    <row r="189" spans="1:1" x14ac:dyDescent="0.25">
      <c r="A189" s="152"/>
    </row>
    <row r="190" spans="1:1" x14ac:dyDescent="0.25">
      <c r="A190" s="152"/>
    </row>
    <row r="191" spans="1:1" x14ac:dyDescent="0.25">
      <c r="A191" s="152"/>
    </row>
    <row r="192" spans="1:1" x14ac:dyDescent="0.25">
      <c r="A192" s="152"/>
    </row>
    <row r="193" spans="1:1" x14ac:dyDescent="0.25">
      <c r="A193" s="152"/>
    </row>
    <row r="194" spans="1:1" x14ac:dyDescent="0.25">
      <c r="A194" s="152"/>
    </row>
    <row r="195" spans="1:1" x14ac:dyDescent="0.25">
      <c r="A195" s="152"/>
    </row>
    <row r="196" spans="1:1" x14ac:dyDescent="0.25">
      <c r="A196" s="152"/>
    </row>
    <row r="197" spans="1:1" x14ac:dyDescent="0.25">
      <c r="A197" s="152"/>
    </row>
    <row r="198" spans="1:1" x14ac:dyDescent="0.25">
      <c r="A198" s="152"/>
    </row>
    <row r="199" spans="1:1" x14ac:dyDescent="0.25">
      <c r="A199" s="152"/>
    </row>
    <row r="200" spans="1:1" x14ac:dyDescent="0.25">
      <c r="A200" s="152"/>
    </row>
    <row r="201" spans="1:1" x14ac:dyDescent="0.25">
      <c r="A201" s="152"/>
    </row>
    <row r="202" spans="1:1" x14ac:dyDescent="0.25">
      <c r="A202" s="152"/>
    </row>
    <row r="203" spans="1:1" x14ac:dyDescent="0.25">
      <c r="A203" s="152"/>
    </row>
    <row r="204" spans="1:1" x14ac:dyDescent="0.25">
      <c r="A204" s="152"/>
    </row>
    <row r="205" spans="1:1" x14ac:dyDescent="0.25">
      <c r="A205" s="152"/>
    </row>
    <row r="206" spans="1:1" x14ac:dyDescent="0.25">
      <c r="A206" s="152"/>
    </row>
    <row r="207" spans="1:1" x14ac:dyDescent="0.25">
      <c r="A207" s="152"/>
    </row>
    <row r="208" spans="1:1" x14ac:dyDescent="0.25">
      <c r="A208" s="152"/>
    </row>
    <row r="209" spans="1:1" x14ac:dyDescent="0.25">
      <c r="A209" s="152"/>
    </row>
    <row r="210" spans="1:1" x14ac:dyDescent="0.25">
      <c r="A210" s="152"/>
    </row>
    <row r="211" spans="1:1" x14ac:dyDescent="0.25">
      <c r="A211" s="152"/>
    </row>
    <row r="212" spans="1:1" x14ac:dyDescent="0.25">
      <c r="A212" s="152"/>
    </row>
    <row r="213" spans="1:1" x14ac:dyDescent="0.25">
      <c r="A213" s="152"/>
    </row>
    <row r="214" spans="1:1" x14ac:dyDescent="0.25">
      <c r="A214" s="152"/>
    </row>
    <row r="215" spans="1:1" x14ac:dyDescent="0.25">
      <c r="A215" s="152"/>
    </row>
    <row r="216" spans="1:1" x14ac:dyDescent="0.25">
      <c r="A216" s="152"/>
    </row>
    <row r="217" spans="1:1" x14ac:dyDescent="0.25">
      <c r="A217" s="152"/>
    </row>
    <row r="218" spans="1:1" x14ac:dyDescent="0.25">
      <c r="A218" s="152"/>
    </row>
    <row r="219" spans="1:1" x14ac:dyDescent="0.25">
      <c r="A219" s="152"/>
    </row>
    <row r="220" spans="1:1" x14ac:dyDescent="0.25">
      <c r="A220" s="152"/>
    </row>
    <row r="221" spans="1:1" x14ac:dyDescent="0.25">
      <c r="A221" s="152"/>
    </row>
    <row r="222" spans="1:1" x14ac:dyDescent="0.25">
      <c r="A222" s="152"/>
    </row>
    <row r="223" spans="1:1" x14ac:dyDescent="0.25">
      <c r="A223" s="152"/>
    </row>
    <row r="224" spans="1:1" x14ac:dyDescent="0.25">
      <c r="A224" s="152"/>
    </row>
    <row r="225" spans="1:1" x14ac:dyDescent="0.25">
      <c r="A225" s="152"/>
    </row>
    <row r="226" spans="1:1" x14ac:dyDescent="0.25">
      <c r="A226" s="152"/>
    </row>
    <row r="227" spans="1:1" x14ac:dyDescent="0.25">
      <c r="A227" s="152"/>
    </row>
    <row r="228" spans="1:1" x14ac:dyDescent="0.25">
      <c r="A228" s="152"/>
    </row>
    <row r="229" spans="1:1" x14ac:dyDescent="0.25">
      <c r="A229" s="152"/>
    </row>
    <row r="230" spans="1:1" x14ac:dyDescent="0.25">
      <c r="A230" s="152"/>
    </row>
    <row r="231" spans="1:1" x14ac:dyDescent="0.25">
      <c r="A231" s="152"/>
    </row>
    <row r="232" spans="1:1" x14ac:dyDescent="0.25">
      <c r="A232" s="152"/>
    </row>
    <row r="233" spans="1:1" x14ac:dyDescent="0.25">
      <c r="A233" s="152"/>
    </row>
    <row r="234" spans="1:1" x14ac:dyDescent="0.25">
      <c r="A234" s="152"/>
    </row>
    <row r="235" spans="1:1" x14ac:dyDescent="0.25">
      <c r="A235" s="152"/>
    </row>
    <row r="236" spans="1:1" x14ac:dyDescent="0.25">
      <c r="A236" s="152"/>
    </row>
    <row r="237" spans="1:1" x14ac:dyDescent="0.25">
      <c r="A237" s="152"/>
    </row>
    <row r="238" spans="1:1" x14ac:dyDescent="0.25">
      <c r="A238" s="152"/>
    </row>
    <row r="239" spans="1:1" x14ac:dyDescent="0.25">
      <c r="A239" s="152"/>
    </row>
    <row r="240" spans="1:1" x14ac:dyDescent="0.25">
      <c r="A240" s="152"/>
    </row>
    <row r="241" spans="1:1" x14ac:dyDescent="0.25">
      <c r="A241" s="152"/>
    </row>
    <row r="242" spans="1:1" x14ac:dyDescent="0.25">
      <c r="A242" s="152"/>
    </row>
    <row r="243" spans="1:1" x14ac:dyDescent="0.25">
      <c r="A243" s="152"/>
    </row>
    <row r="244" spans="1:1" x14ac:dyDescent="0.25">
      <c r="A244" s="152"/>
    </row>
    <row r="245" spans="1:1" x14ac:dyDescent="0.25">
      <c r="A245" s="152"/>
    </row>
    <row r="246" spans="1:1" x14ac:dyDescent="0.25">
      <c r="A246" s="152"/>
    </row>
    <row r="247" spans="1:1" x14ac:dyDescent="0.25">
      <c r="A247" s="152"/>
    </row>
    <row r="248" spans="1:1" x14ac:dyDescent="0.25">
      <c r="A248" s="152"/>
    </row>
    <row r="249" spans="1:1" x14ac:dyDescent="0.25">
      <c r="A249" s="152"/>
    </row>
    <row r="250" spans="1:1" x14ac:dyDescent="0.25">
      <c r="A250" s="152"/>
    </row>
    <row r="251" spans="1:1" x14ac:dyDescent="0.25">
      <c r="A251" s="152"/>
    </row>
    <row r="252" spans="1:1" x14ac:dyDescent="0.25">
      <c r="A252" s="152"/>
    </row>
    <row r="253" spans="1:1" x14ac:dyDescent="0.25">
      <c r="A253" s="152"/>
    </row>
    <row r="254" spans="1:1" x14ac:dyDescent="0.25">
      <c r="A254" s="152"/>
    </row>
    <row r="255" spans="1:1" x14ac:dyDescent="0.25">
      <c r="A255" s="152"/>
    </row>
    <row r="256" spans="1:1" x14ac:dyDescent="0.25">
      <c r="A256" s="152"/>
    </row>
    <row r="257" spans="1:1" x14ac:dyDescent="0.25">
      <c r="A257" s="152"/>
    </row>
    <row r="258" spans="1:1" x14ac:dyDescent="0.25">
      <c r="A258" s="152"/>
    </row>
    <row r="259" spans="1:1" x14ac:dyDescent="0.25">
      <c r="A259" s="152"/>
    </row>
    <row r="260" spans="1:1" x14ac:dyDescent="0.25">
      <c r="A260" s="152"/>
    </row>
    <row r="261" spans="1:1" x14ac:dyDescent="0.25">
      <c r="A261" s="152"/>
    </row>
    <row r="262" spans="1:1" x14ac:dyDescent="0.25">
      <c r="A262" s="152"/>
    </row>
    <row r="263" spans="1:1" x14ac:dyDescent="0.25">
      <c r="A263" s="152"/>
    </row>
    <row r="264" spans="1:1" x14ac:dyDescent="0.25">
      <c r="A264" s="152"/>
    </row>
    <row r="265" spans="1:1" x14ac:dyDescent="0.25">
      <c r="A265" s="152"/>
    </row>
    <row r="266" spans="1:1" x14ac:dyDescent="0.25">
      <c r="A266" s="152"/>
    </row>
    <row r="267" spans="1:1" x14ac:dyDescent="0.25">
      <c r="A267" s="152"/>
    </row>
    <row r="268" spans="1:1" x14ac:dyDescent="0.25">
      <c r="A268" s="152"/>
    </row>
    <row r="269" spans="1:1" x14ac:dyDescent="0.25">
      <c r="A269" s="152"/>
    </row>
    <row r="270" spans="1:1" x14ac:dyDescent="0.25">
      <c r="A270" s="152"/>
    </row>
    <row r="271" spans="1:1" x14ac:dyDescent="0.25">
      <c r="A271" s="152"/>
    </row>
    <row r="272" spans="1:1" x14ac:dyDescent="0.25">
      <c r="A272" s="152"/>
    </row>
    <row r="273" spans="1:1" x14ac:dyDescent="0.25">
      <c r="A273" s="152"/>
    </row>
    <row r="274" spans="1:1" x14ac:dyDescent="0.25">
      <c r="A274" s="152"/>
    </row>
    <row r="275" spans="1:1" x14ac:dyDescent="0.25">
      <c r="A275" s="152"/>
    </row>
    <row r="276" spans="1:1" x14ac:dyDescent="0.25">
      <c r="A276" s="152"/>
    </row>
    <row r="277" spans="1:1" x14ac:dyDescent="0.25">
      <c r="A277" s="152"/>
    </row>
    <row r="278" spans="1:1" x14ac:dyDescent="0.25">
      <c r="A278" s="152"/>
    </row>
    <row r="279" spans="1:1" x14ac:dyDescent="0.25">
      <c r="A279" s="152"/>
    </row>
    <row r="280" spans="1:1" x14ac:dyDescent="0.25">
      <c r="A280" s="152"/>
    </row>
    <row r="281" spans="1:1" x14ac:dyDescent="0.25">
      <c r="A281" s="152"/>
    </row>
    <row r="282" spans="1:1" x14ac:dyDescent="0.25">
      <c r="A282" s="152"/>
    </row>
    <row r="283" spans="1:1" x14ac:dyDescent="0.25">
      <c r="A283" s="152"/>
    </row>
    <row r="284" spans="1:1" x14ac:dyDescent="0.25">
      <c r="A284" s="152"/>
    </row>
    <row r="285" spans="1:1" x14ac:dyDescent="0.25">
      <c r="A285" s="152"/>
    </row>
    <row r="286" spans="1:1" x14ac:dyDescent="0.25">
      <c r="A286" s="152"/>
    </row>
    <row r="287" spans="1:1" x14ac:dyDescent="0.25">
      <c r="A287" s="152"/>
    </row>
    <row r="288" spans="1:1" x14ac:dyDescent="0.25">
      <c r="A288" s="152"/>
    </row>
    <row r="289" spans="1:1" x14ac:dyDescent="0.25">
      <c r="A289" s="152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3]!cob">
                <anchor moveWithCells="1" sizeWithCells="1">
                  <from>
                    <xdr:col>0</xdr:col>
                    <xdr:colOff>47625</xdr:colOff>
                    <xdr:row>0</xdr:row>
                    <xdr:rowOff>28575</xdr:rowOff>
                  </from>
                  <to>
                    <xdr:col>0</xdr:col>
                    <xdr:colOff>1000125</xdr:colOff>
                    <xdr:row>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Button 2">
              <controlPr defaultSize="0" print="0" autoFill="0" autoPict="0" macro="[3]!cle">
                <anchor moveWithCells="1" sizeWithCells="1">
                  <from>
                    <xdr:col>11</xdr:col>
                    <xdr:colOff>552450</xdr:colOff>
                    <xdr:row>0</xdr:row>
                    <xdr:rowOff>38100</xdr:rowOff>
                  </from>
                  <to>
                    <xdr:col>13</xdr:col>
                    <xdr:colOff>0</xdr:colOff>
                    <xdr:row>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組裝課</vt:lpstr>
      <vt:lpstr>附件1.1.2</vt:lpstr>
      <vt:lpstr>附件3.2.1</vt:lpstr>
      <vt:lpstr>附件2.2.2</vt:lpstr>
      <vt:lpstr>組裝課!Print_Area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Liou</dc:creator>
  <cp:lastModifiedBy>Queena Hsieh</cp:lastModifiedBy>
  <dcterms:created xsi:type="dcterms:W3CDTF">2021-01-20T10:14:58Z</dcterms:created>
  <dcterms:modified xsi:type="dcterms:W3CDTF">2021-03-17T10:09:28Z</dcterms:modified>
</cp:coreProperties>
</file>