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v\Documents\JV\jvti\banchor (ce)\v2.0.0\design\"/>
    </mc:Choice>
  </mc:AlternateContent>
  <xr:revisionPtr revIDLastSave="0" documentId="13_ncr:1_{E7B871AE-E425-4B61-ADA7-3B2C042B4C79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Areas" sheetId="1" r:id="rId1"/>
    <sheet name="Chests" sheetId="2" r:id="rId2"/>
    <sheet name="ChangeList calc" sheetId="3" r:id="rId3"/>
    <sheet name="Enemies" sheetId="4" r:id="rId4"/>
    <sheet name="World Layout" sheetId="8" r:id="rId5"/>
    <sheet name="Dungeon 2" sheetId="9" r:id="rId6"/>
    <sheet name="Dungeon 6" sheetId="10" r:id="rId7"/>
    <sheet name="Memory Layout" sheetId="11" r:id="rId8"/>
    <sheet name="Tiles" sheetId="12" r:id="rId9"/>
    <sheet name="Walkthrough" sheetId="13" r:id="rId10"/>
    <sheet name="bancmaps format" sheetId="5" r:id="rId11"/>
    <sheet name="bancgfx format" sheetId="6" r:id="rId12"/>
  </sheets>
  <definedNames>
    <definedName name="_xlnm._FilterDatabase" localSheetId="3" hidden="1">Enemies!$A$1:$I$36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2" i="4"/>
  <c r="E257" i="12"/>
  <c r="D257" i="12"/>
  <c r="A257" i="12"/>
  <c r="E256" i="12"/>
  <c r="D256" i="12"/>
  <c r="A256" i="12"/>
  <c r="E255" i="12"/>
  <c r="D255" i="12"/>
  <c r="A255" i="12"/>
  <c r="E254" i="12"/>
  <c r="D254" i="12"/>
  <c r="A254" i="12"/>
  <c r="E253" i="12"/>
  <c r="D253" i="12"/>
  <c r="A253" i="12"/>
  <c r="E252" i="12"/>
  <c r="D252" i="12"/>
  <c r="A252" i="12"/>
  <c r="E251" i="12"/>
  <c r="D251" i="12"/>
  <c r="A251" i="12"/>
  <c r="E250" i="12"/>
  <c r="D250" i="12"/>
  <c r="A250" i="12"/>
  <c r="E249" i="12"/>
  <c r="D249" i="12"/>
  <c r="A249" i="12"/>
  <c r="E248" i="12"/>
  <c r="D248" i="12"/>
  <c r="A248" i="12"/>
  <c r="E247" i="12"/>
  <c r="D247" i="12"/>
  <c r="A247" i="12"/>
  <c r="E246" i="12"/>
  <c r="D246" i="12"/>
  <c r="A246" i="12"/>
  <c r="E245" i="12"/>
  <c r="D245" i="12"/>
  <c r="A245" i="12"/>
  <c r="E244" i="12"/>
  <c r="D244" i="12"/>
  <c r="A244" i="12"/>
  <c r="E243" i="12"/>
  <c r="D243" i="12"/>
  <c r="A243" i="12"/>
  <c r="E242" i="12"/>
  <c r="D242" i="12"/>
  <c r="A242" i="12"/>
  <c r="E241" i="12"/>
  <c r="D241" i="12"/>
  <c r="A241" i="12"/>
  <c r="E240" i="12"/>
  <c r="D240" i="12"/>
  <c r="A240" i="12"/>
  <c r="E239" i="12"/>
  <c r="D239" i="12"/>
  <c r="A239" i="12"/>
  <c r="E238" i="12"/>
  <c r="D238" i="12"/>
  <c r="A238" i="12"/>
  <c r="E237" i="12"/>
  <c r="D237" i="12"/>
  <c r="A237" i="12"/>
  <c r="E236" i="12"/>
  <c r="D236" i="12"/>
  <c r="A236" i="12"/>
  <c r="E235" i="12"/>
  <c r="D235" i="12"/>
  <c r="A235" i="12"/>
  <c r="E234" i="12"/>
  <c r="D234" i="12"/>
  <c r="A234" i="12"/>
  <c r="E233" i="12"/>
  <c r="D233" i="12"/>
  <c r="A233" i="12"/>
  <c r="E232" i="12"/>
  <c r="D232" i="12"/>
  <c r="A232" i="12"/>
  <c r="E231" i="12"/>
  <c r="D231" i="12"/>
  <c r="A231" i="12"/>
  <c r="E230" i="12"/>
  <c r="D230" i="12"/>
  <c r="A230" i="12"/>
  <c r="E229" i="12"/>
  <c r="D229" i="12"/>
  <c r="A229" i="12"/>
  <c r="E228" i="12"/>
  <c r="D228" i="12"/>
  <c r="A228" i="12"/>
  <c r="E227" i="12"/>
  <c r="D227" i="12"/>
  <c r="A227" i="12"/>
  <c r="E226" i="12"/>
  <c r="D226" i="12"/>
  <c r="A226" i="12"/>
  <c r="E225" i="12"/>
  <c r="D225" i="12"/>
  <c r="A225" i="12"/>
  <c r="E224" i="12"/>
  <c r="D224" i="12"/>
  <c r="A224" i="12"/>
  <c r="E223" i="12"/>
  <c r="D223" i="12"/>
  <c r="A223" i="12"/>
  <c r="E222" i="12"/>
  <c r="D222" i="12"/>
  <c r="A222" i="12"/>
  <c r="E221" i="12"/>
  <c r="D221" i="12"/>
  <c r="A221" i="12"/>
  <c r="E220" i="12"/>
  <c r="D220" i="12"/>
  <c r="A220" i="12"/>
  <c r="E219" i="12"/>
  <c r="D219" i="12"/>
  <c r="A219" i="12"/>
  <c r="E218" i="12"/>
  <c r="D218" i="12"/>
  <c r="A218" i="12"/>
  <c r="E217" i="12"/>
  <c r="D217" i="12"/>
  <c r="A217" i="12"/>
  <c r="E216" i="12"/>
  <c r="D216" i="12"/>
  <c r="A216" i="12"/>
  <c r="E215" i="12"/>
  <c r="D215" i="12"/>
  <c r="A215" i="12"/>
  <c r="E214" i="12"/>
  <c r="D214" i="12"/>
  <c r="A214" i="12"/>
  <c r="E213" i="12"/>
  <c r="D213" i="12"/>
  <c r="A213" i="12"/>
  <c r="E212" i="12"/>
  <c r="D212" i="12"/>
  <c r="A212" i="12"/>
  <c r="E211" i="12"/>
  <c r="D211" i="12"/>
  <c r="A211" i="12"/>
  <c r="E210" i="12"/>
  <c r="D210" i="12"/>
  <c r="A210" i="12"/>
  <c r="E209" i="12"/>
  <c r="D209" i="12"/>
  <c r="A209" i="12"/>
  <c r="E208" i="12"/>
  <c r="D208" i="12"/>
  <c r="A208" i="12"/>
  <c r="E207" i="12"/>
  <c r="D207" i="12"/>
  <c r="A207" i="12"/>
  <c r="E206" i="12"/>
  <c r="D206" i="12"/>
  <c r="A206" i="12"/>
  <c r="E205" i="12"/>
  <c r="D205" i="12"/>
  <c r="A205" i="12"/>
  <c r="E204" i="12"/>
  <c r="D204" i="12"/>
  <c r="A204" i="12"/>
  <c r="E203" i="12"/>
  <c r="D203" i="12"/>
  <c r="A203" i="12"/>
  <c r="E202" i="12"/>
  <c r="D202" i="12"/>
  <c r="A202" i="12"/>
  <c r="E201" i="12"/>
  <c r="D201" i="12"/>
  <c r="A201" i="12"/>
  <c r="E200" i="12"/>
  <c r="D200" i="12"/>
  <c r="A200" i="12"/>
  <c r="E199" i="12"/>
  <c r="D199" i="12"/>
  <c r="A199" i="12"/>
  <c r="E198" i="12"/>
  <c r="D198" i="12"/>
  <c r="A198" i="12"/>
  <c r="E197" i="12"/>
  <c r="D197" i="12"/>
  <c r="A197" i="12"/>
  <c r="E196" i="12"/>
  <c r="D196" i="12"/>
  <c r="A196" i="12"/>
  <c r="E195" i="12"/>
  <c r="D195" i="12"/>
  <c r="A195" i="12"/>
  <c r="E194" i="12"/>
  <c r="D194" i="12"/>
  <c r="A194" i="12"/>
  <c r="E193" i="12"/>
  <c r="D193" i="12"/>
  <c r="A193" i="12"/>
  <c r="E192" i="12"/>
  <c r="D192" i="12"/>
  <c r="A192" i="12"/>
  <c r="E191" i="12"/>
  <c r="D191" i="12"/>
  <c r="A191" i="12"/>
  <c r="E190" i="12"/>
  <c r="D190" i="12"/>
  <c r="A190" i="12"/>
  <c r="E189" i="12"/>
  <c r="D189" i="12"/>
  <c r="A189" i="12"/>
  <c r="E188" i="12"/>
  <c r="D188" i="12"/>
  <c r="A188" i="12"/>
  <c r="E187" i="12"/>
  <c r="D187" i="12"/>
  <c r="A187" i="12"/>
  <c r="E186" i="12"/>
  <c r="D186" i="12"/>
  <c r="A186" i="12"/>
  <c r="E185" i="12"/>
  <c r="D185" i="12"/>
  <c r="A185" i="12"/>
  <c r="E184" i="12"/>
  <c r="D184" i="12"/>
  <c r="A184" i="12"/>
  <c r="E183" i="12"/>
  <c r="D183" i="12"/>
  <c r="A183" i="12"/>
  <c r="E182" i="12"/>
  <c r="D182" i="12"/>
  <c r="A182" i="12"/>
  <c r="E181" i="12"/>
  <c r="D181" i="12"/>
  <c r="A181" i="12"/>
  <c r="E180" i="12"/>
  <c r="D180" i="12"/>
  <c r="A180" i="12"/>
  <c r="E179" i="12"/>
  <c r="D179" i="12"/>
  <c r="A179" i="12"/>
  <c r="E178" i="12"/>
  <c r="D178" i="12"/>
  <c r="A178" i="12"/>
  <c r="E177" i="12"/>
  <c r="D177" i="12"/>
  <c r="A177" i="12"/>
  <c r="E176" i="12"/>
  <c r="D176" i="12"/>
  <c r="A176" i="12"/>
  <c r="E175" i="12"/>
  <c r="D175" i="12"/>
  <c r="A175" i="12"/>
  <c r="E174" i="12"/>
  <c r="D174" i="12"/>
  <c r="A174" i="12"/>
  <c r="E173" i="12"/>
  <c r="D173" i="12"/>
  <c r="A173" i="12"/>
  <c r="E172" i="12"/>
  <c r="D172" i="12"/>
  <c r="A172" i="12"/>
  <c r="E171" i="12"/>
  <c r="D171" i="12"/>
  <c r="A171" i="12"/>
  <c r="E170" i="12"/>
  <c r="D170" i="12"/>
  <c r="A170" i="12"/>
  <c r="E169" i="12"/>
  <c r="D169" i="12"/>
  <c r="A169" i="12"/>
  <c r="E168" i="12"/>
  <c r="D168" i="12"/>
  <c r="A168" i="12"/>
  <c r="E167" i="12"/>
  <c r="D167" i="12"/>
  <c r="A167" i="12"/>
  <c r="E166" i="12"/>
  <c r="D166" i="12"/>
  <c r="A166" i="12"/>
  <c r="E165" i="12"/>
  <c r="D165" i="12"/>
  <c r="A165" i="12"/>
  <c r="E164" i="12"/>
  <c r="D164" i="12"/>
  <c r="A164" i="12"/>
  <c r="E163" i="12"/>
  <c r="D163" i="12"/>
  <c r="A163" i="12"/>
  <c r="E162" i="12"/>
  <c r="D162" i="12"/>
  <c r="A162" i="12"/>
  <c r="E161" i="12"/>
  <c r="D161" i="12"/>
  <c r="A161" i="12"/>
  <c r="E160" i="12"/>
  <c r="D160" i="12"/>
  <c r="A160" i="12"/>
  <c r="E159" i="12"/>
  <c r="D159" i="12"/>
  <c r="A159" i="12"/>
  <c r="E158" i="12"/>
  <c r="D158" i="12"/>
  <c r="A158" i="12"/>
  <c r="E157" i="12"/>
  <c r="D157" i="12"/>
  <c r="A157" i="12"/>
  <c r="E156" i="12"/>
  <c r="D156" i="12"/>
  <c r="A156" i="12"/>
  <c r="E155" i="12"/>
  <c r="D155" i="12"/>
  <c r="A155" i="12"/>
  <c r="E154" i="12"/>
  <c r="D154" i="12"/>
  <c r="A154" i="12"/>
  <c r="E153" i="12"/>
  <c r="D153" i="12"/>
  <c r="A153" i="12"/>
  <c r="E152" i="12"/>
  <c r="D152" i="12"/>
  <c r="A152" i="12"/>
  <c r="E151" i="12"/>
  <c r="D151" i="12"/>
  <c r="A151" i="12"/>
  <c r="E150" i="12"/>
  <c r="D150" i="12"/>
  <c r="A150" i="12"/>
  <c r="E149" i="12"/>
  <c r="D149" i="12"/>
  <c r="A149" i="12"/>
  <c r="E148" i="12"/>
  <c r="D148" i="12"/>
  <c r="A148" i="12"/>
  <c r="E147" i="12"/>
  <c r="D147" i="12"/>
  <c r="A147" i="12"/>
  <c r="E146" i="12"/>
  <c r="D146" i="12"/>
  <c r="A146" i="12"/>
  <c r="E145" i="12"/>
  <c r="D145" i="12"/>
  <c r="A145" i="12"/>
  <c r="E144" i="12"/>
  <c r="D144" i="12"/>
  <c r="A144" i="12"/>
  <c r="E143" i="12"/>
  <c r="D143" i="12"/>
  <c r="A143" i="12"/>
  <c r="E142" i="12"/>
  <c r="D142" i="12"/>
  <c r="A142" i="12"/>
  <c r="E141" i="12"/>
  <c r="D141" i="12"/>
  <c r="A141" i="12"/>
  <c r="E140" i="12"/>
  <c r="D140" i="12"/>
  <c r="A140" i="12"/>
  <c r="E139" i="12"/>
  <c r="D139" i="12"/>
  <c r="A139" i="12"/>
  <c r="E138" i="12"/>
  <c r="D138" i="12"/>
  <c r="A138" i="12"/>
  <c r="E137" i="12"/>
  <c r="D137" i="12"/>
  <c r="A137" i="12"/>
  <c r="E136" i="12"/>
  <c r="D136" i="12"/>
  <c r="A136" i="12"/>
  <c r="E135" i="12"/>
  <c r="D135" i="12"/>
  <c r="A135" i="12"/>
  <c r="E134" i="12"/>
  <c r="D134" i="12"/>
  <c r="A134" i="12"/>
  <c r="E133" i="12"/>
  <c r="D133" i="12"/>
  <c r="A133" i="12"/>
  <c r="E132" i="12"/>
  <c r="D132" i="12"/>
  <c r="A132" i="12"/>
  <c r="E131" i="12"/>
  <c r="D131" i="12"/>
  <c r="A131" i="12"/>
  <c r="E130" i="12"/>
  <c r="D130" i="12"/>
  <c r="A130" i="12"/>
  <c r="E129" i="12"/>
  <c r="D129" i="12"/>
  <c r="A129" i="12"/>
  <c r="E128" i="12"/>
  <c r="D128" i="12"/>
  <c r="A128" i="12"/>
  <c r="E127" i="12"/>
  <c r="D127" i="12"/>
  <c r="A127" i="12"/>
  <c r="E126" i="12"/>
  <c r="D126" i="12"/>
  <c r="A126" i="12"/>
  <c r="E125" i="12"/>
  <c r="D125" i="12"/>
  <c r="A125" i="12"/>
  <c r="E124" i="12"/>
  <c r="D124" i="12"/>
  <c r="A124" i="12"/>
  <c r="E123" i="12"/>
  <c r="D123" i="12"/>
  <c r="A123" i="12"/>
  <c r="E122" i="12"/>
  <c r="D122" i="12"/>
  <c r="A122" i="12"/>
  <c r="E121" i="12"/>
  <c r="D121" i="12"/>
  <c r="A121" i="12"/>
  <c r="E120" i="12"/>
  <c r="D120" i="12"/>
  <c r="A120" i="12"/>
  <c r="E119" i="12"/>
  <c r="D119" i="12"/>
  <c r="A119" i="12"/>
  <c r="E118" i="12"/>
  <c r="D118" i="12"/>
  <c r="A118" i="12"/>
  <c r="E117" i="12"/>
  <c r="D117" i="12"/>
  <c r="A117" i="12"/>
  <c r="E116" i="12"/>
  <c r="D116" i="12"/>
  <c r="A116" i="12"/>
  <c r="E115" i="12"/>
  <c r="D115" i="12"/>
  <c r="A115" i="12"/>
  <c r="E114" i="12"/>
  <c r="D114" i="12"/>
  <c r="A114" i="12"/>
  <c r="E113" i="12"/>
  <c r="D113" i="12"/>
  <c r="A113" i="12"/>
  <c r="E112" i="12"/>
  <c r="D112" i="12"/>
  <c r="A112" i="12"/>
  <c r="E111" i="12"/>
  <c r="D111" i="12"/>
  <c r="A111" i="12"/>
  <c r="E110" i="12"/>
  <c r="D110" i="12"/>
  <c r="A110" i="12"/>
  <c r="E109" i="12"/>
  <c r="D109" i="12"/>
  <c r="A109" i="12"/>
  <c r="E108" i="12"/>
  <c r="D108" i="12"/>
  <c r="A108" i="12"/>
  <c r="E107" i="12"/>
  <c r="D107" i="12"/>
  <c r="A107" i="12"/>
  <c r="E106" i="12"/>
  <c r="D106" i="12"/>
  <c r="A106" i="12"/>
  <c r="E105" i="12"/>
  <c r="D105" i="12"/>
  <c r="A105" i="12"/>
  <c r="E104" i="12"/>
  <c r="D104" i="12"/>
  <c r="A104" i="12"/>
  <c r="E103" i="12"/>
  <c r="D103" i="12"/>
  <c r="A103" i="12"/>
  <c r="E102" i="12"/>
  <c r="D102" i="12"/>
  <c r="A102" i="12"/>
  <c r="E101" i="12"/>
  <c r="D101" i="12"/>
  <c r="A101" i="12"/>
  <c r="E100" i="12"/>
  <c r="D100" i="12"/>
  <c r="A100" i="12"/>
  <c r="E99" i="12"/>
  <c r="D99" i="12"/>
  <c r="A99" i="12"/>
  <c r="E98" i="12"/>
  <c r="D98" i="12"/>
  <c r="A98" i="12"/>
  <c r="E97" i="12"/>
  <c r="D97" i="12"/>
  <c r="A97" i="12"/>
  <c r="E96" i="12"/>
  <c r="D96" i="12"/>
  <c r="A96" i="12"/>
  <c r="E95" i="12"/>
  <c r="D95" i="12"/>
  <c r="A95" i="12"/>
  <c r="E94" i="12"/>
  <c r="D94" i="12"/>
  <c r="A94" i="12"/>
  <c r="E93" i="12"/>
  <c r="D93" i="12"/>
  <c r="A93" i="12"/>
  <c r="E92" i="12"/>
  <c r="D92" i="12"/>
  <c r="A92" i="12"/>
  <c r="E91" i="12"/>
  <c r="D91" i="12"/>
  <c r="A91" i="12"/>
  <c r="E90" i="12"/>
  <c r="D90" i="12"/>
  <c r="A90" i="12"/>
  <c r="E89" i="12"/>
  <c r="D89" i="12"/>
  <c r="A89" i="12"/>
  <c r="E88" i="12"/>
  <c r="D88" i="12"/>
  <c r="A88" i="12"/>
  <c r="E87" i="12"/>
  <c r="D87" i="12"/>
  <c r="A87" i="12"/>
  <c r="E86" i="12"/>
  <c r="D86" i="12"/>
  <c r="A86" i="12"/>
  <c r="E85" i="12"/>
  <c r="D85" i="12"/>
  <c r="A85" i="12"/>
  <c r="E84" i="12"/>
  <c r="D84" i="12"/>
  <c r="A84" i="12"/>
  <c r="E83" i="12"/>
  <c r="D83" i="12"/>
  <c r="A83" i="12"/>
  <c r="E82" i="12"/>
  <c r="D82" i="12"/>
  <c r="A82" i="12"/>
  <c r="E81" i="12"/>
  <c r="D81" i="12"/>
  <c r="A81" i="12"/>
  <c r="E80" i="12"/>
  <c r="D80" i="12"/>
  <c r="A80" i="12"/>
  <c r="E79" i="12"/>
  <c r="D79" i="12"/>
  <c r="A79" i="12"/>
  <c r="E78" i="12"/>
  <c r="D78" i="12"/>
  <c r="A78" i="12"/>
  <c r="E77" i="12"/>
  <c r="D77" i="12"/>
  <c r="A77" i="12"/>
  <c r="E76" i="12"/>
  <c r="D76" i="12"/>
  <c r="A76" i="12"/>
  <c r="E75" i="12"/>
  <c r="D75" i="12"/>
  <c r="A75" i="12"/>
  <c r="E74" i="12"/>
  <c r="D74" i="12"/>
  <c r="A74" i="12"/>
  <c r="E73" i="12"/>
  <c r="D73" i="12"/>
  <c r="A73" i="12"/>
  <c r="E72" i="12"/>
  <c r="D72" i="12"/>
  <c r="A72" i="12"/>
  <c r="E71" i="12"/>
  <c r="D71" i="12"/>
  <c r="A71" i="12"/>
  <c r="E70" i="12"/>
  <c r="D70" i="12"/>
  <c r="A70" i="12"/>
  <c r="E69" i="12"/>
  <c r="D69" i="12"/>
  <c r="A69" i="12"/>
  <c r="E68" i="12"/>
  <c r="D68" i="12"/>
  <c r="A68" i="12"/>
  <c r="E67" i="12"/>
  <c r="D67" i="12"/>
  <c r="A67" i="12"/>
  <c r="E66" i="12"/>
  <c r="D66" i="12"/>
  <c r="A66" i="12"/>
  <c r="E65" i="12"/>
  <c r="D65" i="12"/>
  <c r="A65" i="12"/>
  <c r="E64" i="12"/>
  <c r="D64" i="12"/>
  <c r="A64" i="12"/>
  <c r="E63" i="12"/>
  <c r="D63" i="12"/>
  <c r="A63" i="12"/>
  <c r="E62" i="12"/>
  <c r="D62" i="12"/>
  <c r="A62" i="12"/>
  <c r="E61" i="12"/>
  <c r="D61" i="12"/>
  <c r="A61" i="12"/>
  <c r="E60" i="12"/>
  <c r="D60" i="12"/>
  <c r="A60" i="12"/>
  <c r="E59" i="12"/>
  <c r="D59" i="12"/>
  <c r="A59" i="12"/>
  <c r="E58" i="12"/>
  <c r="D58" i="12"/>
  <c r="A58" i="12"/>
  <c r="E57" i="12"/>
  <c r="D57" i="12"/>
  <c r="A57" i="12"/>
  <c r="E56" i="12"/>
  <c r="D56" i="12"/>
  <c r="A56" i="12"/>
  <c r="E55" i="12"/>
  <c r="D55" i="12"/>
  <c r="A55" i="12"/>
  <c r="E54" i="12"/>
  <c r="D54" i="12"/>
  <c r="A54" i="12"/>
  <c r="E53" i="12"/>
  <c r="D53" i="12"/>
  <c r="A53" i="12"/>
  <c r="E52" i="12"/>
  <c r="D52" i="12"/>
  <c r="A52" i="12"/>
  <c r="E51" i="12"/>
  <c r="D51" i="12"/>
  <c r="A51" i="12"/>
  <c r="E50" i="12"/>
  <c r="D50" i="12"/>
  <c r="A50" i="12"/>
  <c r="E49" i="12"/>
  <c r="D49" i="12"/>
  <c r="A49" i="12"/>
  <c r="E48" i="12"/>
  <c r="D48" i="12"/>
  <c r="A48" i="12"/>
  <c r="E47" i="12"/>
  <c r="D47" i="12"/>
  <c r="A47" i="12"/>
  <c r="E46" i="12"/>
  <c r="D46" i="12"/>
  <c r="A46" i="12"/>
  <c r="E45" i="12"/>
  <c r="D45" i="12"/>
  <c r="A45" i="12"/>
  <c r="E44" i="12"/>
  <c r="D44" i="12"/>
  <c r="A44" i="12"/>
  <c r="E43" i="12"/>
  <c r="D43" i="12"/>
  <c r="A43" i="12"/>
  <c r="E42" i="12"/>
  <c r="D42" i="12"/>
  <c r="A42" i="12"/>
  <c r="E41" i="12"/>
  <c r="D41" i="12"/>
  <c r="A41" i="12"/>
  <c r="E40" i="12"/>
  <c r="D40" i="12"/>
  <c r="A40" i="12"/>
  <c r="E39" i="12"/>
  <c r="D39" i="12"/>
  <c r="A39" i="12"/>
  <c r="E38" i="12"/>
  <c r="D38" i="12"/>
  <c r="A38" i="12"/>
  <c r="E37" i="12"/>
  <c r="D37" i="12"/>
  <c r="A37" i="12"/>
  <c r="E36" i="12"/>
  <c r="D36" i="12"/>
  <c r="A36" i="12"/>
  <c r="E35" i="12"/>
  <c r="D35" i="12"/>
  <c r="A35" i="12"/>
  <c r="E34" i="12"/>
  <c r="D34" i="12"/>
  <c r="A34" i="12"/>
  <c r="E33" i="12"/>
  <c r="D33" i="12"/>
  <c r="A33" i="12"/>
  <c r="E32" i="12"/>
  <c r="D32" i="12"/>
  <c r="A32" i="12"/>
  <c r="E31" i="12"/>
  <c r="D31" i="12"/>
  <c r="A31" i="12"/>
  <c r="E30" i="12"/>
  <c r="D30" i="12"/>
  <c r="A30" i="12"/>
  <c r="E29" i="12"/>
  <c r="D29" i="12"/>
  <c r="A29" i="12"/>
  <c r="E28" i="12"/>
  <c r="D28" i="12"/>
  <c r="A28" i="12"/>
  <c r="E27" i="12"/>
  <c r="D27" i="12"/>
  <c r="A27" i="12"/>
  <c r="E26" i="12"/>
  <c r="D26" i="12"/>
  <c r="A26" i="12"/>
  <c r="E25" i="12"/>
  <c r="D25" i="12"/>
  <c r="A25" i="12"/>
  <c r="E24" i="12"/>
  <c r="D24" i="12"/>
  <c r="A24" i="12"/>
  <c r="E23" i="12"/>
  <c r="D23" i="12"/>
  <c r="A23" i="12"/>
  <c r="E22" i="12"/>
  <c r="D22" i="12"/>
  <c r="A22" i="12"/>
  <c r="E21" i="12"/>
  <c r="D21" i="12"/>
  <c r="A21" i="12"/>
  <c r="E20" i="12"/>
  <c r="D20" i="12"/>
  <c r="A20" i="12"/>
  <c r="E19" i="12"/>
  <c r="D19" i="12"/>
  <c r="A19" i="12"/>
  <c r="E18" i="12"/>
  <c r="D18" i="12"/>
  <c r="A18" i="12"/>
  <c r="E17" i="12"/>
  <c r="D17" i="12"/>
  <c r="A17" i="12"/>
  <c r="E16" i="12"/>
  <c r="D16" i="12"/>
  <c r="A16" i="12"/>
  <c r="E15" i="12"/>
  <c r="D15" i="12"/>
  <c r="A15" i="12"/>
  <c r="E14" i="12"/>
  <c r="D14" i="12"/>
  <c r="A14" i="12"/>
  <c r="E13" i="12"/>
  <c r="D13" i="12"/>
  <c r="A13" i="12"/>
  <c r="E12" i="12"/>
  <c r="D12" i="12"/>
  <c r="A12" i="12"/>
  <c r="E11" i="12"/>
  <c r="D11" i="12"/>
  <c r="A11" i="12"/>
  <c r="E10" i="12"/>
  <c r="D10" i="12"/>
  <c r="A10" i="12"/>
  <c r="E9" i="12"/>
  <c r="D9" i="12"/>
  <c r="A9" i="12"/>
  <c r="E8" i="12"/>
  <c r="D8" i="12"/>
  <c r="A8" i="12"/>
  <c r="E7" i="12"/>
  <c r="D7" i="12"/>
  <c r="A7" i="12"/>
  <c r="E6" i="12"/>
  <c r="D6" i="12"/>
  <c r="A6" i="12"/>
  <c r="E5" i="12"/>
  <c r="D5" i="12"/>
  <c r="A5" i="12"/>
  <c r="E4" i="12"/>
  <c r="D4" i="12"/>
  <c r="A4" i="12"/>
  <c r="E3" i="12"/>
  <c r="D3" i="12"/>
  <c r="A3" i="12"/>
  <c r="E2" i="12"/>
  <c r="D2" i="12"/>
  <c r="A2" i="12"/>
  <c r="B26" i="11"/>
  <c r="C26" i="11" s="1"/>
  <c r="B28" i="5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I30" i="2"/>
  <c r="B10" i="3" s="1"/>
  <c r="B11" i="3" s="1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C46" i="1"/>
</calcChain>
</file>

<file path=xl/sharedStrings.xml><?xml version="1.0" encoding="utf-8"?>
<sst xmlns="http://schemas.openxmlformats.org/spreadsheetml/2006/main" count="632" uniqueCount="528">
  <si>
    <t>AREA NAME</t>
  </si>
  <si>
    <t>AREA ID#</t>
  </si>
  <si>
    <t>NUM MAPS</t>
  </si>
  <si>
    <t>CASTLE DUNGEONS</t>
  </si>
  <si>
    <t>PORT VIRIDIAN</t>
  </si>
  <si>
    <t>VIRIDIAN CASTLE</t>
  </si>
  <si>
    <t>BRILL HAVEN</t>
  </si>
  <si>
    <t>THE SEWERS</t>
  </si>
  <si>
    <t>THE ROCKY DESERT</t>
  </si>
  <si>
    <t>SNAKE PIT</t>
  </si>
  <si>
    <t>OASIS CAVE</t>
  </si>
  <si>
    <t>BEE HIVE</t>
  </si>
  <si>
    <t>PYRAMID OF SNAKES</t>
  </si>
  <si>
    <t>UNDERGROUND PASSAGE</t>
  </si>
  <si>
    <t>THE SNOWY HIGHLANDS</t>
  </si>
  <si>
    <t>ICY PASSAGE</t>
  </si>
  <si>
    <t>LONELY CABIN</t>
  </si>
  <si>
    <t>GLACIAL CAVERN</t>
  </si>
  <si>
    <t>ICE PALACE</t>
  </si>
  <si>
    <t>DARK TUNNEL</t>
  </si>
  <si>
    <t>THE MEADOWS</t>
  </si>
  <si>
    <t>ARACHNID CAVERN</t>
  </si>
  <si>
    <t>DARK HOLE</t>
  </si>
  <si>
    <t>THE SWAMPLANDS</t>
  </si>
  <si>
    <t>BUG LAIR</t>
  </si>
  <si>
    <t>SWAMPY BOG</t>
  </si>
  <si>
    <t>MARSH OF MISERY</t>
  </si>
  <si>
    <t>SPIDER FOREST</t>
  </si>
  <si>
    <t>TREE HOUSE</t>
  </si>
  <si>
    <t>ROCKY HOLE</t>
  </si>
  <si>
    <t>FOREST TEMPLE</t>
  </si>
  <si>
    <t>PINE FOREST</t>
  </si>
  <si>
    <t>SPIDER CAVE</t>
  </si>
  <si>
    <t>STONY HOLLOW</t>
  </si>
  <si>
    <t>TWISTED DEPTHS</t>
  </si>
  <si>
    <t>VALLEY OF DEATH</t>
  </si>
  <si>
    <t>BLACK PIT</t>
  </si>
  <si>
    <t>GRAVEYARD OF HEROES</t>
  </si>
  <si>
    <t>STONY TOMB</t>
  </si>
  <si>
    <t>TOMB OF ZEHOS</t>
  </si>
  <si>
    <t>MURKY CRYPT</t>
  </si>
  <si>
    <t>TOMB OF DURCRUX</t>
  </si>
  <si>
    <t>ANCIENT CHAMBER</t>
  </si>
  <si>
    <t>HELL WASTELANDS</t>
  </si>
  <si>
    <t>LAVA PIT</t>
  </si>
  <si>
    <t>TEMPLE OF THE DAMNED</t>
  </si>
  <si>
    <t>BANCHOR'S FORTRESS</t>
  </si>
  <si>
    <t>ID</t>
  </si>
  <si>
    <t>CONTENTS</t>
  </si>
  <si>
    <t>COST</t>
  </si>
  <si>
    <t>DEFINE</t>
  </si>
  <si>
    <t>TEXT</t>
  </si>
  <si>
    <t>AREA</t>
  </si>
  <si>
    <t>ITEMS PREREQ</t>
  </si>
  <si>
    <t>QTY</t>
  </si>
  <si>
    <t>CHANGE QTY</t>
  </si>
  <si>
    <t>Nothing to sell</t>
  </si>
  <si>
    <t>Blunt Sword</t>
  </si>
  <si>
    <t>castle dungeons</t>
  </si>
  <si>
    <t>Superior Sword</t>
  </si>
  <si>
    <t>snowy highlands</t>
  </si>
  <si>
    <t>Legendary Sword</t>
  </si>
  <si>
    <t>graveyard</t>
  </si>
  <si>
    <t>Wooden Shield</t>
  </si>
  <si>
    <t>brill haven</t>
  </si>
  <si>
    <t>Iron Shield</t>
  </si>
  <si>
    <t>spider forest</t>
  </si>
  <si>
    <t>Light Armor</t>
  </si>
  <si>
    <t>rocky desert</t>
  </si>
  <si>
    <t>ring of might</t>
  </si>
  <si>
    <t>Heavy Armor</t>
  </si>
  <si>
    <t>pine forest</t>
  </si>
  <si>
    <t>ring of thunder</t>
  </si>
  <si>
    <t>Aqua Boots</t>
  </si>
  <si>
    <t>swamplands</t>
  </si>
  <si>
    <t>Winged Boots</t>
  </si>
  <si>
    <t>hell</t>
  </si>
  <si>
    <t>all crystals</t>
  </si>
  <si>
    <t>Ring of Might</t>
  </si>
  <si>
    <t>meadows</t>
  </si>
  <si>
    <t>Ring of Thunder</t>
  </si>
  <si>
    <t>valley of death</t>
  </si>
  <si>
    <t>Heart Piece</t>
  </si>
  <si>
    <t>Crystal 1</t>
  </si>
  <si>
    <t>Crystal 2</t>
  </si>
  <si>
    <t>Crystal 3</t>
  </si>
  <si>
    <t>Crystal 4</t>
  </si>
  <si>
    <t>Crystal 5</t>
  </si>
  <si>
    <t>Crystal 6</t>
  </si>
  <si>
    <t>Crystal 7</t>
  </si>
  <si>
    <t>Heart Container 1</t>
  </si>
  <si>
    <t>sewers, bosses 1-3</t>
  </si>
  <si>
    <t>Heart Container 2</t>
  </si>
  <si>
    <t>bosses 4-5</t>
  </si>
  <si>
    <t>Heart Container 3</t>
  </si>
  <si>
    <t>bosses 6-7</t>
  </si>
  <si>
    <t>1000 Gold</t>
  </si>
  <si>
    <t>5000 Gold</t>
  </si>
  <si>
    <t>10000 Gold</t>
  </si>
  <si>
    <t>viridian</t>
  </si>
  <si>
    <t>aqua boots</t>
  </si>
  <si>
    <t>Full Life Refill</t>
  </si>
  <si>
    <t>dungeons, 3xbrill haven</t>
  </si>
  <si>
    <t>Well</t>
  </si>
  <si>
    <t>boss 1</t>
  </si>
  <si>
    <t>boss 2</t>
  </si>
  <si>
    <t>boss 3</t>
  </si>
  <si>
    <t>boss 4</t>
  </si>
  <si>
    <t>boss 5</t>
  </si>
  <si>
    <t>boss 6</t>
  </si>
  <si>
    <t>boss 7</t>
  </si>
  <si>
    <t>boss 8</t>
  </si>
  <si>
    <t>chests</t>
  </si>
  <si>
    <t>ENEMY ID</t>
  </si>
  <si>
    <t>CLASS</t>
  </si>
  <si>
    <t>COLOUR</t>
  </si>
  <si>
    <t># SPRITES</t>
  </si>
  <si>
    <t>LABEL</t>
  </si>
  <si>
    <t>SIZE</t>
  </si>
  <si>
    <t>NOTES</t>
  </si>
  <si>
    <t>Knight</t>
  </si>
  <si>
    <t>Grey</t>
  </si>
  <si>
    <t>Octopus</t>
  </si>
  <si>
    <t>Pink</t>
  </si>
  <si>
    <t>PotatoBug</t>
  </si>
  <si>
    <t>Green</t>
  </si>
  <si>
    <t>Jellyfish</t>
  </si>
  <si>
    <t>Red</t>
  </si>
  <si>
    <t>Bat</t>
  </si>
  <si>
    <t>Blue</t>
  </si>
  <si>
    <t>Snake</t>
  </si>
  <si>
    <t>Bee</t>
  </si>
  <si>
    <t>Frog</t>
  </si>
  <si>
    <t>Spider</t>
  </si>
  <si>
    <t>Mummy</t>
  </si>
  <si>
    <t>White</t>
  </si>
  <si>
    <t>PigmySkeleton</t>
  </si>
  <si>
    <t>Troll</t>
  </si>
  <si>
    <t>Mudman</t>
  </si>
  <si>
    <t>TreeMonster</t>
  </si>
  <si>
    <t>Black</t>
  </si>
  <si>
    <t>ShadowBeast</t>
  </si>
  <si>
    <t>DeathLord</t>
  </si>
  <si>
    <t>Koranda</t>
  </si>
  <si>
    <t>number of maps</t>
  </si>
  <si>
    <t>1 byte</t>
  </si>
  <si>
    <t>100 chests</t>
  </si>
  <si>
    <t>maps</t>
  </si>
  <si>
    <t>xx</t>
  </si>
  <si>
    <t>max 255 maps (huffman files)</t>
  </si>
  <si>
    <t>EACH MAP FILE (when unpacked):</t>
  </si>
  <si>
    <t>DATA</t>
  </si>
  <si>
    <t>Tiles</t>
  </si>
  <si>
    <t>16x12 tiles</t>
  </si>
  <si>
    <t>Map Up #</t>
  </si>
  <si>
    <t>Map Down #</t>
  </si>
  <si>
    <t>Map Left #</t>
  </si>
  <si>
    <t>Map Right #</t>
  </si>
  <si>
    <t>Number of Warps</t>
  </si>
  <si>
    <t>Warp Data</t>
  </si>
  <si>
    <t>4 warps x 4 bytes each</t>
  </si>
  <si>
    <t>Number of People</t>
  </si>
  <si>
    <t>People Data</t>
  </si>
  <si>
    <t>4 people x 2 bytes each</t>
  </si>
  <si>
    <t>Enemy Type</t>
  </si>
  <si>
    <t>Area #</t>
  </si>
  <si>
    <t>FILE #</t>
  </si>
  <si>
    <t>Title screen</t>
  </si>
  <si>
    <t>Tileset, main sprites</t>
  </si>
  <si>
    <t>Boss wall tiles</t>
  </si>
  <si>
    <t>3 - 10</t>
  </si>
  <si>
    <t>Boss floor tiles (8 bosses)</t>
  </si>
  <si>
    <t>11 - 18</t>
  </si>
  <si>
    <t>Boss sprites (8 bosses)</t>
  </si>
  <si>
    <t>D2</t>
  </si>
  <si>
    <t>E1</t>
  </si>
  <si>
    <t>W1</t>
  </si>
  <si>
    <t>B2</t>
  </si>
  <si>
    <t>BOSS</t>
  </si>
  <si>
    <t>Y1</t>
  </si>
  <si>
    <t>E2</t>
  </si>
  <si>
    <t>O1</t>
  </si>
  <si>
    <t>X2</t>
  </si>
  <si>
    <t>UP</t>
  </si>
  <si>
    <t>C1</t>
  </si>
  <si>
    <t>W2</t>
  </si>
  <si>
    <t>Z1</t>
  </si>
  <si>
    <t>A1</t>
  </si>
  <si>
    <t>O2</t>
  </si>
  <si>
    <t>X1</t>
  </si>
  <si>
    <t>D1</t>
  </si>
  <si>
    <t>DN</t>
  </si>
  <si>
    <t>B1</t>
  </si>
  <si>
    <t>A2</t>
  </si>
  <si>
    <t>Z2</t>
  </si>
  <si>
    <t>Y2</t>
  </si>
  <si>
    <t>C2</t>
  </si>
  <si>
    <t>DESCRIPTION</t>
  </si>
  <si>
    <t>huffTree</t>
  </si>
  <si>
    <t>HuffExtr req'd</t>
  </si>
  <si>
    <t>treeaddr</t>
  </si>
  <si>
    <t>font</t>
  </si>
  <si>
    <t>56 x 7x7 font chars</t>
  </si>
  <si>
    <t>pVbuf</t>
  </si>
  <si>
    <t>pointer to vbuf</t>
  </si>
  <si>
    <t>pVbufWin</t>
  </si>
  <si>
    <t>pointer to game window in vbuf</t>
  </si>
  <si>
    <t>map</t>
  </si>
  <si>
    <t>map data</t>
  </si>
  <si>
    <t>nextMap</t>
  </si>
  <si>
    <t>next map</t>
  </si>
  <si>
    <t>vars</t>
  </si>
  <si>
    <t>in game variables (padded)</t>
  </si>
  <si>
    <t>enemyTable</t>
  </si>
  <si>
    <t>enemy data</t>
  </si>
  <si>
    <t>bulletTable</t>
  </si>
  <si>
    <t>bullet data</t>
  </si>
  <si>
    <t>animTable</t>
  </si>
  <si>
    <t>animation data</t>
  </si>
  <si>
    <t>demonTable</t>
  </si>
  <si>
    <t>demon object data</t>
  </si>
  <si>
    <t>gameData</t>
  </si>
  <si>
    <t>save game data</t>
  </si>
  <si>
    <t>tileset</t>
  </si>
  <si>
    <t>256 tile sprites</t>
  </si>
  <si>
    <t>sprPlayer</t>
  </si>
  <si>
    <t>20 player sprites</t>
  </si>
  <si>
    <t>sprEnemies</t>
  </si>
  <si>
    <t>72 enemy sprites</t>
  </si>
  <si>
    <t>sprAnims</t>
  </si>
  <si>
    <t>6 animation sprites</t>
  </si>
  <si>
    <t>sprHud</t>
  </si>
  <si>
    <t>17 hud sprites</t>
  </si>
  <si>
    <t>sprBoss</t>
  </si>
  <si>
    <t>17 boss sprites</t>
  </si>
  <si>
    <t>TILEPOS</t>
  </si>
  <si>
    <t>NAME</t>
  </si>
  <si>
    <t>EDITOR CONST</t>
  </si>
  <si>
    <t>GAME DEFINES</t>
  </si>
  <si>
    <t>sand</t>
  </si>
  <si>
    <t>grass</t>
  </si>
  <si>
    <t>dirt</t>
  </si>
  <si>
    <t>forest_1</t>
  </si>
  <si>
    <t>forest_2</t>
  </si>
  <si>
    <t>forest_3</t>
  </si>
  <si>
    <t>forest_4</t>
  </si>
  <si>
    <t>desert_1</t>
  </si>
  <si>
    <t>desert_2</t>
  </si>
  <si>
    <t>desert_3</t>
  </si>
  <si>
    <t>desert_4</t>
  </si>
  <si>
    <t>beach_1</t>
  </si>
  <si>
    <t>beach_2</t>
  </si>
  <si>
    <t>beach_3</t>
  </si>
  <si>
    <t>beach_4</t>
  </si>
  <si>
    <t>grass_1</t>
  </si>
  <si>
    <t>grass_2</t>
  </si>
  <si>
    <t>grass_3</t>
  </si>
  <si>
    <t>grass_4</t>
  </si>
  <si>
    <t>swamp_1</t>
  </si>
  <si>
    <t>swamp_2</t>
  </si>
  <si>
    <t>swamp_3</t>
  </si>
  <si>
    <t>swamp_4</t>
  </si>
  <si>
    <t>snow_1</t>
  </si>
  <si>
    <t>snow_2</t>
  </si>
  <si>
    <t>snow_3</t>
  </si>
  <si>
    <t>snow_4</t>
  </si>
  <si>
    <t>dirt_1</t>
  </si>
  <si>
    <t>dirt_2</t>
  </si>
  <si>
    <t>dirt_3</t>
  </si>
  <si>
    <t>dirt_4</t>
  </si>
  <si>
    <t>hell_1</t>
  </si>
  <si>
    <t>hell_2</t>
  </si>
  <si>
    <t>hell_3</t>
  </si>
  <si>
    <t>hell_4</t>
  </si>
  <si>
    <t>weeds_small</t>
  </si>
  <si>
    <t>weeds_large</t>
  </si>
  <si>
    <t>flowers_yellow</t>
  </si>
  <si>
    <t>sand_pebbles</t>
  </si>
  <si>
    <t>dirt_moss</t>
  </si>
  <si>
    <t>door_up</t>
  </si>
  <si>
    <t>door_down</t>
  </si>
  <si>
    <t>archway_up</t>
  </si>
  <si>
    <t>archway_down</t>
  </si>
  <si>
    <t>path_village</t>
  </si>
  <si>
    <t>path_graveyard</t>
  </si>
  <si>
    <t>ice_floor</t>
  </si>
  <si>
    <t>carpet_floor</t>
  </si>
  <si>
    <t>tiled_floor</t>
  </si>
  <si>
    <t>stone_floor</t>
  </si>
  <si>
    <t>brick_floor</t>
  </si>
  <si>
    <t>brick_floor_cracked</t>
  </si>
  <si>
    <t>bluestone_floor</t>
  </si>
  <si>
    <t>bluestone_floor_cracked</t>
  </si>
  <si>
    <t>darkstone_floor</t>
  </si>
  <si>
    <t>fortress_floor</t>
  </si>
  <si>
    <t>brick_wall_fake</t>
  </si>
  <si>
    <t>darkstone_wall_fake</t>
  </si>
  <si>
    <t>fortress_wall_fake</t>
  </si>
  <si>
    <t>wood_bridge_v</t>
  </si>
  <si>
    <t>wood_bridge_h</t>
  </si>
  <si>
    <t>stone_bridge_h</t>
  </si>
  <si>
    <t>stone_bridge_v</t>
  </si>
  <si>
    <t>portal_stairs</t>
  </si>
  <si>
    <t>teleport_1</t>
  </si>
  <si>
    <t>teleport_2</t>
  </si>
  <si>
    <t>teleport_3</t>
  </si>
  <si>
    <t>portal_1</t>
  </si>
  <si>
    <t>portal_2</t>
  </si>
  <si>
    <t>portal_3</t>
  </si>
  <si>
    <t>portal_4</t>
  </si>
  <si>
    <t>stairs_down_l</t>
  </si>
  <si>
    <t>stairs_down_r</t>
  </si>
  <si>
    <t>stairs_up_l</t>
  </si>
  <si>
    <t>stairs_up_r</t>
  </si>
  <si>
    <t>water</t>
  </si>
  <si>
    <t>swampwater</t>
  </si>
  <si>
    <t>stone_sand</t>
  </si>
  <si>
    <t>stone_grass</t>
  </si>
  <si>
    <t>stone_dirt</t>
  </si>
  <si>
    <t>crushed_stone_sand</t>
  </si>
  <si>
    <t>crushed_stone_grass</t>
  </si>
  <si>
    <t>crushed_stone_dirt</t>
  </si>
  <si>
    <t>rock_sand</t>
  </si>
  <si>
    <t>rock_grass</t>
  </si>
  <si>
    <t>rock_dirt</t>
  </si>
  <si>
    <t>crushed_rock_sand</t>
  </si>
  <si>
    <t>crushed_rock_grass</t>
  </si>
  <si>
    <t>crushed_rock_dirt</t>
  </si>
  <si>
    <t>trees_sand_1</t>
  </si>
  <si>
    <t>trees_sand_2</t>
  </si>
  <si>
    <t>trees_sand_t</t>
  </si>
  <si>
    <t>trees_sand_b</t>
  </si>
  <si>
    <t>trees_sand_l</t>
  </si>
  <si>
    <t>trees_sand_r</t>
  </si>
  <si>
    <t>trees_sand_tl</t>
  </si>
  <si>
    <t>trees_sand_tr</t>
  </si>
  <si>
    <t>trees_sand_bl</t>
  </si>
  <si>
    <t>trees_sand_br</t>
  </si>
  <si>
    <t>trees_grass_1</t>
  </si>
  <si>
    <t>trees_grass_2</t>
  </si>
  <si>
    <t>trees_grass_t</t>
  </si>
  <si>
    <t>trees_grass_b</t>
  </si>
  <si>
    <t>trees_grass_l</t>
  </si>
  <si>
    <t>trees_grass_r</t>
  </si>
  <si>
    <t>trees_grass_tl</t>
  </si>
  <si>
    <t>trees_grass_tr</t>
  </si>
  <si>
    <t>trees_grass_bl</t>
  </si>
  <si>
    <t>trees_grass_br</t>
  </si>
  <si>
    <t>pinetrees_1</t>
  </si>
  <si>
    <t>pinetrees_2</t>
  </si>
  <si>
    <t>pinetrees_t</t>
  </si>
  <si>
    <t>pinetrees_b</t>
  </si>
  <si>
    <t>pinetrees_l</t>
  </si>
  <si>
    <t>pinetrees_r</t>
  </si>
  <si>
    <t>pinetrees_tl</t>
  </si>
  <si>
    <t>pinetrees_tr</t>
  </si>
  <si>
    <t>pinetrees_bl</t>
  </si>
  <si>
    <t>pinetrees_br</t>
  </si>
  <si>
    <t>pinetrees_water_tl</t>
  </si>
  <si>
    <t>pinetrees_water_t</t>
  </si>
  <si>
    <t>pinetrees_water_tr</t>
  </si>
  <si>
    <t>pinetree_t</t>
  </si>
  <si>
    <t>pinetree_b</t>
  </si>
  <si>
    <t>swamptree_1_t</t>
  </si>
  <si>
    <t>swamptree_1_b</t>
  </si>
  <si>
    <t>swamptree_2_t</t>
  </si>
  <si>
    <t>sign_sand</t>
  </si>
  <si>
    <t>sign_grass</t>
  </si>
  <si>
    <t>sign_dirt</t>
  </si>
  <si>
    <t>fence</t>
  </si>
  <si>
    <t>small_tree</t>
  </si>
  <si>
    <t>small_bush</t>
  </si>
  <si>
    <t>small_palmtree</t>
  </si>
  <si>
    <t>palmtree_t</t>
  </si>
  <si>
    <t>palmtree_b</t>
  </si>
  <si>
    <t>dead_tree_tl</t>
  </si>
  <si>
    <t>dead_tree_tr</t>
  </si>
  <si>
    <t>dead_tree_bl</t>
  </si>
  <si>
    <t>dead_tree_br</t>
  </si>
  <si>
    <t>rock_water</t>
  </si>
  <si>
    <t>cactus_1_t</t>
  </si>
  <si>
    <t>cactus_1_b</t>
  </si>
  <si>
    <t>cactus_2_t</t>
  </si>
  <si>
    <t>cactus_2_b</t>
  </si>
  <si>
    <t>cactus_3_t</t>
  </si>
  <si>
    <t>cactus_3_b</t>
  </si>
  <si>
    <t>bones_desert</t>
  </si>
  <si>
    <t>bones_dirt</t>
  </si>
  <si>
    <t>cross</t>
  </si>
  <si>
    <t>tomb</t>
  </si>
  <si>
    <t>thicket_1</t>
  </si>
  <si>
    <t>thicket_2</t>
  </si>
  <si>
    <t>thicket_t</t>
  </si>
  <si>
    <t>thicket_b</t>
  </si>
  <si>
    <t>thicket_l</t>
  </si>
  <si>
    <t>thicket_r</t>
  </si>
  <si>
    <t>thicket_tl</t>
  </si>
  <si>
    <t>thicket_tr</t>
  </si>
  <si>
    <t>thicket_bl</t>
  </si>
  <si>
    <t>thicket_br</t>
  </si>
  <si>
    <t>lifewell_1</t>
  </si>
  <si>
    <t>lifewell_2</t>
  </si>
  <si>
    <t>chest_closed</t>
  </si>
  <si>
    <t>chest_open</t>
  </si>
  <si>
    <t>lava</t>
  </si>
  <si>
    <t>waterfall_1</t>
  </si>
  <si>
    <t>waterfall_2</t>
  </si>
  <si>
    <t>waterfall_3</t>
  </si>
  <si>
    <t>waterfall_4</t>
  </si>
  <si>
    <t>waterfall_splash_1</t>
  </si>
  <si>
    <t>waterfall_splash_2</t>
  </si>
  <si>
    <t>cave_wall</t>
  </si>
  <si>
    <t>cave_wall_t</t>
  </si>
  <si>
    <t>cave_wall_b</t>
  </si>
  <si>
    <t>cave_wall_l</t>
  </si>
  <si>
    <t>cave_wall_r</t>
  </si>
  <si>
    <t>cave_wall_tl</t>
  </si>
  <si>
    <t>cave_wall_tr</t>
  </si>
  <si>
    <t>cave_wall_bl</t>
  </si>
  <si>
    <t>cave_wall_br</t>
  </si>
  <si>
    <t>wood_wall</t>
  </si>
  <si>
    <t>house_window</t>
  </si>
  <si>
    <t>house_roof_tl</t>
  </si>
  <si>
    <t>house_roof_tc</t>
  </si>
  <si>
    <t>house_roof_tr</t>
  </si>
  <si>
    <t>house_roof_bl</t>
  </si>
  <si>
    <t>house_roof_bc</t>
  </si>
  <si>
    <t>house_roof_br</t>
  </si>
  <si>
    <t>pyramid_tl</t>
  </si>
  <si>
    <t>pyramid_tc</t>
  </si>
  <si>
    <t>pyramid_tr</t>
  </si>
  <si>
    <t>pyramid_bl</t>
  </si>
  <si>
    <t>pyramid_br</t>
  </si>
  <si>
    <t>castle_outer_tower</t>
  </si>
  <si>
    <t>castle_inner_tower</t>
  </si>
  <si>
    <t>castle_outer_wall_l</t>
  </si>
  <si>
    <t>castle_outer_wall_r</t>
  </si>
  <si>
    <t>palace_outer_tower</t>
  </si>
  <si>
    <t>palace_inner_tower</t>
  </si>
  <si>
    <t>palace_outer_wall</t>
  </si>
  <si>
    <t>temple_outer_tower</t>
  </si>
  <si>
    <t>temple_inner_tower</t>
  </si>
  <si>
    <t>temple_outer_wall</t>
  </si>
  <si>
    <t>fortress_outer_tower</t>
  </si>
  <si>
    <t>fortress_inner_tower</t>
  </si>
  <si>
    <t>fortress_outer_wall</t>
  </si>
  <si>
    <t>bones_tomb</t>
  </si>
  <si>
    <t>bones_fortress</t>
  </si>
  <si>
    <t>bed_t</t>
  </si>
  <si>
    <t>bed_b</t>
  </si>
  <si>
    <t>barrel</t>
  </si>
  <si>
    <t>stone_wall_1</t>
  </si>
  <si>
    <t>stone_wall_2</t>
  </si>
  <si>
    <t>mossy_stone_wall</t>
  </si>
  <si>
    <t>brick_wall_1</t>
  </si>
  <si>
    <t>brick_wall_2</t>
  </si>
  <si>
    <t>ice_wall_1</t>
  </si>
  <si>
    <t>ice_wall_2</t>
  </si>
  <si>
    <t>mossy_rock_wall_1</t>
  </si>
  <si>
    <t>mossy_rock_wall_2</t>
  </si>
  <si>
    <t>bluestone_wall_1</t>
  </si>
  <si>
    <t>bluestone_wall_2</t>
  </si>
  <si>
    <t>darkstone_wall_1</t>
  </si>
  <si>
    <t>darkstone_wall_2</t>
  </si>
  <si>
    <t>fortress_wall_1</t>
  </si>
  <si>
    <t>fortress_wall_2</t>
  </si>
  <si>
    <t>chair_l</t>
  </si>
  <si>
    <t>chair_r</t>
  </si>
  <si>
    <t>table</t>
  </si>
  <si>
    <t>portal_base</t>
  </si>
  <si>
    <t>portal_empty</t>
  </si>
  <si>
    <t>rock_wall_1</t>
  </si>
  <si>
    <t>rock_wall_2</t>
  </si>
  <si>
    <t>rock_wall_3</t>
  </si>
  <si>
    <t>rock_wall_4</t>
  </si>
  <si>
    <t>closed_door_up</t>
  </si>
  <si>
    <t>closed_door_down</t>
  </si>
  <si>
    <t>water_blockade</t>
  </si>
  <si>
    <t>prison_door</t>
  </si>
  <si>
    <t>person_stone_l</t>
  </si>
  <si>
    <t>person_stone_r</t>
  </si>
  <si>
    <t>person_sand_l</t>
  </si>
  <si>
    <t>person_sand_r</t>
  </si>
  <si>
    <t>person_grass_l</t>
  </si>
  <si>
    <t>person_grass_r</t>
  </si>
  <si>
    <t>person_dirt_l</t>
  </si>
  <si>
    <t>person_dirt_r</t>
  </si>
  <si>
    <t>sapphira_stone_u</t>
  </si>
  <si>
    <t>sapphira_stone_d</t>
  </si>
  <si>
    <t>sapphira_sand_u</t>
  </si>
  <si>
    <t>sapphira_sand_d</t>
  </si>
  <si>
    <t>sapphira_grass_u</t>
  </si>
  <si>
    <t>sapphira_grass_d</t>
  </si>
  <si>
    <t>sapphira_dirt_u</t>
  </si>
  <si>
    <t>sapphira_dirt_d</t>
  </si>
  <si>
    <t>find blunt sword</t>
  </si>
  <si>
    <t>dungeons</t>
  </si>
  <si>
    <t>defeat king heath</t>
  </si>
  <si>
    <t>castle</t>
  </si>
  <si>
    <t>find crystal 1</t>
  </si>
  <si>
    <t>find wooden shield</t>
  </si>
  <si>
    <t>buy light armor</t>
  </si>
  <si>
    <t>desert</t>
  </si>
  <si>
    <t>needs ring of might, but shouldn't?</t>
  </si>
  <si>
    <t>defeat dezemon</t>
  </si>
  <si>
    <t>find crystal 2</t>
  </si>
  <si>
    <t>buy superior sword</t>
  </si>
  <si>
    <t>defeat wendeg</t>
  </si>
  <si>
    <t>find crystal 3</t>
  </si>
  <si>
    <t>buy aqua boots</t>
  </si>
  <si>
    <t>defeat belkath</t>
  </si>
  <si>
    <t>find crystal 4</t>
  </si>
  <si>
    <t>buy ring of might</t>
  </si>
  <si>
    <t>buy iron shield</t>
  </si>
  <si>
    <t>buy heavy armor</t>
  </si>
  <si>
    <t>buy ring of thunder</t>
  </si>
  <si>
    <t>buy legendary sword</t>
  </si>
  <si>
    <t>defeat anazar</t>
  </si>
  <si>
    <t>find crystal 5</t>
  </si>
  <si>
    <t>buy winged boots</t>
  </si>
  <si>
    <t>AI</t>
  </si>
  <si>
    <t>KnightNoShoot</t>
  </si>
  <si>
    <t>KnightAim</t>
  </si>
  <si>
    <t>PigmySkeletonJump</t>
  </si>
  <si>
    <t>SPRITE ID</t>
  </si>
  <si>
    <t>AI PTR</t>
  </si>
  <si>
    <t>sprOrb</t>
  </si>
  <si>
    <t>1 health orb 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</si>
</sst>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7" tint="0.39994506668294322"/>
      </left>
      <right style="thick">
        <color theme="7" tint="0.39994506668294322"/>
      </right>
      <top style="thick">
        <color theme="7" tint="0.39994506668294322"/>
      </top>
      <bottom style="thick">
        <color theme="7" tint="0.39994506668294322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5" tint="-0.499984740745262"/>
      </left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14" borderId="26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14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28" xfId="0" applyFont="1" applyFill="1" applyBorder="1" applyAlignment="1">
      <alignment horizontal="center" vertical="center"/>
    </xf>
    <xf numFmtId="0" fontId="3" fillId="14" borderId="27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center" vertical="center"/>
    </xf>
    <xf numFmtId="0" fontId="3" fillId="19" borderId="28" xfId="0" applyFont="1" applyFill="1" applyBorder="1" applyAlignment="1">
      <alignment horizontal="center" vertical="center"/>
    </xf>
    <xf numFmtId="0" fontId="3" fillId="19" borderId="29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/>
    </xf>
    <xf numFmtId="0" fontId="1" fillId="20" borderId="0" xfId="0" applyFont="1" applyFill="1"/>
    <xf numFmtId="0" fontId="0" fillId="0" borderId="0" xfId="0" applyFill="1"/>
  </cellXfs>
  <cellStyles count="1">
    <cellStyle name="Normal" xfId="0" builtinId="0"/>
  </cellStyles>
  <dxfs count="26"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71D44-C2BA-4F23-8C5A-A8978BCB35C5}" name="Table1" displayName="Table1" ref="A1:C46" totalsRowCount="1" headerRowDxfId="25">
  <tableColumns count="3">
    <tableColumn id="1" xr3:uid="{10FB2FF1-FB7F-443A-A40A-DA097C139596}" name="AREA NAME" dataDxfId="24" totalsRowDxfId="23"/>
    <tableColumn id="2" xr3:uid="{50F90C96-59DB-4A6B-A595-80E6750CE8E7}" name="AREA ID#" dataDxfId="22" totalsRowDxfId="21"/>
    <tableColumn id="4" xr3:uid="{E786B1B8-2770-4D6A-B42F-288DCDD95012}" name="NUM MAPS" totalsRowFunction="sum" dataDxfId="20" totalsRowDxfId="19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16EFEC-9758-4B46-96D1-8CDDD9326686}" name="Table13" displayName="Table13" ref="A1:I30" totalsRowCount="1" headerRowDxfId="18">
  <tableColumns count="9">
    <tableColumn id="1" xr3:uid="{397DA85B-1465-44B0-8B5E-927F55226165}" name="ID" dataDxfId="17" totalsRowDxfId="16"/>
    <tableColumn id="2" xr3:uid="{21D0092E-BD95-4C66-9B88-0622B2B1A000}" name="CONTENTS" dataDxfId="15" totalsRowDxfId="14"/>
    <tableColumn id="3" xr3:uid="{76A2CF15-7D10-4F2E-8D54-5513E8B6D965}" name="COST" dataDxfId="13" totalsRowDxfId="12"/>
    <tableColumn id="4" xr3:uid="{C6908657-ACD0-4BB9-96DA-DA85F1E71FAC}" name="DEFINE" dataDxfId="11" totalsRowDxfId="10">
      <calculatedColumnFormula>IF(Table13[[#This Row],[COST]]&lt;&gt;"",LEFT("COST_"&amp;UPPER(SUBSTITUTE(Table13[[#This Row],[CONTENTS]]," ","_"))&amp;"                                             ",39)&amp;" = "&amp;Table13[[#This Row],[COST]],"")</calculatedColumnFormula>
    </tableColumn>
    <tableColumn id="5" xr3:uid="{27DBBF91-1089-4B4C-985B-9DF09E5A98E6}" name="TEXT" dataDxfId="9">
      <calculatedColumnFormula>IF(Table13[[#This Row],[COST]]&lt;&gt;"",LEFT("#define GOLDTXT_"&amp;UPPER(SUBSTITUTE(Table13[[#This Row],[CONTENTS]]," ","_"))&amp;"                    ",39)&amp;" """&amp;Table13[[#This Row],[COST]]&amp;"""","")</calculatedColumnFormula>
    </tableColumn>
    <tableColumn id="6" xr3:uid="{D6107927-B185-464C-A889-86FD44117BCC}" name="AREA"/>
    <tableColumn id="8" xr3:uid="{9304EF7B-4821-4FF4-8A97-FB288F060DBD}" name="ITEMS PREREQ"/>
    <tableColumn id="9" xr3:uid="{7D72B833-2378-4BF6-83E5-385F53705D42}" name="QTY" dataDxfId="8"/>
    <tableColumn id="7" xr3:uid="{8268B1DD-C821-462C-B25A-D2AEC155E8B0}" name="CHANGE QTY" totalsRowFunction="sum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8E5E63-A5BD-4CEF-B321-F525F295330B}" name="Table16" displayName="Table16" ref="A1:C26" totalsRowCount="1" headerRowDxfId="7">
  <tableColumns count="3">
    <tableColumn id="1" xr3:uid="{9566D6AF-09E7-4367-B9B6-E1E0DD5A4E78}" name="LABEL"/>
    <tableColumn id="2" xr3:uid="{2CDADE9A-1478-45FE-B348-28A3D6EB26CC}" name="SIZE" totalsRowFunction="sum"/>
    <tableColumn id="3" xr3:uid="{61252F0E-7877-4857-BB16-DE5D3291091A}" name="DESCRIPTION" totalsRowFunction="custom">
      <totalsRowFormula>69090-Table16[[#Totals],[SIZE]]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897EF-5150-457B-A0DC-5285A814BBF1}" name="Table14" displayName="Table14" ref="A16:C28" totalsRowCount="1">
  <tableColumns count="3">
    <tableColumn id="1" xr3:uid="{9E841DCF-CDEC-45B2-AB63-CFC85137ACA7}" name="DATA" dataDxfId="6" totalsRowDxfId="5"/>
    <tableColumn id="2" xr3:uid="{FF2971F0-B477-4372-BD11-93F70B70FF36}" name="SIZE" totalsRowFunction="sum" dataDxfId="4" totalsRowDxfId="3"/>
    <tableColumn id="3" xr3:uid="{FE328D91-A64F-4A6E-9717-E911BA07D6BE}" name="NOTES" dataDxfId="2" totalsRow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B41FD9-4D24-46D4-A3A4-F067B3B594F1}" name="Table3" displayName="Table3" ref="A1:B12" totalsRowShown="0">
  <tableColumns count="2">
    <tableColumn id="1" xr3:uid="{E73A54D4-289C-411F-A20E-9226FF3BCC9E}" name="FILE #" dataDxfId="0"/>
    <tableColumn id="3" xr3:uid="{33DC8B37-B0D0-4FED-81DC-7E9AF53C718F}" name="CONTENT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6"/>
  <sheetViews>
    <sheetView zoomScale="80" zoomScaleNormal="80" workbookViewId="0"/>
  </sheetViews>
  <sheetFormatPr defaultRowHeight="15" x14ac:dyDescent="0.25"/>
  <cols>
    <col min="1" max="1" width="29.140625" customWidth="1"/>
    <col min="2" max="2" width="12.85546875" customWidth="1"/>
    <col min="3" max="3" width="15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>
        <v>1</v>
      </c>
      <c r="C2" s="1">
        <v>8</v>
      </c>
    </row>
    <row r="3" spans="1:3" x14ac:dyDescent="0.25">
      <c r="A3" s="2" t="s">
        <v>4</v>
      </c>
      <c r="B3" s="1">
        <v>2</v>
      </c>
      <c r="C3" s="1">
        <v>12</v>
      </c>
    </row>
    <row r="4" spans="1:3" x14ac:dyDescent="0.25">
      <c r="A4" s="3" t="s">
        <v>5</v>
      </c>
      <c r="B4" s="1">
        <v>3</v>
      </c>
      <c r="C4" s="1">
        <v>5</v>
      </c>
    </row>
    <row r="5" spans="1:3" x14ac:dyDescent="0.25">
      <c r="A5" s="2" t="s">
        <v>6</v>
      </c>
      <c r="B5" s="1">
        <v>4</v>
      </c>
      <c r="C5" s="1">
        <v>10</v>
      </c>
    </row>
    <row r="6" spans="1:3" x14ac:dyDescent="0.25">
      <c r="A6" s="2" t="s">
        <v>7</v>
      </c>
      <c r="B6" s="1">
        <v>5</v>
      </c>
      <c r="C6" s="1">
        <v>2</v>
      </c>
    </row>
    <row r="7" spans="1:3" x14ac:dyDescent="0.25">
      <c r="A7" s="2" t="s">
        <v>8</v>
      </c>
      <c r="B7" s="1">
        <v>6</v>
      </c>
      <c r="C7" s="1">
        <v>12</v>
      </c>
    </row>
    <row r="8" spans="1:3" x14ac:dyDescent="0.25">
      <c r="A8" s="2" t="s">
        <v>9</v>
      </c>
      <c r="B8" s="1">
        <v>7</v>
      </c>
      <c r="C8" s="1">
        <v>2</v>
      </c>
    </row>
    <row r="9" spans="1:3" x14ac:dyDescent="0.25">
      <c r="A9" s="2" t="s">
        <v>10</v>
      </c>
      <c r="B9" s="1">
        <v>8</v>
      </c>
      <c r="C9" s="1">
        <v>1</v>
      </c>
    </row>
    <row r="10" spans="1:3" x14ac:dyDescent="0.25">
      <c r="A10" s="2" t="s">
        <v>11</v>
      </c>
      <c r="B10" s="1">
        <v>9</v>
      </c>
      <c r="C10" s="1">
        <v>1</v>
      </c>
    </row>
    <row r="11" spans="1:3" x14ac:dyDescent="0.25">
      <c r="A11" s="3" t="s">
        <v>12</v>
      </c>
      <c r="B11" s="1">
        <v>10</v>
      </c>
      <c r="C11" s="1">
        <v>8</v>
      </c>
    </row>
    <row r="12" spans="1:3" x14ac:dyDescent="0.25">
      <c r="A12" s="2" t="s">
        <v>13</v>
      </c>
      <c r="B12" s="1">
        <v>11</v>
      </c>
      <c r="C12" s="1">
        <v>3</v>
      </c>
    </row>
    <row r="13" spans="1:3" x14ac:dyDescent="0.25">
      <c r="A13" s="2" t="s">
        <v>14</v>
      </c>
      <c r="B13" s="1">
        <v>12</v>
      </c>
      <c r="C13" s="1">
        <v>12</v>
      </c>
    </row>
    <row r="14" spans="1:3" x14ac:dyDescent="0.25">
      <c r="A14" s="2" t="s">
        <v>15</v>
      </c>
      <c r="B14" s="1">
        <v>13</v>
      </c>
      <c r="C14" s="1">
        <v>1</v>
      </c>
    </row>
    <row r="15" spans="1:3" x14ac:dyDescent="0.25">
      <c r="A15" s="2" t="s">
        <v>16</v>
      </c>
      <c r="B15" s="1">
        <v>14</v>
      </c>
      <c r="C15" s="1">
        <v>1</v>
      </c>
    </row>
    <row r="16" spans="1:3" x14ac:dyDescent="0.25">
      <c r="A16" s="2" t="s">
        <v>17</v>
      </c>
      <c r="B16" s="1">
        <v>15</v>
      </c>
      <c r="C16" s="1">
        <v>1</v>
      </c>
    </row>
    <row r="17" spans="1:3" x14ac:dyDescent="0.25">
      <c r="A17" s="3" t="s">
        <v>18</v>
      </c>
      <c r="B17" s="1">
        <v>16</v>
      </c>
      <c r="C17" s="1">
        <v>8</v>
      </c>
    </row>
    <row r="18" spans="1:3" x14ac:dyDescent="0.25">
      <c r="A18" s="2" t="s">
        <v>19</v>
      </c>
      <c r="B18" s="1">
        <v>17</v>
      </c>
      <c r="C18" s="1">
        <v>4</v>
      </c>
    </row>
    <row r="19" spans="1:3" x14ac:dyDescent="0.25">
      <c r="A19" s="2" t="s">
        <v>20</v>
      </c>
      <c r="B19" s="1">
        <v>18</v>
      </c>
      <c r="C19" s="1">
        <v>11</v>
      </c>
    </row>
    <row r="20" spans="1:3" x14ac:dyDescent="0.25">
      <c r="A20" s="2" t="s">
        <v>21</v>
      </c>
      <c r="B20" s="1">
        <v>19</v>
      </c>
      <c r="C20" s="1">
        <v>1</v>
      </c>
    </row>
    <row r="21" spans="1:3" x14ac:dyDescent="0.25">
      <c r="A21" s="2" t="s">
        <v>22</v>
      </c>
      <c r="B21" s="1">
        <v>20</v>
      </c>
      <c r="C21" s="1">
        <v>1</v>
      </c>
    </row>
    <row r="22" spans="1:3" x14ac:dyDescent="0.25">
      <c r="A22" s="2" t="s">
        <v>23</v>
      </c>
      <c r="B22" s="1">
        <v>21</v>
      </c>
      <c r="C22" s="1">
        <v>11</v>
      </c>
    </row>
    <row r="23" spans="1:3" x14ac:dyDescent="0.25">
      <c r="A23" s="2" t="s">
        <v>24</v>
      </c>
      <c r="B23" s="1">
        <v>22</v>
      </c>
      <c r="C23" s="1">
        <v>3</v>
      </c>
    </row>
    <row r="24" spans="1:3" x14ac:dyDescent="0.25">
      <c r="A24" s="2" t="s">
        <v>25</v>
      </c>
      <c r="B24" s="1">
        <v>23</v>
      </c>
      <c r="C24" s="1">
        <v>1</v>
      </c>
    </row>
    <row r="25" spans="1:3" x14ac:dyDescent="0.25">
      <c r="A25" s="3" t="s">
        <v>26</v>
      </c>
      <c r="B25" s="1">
        <v>24</v>
      </c>
      <c r="C25" s="1">
        <v>8</v>
      </c>
    </row>
    <row r="26" spans="1:3" x14ac:dyDescent="0.25">
      <c r="A26" s="2" t="s">
        <v>27</v>
      </c>
      <c r="B26" s="1">
        <v>25</v>
      </c>
      <c r="C26" s="1">
        <v>15</v>
      </c>
    </row>
    <row r="27" spans="1:3" x14ac:dyDescent="0.25">
      <c r="A27" s="2" t="s">
        <v>28</v>
      </c>
      <c r="B27" s="1">
        <v>26</v>
      </c>
      <c r="C27" s="1">
        <v>2</v>
      </c>
    </row>
    <row r="28" spans="1:3" x14ac:dyDescent="0.25">
      <c r="A28" s="2" t="s">
        <v>29</v>
      </c>
      <c r="B28" s="1">
        <v>27</v>
      </c>
      <c r="C28" s="1">
        <v>1</v>
      </c>
    </row>
    <row r="29" spans="1:3" x14ac:dyDescent="0.25">
      <c r="A29" s="3" t="s">
        <v>30</v>
      </c>
      <c r="B29" s="1">
        <v>28</v>
      </c>
      <c r="C29" s="1">
        <v>9</v>
      </c>
    </row>
    <row r="30" spans="1:3" x14ac:dyDescent="0.25">
      <c r="A30" s="2" t="s">
        <v>31</v>
      </c>
      <c r="B30" s="1">
        <v>29</v>
      </c>
      <c r="C30" s="1">
        <v>16</v>
      </c>
    </row>
    <row r="31" spans="1:3" x14ac:dyDescent="0.25">
      <c r="A31" s="2" t="s">
        <v>32</v>
      </c>
      <c r="B31" s="1">
        <v>30</v>
      </c>
      <c r="C31" s="1">
        <v>2</v>
      </c>
    </row>
    <row r="32" spans="1:3" x14ac:dyDescent="0.25">
      <c r="A32" s="2" t="s">
        <v>33</v>
      </c>
      <c r="B32" s="1">
        <v>31</v>
      </c>
      <c r="C32" s="1">
        <v>1</v>
      </c>
    </row>
    <row r="33" spans="1:3" x14ac:dyDescent="0.25">
      <c r="A33" s="3" t="s">
        <v>34</v>
      </c>
      <c r="B33" s="1">
        <v>32</v>
      </c>
      <c r="C33" s="1">
        <v>9</v>
      </c>
    </row>
    <row r="34" spans="1:3" x14ac:dyDescent="0.25">
      <c r="A34" s="2" t="s">
        <v>35</v>
      </c>
      <c r="B34" s="1">
        <v>33</v>
      </c>
      <c r="C34" s="1">
        <v>5</v>
      </c>
    </row>
    <row r="35" spans="1:3" x14ac:dyDescent="0.25">
      <c r="A35" s="2" t="s">
        <v>36</v>
      </c>
      <c r="B35" s="1">
        <v>34</v>
      </c>
      <c r="C35" s="1">
        <v>1</v>
      </c>
    </row>
    <row r="36" spans="1:3" x14ac:dyDescent="0.25">
      <c r="A36" s="2" t="s">
        <v>37</v>
      </c>
      <c r="B36" s="1">
        <v>35</v>
      </c>
      <c r="C36" s="1">
        <v>16</v>
      </c>
    </row>
    <row r="37" spans="1:3" x14ac:dyDescent="0.25">
      <c r="A37" s="2" t="s">
        <v>38</v>
      </c>
      <c r="B37" s="1">
        <v>36</v>
      </c>
      <c r="C37" s="1">
        <v>1</v>
      </c>
    </row>
    <row r="38" spans="1:3" x14ac:dyDescent="0.25">
      <c r="A38" s="2" t="s">
        <v>39</v>
      </c>
      <c r="B38" s="1">
        <v>37</v>
      </c>
      <c r="C38" s="1">
        <v>2</v>
      </c>
    </row>
    <row r="39" spans="1:3" x14ac:dyDescent="0.25">
      <c r="A39" s="2" t="s">
        <v>40</v>
      </c>
      <c r="B39" s="1">
        <v>38</v>
      </c>
      <c r="C39" s="1">
        <v>1</v>
      </c>
    </row>
    <row r="40" spans="1:3" x14ac:dyDescent="0.25">
      <c r="A40" s="3" t="s">
        <v>41</v>
      </c>
      <c r="B40" s="1">
        <v>39</v>
      </c>
      <c r="C40" s="1">
        <v>10</v>
      </c>
    </row>
    <row r="41" spans="1:3" x14ac:dyDescent="0.25">
      <c r="A41" s="2" t="s">
        <v>42</v>
      </c>
      <c r="B41" s="1">
        <v>40</v>
      </c>
      <c r="C41" s="1">
        <v>2</v>
      </c>
    </row>
    <row r="42" spans="1:3" x14ac:dyDescent="0.25">
      <c r="A42" s="2" t="s">
        <v>43</v>
      </c>
      <c r="B42" s="1">
        <v>41</v>
      </c>
      <c r="C42" s="1">
        <v>17</v>
      </c>
    </row>
    <row r="43" spans="1:3" x14ac:dyDescent="0.25">
      <c r="A43" s="2" t="s">
        <v>44</v>
      </c>
      <c r="B43" s="1">
        <v>42</v>
      </c>
      <c r="C43" s="1">
        <v>1</v>
      </c>
    </row>
    <row r="44" spans="1:3" x14ac:dyDescent="0.25">
      <c r="A44" s="2" t="s">
        <v>45</v>
      </c>
      <c r="B44" s="1">
        <v>43</v>
      </c>
      <c r="C44" s="1">
        <v>2</v>
      </c>
    </row>
    <row r="45" spans="1:3" x14ac:dyDescent="0.25">
      <c r="A45" s="3" t="s">
        <v>46</v>
      </c>
      <c r="B45" s="1">
        <v>44</v>
      </c>
      <c r="C45" s="1">
        <v>15</v>
      </c>
    </row>
    <row r="46" spans="1:3" x14ac:dyDescent="0.25">
      <c r="A46" s="2"/>
      <c r="B46" s="1"/>
      <c r="C46" s="1">
        <f>SUBTOTAL(109,Table1[NUM MAPS])</f>
        <v>255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251F-1F85-4B11-AE75-1E04D8D1D00B}">
  <dimension ref="A1:C21"/>
  <sheetViews>
    <sheetView workbookViewId="0"/>
  </sheetViews>
  <sheetFormatPr defaultRowHeight="15" x14ac:dyDescent="0.25"/>
  <cols>
    <col min="1" max="1" width="21.42578125" customWidth="1"/>
    <col min="2" max="2" width="18.85546875" customWidth="1"/>
  </cols>
  <sheetData>
    <row r="1" spans="1:3" x14ac:dyDescent="0.25">
      <c r="A1" t="s">
        <v>495</v>
      </c>
      <c r="B1" t="s">
        <v>496</v>
      </c>
    </row>
    <row r="2" spans="1:3" x14ac:dyDescent="0.25">
      <c r="A2" t="s">
        <v>497</v>
      </c>
      <c r="B2" t="s">
        <v>498</v>
      </c>
    </row>
    <row r="3" spans="1:3" x14ac:dyDescent="0.25">
      <c r="A3" t="s">
        <v>499</v>
      </c>
      <c r="B3" t="s">
        <v>498</v>
      </c>
    </row>
    <row r="4" spans="1:3" x14ac:dyDescent="0.25">
      <c r="A4" t="s">
        <v>500</v>
      </c>
      <c r="B4" t="s">
        <v>64</v>
      </c>
    </row>
    <row r="5" spans="1:3" x14ac:dyDescent="0.25">
      <c r="A5" t="s">
        <v>501</v>
      </c>
      <c r="B5" t="s">
        <v>502</v>
      </c>
      <c r="C5" t="s">
        <v>503</v>
      </c>
    </row>
    <row r="6" spans="1:3" x14ac:dyDescent="0.25">
      <c r="A6" t="s">
        <v>504</v>
      </c>
      <c r="B6" t="s">
        <v>502</v>
      </c>
    </row>
    <row r="7" spans="1:3" x14ac:dyDescent="0.25">
      <c r="A7" t="s">
        <v>505</v>
      </c>
      <c r="B7" t="s">
        <v>502</v>
      </c>
    </row>
    <row r="8" spans="1:3" x14ac:dyDescent="0.25">
      <c r="A8" t="s">
        <v>506</v>
      </c>
      <c r="B8" t="s">
        <v>60</v>
      </c>
    </row>
    <row r="9" spans="1:3" x14ac:dyDescent="0.25">
      <c r="A9" t="s">
        <v>507</v>
      </c>
      <c r="B9" t="s">
        <v>60</v>
      </c>
    </row>
    <row r="10" spans="1:3" x14ac:dyDescent="0.25">
      <c r="A10" t="s">
        <v>508</v>
      </c>
      <c r="B10" t="s">
        <v>60</v>
      </c>
    </row>
    <row r="11" spans="1:3" x14ac:dyDescent="0.25">
      <c r="A11" t="s">
        <v>509</v>
      </c>
      <c r="B11" t="s">
        <v>74</v>
      </c>
    </row>
    <row r="12" spans="1:3" x14ac:dyDescent="0.25">
      <c r="A12" t="s">
        <v>510</v>
      </c>
      <c r="B12" t="s">
        <v>74</v>
      </c>
    </row>
    <row r="13" spans="1:3" x14ac:dyDescent="0.25">
      <c r="A13" t="s">
        <v>511</v>
      </c>
      <c r="B13" t="s">
        <v>74</v>
      </c>
    </row>
    <row r="14" spans="1:3" x14ac:dyDescent="0.25">
      <c r="A14" t="s">
        <v>512</v>
      </c>
      <c r="B14" t="s">
        <v>79</v>
      </c>
    </row>
    <row r="15" spans="1:3" x14ac:dyDescent="0.25">
      <c r="A15" t="s">
        <v>513</v>
      </c>
      <c r="B15" t="s">
        <v>66</v>
      </c>
    </row>
    <row r="16" spans="1:3" x14ac:dyDescent="0.25">
      <c r="A16" t="s">
        <v>514</v>
      </c>
      <c r="B16" t="s">
        <v>81</v>
      </c>
    </row>
    <row r="17" spans="1:2" x14ac:dyDescent="0.25">
      <c r="A17" t="s">
        <v>515</v>
      </c>
      <c r="B17" t="s">
        <v>62</v>
      </c>
    </row>
    <row r="18" spans="1:2" x14ac:dyDescent="0.25">
      <c r="A18" t="s">
        <v>516</v>
      </c>
      <c r="B18" t="s">
        <v>71</v>
      </c>
    </row>
    <row r="19" spans="1:2" x14ac:dyDescent="0.25">
      <c r="A19" t="s">
        <v>517</v>
      </c>
      <c r="B19" t="s">
        <v>62</v>
      </c>
    </row>
    <row r="20" spans="1:2" x14ac:dyDescent="0.25">
      <c r="A20" t="s">
        <v>518</v>
      </c>
      <c r="B20" t="s">
        <v>62</v>
      </c>
    </row>
    <row r="21" spans="1:2" x14ac:dyDescent="0.25">
      <c r="A21" t="s">
        <v>519</v>
      </c>
      <c r="B21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D1C2-48A1-44B1-A74C-DF644F6046C8}">
  <sheetPr codeName="Sheet5"/>
  <dimension ref="A1:C28"/>
  <sheetViews>
    <sheetView workbookViewId="0"/>
  </sheetViews>
  <sheetFormatPr defaultRowHeight="15" x14ac:dyDescent="0.25"/>
  <cols>
    <col min="1" max="1" width="31.28515625" bestFit="1" customWidth="1"/>
    <col min="3" max="3" width="35.42578125" customWidth="1"/>
  </cols>
  <sheetData>
    <row r="1" spans="1:3" x14ac:dyDescent="0.25">
      <c r="A1" s="2" t="s">
        <v>144</v>
      </c>
      <c r="B1" s="1">
        <v>1</v>
      </c>
      <c r="C1" s="2" t="s">
        <v>145</v>
      </c>
    </row>
    <row r="2" spans="1:3" x14ac:dyDescent="0.25">
      <c r="A2" s="2" t="s">
        <v>112</v>
      </c>
      <c r="B2" s="1">
        <v>300</v>
      </c>
      <c r="C2" s="2" t="s">
        <v>146</v>
      </c>
    </row>
    <row r="3" spans="1:3" x14ac:dyDescent="0.25">
      <c r="A3" s="2" t="s">
        <v>147</v>
      </c>
      <c r="B3" s="1" t="s">
        <v>148</v>
      </c>
      <c r="C3" s="2" t="s">
        <v>149</v>
      </c>
    </row>
    <row r="4" spans="1:3" x14ac:dyDescent="0.25">
      <c r="A4" s="2"/>
      <c r="B4" s="1"/>
      <c r="C4" s="2"/>
    </row>
    <row r="5" spans="1:3" x14ac:dyDescent="0.25">
      <c r="A5" s="2"/>
      <c r="B5" s="1"/>
      <c r="C5" s="2"/>
    </row>
    <row r="6" spans="1:3" x14ac:dyDescent="0.25">
      <c r="A6" s="2"/>
      <c r="B6" s="1"/>
      <c r="C6" s="2"/>
    </row>
    <row r="7" spans="1:3" x14ac:dyDescent="0.25">
      <c r="A7" s="2"/>
      <c r="B7" s="1"/>
      <c r="C7" s="2"/>
    </row>
    <row r="8" spans="1:3" x14ac:dyDescent="0.25">
      <c r="A8" s="2"/>
      <c r="B8" s="1"/>
      <c r="C8" s="2"/>
    </row>
    <row r="9" spans="1:3" x14ac:dyDescent="0.25">
      <c r="A9" s="2"/>
      <c r="B9" s="1"/>
      <c r="C9" s="2"/>
    </row>
    <row r="10" spans="1:3" x14ac:dyDescent="0.25">
      <c r="A10" s="2"/>
      <c r="B10" s="1"/>
      <c r="C10" s="2"/>
    </row>
    <row r="11" spans="1:3" x14ac:dyDescent="0.25">
      <c r="A11" s="2"/>
      <c r="B11" s="1"/>
      <c r="C11" s="2"/>
    </row>
    <row r="12" spans="1:3" x14ac:dyDescent="0.25">
      <c r="A12" s="2"/>
      <c r="B12" s="1"/>
      <c r="C12" s="2"/>
    </row>
    <row r="13" spans="1:3" x14ac:dyDescent="0.25">
      <c r="A13" s="2"/>
      <c r="B13" s="1"/>
      <c r="C13" s="2"/>
    </row>
    <row r="14" spans="1:3" x14ac:dyDescent="0.25">
      <c r="A14" s="2"/>
      <c r="B14" s="1"/>
      <c r="C14" s="2"/>
    </row>
    <row r="15" spans="1:3" x14ac:dyDescent="0.25">
      <c r="A15" s="2" t="s">
        <v>150</v>
      </c>
      <c r="B15" s="1"/>
      <c r="C15" s="2"/>
    </row>
    <row r="16" spans="1:3" x14ac:dyDescent="0.25">
      <c r="A16" s="2" t="s">
        <v>151</v>
      </c>
      <c r="B16" s="1" t="s">
        <v>118</v>
      </c>
      <c r="C16" s="2" t="s">
        <v>119</v>
      </c>
    </row>
    <row r="17" spans="1:3" x14ac:dyDescent="0.25">
      <c r="A17" s="2" t="s">
        <v>152</v>
      </c>
      <c r="B17" s="1">
        <v>192</v>
      </c>
      <c r="C17" s="2" t="s">
        <v>153</v>
      </c>
    </row>
    <row r="18" spans="1:3" x14ac:dyDescent="0.25">
      <c r="A18" s="2" t="s">
        <v>154</v>
      </c>
      <c r="B18" s="1">
        <v>1</v>
      </c>
      <c r="C18" s="2"/>
    </row>
    <row r="19" spans="1:3" x14ac:dyDescent="0.25">
      <c r="A19" s="2" t="s">
        <v>155</v>
      </c>
      <c r="B19" s="1">
        <v>1</v>
      </c>
      <c r="C19" s="2"/>
    </row>
    <row r="20" spans="1:3" x14ac:dyDescent="0.25">
      <c r="A20" s="2" t="s">
        <v>156</v>
      </c>
      <c r="B20" s="1">
        <v>1</v>
      </c>
      <c r="C20" s="2"/>
    </row>
    <row r="21" spans="1:3" x14ac:dyDescent="0.25">
      <c r="A21" s="2" t="s">
        <v>157</v>
      </c>
      <c r="B21" s="1">
        <v>1</v>
      </c>
      <c r="C21" s="2"/>
    </row>
    <row r="22" spans="1:3" x14ac:dyDescent="0.25">
      <c r="A22" s="2" t="s">
        <v>158</v>
      </c>
      <c r="B22" s="1">
        <v>1</v>
      </c>
      <c r="C22" s="2"/>
    </row>
    <row r="23" spans="1:3" x14ac:dyDescent="0.25">
      <c r="A23" s="2" t="s">
        <v>159</v>
      </c>
      <c r="B23" s="1">
        <v>16</v>
      </c>
      <c r="C23" s="2" t="s">
        <v>160</v>
      </c>
    </row>
    <row r="24" spans="1:3" x14ac:dyDescent="0.25">
      <c r="A24" s="2" t="s">
        <v>161</v>
      </c>
      <c r="B24" s="1">
        <v>1</v>
      </c>
      <c r="C24" s="2"/>
    </row>
    <row r="25" spans="1:3" x14ac:dyDescent="0.25">
      <c r="A25" s="2" t="s">
        <v>162</v>
      </c>
      <c r="B25" s="1">
        <v>8</v>
      </c>
      <c r="C25" s="2" t="s">
        <v>163</v>
      </c>
    </row>
    <row r="26" spans="1:3" x14ac:dyDescent="0.25">
      <c r="A26" s="2" t="s">
        <v>164</v>
      </c>
      <c r="B26" s="1">
        <v>1</v>
      </c>
      <c r="C26" s="2"/>
    </row>
    <row r="27" spans="1:3" x14ac:dyDescent="0.25">
      <c r="A27" s="2" t="s">
        <v>165</v>
      </c>
      <c r="B27" s="1">
        <v>1</v>
      </c>
      <c r="C27" s="2"/>
    </row>
    <row r="28" spans="1:3" x14ac:dyDescent="0.25">
      <c r="A28" s="2"/>
      <c r="B28" s="1">
        <f>SUBTOTAL(109,Table14[SIZE])</f>
        <v>224</v>
      </c>
      <c r="C28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D3F3-D8AF-400D-898E-459661EDAC2D}">
  <sheetPr codeName="Sheet6"/>
  <dimension ref="A1:B12"/>
  <sheetViews>
    <sheetView workbookViewId="0"/>
  </sheetViews>
  <sheetFormatPr defaultRowHeight="15" x14ac:dyDescent="0.25"/>
  <cols>
    <col min="1" max="1" width="10.85546875" customWidth="1"/>
    <col min="2" max="2" width="35.42578125" customWidth="1"/>
  </cols>
  <sheetData>
    <row r="1" spans="1:2" x14ac:dyDescent="0.25">
      <c r="A1" s="6" t="s">
        <v>166</v>
      </c>
      <c r="B1" s="1" t="s">
        <v>48</v>
      </c>
    </row>
    <row r="2" spans="1:2" x14ac:dyDescent="0.25">
      <c r="A2" s="6">
        <v>0</v>
      </c>
      <c r="B2" t="s">
        <v>167</v>
      </c>
    </row>
    <row r="3" spans="1:2" x14ac:dyDescent="0.25">
      <c r="A3" s="6">
        <v>1</v>
      </c>
      <c r="B3" t="s">
        <v>168</v>
      </c>
    </row>
    <row r="4" spans="1:2" x14ac:dyDescent="0.25">
      <c r="A4" s="6">
        <v>2</v>
      </c>
      <c r="B4" t="s">
        <v>169</v>
      </c>
    </row>
    <row r="5" spans="1:2" x14ac:dyDescent="0.25">
      <c r="A5" s="6" t="s">
        <v>170</v>
      </c>
      <c r="B5" t="s">
        <v>171</v>
      </c>
    </row>
    <row r="6" spans="1:2" x14ac:dyDescent="0.25">
      <c r="A6" s="6" t="s">
        <v>172</v>
      </c>
      <c r="B6" t="s">
        <v>173</v>
      </c>
    </row>
    <row r="7" spans="1:2" x14ac:dyDescent="0.25">
      <c r="A7" s="6"/>
    </row>
    <row r="8" spans="1:2" x14ac:dyDescent="0.25">
      <c r="A8" s="6"/>
    </row>
    <row r="9" spans="1:2" x14ac:dyDescent="0.25">
      <c r="A9" s="6"/>
    </row>
    <row r="10" spans="1:2" x14ac:dyDescent="0.25">
      <c r="A10" s="6"/>
    </row>
    <row r="11" spans="1:2" x14ac:dyDescent="0.25">
      <c r="A11" s="6"/>
    </row>
    <row r="12" spans="1:2" x14ac:dyDescent="0.25">
      <c r="A12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835D-BB0B-4C22-97EF-BD66B01F311E}">
  <sheetPr codeName="Sheet2"/>
  <dimension ref="A1:I30"/>
  <sheetViews>
    <sheetView workbookViewId="0"/>
  </sheetViews>
  <sheetFormatPr defaultRowHeight="15" x14ac:dyDescent="0.25"/>
  <cols>
    <col min="1" max="1" width="6.42578125" customWidth="1"/>
    <col min="2" max="2" width="18.7109375" customWidth="1"/>
    <col min="3" max="3" width="8" customWidth="1"/>
    <col min="4" max="5" width="23.5703125" customWidth="1"/>
    <col min="6" max="6" width="27.140625" customWidth="1"/>
    <col min="7" max="7" width="18.28515625" customWidth="1"/>
    <col min="8" max="8" width="8.5703125" customWidth="1"/>
    <col min="9" max="9" width="16.85546875" customWidth="1"/>
  </cols>
  <sheetData>
    <row r="1" spans="1:9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5">
      <c r="A2" s="1">
        <v>0</v>
      </c>
      <c r="B2" s="2" t="s">
        <v>56</v>
      </c>
      <c r="C2" s="4"/>
      <c r="D2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2" t="str">
        <f>IF(Table13[[#This Row],[COST]]&lt;&gt;"",LEFT("#define GOLDTXT_"&amp;UPPER(SUBSTITUTE(Table13[[#This Row],[CONTENTS]]," ","_"))&amp;"                    ",39)&amp;" """&amp;Table13[[#This Row],[COST]]&amp;"""","")</f>
        <v/>
      </c>
    </row>
    <row r="3" spans="1:9" x14ac:dyDescent="0.25">
      <c r="A3" s="1">
        <v>1</v>
      </c>
      <c r="B3" s="2" t="s">
        <v>57</v>
      </c>
      <c r="C3" s="4"/>
      <c r="D3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3" t="str">
        <f>IF(Table13[[#This Row],[COST]]&lt;&gt;"",LEFT("#define GOLDTXT_"&amp;UPPER(SUBSTITUTE(Table13[[#This Row],[CONTENTS]]," ","_"))&amp;"                    ",39)&amp;" """&amp;Table13[[#This Row],[COST]]&amp;"""","")</f>
        <v/>
      </c>
      <c r="F3" t="s">
        <v>58</v>
      </c>
      <c r="H3">
        <v>1</v>
      </c>
      <c r="I3">
        <v>1</v>
      </c>
    </row>
    <row r="4" spans="1:9" x14ac:dyDescent="0.25">
      <c r="A4" s="1">
        <v>2</v>
      </c>
      <c r="B4" s="2" t="s">
        <v>59</v>
      </c>
      <c r="C4" s="4">
        <v>15000</v>
      </c>
      <c r="D4" t="str">
        <f>IF(Table13[[#This Row],[COST]]&lt;&gt;"",LEFT("COST_"&amp;UPPER(SUBSTITUTE(Table13[[#This Row],[CONTENTS]]," ","_"))&amp;"                                             ",39)&amp;" = "&amp;Table13[[#This Row],[COST]],"")</f>
        <v>COST_SUPERIOR_SWORD                     = 15000</v>
      </c>
      <c r="E4" t="str">
        <f>IF(Table13[[#This Row],[COST]]&lt;&gt;"",LEFT("#define GOLDTXT_"&amp;UPPER(SUBSTITUTE(Table13[[#This Row],[CONTENTS]]," ","_"))&amp;"                    ",39)&amp;" """&amp;Table13[[#This Row],[COST]]&amp;"""","")</f>
        <v>#define GOLDTXT_SUPERIOR_SWORD          "15000"</v>
      </c>
      <c r="F4" t="s">
        <v>60</v>
      </c>
      <c r="H4">
        <v>1</v>
      </c>
    </row>
    <row r="5" spans="1:9" x14ac:dyDescent="0.25">
      <c r="A5" s="1">
        <v>3</v>
      </c>
      <c r="B5" s="2" t="s">
        <v>61</v>
      </c>
      <c r="C5" s="4">
        <v>35000</v>
      </c>
      <c r="D5" t="str">
        <f>IF(Table13[[#This Row],[COST]]&lt;&gt;"",LEFT("COST_"&amp;UPPER(SUBSTITUTE(Table13[[#This Row],[CONTENTS]]," ","_"))&amp;"                                             ",39)&amp;" = "&amp;Table13[[#This Row],[COST]],"")</f>
        <v>COST_LEGENDARY_SWORD                    = 35000</v>
      </c>
      <c r="E5" t="str">
        <f>IF(Table13[[#This Row],[COST]]&lt;&gt;"",LEFT("#define GOLDTXT_"&amp;UPPER(SUBSTITUTE(Table13[[#This Row],[CONTENTS]]," ","_"))&amp;"                    ",39)&amp;" """&amp;Table13[[#This Row],[COST]]&amp;"""","")</f>
        <v>#define GOLDTXT_LEGENDARY_SWORD         "35000"</v>
      </c>
      <c r="F5" t="s">
        <v>62</v>
      </c>
      <c r="H5">
        <v>1</v>
      </c>
    </row>
    <row r="6" spans="1:9" x14ac:dyDescent="0.25">
      <c r="A6" s="1">
        <v>4</v>
      </c>
      <c r="B6" s="2" t="s">
        <v>63</v>
      </c>
      <c r="C6" s="4"/>
      <c r="D6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6" t="str">
        <f>IF(Table13[[#This Row],[COST]]&lt;&gt;"",LEFT("#define GOLDTXT_"&amp;UPPER(SUBSTITUTE(Table13[[#This Row],[CONTENTS]]," ","_"))&amp;"                    ",39)&amp;" """&amp;Table13[[#This Row],[COST]]&amp;"""","")</f>
        <v/>
      </c>
      <c r="F6" t="s">
        <v>64</v>
      </c>
      <c r="H6">
        <v>1</v>
      </c>
      <c r="I6">
        <v>1</v>
      </c>
    </row>
    <row r="7" spans="1:9" x14ac:dyDescent="0.25">
      <c r="A7" s="1">
        <v>5</v>
      </c>
      <c r="B7" s="2" t="s">
        <v>65</v>
      </c>
      <c r="C7" s="4">
        <v>22000</v>
      </c>
      <c r="D7" t="str">
        <f>IF(Table13[[#This Row],[COST]]&lt;&gt;"",LEFT("COST_"&amp;UPPER(SUBSTITUTE(Table13[[#This Row],[CONTENTS]]," ","_"))&amp;"                                             ",39)&amp;" = "&amp;Table13[[#This Row],[COST]],"")</f>
        <v>COST_IRON_SHIELD                        = 22000</v>
      </c>
      <c r="E7" t="str">
        <f>IF(Table13[[#This Row],[COST]]&lt;&gt;"",LEFT("#define GOLDTXT_"&amp;UPPER(SUBSTITUTE(Table13[[#This Row],[CONTENTS]]," ","_"))&amp;"                    ",39)&amp;" """&amp;Table13[[#This Row],[COST]]&amp;"""","")</f>
        <v>#define GOLDTXT_IRON_SHIELD             "22000"</v>
      </c>
      <c r="F7" t="s">
        <v>66</v>
      </c>
      <c r="H7">
        <v>1</v>
      </c>
    </row>
    <row r="8" spans="1:9" x14ac:dyDescent="0.25">
      <c r="A8" s="1">
        <v>6</v>
      </c>
      <c r="B8" s="2" t="s">
        <v>67</v>
      </c>
      <c r="C8" s="4">
        <v>10000</v>
      </c>
      <c r="D8" t="str">
        <f>IF(Table13[[#This Row],[COST]]&lt;&gt;"",LEFT("COST_"&amp;UPPER(SUBSTITUTE(Table13[[#This Row],[CONTENTS]]," ","_"))&amp;"                                             ",39)&amp;" = "&amp;Table13[[#This Row],[COST]],"")</f>
        <v>COST_LIGHT_ARMOR                        = 10000</v>
      </c>
      <c r="E8" t="str">
        <f>IF(Table13[[#This Row],[COST]]&lt;&gt;"",LEFT("#define GOLDTXT_"&amp;UPPER(SUBSTITUTE(Table13[[#This Row],[CONTENTS]]," ","_"))&amp;"                    ",39)&amp;" """&amp;Table13[[#This Row],[COST]]&amp;"""","")</f>
        <v>#define GOLDTXT_LIGHT_ARMOR             "10000"</v>
      </c>
      <c r="F8" t="s">
        <v>68</v>
      </c>
      <c r="G8" t="s">
        <v>69</v>
      </c>
      <c r="H8">
        <v>1</v>
      </c>
    </row>
    <row r="9" spans="1:9" x14ac:dyDescent="0.25">
      <c r="A9" s="1">
        <v>7</v>
      </c>
      <c r="B9" s="2" t="s">
        <v>70</v>
      </c>
      <c r="C9" s="4">
        <v>30000</v>
      </c>
      <c r="D9" t="str">
        <f>IF(Table13[[#This Row],[COST]]&lt;&gt;"",LEFT("COST_"&amp;UPPER(SUBSTITUTE(Table13[[#This Row],[CONTENTS]]," ","_"))&amp;"                                             ",39)&amp;" = "&amp;Table13[[#This Row],[COST]],"")</f>
        <v>COST_HEAVY_ARMOR                        = 30000</v>
      </c>
      <c r="E9" t="str">
        <f>IF(Table13[[#This Row],[COST]]&lt;&gt;"",LEFT("#define GOLDTXT_"&amp;UPPER(SUBSTITUTE(Table13[[#This Row],[CONTENTS]]," ","_"))&amp;"                    ",39)&amp;" """&amp;Table13[[#This Row],[COST]]&amp;"""","")</f>
        <v>#define GOLDTXT_HEAVY_ARMOR             "30000"</v>
      </c>
      <c r="F9" t="s">
        <v>71</v>
      </c>
      <c r="G9" t="s">
        <v>72</v>
      </c>
      <c r="H9">
        <v>1</v>
      </c>
    </row>
    <row r="10" spans="1:9" x14ac:dyDescent="0.25">
      <c r="A10" s="1">
        <v>8</v>
      </c>
      <c r="B10" s="2" t="s">
        <v>73</v>
      </c>
      <c r="C10" s="4">
        <v>20000</v>
      </c>
      <c r="D10" t="str">
        <f>IF(Table13[[#This Row],[COST]]&lt;&gt;"",LEFT("COST_"&amp;UPPER(SUBSTITUTE(Table13[[#This Row],[CONTENTS]]," ","_"))&amp;"                                             ",39)&amp;" = "&amp;Table13[[#This Row],[COST]],"")</f>
        <v>COST_AQUA_BOOTS                         = 20000</v>
      </c>
      <c r="E10" t="str">
        <f>IF(Table13[[#This Row],[COST]]&lt;&gt;"",LEFT("#define GOLDTXT_"&amp;UPPER(SUBSTITUTE(Table13[[#This Row],[CONTENTS]]," ","_"))&amp;"                    ",39)&amp;" """&amp;Table13[[#This Row],[COST]]&amp;"""","")</f>
        <v>#define GOLDTXT_AQUA_BOOTS              "20000"</v>
      </c>
      <c r="F10" t="s">
        <v>74</v>
      </c>
      <c r="H10">
        <v>1</v>
      </c>
    </row>
    <row r="11" spans="1:9" x14ac:dyDescent="0.25">
      <c r="A11" s="1">
        <v>9</v>
      </c>
      <c r="B11" s="2" t="s">
        <v>75</v>
      </c>
      <c r="C11" s="4">
        <v>40000</v>
      </c>
      <c r="D11" t="str">
        <f>IF(Table13[[#This Row],[COST]]&lt;&gt;"",LEFT("COST_"&amp;UPPER(SUBSTITUTE(Table13[[#This Row],[CONTENTS]]," ","_"))&amp;"                                             ",39)&amp;" = "&amp;Table13[[#This Row],[COST]],"")</f>
        <v>COST_WINGED_BOOTS                       = 40000</v>
      </c>
      <c r="E11" t="str">
        <f>IF(Table13[[#This Row],[COST]]&lt;&gt;"",LEFT("#define GOLDTXT_"&amp;UPPER(SUBSTITUTE(Table13[[#This Row],[CONTENTS]]," ","_"))&amp;"                    ",39)&amp;" """&amp;Table13[[#This Row],[COST]]&amp;"""","")</f>
        <v>#define GOLDTXT_WINGED_BOOTS            "40000"</v>
      </c>
      <c r="F11" t="s">
        <v>76</v>
      </c>
      <c r="G11" t="s">
        <v>77</v>
      </c>
      <c r="H11">
        <v>1</v>
      </c>
    </row>
    <row r="12" spans="1:9" x14ac:dyDescent="0.25">
      <c r="A12" s="1">
        <v>10</v>
      </c>
      <c r="B12" s="2" t="s">
        <v>78</v>
      </c>
      <c r="C12" s="4">
        <v>8000</v>
      </c>
      <c r="D12" t="str">
        <f>IF(Table13[[#This Row],[COST]]&lt;&gt;"",LEFT("COST_"&amp;UPPER(SUBSTITUTE(Table13[[#This Row],[CONTENTS]]," ","_"))&amp;"                                             ",39)&amp;" = "&amp;Table13[[#This Row],[COST]],"")</f>
        <v>COST_RING_OF_MIGHT                      = 8000</v>
      </c>
      <c r="E12" t="str">
        <f>IF(Table13[[#This Row],[COST]]&lt;&gt;"",LEFT("#define GOLDTXT_"&amp;UPPER(SUBSTITUTE(Table13[[#This Row],[CONTENTS]]," ","_"))&amp;"                    ",39)&amp;" """&amp;Table13[[#This Row],[COST]]&amp;"""","")</f>
        <v>#define GOLDTXT_RING_OF_MIGHT           "8000"</v>
      </c>
      <c r="F12" t="s">
        <v>79</v>
      </c>
      <c r="H12">
        <v>1</v>
      </c>
    </row>
    <row r="13" spans="1:9" x14ac:dyDescent="0.25">
      <c r="A13" s="1">
        <v>11</v>
      </c>
      <c r="B13" s="2" t="s">
        <v>80</v>
      </c>
      <c r="C13" s="4">
        <v>25000</v>
      </c>
      <c r="D13" t="str">
        <f>IF(Table13[[#This Row],[COST]]&lt;&gt;"",LEFT("COST_"&amp;UPPER(SUBSTITUTE(Table13[[#This Row],[CONTENTS]]," ","_"))&amp;"                                             ",39)&amp;" = "&amp;Table13[[#This Row],[COST]],"")</f>
        <v>COST_RING_OF_THUNDER                    = 25000</v>
      </c>
      <c r="E13" t="str">
        <f>IF(Table13[[#This Row],[COST]]&lt;&gt;"",LEFT("#define GOLDTXT_"&amp;UPPER(SUBSTITUTE(Table13[[#This Row],[CONTENTS]]," ","_"))&amp;"                    ",39)&amp;" """&amp;Table13[[#This Row],[COST]]&amp;"""","")</f>
        <v>#define GOLDTXT_RING_OF_THUNDER         "25000"</v>
      </c>
      <c r="F13" t="s">
        <v>81</v>
      </c>
      <c r="H13">
        <v>1</v>
      </c>
    </row>
    <row r="14" spans="1:9" x14ac:dyDescent="0.25">
      <c r="A14" s="1">
        <v>12</v>
      </c>
      <c r="B14" s="2" t="s">
        <v>82</v>
      </c>
      <c r="C14" s="4"/>
      <c r="D14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14" t="str">
        <f>IF(Table13[[#This Row],[COST]]&lt;&gt;"",LEFT("#define GOLDTXT_"&amp;UPPER(SUBSTITUTE(Table13[[#This Row],[CONTENTS]]," ","_"))&amp;"                    ",39)&amp;" """&amp;Table13[[#This Row],[COST]]&amp;"""","")</f>
        <v/>
      </c>
      <c r="H14">
        <v>26</v>
      </c>
      <c r="I14">
        <v>26</v>
      </c>
    </row>
    <row r="15" spans="1:9" x14ac:dyDescent="0.25">
      <c r="A15" s="1">
        <v>13</v>
      </c>
      <c r="B15" s="2" t="s">
        <v>83</v>
      </c>
      <c r="C15" s="4"/>
      <c r="D15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15" t="str">
        <f>IF(Table13[[#This Row],[COST]]&lt;&gt;"",LEFT("#define GOLDTXT_"&amp;UPPER(SUBSTITUTE(Table13[[#This Row],[CONTENTS]]," ","_"))&amp;"                    ",39)&amp;" """&amp;Table13[[#This Row],[COST]]&amp;"""","")</f>
        <v/>
      </c>
      <c r="H15">
        <v>1</v>
      </c>
      <c r="I15">
        <v>1</v>
      </c>
    </row>
    <row r="16" spans="1:9" x14ac:dyDescent="0.25">
      <c r="A16" s="1">
        <v>14</v>
      </c>
      <c r="B16" s="2" t="s">
        <v>84</v>
      </c>
      <c r="C16" s="4"/>
      <c r="D16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16" t="str">
        <f>IF(Table13[[#This Row],[COST]]&lt;&gt;"",LEFT("#define GOLDTXT_"&amp;UPPER(SUBSTITUTE(Table13[[#This Row],[CONTENTS]]," ","_"))&amp;"                    ",39)&amp;" """&amp;Table13[[#This Row],[COST]]&amp;"""","")</f>
        <v/>
      </c>
      <c r="H16">
        <v>1</v>
      </c>
      <c r="I16">
        <v>1</v>
      </c>
    </row>
    <row r="17" spans="1:9" x14ac:dyDescent="0.25">
      <c r="A17" s="1">
        <v>15</v>
      </c>
      <c r="B17" s="2" t="s">
        <v>85</v>
      </c>
      <c r="C17" s="4"/>
      <c r="D17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17" t="str">
        <f>IF(Table13[[#This Row],[COST]]&lt;&gt;"",LEFT("#define GOLDTXT_"&amp;UPPER(SUBSTITUTE(Table13[[#This Row],[CONTENTS]]," ","_"))&amp;"                    ",39)&amp;" """&amp;Table13[[#This Row],[COST]]&amp;"""","")</f>
        <v/>
      </c>
      <c r="H17">
        <v>1</v>
      </c>
      <c r="I17">
        <v>1</v>
      </c>
    </row>
    <row r="18" spans="1:9" x14ac:dyDescent="0.25">
      <c r="A18" s="1">
        <v>16</v>
      </c>
      <c r="B18" s="2" t="s">
        <v>86</v>
      </c>
      <c r="C18" s="4"/>
      <c r="D18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18" t="str">
        <f>IF(Table13[[#This Row],[COST]]&lt;&gt;"",LEFT("#define GOLDTXT_"&amp;UPPER(SUBSTITUTE(Table13[[#This Row],[CONTENTS]]," ","_"))&amp;"                    ",39)&amp;" """&amp;Table13[[#This Row],[COST]]&amp;"""","")</f>
        <v/>
      </c>
      <c r="H18">
        <v>1</v>
      </c>
      <c r="I18">
        <v>1</v>
      </c>
    </row>
    <row r="19" spans="1:9" x14ac:dyDescent="0.25">
      <c r="A19" s="1">
        <v>17</v>
      </c>
      <c r="B19" s="2" t="s">
        <v>87</v>
      </c>
      <c r="C19" s="4"/>
      <c r="D19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19" t="str">
        <f>IF(Table13[[#This Row],[COST]]&lt;&gt;"",LEFT("#define GOLDTXT_"&amp;UPPER(SUBSTITUTE(Table13[[#This Row],[CONTENTS]]," ","_"))&amp;"                    ",39)&amp;" """&amp;Table13[[#This Row],[COST]]&amp;"""","")</f>
        <v/>
      </c>
      <c r="H19">
        <v>1</v>
      </c>
      <c r="I19">
        <v>1</v>
      </c>
    </row>
    <row r="20" spans="1:9" x14ac:dyDescent="0.25">
      <c r="A20" s="1">
        <v>18</v>
      </c>
      <c r="B20" s="2" t="s">
        <v>88</v>
      </c>
      <c r="C20" s="4"/>
      <c r="D20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20" t="str">
        <f>IF(Table13[[#This Row],[COST]]&lt;&gt;"",LEFT("#define GOLDTXT_"&amp;UPPER(SUBSTITUTE(Table13[[#This Row],[CONTENTS]]," ","_"))&amp;"                    ",39)&amp;" """&amp;Table13[[#This Row],[COST]]&amp;"""","")</f>
        <v/>
      </c>
      <c r="H20">
        <v>1</v>
      </c>
      <c r="I20">
        <v>1</v>
      </c>
    </row>
    <row r="21" spans="1:9" x14ac:dyDescent="0.25">
      <c r="A21" s="1">
        <v>19</v>
      </c>
      <c r="B21" s="2" t="s">
        <v>89</v>
      </c>
      <c r="C21" s="4"/>
      <c r="D21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21" t="str">
        <f>IF(Table13[[#This Row],[COST]]&lt;&gt;"",LEFT("#define GOLDTXT_"&amp;UPPER(SUBSTITUTE(Table13[[#This Row],[CONTENTS]]," ","_"))&amp;"                    ",39)&amp;" """&amp;Table13[[#This Row],[COST]]&amp;"""","")</f>
        <v/>
      </c>
      <c r="H21">
        <v>1</v>
      </c>
      <c r="I21">
        <v>1</v>
      </c>
    </row>
    <row r="22" spans="1:9" x14ac:dyDescent="0.25">
      <c r="A22" s="1">
        <v>20</v>
      </c>
      <c r="B22" s="2" t="s">
        <v>90</v>
      </c>
      <c r="C22" s="4">
        <v>2000</v>
      </c>
      <c r="D22" t="str">
        <f>IF(Table13[[#This Row],[COST]]&lt;&gt;"",LEFT("COST_"&amp;UPPER(SUBSTITUTE(Table13[[#This Row],[CONTENTS]]," ","_"))&amp;"                                             ",39)&amp;" = "&amp;Table13[[#This Row],[COST]],"")</f>
        <v>COST_HEART_CONTAINER_1                  = 2000</v>
      </c>
      <c r="E22" t="str">
        <f>IF(Table13[[#This Row],[COST]]&lt;&gt;"",LEFT("#define GOLDTXT_"&amp;UPPER(SUBSTITUTE(Table13[[#This Row],[CONTENTS]]," ","_"))&amp;"                    ",39)&amp;" """&amp;Table13[[#This Row],[COST]]&amp;"""","")</f>
        <v>#define GOLDTXT_HEART_CONTAINER_1       "2000"</v>
      </c>
      <c r="F22" t="s">
        <v>91</v>
      </c>
      <c r="H22">
        <v>4</v>
      </c>
    </row>
    <row r="23" spans="1:9" x14ac:dyDescent="0.25">
      <c r="A23" s="1">
        <v>21</v>
      </c>
      <c r="B23" s="2" t="s">
        <v>92</v>
      </c>
      <c r="C23" s="4">
        <v>4000</v>
      </c>
      <c r="D23" t="str">
        <f>IF(Table13[[#This Row],[COST]]&lt;&gt;"",LEFT("COST_"&amp;UPPER(SUBSTITUTE(Table13[[#This Row],[CONTENTS]]," ","_"))&amp;"                                             ",39)&amp;" = "&amp;Table13[[#This Row],[COST]],"")</f>
        <v>COST_HEART_CONTAINER_2                  = 4000</v>
      </c>
      <c r="E23" t="str">
        <f>IF(Table13[[#This Row],[COST]]&lt;&gt;"",LEFT("#define GOLDTXT_"&amp;UPPER(SUBSTITUTE(Table13[[#This Row],[CONTENTS]]," ","_"))&amp;"                    ",39)&amp;" """&amp;Table13[[#This Row],[COST]]&amp;"""","")</f>
        <v>#define GOLDTXT_HEART_CONTAINER_2       "4000"</v>
      </c>
      <c r="F23" t="s">
        <v>93</v>
      </c>
      <c r="H23">
        <v>2</v>
      </c>
    </row>
    <row r="24" spans="1:9" x14ac:dyDescent="0.25">
      <c r="A24" s="1">
        <v>22</v>
      </c>
      <c r="B24" s="2" t="s">
        <v>94</v>
      </c>
      <c r="C24" s="4">
        <v>8000</v>
      </c>
      <c r="D24" t="str">
        <f>IF(Table13[[#This Row],[COST]]&lt;&gt;"",LEFT("COST_"&amp;UPPER(SUBSTITUTE(Table13[[#This Row],[CONTENTS]]," ","_"))&amp;"                                             ",39)&amp;" = "&amp;Table13[[#This Row],[COST]],"")</f>
        <v>COST_HEART_CONTAINER_3                  = 8000</v>
      </c>
      <c r="E24" t="str">
        <f>IF(Table13[[#This Row],[COST]]&lt;&gt;"",LEFT("#define GOLDTXT_"&amp;UPPER(SUBSTITUTE(Table13[[#This Row],[CONTENTS]]," ","_"))&amp;"                    ",39)&amp;" """&amp;Table13[[#This Row],[COST]]&amp;"""","")</f>
        <v>#define GOLDTXT_HEART_CONTAINER_3       "8000"</v>
      </c>
      <c r="F24" t="s">
        <v>95</v>
      </c>
      <c r="H24">
        <v>2</v>
      </c>
    </row>
    <row r="25" spans="1:9" x14ac:dyDescent="0.25">
      <c r="A25" s="1">
        <v>23</v>
      </c>
      <c r="B25" s="2" t="s">
        <v>96</v>
      </c>
      <c r="C25" s="4"/>
      <c r="D25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25" t="str">
        <f>IF(Table13[[#This Row],[COST]]&lt;&gt;"",LEFT("#define GOLDTXT_"&amp;UPPER(SUBSTITUTE(Table13[[#This Row],[CONTENTS]]," ","_"))&amp;"                    ",39)&amp;" """&amp;Table13[[#This Row],[COST]]&amp;"""","")</f>
        <v/>
      </c>
      <c r="H25">
        <v>12</v>
      </c>
      <c r="I25">
        <v>12</v>
      </c>
    </row>
    <row r="26" spans="1:9" x14ac:dyDescent="0.25">
      <c r="A26" s="1">
        <v>24</v>
      </c>
      <c r="B26" s="2" t="s">
        <v>97</v>
      </c>
      <c r="C26" s="4"/>
      <c r="D26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26" t="str">
        <f>IF(Table13[[#This Row],[COST]]&lt;&gt;"",LEFT("#define GOLDTXT_"&amp;UPPER(SUBSTITUTE(Table13[[#This Row],[CONTENTS]]," ","_"))&amp;"                    ",39)&amp;" """&amp;Table13[[#This Row],[COST]]&amp;"""","")</f>
        <v/>
      </c>
      <c r="H26">
        <v>12</v>
      </c>
      <c r="I26">
        <v>12</v>
      </c>
    </row>
    <row r="27" spans="1:9" x14ac:dyDescent="0.25">
      <c r="A27" s="1">
        <v>25</v>
      </c>
      <c r="B27" s="2" t="s">
        <v>98</v>
      </c>
      <c r="C27" s="4"/>
      <c r="D27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27" t="str">
        <f>IF(Table13[[#This Row],[COST]]&lt;&gt;"",LEFT("#define GOLDTXT_"&amp;UPPER(SUBSTITUTE(Table13[[#This Row],[CONTENTS]]," ","_"))&amp;"                    ",39)&amp;" """&amp;Table13[[#This Row],[COST]]&amp;"""","")</f>
        <v/>
      </c>
      <c r="F27" t="s">
        <v>99</v>
      </c>
      <c r="G27" t="s">
        <v>100</v>
      </c>
      <c r="H27">
        <v>2</v>
      </c>
      <c r="I27">
        <v>2</v>
      </c>
    </row>
    <row r="28" spans="1:9" x14ac:dyDescent="0.25">
      <c r="A28" s="1">
        <v>26</v>
      </c>
      <c r="B28" s="2" t="s">
        <v>101</v>
      </c>
      <c r="C28" s="4"/>
      <c r="D28" t="str">
        <f>IF(Table13[[#This Row],[COST]]&lt;&gt;"",LEFT("COST_"&amp;UPPER(SUBSTITUTE(Table13[[#This Row],[CONTENTS]]," ","_"))&amp;"                                             ",39)&amp;" = "&amp;Table13[[#This Row],[COST]],"")</f>
        <v/>
      </c>
      <c r="E28" t="str">
        <f>IF(Table13[[#This Row],[COST]]&lt;&gt;"",LEFT("#define GOLDTXT_"&amp;UPPER(SUBSTITUTE(Table13[[#This Row],[CONTENTS]]," ","_"))&amp;"                    ",39)&amp;" """&amp;Table13[[#This Row],[COST]]&amp;"""","")</f>
        <v/>
      </c>
      <c r="F28" t="s">
        <v>102</v>
      </c>
      <c r="H28">
        <v>6</v>
      </c>
      <c r="I28">
        <v>6</v>
      </c>
    </row>
    <row r="29" spans="1:9" x14ac:dyDescent="0.25">
      <c r="A29" s="1">
        <v>27</v>
      </c>
      <c r="B29" s="2" t="s">
        <v>103</v>
      </c>
      <c r="C29" s="4">
        <v>150</v>
      </c>
      <c r="D29" t="str">
        <f>IF(Table13[[#This Row],[COST]]&lt;&gt;"",LEFT("COST_"&amp;UPPER(SUBSTITUTE(Table13[[#This Row],[CONTENTS]]," ","_"))&amp;"                                             ",39)&amp;" = "&amp;Table13[[#This Row],[COST]],"")</f>
        <v>COST_WELL                               = 150</v>
      </c>
      <c r="E29" t="str">
        <f>IF(Table13[[#This Row],[COST]]&lt;&gt;"",LEFT("#define GOLDTXT_"&amp;UPPER(SUBSTITUTE(Table13[[#This Row],[CONTENTS]]," ","_"))&amp;"                    ",39)&amp;" """&amp;Table13[[#This Row],[COST]]&amp;"""","")</f>
        <v>#define GOLDTXT_WELL                    "150"</v>
      </c>
      <c r="H29">
        <v>9</v>
      </c>
    </row>
    <row r="30" spans="1:9" x14ac:dyDescent="0.25">
      <c r="A30" s="1"/>
      <c r="B30" s="2"/>
      <c r="C30" s="4"/>
      <c r="I30">
        <f>SUBTOTAL(109,Table13[CHANGE QTY])</f>
        <v>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1CB5-BFF8-46BD-AEAC-0B44DD444BCF}">
  <sheetPr codeName="Sheet3"/>
  <dimension ref="A1:B11"/>
  <sheetViews>
    <sheetView workbookViewId="0"/>
  </sheetViews>
  <sheetFormatPr defaultRowHeight="15" x14ac:dyDescent="0.25"/>
  <cols>
    <col min="1" max="1" width="12.5703125" customWidth="1"/>
    <col min="2" max="2" width="11.140625" customWidth="1"/>
  </cols>
  <sheetData>
    <row r="1" spans="1:2" x14ac:dyDescent="0.25">
      <c r="A1" t="s">
        <v>104</v>
      </c>
      <c r="B1">
        <v>5</v>
      </c>
    </row>
    <row r="2" spans="1:2" x14ac:dyDescent="0.25">
      <c r="A2" t="s">
        <v>105</v>
      </c>
      <c r="B2">
        <v>5</v>
      </c>
    </row>
    <row r="3" spans="1:2" x14ac:dyDescent="0.25">
      <c r="A3" t="s">
        <v>106</v>
      </c>
      <c r="B3">
        <v>4</v>
      </c>
    </row>
    <row r="4" spans="1:2" x14ac:dyDescent="0.25">
      <c r="A4" t="s">
        <v>107</v>
      </c>
      <c r="B4">
        <v>4</v>
      </c>
    </row>
    <row r="5" spans="1:2" x14ac:dyDescent="0.25">
      <c r="A5" t="s">
        <v>108</v>
      </c>
      <c r="B5">
        <v>3</v>
      </c>
    </row>
    <row r="6" spans="1:2" x14ac:dyDescent="0.25">
      <c r="A6" t="s">
        <v>109</v>
      </c>
      <c r="B6">
        <v>3</v>
      </c>
    </row>
    <row r="7" spans="1:2" x14ac:dyDescent="0.25">
      <c r="A7" t="s">
        <v>110</v>
      </c>
      <c r="B7">
        <v>3</v>
      </c>
    </row>
    <row r="8" spans="1:2" x14ac:dyDescent="0.25">
      <c r="A8" t="s">
        <v>111</v>
      </c>
      <c r="B8">
        <v>1</v>
      </c>
    </row>
    <row r="9" spans="1:2" x14ac:dyDescent="0.25">
      <c r="A9" t="s">
        <v>77</v>
      </c>
      <c r="B9">
        <v>4</v>
      </c>
    </row>
    <row r="10" spans="1:2" x14ac:dyDescent="0.25">
      <c r="A10" t="s">
        <v>112</v>
      </c>
      <c r="B10">
        <f>Table13[[#Totals],[CHANGE QTY]]</f>
        <v>67</v>
      </c>
    </row>
    <row r="11" spans="1:2" x14ac:dyDescent="0.25">
      <c r="B11" s="5">
        <f>SUM(B1:B10)</f>
        <v>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4F42-71F7-4902-99E7-FB418CCF026E}">
  <sheetPr codeName="Sheet4"/>
  <dimension ref="A1:I36"/>
  <sheetViews>
    <sheetView workbookViewId="0"/>
  </sheetViews>
  <sheetFormatPr defaultRowHeight="15" x14ac:dyDescent="0.25"/>
  <cols>
    <col min="1" max="1" width="9.42578125" bestFit="1" customWidth="1"/>
    <col min="2" max="2" width="13.5703125" customWidth="1"/>
    <col min="3" max="3" width="14.42578125" bestFit="1" customWidth="1"/>
    <col min="4" max="4" width="10.7109375" customWidth="1"/>
    <col min="5" max="5" width="11.28515625" customWidth="1"/>
    <col min="6" max="6" width="24.5703125" customWidth="1"/>
    <col min="7" max="7" width="6.85546875" customWidth="1"/>
    <col min="8" max="8" width="23.85546875" customWidth="1"/>
    <col min="9" max="9" width="25.5703125" bestFit="1" customWidth="1"/>
  </cols>
  <sheetData>
    <row r="1" spans="1:9" x14ac:dyDescent="0.25">
      <c r="A1" s="1" t="s">
        <v>113</v>
      </c>
      <c r="B1" s="1" t="s">
        <v>524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520</v>
      </c>
      <c r="I1" s="1" t="s">
        <v>525</v>
      </c>
    </row>
    <row r="2" spans="1:9" x14ac:dyDescent="0.25">
      <c r="A2" s="1">
        <v>1</v>
      </c>
      <c r="B2" s="1">
        <v>1</v>
      </c>
      <c r="C2" s="1" t="s">
        <v>120</v>
      </c>
      <c r="D2" s="1" t="s">
        <v>121</v>
      </c>
      <c r="E2" s="1">
        <v>4</v>
      </c>
      <c r="F2" s="1" t="str">
        <f t="shared" ref="F2:F36" si="0">"spr"&amp;C2&amp;D2</f>
        <v>sprKnightGrey</v>
      </c>
      <c r="G2" s="1">
        <f t="shared" ref="G2:G36" si="1">E2*64</f>
        <v>256</v>
      </c>
      <c r="H2" s="1" t="s">
        <v>521</v>
      </c>
      <c r="I2" t="str">
        <f t="shared" ref="I2:I36" si="2">".dl     ai"&amp;H2</f>
        <v>.dl     aiKnightNoShoot</v>
      </c>
    </row>
    <row r="3" spans="1:9" x14ac:dyDescent="0.25">
      <c r="A3" s="1">
        <v>2</v>
      </c>
      <c r="B3" s="1">
        <v>2</v>
      </c>
      <c r="C3" s="1" t="s">
        <v>122</v>
      </c>
      <c r="D3" s="1" t="s">
        <v>123</v>
      </c>
      <c r="E3" s="1">
        <v>1</v>
      </c>
      <c r="F3" s="1" t="str">
        <f t="shared" si="0"/>
        <v>sprOctopusPink</v>
      </c>
      <c r="G3" s="1">
        <f t="shared" si="1"/>
        <v>64</v>
      </c>
      <c r="H3" s="1" t="s">
        <v>122</v>
      </c>
      <c r="I3" s="92" t="str">
        <f t="shared" si="2"/>
        <v>.dl     aiOctopus</v>
      </c>
    </row>
    <row r="4" spans="1:9" x14ac:dyDescent="0.25">
      <c r="A4" s="1">
        <v>3</v>
      </c>
      <c r="B4" s="1">
        <v>3</v>
      </c>
      <c r="C4" s="1" t="s">
        <v>124</v>
      </c>
      <c r="D4" s="1" t="s">
        <v>125</v>
      </c>
      <c r="E4" s="1">
        <v>1</v>
      </c>
      <c r="F4" s="1" t="str">
        <f t="shared" si="0"/>
        <v>sprPotatoBugGreen</v>
      </c>
      <c r="G4" s="1">
        <f t="shared" si="1"/>
        <v>64</v>
      </c>
      <c r="H4" s="1" t="s">
        <v>124</v>
      </c>
      <c r="I4" s="92" t="str">
        <f t="shared" si="2"/>
        <v>.dl     aiPotatoBug</v>
      </c>
    </row>
    <row r="5" spans="1:9" x14ac:dyDescent="0.25">
      <c r="A5" s="1">
        <v>4</v>
      </c>
      <c r="B5" s="1">
        <v>4</v>
      </c>
      <c r="C5" s="1" t="s">
        <v>126</v>
      </c>
      <c r="D5" s="1" t="s">
        <v>127</v>
      </c>
      <c r="E5" s="1">
        <v>2</v>
      </c>
      <c r="F5" s="1" t="str">
        <f t="shared" si="0"/>
        <v>sprJellyfishRed</v>
      </c>
      <c r="G5" s="1">
        <f t="shared" si="1"/>
        <v>128</v>
      </c>
      <c r="H5" s="1" t="s">
        <v>126</v>
      </c>
      <c r="I5" s="92" t="str">
        <f t="shared" si="2"/>
        <v>.dl     aiJellyfish</v>
      </c>
    </row>
    <row r="6" spans="1:9" x14ac:dyDescent="0.25">
      <c r="A6" s="1">
        <v>5</v>
      </c>
      <c r="B6" s="1">
        <v>5</v>
      </c>
      <c r="C6" s="1" t="s">
        <v>128</v>
      </c>
      <c r="D6" s="1" t="s">
        <v>129</v>
      </c>
      <c r="E6" s="1">
        <v>1</v>
      </c>
      <c r="F6" s="1" t="str">
        <f t="shared" si="0"/>
        <v>sprBatBlue</v>
      </c>
      <c r="G6" s="1">
        <f t="shared" si="1"/>
        <v>64</v>
      </c>
      <c r="H6" s="1" t="s">
        <v>128</v>
      </c>
      <c r="I6" s="92" t="str">
        <f t="shared" si="2"/>
        <v>.dl     aiBat</v>
      </c>
    </row>
    <row r="7" spans="1:9" x14ac:dyDescent="0.25">
      <c r="A7" s="1">
        <v>6</v>
      </c>
      <c r="B7" s="1">
        <v>6</v>
      </c>
      <c r="C7" s="1" t="s">
        <v>130</v>
      </c>
      <c r="D7" s="1" t="s">
        <v>127</v>
      </c>
      <c r="E7" s="1">
        <v>2</v>
      </c>
      <c r="F7" s="1" t="str">
        <f t="shared" si="0"/>
        <v>sprSnakeRed</v>
      </c>
      <c r="G7" s="1">
        <f t="shared" si="1"/>
        <v>128</v>
      </c>
      <c r="H7" s="1" t="s">
        <v>130</v>
      </c>
      <c r="I7" s="92" t="str">
        <f t="shared" si="2"/>
        <v>.dl     aiSnake</v>
      </c>
    </row>
    <row r="8" spans="1:9" x14ac:dyDescent="0.25">
      <c r="A8" s="1">
        <v>7</v>
      </c>
      <c r="B8" s="1">
        <v>7</v>
      </c>
      <c r="C8" s="1" t="s">
        <v>131</v>
      </c>
      <c r="D8" s="1" t="s">
        <v>127</v>
      </c>
      <c r="E8" s="1">
        <v>1</v>
      </c>
      <c r="F8" s="1" t="str">
        <f t="shared" si="0"/>
        <v>sprBeeRed</v>
      </c>
      <c r="G8" s="1">
        <f t="shared" si="1"/>
        <v>64</v>
      </c>
      <c r="H8" s="1" t="s">
        <v>131</v>
      </c>
      <c r="I8" s="92" t="str">
        <f t="shared" si="2"/>
        <v>.dl     aiBee</v>
      </c>
    </row>
    <row r="9" spans="1:9" x14ac:dyDescent="0.25">
      <c r="A9" s="1">
        <v>8</v>
      </c>
      <c r="B9" s="1">
        <v>6</v>
      </c>
      <c r="C9" s="1" t="s">
        <v>130</v>
      </c>
      <c r="D9" s="1" t="s">
        <v>129</v>
      </c>
      <c r="E9" s="1">
        <v>2</v>
      </c>
      <c r="F9" s="1" t="str">
        <f t="shared" si="0"/>
        <v>sprSnakeBlue</v>
      </c>
      <c r="G9" s="1">
        <f t="shared" si="1"/>
        <v>128</v>
      </c>
      <c r="H9" s="1" t="s">
        <v>130</v>
      </c>
      <c r="I9" s="92" t="str">
        <f t="shared" si="2"/>
        <v>.dl     aiSnake</v>
      </c>
    </row>
    <row r="10" spans="1:9" x14ac:dyDescent="0.25">
      <c r="A10" s="1">
        <v>9</v>
      </c>
      <c r="B10" s="1">
        <v>8</v>
      </c>
      <c r="C10" s="1" t="s">
        <v>132</v>
      </c>
      <c r="D10" s="1" t="s">
        <v>125</v>
      </c>
      <c r="E10" s="1">
        <v>4</v>
      </c>
      <c r="F10" s="1" t="str">
        <f t="shared" si="0"/>
        <v>sprFrogGreen</v>
      </c>
      <c r="G10" s="1">
        <f t="shared" si="1"/>
        <v>256</v>
      </c>
      <c r="H10" s="1" t="s">
        <v>132</v>
      </c>
      <c r="I10" s="92" t="str">
        <f t="shared" si="2"/>
        <v>.dl     aiFrog</v>
      </c>
    </row>
    <row r="11" spans="1:9" x14ac:dyDescent="0.25">
      <c r="A11" s="1">
        <v>10</v>
      </c>
      <c r="B11" s="1">
        <v>9</v>
      </c>
      <c r="C11" s="1" t="s">
        <v>133</v>
      </c>
      <c r="D11" s="1" t="s">
        <v>129</v>
      </c>
      <c r="E11" s="1">
        <v>1</v>
      </c>
      <c r="F11" s="1" t="str">
        <f t="shared" si="0"/>
        <v>sprSpiderBlue</v>
      </c>
      <c r="G11" s="1">
        <f t="shared" si="1"/>
        <v>64</v>
      </c>
      <c r="H11" s="1" t="s">
        <v>133</v>
      </c>
      <c r="I11" s="92" t="str">
        <f t="shared" si="2"/>
        <v>.dl     aiSpider</v>
      </c>
    </row>
    <row r="12" spans="1:9" x14ac:dyDescent="0.25">
      <c r="A12" s="1">
        <v>11</v>
      </c>
      <c r="B12" s="1">
        <v>10</v>
      </c>
      <c r="C12" s="1" t="s">
        <v>134</v>
      </c>
      <c r="D12" s="1" t="s">
        <v>135</v>
      </c>
      <c r="E12" s="1">
        <v>2</v>
      </c>
      <c r="F12" s="1" t="str">
        <f t="shared" si="0"/>
        <v>sprMummyWhite</v>
      </c>
      <c r="G12" s="1">
        <f t="shared" si="1"/>
        <v>128</v>
      </c>
      <c r="H12" s="1" t="s">
        <v>134</v>
      </c>
      <c r="I12" s="92" t="str">
        <f t="shared" si="2"/>
        <v>.dl     aiMummy</v>
      </c>
    </row>
    <row r="13" spans="1:9" x14ac:dyDescent="0.25">
      <c r="A13" s="1">
        <v>12</v>
      </c>
      <c r="B13" s="1">
        <v>11</v>
      </c>
      <c r="C13" s="1" t="s">
        <v>136</v>
      </c>
      <c r="D13" s="1" t="s">
        <v>135</v>
      </c>
      <c r="E13" s="1">
        <v>2</v>
      </c>
      <c r="F13" s="1" t="str">
        <f t="shared" si="0"/>
        <v>sprPigmySkeletonWhite</v>
      </c>
      <c r="G13" s="1">
        <f t="shared" si="1"/>
        <v>128</v>
      </c>
      <c r="H13" s="1" t="s">
        <v>136</v>
      </c>
      <c r="I13" s="92" t="str">
        <f t="shared" si="2"/>
        <v>.dl     aiPigmySkeleton</v>
      </c>
    </row>
    <row r="14" spans="1:9" x14ac:dyDescent="0.25">
      <c r="A14" s="1">
        <v>13</v>
      </c>
      <c r="B14" s="1">
        <v>12</v>
      </c>
      <c r="C14" s="1" t="s">
        <v>137</v>
      </c>
      <c r="D14" s="1" t="s">
        <v>123</v>
      </c>
      <c r="E14" s="1">
        <v>2</v>
      </c>
      <c r="F14" s="1" t="str">
        <f t="shared" si="0"/>
        <v>sprTrollPink</v>
      </c>
      <c r="G14" s="1">
        <f t="shared" si="1"/>
        <v>128</v>
      </c>
      <c r="H14" s="1" t="s">
        <v>137</v>
      </c>
      <c r="I14" s="92" t="str">
        <f t="shared" si="2"/>
        <v>.dl     aiTroll</v>
      </c>
    </row>
    <row r="15" spans="1:9" x14ac:dyDescent="0.25">
      <c r="A15" s="1">
        <v>14</v>
      </c>
      <c r="B15" s="1">
        <v>6</v>
      </c>
      <c r="C15" s="1" t="s">
        <v>130</v>
      </c>
      <c r="D15" s="1" t="s">
        <v>125</v>
      </c>
      <c r="E15" s="1">
        <v>2</v>
      </c>
      <c r="F15" s="1" t="str">
        <f t="shared" si="0"/>
        <v>sprSnakeGreen</v>
      </c>
      <c r="G15" s="1">
        <f t="shared" si="1"/>
        <v>128</v>
      </c>
      <c r="H15" s="1" t="s">
        <v>130</v>
      </c>
      <c r="I15" s="92" t="str">
        <f t="shared" si="2"/>
        <v>.dl     aiSnake</v>
      </c>
    </row>
    <row r="16" spans="1:9" x14ac:dyDescent="0.25">
      <c r="A16" s="1">
        <v>15</v>
      </c>
      <c r="B16" s="1">
        <v>5</v>
      </c>
      <c r="C16" s="1" t="s">
        <v>128</v>
      </c>
      <c r="D16" s="1" t="s">
        <v>127</v>
      </c>
      <c r="E16" s="1">
        <v>1</v>
      </c>
      <c r="F16" s="1" t="str">
        <f t="shared" si="0"/>
        <v>sprBatRed</v>
      </c>
      <c r="G16" s="1">
        <f t="shared" si="1"/>
        <v>64</v>
      </c>
      <c r="H16" s="1" t="s">
        <v>128</v>
      </c>
      <c r="I16" s="92" t="str">
        <f t="shared" si="2"/>
        <v>.dl     aiBat</v>
      </c>
    </row>
    <row r="17" spans="1:9" x14ac:dyDescent="0.25">
      <c r="A17" s="1">
        <v>16</v>
      </c>
      <c r="B17" s="1">
        <v>1</v>
      </c>
      <c r="C17" s="1" t="s">
        <v>120</v>
      </c>
      <c r="D17" s="1" t="s">
        <v>129</v>
      </c>
      <c r="E17" s="1">
        <v>4</v>
      </c>
      <c r="F17" s="1" t="str">
        <f t="shared" si="0"/>
        <v>sprKnightBlue</v>
      </c>
      <c r="G17" s="1">
        <f t="shared" si="1"/>
        <v>256</v>
      </c>
      <c r="H17" s="1" t="s">
        <v>120</v>
      </c>
      <c r="I17" s="92" t="str">
        <f t="shared" si="2"/>
        <v>.dl     aiKnight</v>
      </c>
    </row>
    <row r="18" spans="1:9" x14ac:dyDescent="0.25">
      <c r="A18" s="1">
        <v>17</v>
      </c>
      <c r="B18" s="1">
        <v>3</v>
      </c>
      <c r="C18" s="1" t="s">
        <v>124</v>
      </c>
      <c r="D18" s="1" t="s">
        <v>135</v>
      </c>
      <c r="E18" s="1">
        <v>1</v>
      </c>
      <c r="F18" s="1" t="str">
        <f t="shared" si="0"/>
        <v>sprPotatoBugWhite</v>
      </c>
      <c r="G18" s="1">
        <f t="shared" si="1"/>
        <v>64</v>
      </c>
      <c r="H18" s="1" t="s">
        <v>124</v>
      </c>
      <c r="I18" s="92" t="str">
        <f t="shared" si="2"/>
        <v>.dl     aiPotatoBug</v>
      </c>
    </row>
    <row r="19" spans="1:9" x14ac:dyDescent="0.25">
      <c r="A19" s="1">
        <v>18</v>
      </c>
      <c r="B19" s="1">
        <v>6</v>
      </c>
      <c r="C19" s="1" t="s">
        <v>130</v>
      </c>
      <c r="D19" s="1" t="s">
        <v>135</v>
      </c>
      <c r="E19" s="1">
        <v>2</v>
      </c>
      <c r="F19" s="1" t="str">
        <f t="shared" si="0"/>
        <v>sprSnakeWhite</v>
      </c>
      <c r="G19" s="1">
        <f t="shared" si="1"/>
        <v>128</v>
      </c>
      <c r="H19" s="1" t="s">
        <v>130</v>
      </c>
      <c r="I19" s="92" t="str">
        <f t="shared" si="2"/>
        <v>.dl     aiSnake</v>
      </c>
    </row>
    <row r="20" spans="1:9" x14ac:dyDescent="0.25">
      <c r="A20" s="1">
        <v>19</v>
      </c>
      <c r="B20" s="1">
        <v>4</v>
      </c>
      <c r="C20" s="1" t="s">
        <v>126</v>
      </c>
      <c r="D20" s="1" t="s">
        <v>129</v>
      </c>
      <c r="E20" s="1">
        <v>2</v>
      </c>
      <c r="F20" s="1" t="str">
        <f t="shared" si="0"/>
        <v>sprJellyfishBlue</v>
      </c>
      <c r="G20" s="1">
        <f t="shared" si="1"/>
        <v>128</v>
      </c>
      <c r="H20" s="1" t="s">
        <v>126</v>
      </c>
      <c r="I20" s="92" t="str">
        <f t="shared" si="2"/>
        <v>.dl     aiJellyfish</v>
      </c>
    </row>
    <row r="21" spans="1:9" x14ac:dyDescent="0.25">
      <c r="A21" s="1">
        <v>20</v>
      </c>
      <c r="B21" s="1">
        <v>2</v>
      </c>
      <c r="C21" s="1" t="s">
        <v>122</v>
      </c>
      <c r="D21" s="1" t="s">
        <v>129</v>
      </c>
      <c r="E21" s="1">
        <v>1</v>
      </c>
      <c r="F21" s="1" t="str">
        <f t="shared" si="0"/>
        <v>sprOctopusBlue</v>
      </c>
      <c r="G21" s="1">
        <f t="shared" si="1"/>
        <v>64</v>
      </c>
      <c r="H21" s="1" t="s">
        <v>122</v>
      </c>
      <c r="I21" s="92" t="str">
        <f t="shared" si="2"/>
        <v>.dl     aiOctopus</v>
      </c>
    </row>
    <row r="22" spans="1:9" x14ac:dyDescent="0.25">
      <c r="A22" s="1">
        <v>21</v>
      </c>
      <c r="B22" s="1">
        <v>5</v>
      </c>
      <c r="C22" s="1" t="s">
        <v>128</v>
      </c>
      <c r="D22" s="1" t="s">
        <v>135</v>
      </c>
      <c r="E22" s="1">
        <v>1</v>
      </c>
      <c r="F22" s="1" t="str">
        <f t="shared" si="0"/>
        <v>sprBatWhite</v>
      </c>
      <c r="G22" s="1">
        <f t="shared" si="1"/>
        <v>64</v>
      </c>
      <c r="H22" s="1" t="s">
        <v>128</v>
      </c>
      <c r="I22" s="92" t="str">
        <f t="shared" si="2"/>
        <v>.dl     aiBat</v>
      </c>
    </row>
    <row r="23" spans="1:9" x14ac:dyDescent="0.25">
      <c r="A23" s="1">
        <v>22</v>
      </c>
      <c r="B23" s="1">
        <v>8</v>
      </c>
      <c r="C23" s="1" t="s">
        <v>132</v>
      </c>
      <c r="D23" s="1" t="s">
        <v>127</v>
      </c>
      <c r="E23" s="1">
        <v>4</v>
      </c>
      <c r="F23" s="1" t="str">
        <f t="shared" si="0"/>
        <v>sprFrogRed</v>
      </c>
      <c r="G23" s="1">
        <f t="shared" si="1"/>
        <v>256</v>
      </c>
      <c r="H23" s="1" t="s">
        <v>132</v>
      </c>
      <c r="I23" s="92" t="str">
        <f t="shared" si="2"/>
        <v>.dl     aiFrog</v>
      </c>
    </row>
    <row r="24" spans="1:9" x14ac:dyDescent="0.25">
      <c r="A24" s="1">
        <v>23</v>
      </c>
      <c r="B24" s="1">
        <v>13</v>
      </c>
      <c r="C24" s="1" t="s">
        <v>138</v>
      </c>
      <c r="D24" s="1" t="s">
        <v>127</v>
      </c>
      <c r="E24" s="1">
        <v>2</v>
      </c>
      <c r="F24" s="1" t="str">
        <f t="shared" si="0"/>
        <v>sprMudmanRed</v>
      </c>
      <c r="G24" s="1">
        <f t="shared" si="1"/>
        <v>128</v>
      </c>
      <c r="H24" s="1" t="s">
        <v>138</v>
      </c>
      <c r="I24" s="92" t="str">
        <f t="shared" si="2"/>
        <v>.dl     aiMudman</v>
      </c>
    </row>
    <row r="25" spans="1:9" x14ac:dyDescent="0.25">
      <c r="A25" s="1">
        <v>24</v>
      </c>
      <c r="B25" s="1">
        <v>9</v>
      </c>
      <c r="C25" s="1" t="s">
        <v>133</v>
      </c>
      <c r="D25" s="1" t="s">
        <v>127</v>
      </c>
      <c r="E25" s="1">
        <v>1</v>
      </c>
      <c r="F25" s="1" t="str">
        <f t="shared" si="0"/>
        <v>sprSpiderRed</v>
      </c>
      <c r="G25" s="1">
        <f t="shared" si="1"/>
        <v>64</v>
      </c>
      <c r="H25" s="1" t="s">
        <v>133</v>
      </c>
      <c r="I25" s="92" t="str">
        <f t="shared" si="2"/>
        <v>.dl     aiSpider</v>
      </c>
    </row>
    <row r="26" spans="1:9" x14ac:dyDescent="0.25">
      <c r="A26" s="1">
        <v>25</v>
      </c>
      <c r="B26" s="1">
        <v>14</v>
      </c>
      <c r="C26" s="1" t="s">
        <v>139</v>
      </c>
      <c r="D26" s="1" t="s">
        <v>125</v>
      </c>
      <c r="E26" s="1">
        <v>1</v>
      </c>
      <c r="F26" s="1" t="str">
        <f t="shared" si="0"/>
        <v>sprTreeMonsterGreen</v>
      </c>
      <c r="G26" s="1">
        <f t="shared" si="1"/>
        <v>64</v>
      </c>
      <c r="H26" s="1" t="s">
        <v>139</v>
      </c>
      <c r="I26" s="92" t="str">
        <f t="shared" si="2"/>
        <v>.dl     aiTreeMonster</v>
      </c>
    </row>
    <row r="27" spans="1:9" x14ac:dyDescent="0.25">
      <c r="A27" s="1">
        <v>26</v>
      </c>
      <c r="B27" s="1">
        <v>4</v>
      </c>
      <c r="C27" s="1" t="s">
        <v>126</v>
      </c>
      <c r="D27" s="1" t="s">
        <v>135</v>
      </c>
      <c r="E27" s="1">
        <v>2</v>
      </c>
      <c r="F27" s="1" t="str">
        <f t="shared" si="0"/>
        <v>sprJellyfishWhite</v>
      </c>
      <c r="G27" s="1">
        <f t="shared" si="1"/>
        <v>128</v>
      </c>
      <c r="H27" s="1" t="s">
        <v>126</v>
      </c>
      <c r="I27" s="92" t="str">
        <f t="shared" si="2"/>
        <v>.dl     aiJellyfish</v>
      </c>
    </row>
    <row r="28" spans="1:9" x14ac:dyDescent="0.25">
      <c r="A28" s="1">
        <v>27</v>
      </c>
      <c r="B28" s="1">
        <v>12</v>
      </c>
      <c r="C28" s="1" t="s">
        <v>137</v>
      </c>
      <c r="D28" s="1" t="s">
        <v>129</v>
      </c>
      <c r="E28" s="1">
        <v>2</v>
      </c>
      <c r="F28" s="1" t="str">
        <f t="shared" si="0"/>
        <v>sprTrollBlue</v>
      </c>
      <c r="G28" s="1">
        <f t="shared" si="1"/>
        <v>128</v>
      </c>
      <c r="H28" s="1" t="s">
        <v>137</v>
      </c>
      <c r="I28" s="92" t="str">
        <f t="shared" si="2"/>
        <v>.dl     aiTroll</v>
      </c>
    </row>
    <row r="29" spans="1:9" x14ac:dyDescent="0.25">
      <c r="A29" s="1">
        <v>28</v>
      </c>
      <c r="B29" s="1">
        <v>1</v>
      </c>
      <c r="C29" s="1" t="s">
        <v>120</v>
      </c>
      <c r="D29" s="1" t="s">
        <v>127</v>
      </c>
      <c r="E29" s="1">
        <v>4</v>
      </c>
      <c r="F29" s="1" t="str">
        <f t="shared" si="0"/>
        <v>sprKnightRed</v>
      </c>
      <c r="G29" s="1">
        <f t="shared" si="1"/>
        <v>256</v>
      </c>
      <c r="H29" s="1" t="s">
        <v>120</v>
      </c>
      <c r="I29" s="92" t="str">
        <f t="shared" si="2"/>
        <v>.dl     aiKnight</v>
      </c>
    </row>
    <row r="30" spans="1:9" x14ac:dyDescent="0.25">
      <c r="A30" s="1">
        <v>29</v>
      </c>
      <c r="B30" s="1">
        <v>11</v>
      </c>
      <c r="C30" s="1" t="s">
        <v>136</v>
      </c>
      <c r="D30" s="1" t="s">
        <v>140</v>
      </c>
      <c r="E30" s="1">
        <v>2</v>
      </c>
      <c r="F30" s="1" t="str">
        <f t="shared" si="0"/>
        <v>sprPigmySkeletonBlack</v>
      </c>
      <c r="G30" s="1">
        <f t="shared" si="1"/>
        <v>128</v>
      </c>
      <c r="H30" s="1" t="s">
        <v>136</v>
      </c>
      <c r="I30" s="92" t="str">
        <f t="shared" si="2"/>
        <v>.dl     aiPigmySkeleton</v>
      </c>
    </row>
    <row r="31" spans="1:9" x14ac:dyDescent="0.25">
      <c r="A31" s="1">
        <v>30</v>
      </c>
      <c r="B31" s="1">
        <v>12</v>
      </c>
      <c r="C31" s="1" t="s">
        <v>137</v>
      </c>
      <c r="D31" s="1" t="s">
        <v>135</v>
      </c>
      <c r="E31" s="1">
        <v>2</v>
      </c>
      <c r="F31" s="1" t="str">
        <f t="shared" si="0"/>
        <v>sprTrollWhite</v>
      </c>
      <c r="G31" s="1">
        <f t="shared" si="1"/>
        <v>128</v>
      </c>
      <c r="H31" s="1" t="s">
        <v>137</v>
      </c>
      <c r="I31" s="92" t="str">
        <f t="shared" si="2"/>
        <v>.dl     aiTroll</v>
      </c>
    </row>
    <row r="32" spans="1:9" x14ac:dyDescent="0.25">
      <c r="A32" s="1">
        <v>31</v>
      </c>
      <c r="B32" s="1">
        <v>15</v>
      </c>
      <c r="C32" s="1" t="s">
        <v>141</v>
      </c>
      <c r="D32" s="1" t="s">
        <v>140</v>
      </c>
      <c r="E32" s="1">
        <v>2</v>
      </c>
      <c r="F32" s="1" t="str">
        <f t="shared" si="0"/>
        <v>sprShadowBeastBlack</v>
      </c>
      <c r="G32" s="1">
        <f t="shared" si="1"/>
        <v>128</v>
      </c>
      <c r="H32" s="1" t="s">
        <v>141</v>
      </c>
      <c r="I32" s="92" t="str">
        <f t="shared" si="2"/>
        <v>.dl     aiShadowBeast</v>
      </c>
    </row>
    <row r="33" spans="1:9" x14ac:dyDescent="0.25">
      <c r="A33" s="1">
        <v>32</v>
      </c>
      <c r="B33" s="1">
        <v>16</v>
      </c>
      <c r="C33" s="1" t="s">
        <v>142</v>
      </c>
      <c r="D33" s="1" t="s">
        <v>135</v>
      </c>
      <c r="E33" s="1">
        <v>1</v>
      </c>
      <c r="F33" s="1" t="str">
        <f t="shared" si="0"/>
        <v>sprDeathLordWhite</v>
      </c>
      <c r="G33" s="1">
        <f t="shared" si="1"/>
        <v>64</v>
      </c>
      <c r="H33" s="1" t="s">
        <v>142</v>
      </c>
      <c r="I33" s="92" t="str">
        <f t="shared" si="2"/>
        <v>.dl     aiDeathLord</v>
      </c>
    </row>
    <row r="34" spans="1:9" x14ac:dyDescent="0.25">
      <c r="A34" s="1">
        <v>33</v>
      </c>
      <c r="B34" s="1">
        <v>17</v>
      </c>
      <c r="C34" s="1" t="s">
        <v>143</v>
      </c>
      <c r="D34" s="1" t="s">
        <v>127</v>
      </c>
      <c r="E34" s="1">
        <v>1</v>
      </c>
      <c r="F34" s="1" t="str">
        <f t="shared" si="0"/>
        <v>sprKorandaRed</v>
      </c>
      <c r="G34" s="1">
        <f t="shared" si="1"/>
        <v>64</v>
      </c>
      <c r="H34" s="1" t="s">
        <v>143</v>
      </c>
      <c r="I34" s="92" t="str">
        <f t="shared" si="2"/>
        <v>.dl     aiKoranda</v>
      </c>
    </row>
    <row r="35" spans="1:9" x14ac:dyDescent="0.25">
      <c r="A35" s="1">
        <v>34</v>
      </c>
      <c r="B35" s="1">
        <v>11</v>
      </c>
      <c r="C35" s="1" t="s">
        <v>136</v>
      </c>
      <c r="D35" s="1" t="s">
        <v>127</v>
      </c>
      <c r="E35" s="1">
        <v>2</v>
      </c>
      <c r="F35" s="1" t="str">
        <f t="shared" si="0"/>
        <v>sprPigmySkeletonRed</v>
      </c>
      <c r="G35" s="1">
        <f t="shared" si="1"/>
        <v>128</v>
      </c>
      <c r="H35" s="1" t="s">
        <v>523</v>
      </c>
      <c r="I35" s="92" t="str">
        <f t="shared" si="2"/>
        <v>.dl     aiPigmySkeletonJump</v>
      </c>
    </row>
    <row r="36" spans="1:9" x14ac:dyDescent="0.25">
      <c r="A36" s="1">
        <v>35</v>
      </c>
      <c r="B36" s="1">
        <v>1</v>
      </c>
      <c r="C36" s="1" t="s">
        <v>120</v>
      </c>
      <c r="D36" s="1" t="s">
        <v>135</v>
      </c>
      <c r="E36" s="1">
        <v>4</v>
      </c>
      <c r="F36" s="1" t="str">
        <f t="shared" si="0"/>
        <v>sprKnightWhite</v>
      </c>
      <c r="G36" s="1">
        <f t="shared" si="1"/>
        <v>256</v>
      </c>
      <c r="H36" s="1" t="s">
        <v>522</v>
      </c>
      <c r="I36" s="92" t="str">
        <f t="shared" si="2"/>
        <v>.dl     aiKnightAim</v>
      </c>
    </row>
  </sheetData>
  <autoFilter ref="A1:I36" xr:uid="{899C84D0-D487-4C1B-8F58-69B6EBBF0609}">
    <sortState xmlns:xlrd2="http://schemas.microsoft.com/office/spreadsheetml/2017/richdata2" ref="A2:I36">
      <sortCondition ref="A1:A3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8845-3925-420D-A69D-59BE1528713A}">
  <sheetPr codeName="Sheet8"/>
  <dimension ref="B1:AA33"/>
  <sheetViews>
    <sheetView tabSelected="1" zoomScaleNormal="100" workbookViewId="0"/>
  </sheetViews>
  <sheetFormatPr defaultColWidth="5.7109375" defaultRowHeight="15" x14ac:dyDescent="0.25"/>
  <cols>
    <col min="1" max="16384" width="5.7109375" style="7"/>
  </cols>
  <sheetData>
    <row r="1" spans="2:25" ht="15.75" thickBot="1" x14ac:dyDescent="0.3"/>
    <row r="2" spans="2:25" ht="16.5" thickTop="1" thickBot="1" x14ac:dyDescent="0.3">
      <c r="J2" s="8">
        <v>59</v>
      </c>
      <c r="K2" s="8">
        <v>60</v>
      </c>
      <c r="M2" s="9">
        <v>76</v>
      </c>
      <c r="P2" s="10">
        <v>79</v>
      </c>
      <c r="Q2" s="10">
        <v>80</v>
      </c>
      <c r="U2" s="11">
        <v>115</v>
      </c>
      <c r="V2" s="11">
        <v>116</v>
      </c>
      <c r="W2" s="11">
        <v>117</v>
      </c>
    </row>
    <row r="3" spans="2:25" ht="16.5" thickTop="1" thickBot="1" x14ac:dyDescent="0.3">
      <c r="P3" s="10">
        <v>81</v>
      </c>
      <c r="Q3" s="10">
        <v>82</v>
      </c>
    </row>
    <row r="4" spans="2:25" ht="16.5" thickTop="1" thickBot="1" x14ac:dyDescent="0.3">
      <c r="I4" s="8">
        <v>53</v>
      </c>
      <c r="J4" s="8">
        <v>54</v>
      </c>
      <c r="K4" s="8">
        <v>55</v>
      </c>
      <c r="M4" s="9">
        <v>77</v>
      </c>
      <c r="O4" s="10">
        <v>83</v>
      </c>
      <c r="P4" s="10">
        <v>84</v>
      </c>
      <c r="Q4" s="10">
        <v>85</v>
      </c>
      <c r="U4" s="11">
        <v>118</v>
      </c>
      <c r="W4" s="12">
        <v>119</v>
      </c>
      <c r="X4" s="12">
        <v>120</v>
      </c>
      <c r="Y4" s="12">
        <v>121</v>
      </c>
    </row>
    <row r="5" spans="2:25" ht="16.5" thickTop="1" thickBot="1" x14ac:dyDescent="0.3">
      <c r="I5" s="8">
        <v>56</v>
      </c>
      <c r="J5" s="8">
        <v>57</v>
      </c>
      <c r="K5" s="8">
        <v>58</v>
      </c>
      <c r="P5" s="10">
        <v>86</v>
      </c>
      <c r="S5" s="13">
        <v>102</v>
      </c>
      <c r="W5" s="12">
        <v>122</v>
      </c>
      <c r="Y5" s="12">
        <v>123</v>
      </c>
    </row>
    <row r="6" spans="2:25" ht="16.5" thickTop="1" thickBot="1" x14ac:dyDescent="0.3">
      <c r="M6" s="9">
        <v>78</v>
      </c>
      <c r="W6" s="12">
        <v>124</v>
      </c>
      <c r="X6" s="12">
        <v>125</v>
      </c>
      <c r="Y6" s="12">
        <v>126</v>
      </c>
    </row>
    <row r="7" spans="2:25" ht="16.5" thickTop="1" thickBot="1" x14ac:dyDescent="0.3">
      <c r="B7" s="14">
        <v>0</v>
      </c>
      <c r="C7" s="14">
        <v>1</v>
      </c>
      <c r="E7" s="14">
        <v>4</v>
      </c>
      <c r="G7" s="14">
        <v>6</v>
      </c>
      <c r="I7" s="15">
        <v>49</v>
      </c>
      <c r="S7" s="13">
        <v>103</v>
      </c>
    </row>
    <row r="8" spans="2:25" ht="16.5" thickTop="1" thickBot="1" x14ac:dyDescent="0.3">
      <c r="B8" s="14">
        <v>2</v>
      </c>
      <c r="C8" s="14">
        <v>3</v>
      </c>
      <c r="E8" s="14">
        <v>5</v>
      </c>
      <c r="G8" s="14">
        <v>7</v>
      </c>
      <c r="I8" s="15">
        <v>50</v>
      </c>
      <c r="N8" s="16">
        <v>64</v>
      </c>
      <c r="O8" s="16">
        <v>65</v>
      </c>
      <c r="P8" s="16">
        <v>66</v>
      </c>
    </row>
    <row r="9" spans="2:25" ht="16.5" thickTop="1" thickBot="1" x14ac:dyDescent="0.3">
      <c r="J9" s="15">
        <v>51</v>
      </c>
      <c r="N9" s="16">
        <v>67</v>
      </c>
      <c r="O9" s="16">
        <v>68</v>
      </c>
      <c r="P9" s="16">
        <v>69</v>
      </c>
    </row>
    <row r="10" spans="2:25" ht="16.5" thickTop="1" thickBot="1" x14ac:dyDescent="0.3">
      <c r="K10" s="15">
        <v>52</v>
      </c>
      <c r="N10" s="16">
        <v>70</v>
      </c>
      <c r="O10" s="16">
        <v>71</v>
      </c>
      <c r="P10" s="16">
        <v>72</v>
      </c>
      <c r="W10" s="17">
        <v>142</v>
      </c>
      <c r="Y10" s="17">
        <v>144</v>
      </c>
    </row>
    <row r="11" spans="2:25" ht="16.5" thickTop="1" thickBot="1" x14ac:dyDescent="0.3">
      <c r="N11" s="18">
        <v>73</v>
      </c>
      <c r="O11" s="16">
        <v>74</v>
      </c>
      <c r="P11" s="18">
        <v>75</v>
      </c>
      <c r="W11" s="17">
        <v>143</v>
      </c>
    </row>
    <row r="12" spans="2:25" ht="16.5" thickTop="1" thickBot="1" x14ac:dyDescent="0.3">
      <c r="D12" s="19">
        <v>24</v>
      </c>
      <c r="F12" s="20">
        <v>31</v>
      </c>
      <c r="H12" s="20">
        <v>32</v>
      </c>
      <c r="N12" s="21">
        <v>61</v>
      </c>
      <c r="O12" s="22">
        <v>62</v>
      </c>
      <c r="P12" s="23">
        <v>87</v>
      </c>
    </row>
    <row r="13" spans="2:25" ht="16.5" thickTop="1" thickBot="1" x14ac:dyDescent="0.3">
      <c r="B13" s="19">
        <v>20</v>
      </c>
      <c r="C13" s="19">
        <v>21</v>
      </c>
      <c r="I13" s="20">
        <v>35</v>
      </c>
      <c r="L13" s="24">
        <v>37</v>
      </c>
      <c r="M13" s="24">
        <v>38</v>
      </c>
      <c r="N13" s="25">
        <v>63</v>
      </c>
      <c r="O13" s="26">
        <v>88</v>
      </c>
      <c r="P13" s="27">
        <v>89</v>
      </c>
      <c r="Q13" s="28">
        <v>91</v>
      </c>
      <c r="W13" s="29">
        <v>145</v>
      </c>
      <c r="X13" s="29">
        <v>146</v>
      </c>
    </row>
    <row r="14" spans="2:25" ht="16.5" thickTop="1" thickBot="1" x14ac:dyDescent="0.3">
      <c r="B14" s="19">
        <v>22</v>
      </c>
      <c r="C14" s="19">
        <v>23</v>
      </c>
      <c r="F14" s="20">
        <v>33</v>
      </c>
      <c r="G14" s="20">
        <v>34</v>
      </c>
      <c r="I14" s="20">
        <v>36</v>
      </c>
      <c r="K14" s="24">
        <v>39</v>
      </c>
      <c r="L14" s="24">
        <v>40</v>
      </c>
      <c r="M14" s="24">
        <v>41</v>
      </c>
      <c r="N14" s="30">
        <v>42</v>
      </c>
      <c r="O14" s="26">
        <v>90</v>
      </c>
      <c r="P14" s="31">
        <v>92</v>
      </c>
      <c r="Q14" s="28">
        <v>93</v>
      </c>
      <c r="S14" s="32">
        <v>104</v>
      </c>
      <c r="T14" s="32">
        <v>105</v>
      </c>
      <c r="X14" s="29">
        <v>147</v>
      </c>
      <c r="Y14" s="29">
        <v>148</v>
      </c>
    </row>
    <row r="15" spans="2:25" ht="16.5" thickTop="1" thickBot="1" x14ac:dyDescent="0.3">
      <c r="K15" s="24">
        <v>43</v>
      </c>
      <c r="L15" s="24">
        <v>44</v>
      </c>
      <c r="M15" s="24">
        <v>45</v>
      </c>
      <c r="N15" s="33">
        <v>46</v>
      </c>
      <c r="O15" s="34">
        <v>94</v>
      </c>
      <c r="P15" s="28">
        <v>95</v>
      </c>
      <c r="Q15" s="28">
        <v>96</v>
      </c>
      <c r="R15" s="28">
        <v>97</v>
      </c>
      <c r="S15" s="32">
        <v>106</v>
      </c>
      <c r="T15" s="32">
        <v>107</v>
      </c>
      <c r="U15" s="35">
        <v>108</v>
      </c>
      <c r="X15" s="29">
        <v>149</v>
      </c>
      <c r="Y15" s="29">
        <v>150</v>
      </c>
    </row>
    <row r="16" spans="2:25" ht="16.5" thickTop="1" thickBot="1" x14ac:dyDescent="0.3">
      <c r="I16" s="36">
        <v>8</v>
      </c>
      <c r="J16" s="36">
        <v>9</v>
      </c>
      <c r="K16" s="36">
        <v>10</v>
      </c>
      <c r="L16" s="24">
        <v>47</v>
      </c>
      <c r="M16" s="37">
        <v>48</v>
      </c>
      <c r="N16" s="38">
        <v>154</v>
      </c>
      <c r="O16" s="38">
        <v>155</v>
      </c>
      <c r="P16" s="28">
        <v>98</v>
      </c>
      <c r="Q16" s="28">
        <v>99</v>
      </c>
      <c r="R16" s="39">
        <v>100</v>
      </c>
      <c r="S16" s="35">
        <v>109</v>
      </c>
      <c r="T16" s="32">
        <v>110</v>
      </c>
      <c r="U16" s="32">
        <v>111</v>
      </c>
      <c r="Y16" s="29">
        <v>151</v>
      </c>
    </row>
    <row r="17" spans="7:27" ht="16.5" thickTop="1" thickBot="1" x14ac:dyDescent="0.3">
      <c r="I17" s="36">
        <v>11</v>
      </c>
      <c r="J17" s="36">
        <v>12</v>
      </c>
      <c r="K17" s="36">
        <v>13</v>
      </c>
      <c r="L17" s="40">
        <v>25</v>
      </c>
      <c r="M17" s="41">
        <v>26</v>
      </c>
      <c r="N17" s="38">
        <v>156</v>
      </c>
      <c r="O17" s="38">
        <v>157</v>
      </c>
      <c r="P17" s="38">
        <v>158</v>
      </c>
      <c r="Q17" s="42">
        <v>127</v>
      </c>
      <c r="R17" s="43">
        <v>101</v>
      </c>
      <c r="S17" s="44">
        <v>112</v>
      </c>
      <c r="T17" s="32">
        <v>113</v>
      </c>
      <c r="U17" s="32">
        <v>114</v>
      </c>
      <c r="Y17" s="29">
        <v>152</v>
      </c>
      <c r="Z17" s="29">
        <v>153</v>
      </c>
    </row>
    <row r="18" spans="7:27" ht="16.5" thickTop="1" thickBot="1" x14ac:dyDescent="0.3">
      <c r="I18" s="36">
        <v>14</v>
      </c>
      <c r="J18" s="36">
        <v>15</v>
      </c>
      <c r="K18" s="45">
        <v>16</v>
      </c>
      <c r="L18" s="46">
        <v>27</v>
      </c>
      <c r="M18" s="40">
        <v>28</v>
      </c>
      <c r="N18" s="38">
        <v>159</v>
      </c>
      <c r="O18" s="38">
        <v>160</v>
      </c>
      <c r="P18" s="47">
        <v>161</v>
      </c>
      <c r="Q18" s="48">
        <v>128</v>
      </c>
      <c r="R18" s="49">
        <v>129</v>
      </c>
      <c r="S18" s="42">
        <v>130</v>
      </c>
    </row>
    <row r="19" spans="7:27" ht="16.5" thickTop="1" thickBot="1" x14ac:dyDescent="0.3">
      <c r="I19" s="36">
        <v>17</v>
      </c>
      <c r="J19" s="36">
        <v>18</v>
      </c>
      <c r="K19" s="36">
        <v>19</v>
      </c>
      <c r="L19" s="40">
        <v>29</v>
      </c>
      <c r="M19" s="50">
        <v>30</v>
      </c>
      <c r="N19" s="51">
        <v>162</v>
      </c>
      <c r="O19" s="38">
        <v>163</v>
      </c>
      <c r="P19" s="38">
        <v>164</v>
      </c>
      <c r="Q19" s="42">
        <v>131</v>
      </c>
      <c r="R19" s="42">
        <v>132</v>
      </c>
      <c r="S19" s="42">
        <v>133</v>
      </c>
    </row>
    <row r="20" spans="7:27" ht="16.5" thickTop="1" thickBot="1" x14ac:dyDescent="0.3">
      <c r="N20" s="38">
        <v>165</v>
      </c>
      <c r="O20" s="38">
        <v>166</v>
      </c>
      <c r="P20" s="38">
        <v>167</v>
      </c>
      <c r="Q20" s="42">
        <v>134</v>
      </c>
      <c r="R20" s="42">
        <v>135</v>
      </c>
      <c r="S20" s="42">
        <v>136</v>
      </c>
    </row>
    <row r="21" spans="7:27" ht="16.5" thickTop="1" thickBot="1" x14ac:dyDescent="0.3">
      <c r="N21" s="38">
        <v>168</v>
      </c>
      <c r="O21" s="52">
        <v>169</v>
      </c>
      <c r="P21" s="42">
        <v>137</v>
      </c>
      <c r="Q21" s="42">
        <v>138</v>
      </c>
      <c r="R21" s="42">
        <v>139</v>
      </c>
      <c r="S21" s="42">
        <v>140</v>
      </c>
      <c r="V21" s="53">
        <v>220</v>
      </c>
      <c r="W21" s="53">
        <v>221</v>
      </c>
      <c r="X21" s="53">
        <v>222</v>
      </c>
    </row>
    <row r="22" spans="7:27" ht="16.5" thickTop="1" thickBot="1" x14ac:dyDescent="0.3">
      <c r="O22" s="54">
        <v>182</v>
      </c>
      <c r="P22" s="55">
        <v>183</v>
      </c>
      <c r="Q22" s="56">
        <v>188</v>
      </c>
      <c r="R22" s="42">
        <v>141</v>
      </c>
      <c r="S22" s="56">
        <v>189</v>
      </c>
      <c r="V22" s="53">
        <v>223</v>
      </c>
      <c r="W22" s="53">
        <v>224</v>
      </c>
      <c r="X22" s="53">
        <v>225</v>
      </c>
    </row>
    <row r="23" spans="7:27" ht="16.5" thickTop="1" thickBot="1" x14ac:dyDescent="0.3">
      <c r="G23" s="57">
        <v>170</v>
      </c>
      <c r="H23" s="57">
        <v>171</v>
      </c>
      <c r="J23" s="57">
        <v>172</v>
      </c>
      <c r="P23" s="55">
        <v>184</v>
      </c>
      <c r="Q23" s="56">
        <v>190</v>
      </c>
      <c r="R23" s="56">
        <v>191</v>
      </c>
      <c r="S23" s="56">
        <v>192</v>
      </c>
      <c r="V23" s="53">
        <v>226</v>
      </c>
      <c r="W23" s="53">
        <v>227</v>
      </c>
      <c r="X23" s="53">
        <v>228</v>
      </c>
    </row>
    <row r="24" spans="7:27" ht="16.5" thickTop="1" thickBot="1" x14ac:dyDescent="0.3">
      <c r="P24" s="55">
        <v>185</v>
      </c>
      <c r="Q24" s="56">
        <v>193</v>
      </c>
      <c r="R24" s="56">
        <v>194</v>
      </c>
      <c r="S24" s="56">
        <v>195</v>
      </c>
      <c r="T24" s="56">
        <v>196</v>
      </c>
      <c r="V24" s="53">
        <v>229</v>
      </c>
      <c r="W24" s="53">
        <v>230</v>
      </c>
      <c r="X24" s="53">
        <v>231</v>
      </c>
    </row>
    <row r="25" spans="7:27" ht="16.5" thickTop="1" thickBot="1" x14ac:dyDescent="0.3">
      <c r="I25" s="58">
        <v>173</v>
      </c>
      <c r="M25" s="59">
        <v>187</v>
      </c>
      <c r="P25" s="60">
        <v>186</v>
      </c>
      <c r="Q25" s="61">
        <v>197</v>
      </c>
      <c r="R25" s="56">
        <v>198</v>
      </c>
      <c r="S25" s="56">
        <v>199</v>
      </c>
      <c r="T25" s="56">
        <v>200</v>
      </c>
      <c r="V25" s="53">
        <v>232</v>
      </c>
      <c r="W25" s="53">
        <v>233</v>
      </c>
      <c r="X25" s="53">
        <v>234</v>
      </c>
    </row>
    <row r="26" spans="7:27" ht="16.5" thickTop="1" thickBot="1" x14ac:dyDescent="0.3">
      <c r="H26" s="58">
        <v>174</v>
      </c>
      <c r="I26" s="58">
        <v>175</v>
      </c>
      <c r="Q26" s="56">
        <v>201</v>
      </c>
      <c r="R26" s="56">
        <v>202</v>
      </c>
      <c r="S26" s="56">
        <v>203</v>
      </c>
      <c r="U26" s="62">
        <v>218</v>
      </c>
      <c r="W26" s="53">
        <v>235</v>
      </c>
      <c r="X26" s="53">
        <v>236</v>
      </c>
    </row>
    <row r="27" spans="7:27" ht="16.5" thickTop="1" thickBot="1" x14ac:dyDescent="0.3">
      <c r="H27" s="58">
        <v>176</v>
      </c>
      <c r="I27" s="58">
        <v>177</v>
      </c>
      <c r="J27" s="58">
        <v>178</v>
      </c>
      <c r="U27" s="62">
        <v>219</v>
      </c>
    </row>
    <row r="28" spans="7:27" ht="16.5" thickTop="1" thickBot="1" x14ac:dyDescent="0.3">
      <c r="H28" s="58">
        <v>179</v>
      </c>
      <c r="I28" s="58">
        <v>180</v>
      </c>
      <c r="J28" s="58">
        <v>181</v>
      </c>
      <c r="L28" s="63">
        <v>204</v>
      </c>
      <c r="N28" s="63">
        <v>205</v>
      </c>
      <c r="Q28" s="64">
        <v>208</v>
      </c>
      <c r="X28" s="65">
        <v>240</v>
      </c>
      <c r="Y28" s="65">
        <v>241</v>
      </c>
      <c r="Z28" s="65">
        <v>242</v>
      </c>
    </row>
    <row r="29" spans="7:27" ht="16.5" thickTop="1" thickBot="1" x14ac:dyDescent="0.3">
      <c r="N29" s="63">
        <v>206</v>
      </c>
      <c r="P29" s="64">
        <v>209</v>
      </c>
      <c r="Q29" s="64">
        <v>210</v>
      </c>
      <c r="R29" s="64">
        <v>211</v>
      </c>
      <c r="T29" s="66">
        <v>237</v>
      </c>
      <c r="X29" s="65">
        <v>243</v>
      </c>
      <c r="Z29" s="65">
        <v>244</v>
      </c>
      <c r="AA29" s="65">
        <v>245</v>
      </c>
    </row>
    <row r="30" spans="7:27" ht="16.5" thickTop="1" thickBot="1" x14ac:dyDescent="0.3">
      <c r="M30" s="63">
        <v>207</v>
      </c>
      <c r="P30" s="64">
        <v>212</v>
      </c>
      <c r="R30" s="64">
        <v>213</v>
      </c>
      <c r="U30" s="66">
        <v>238</v>
      </c>
      <c r="W30" s="65">
        <v>246</v>
      </c>
      <c r="X30" s="65">
        <v>247</v>
      </c>
      <c r="Y30" s="65">
        <v>248</v>
      </c>
      <c r="AA30" s="65">
        <v>249</v>
      </c>
    </row>
    <row r="31" spans="7:27" ht="16.5" thickTop="1" thickBot="1" x14ac:dyDescent="0.3">
      <c r="P31" s="64">
        <v>214</v>
      </c>
      <c r="Q31" s="64">
        <v>215</v>
      </c>
      <c r="R31" s="64">
        <v>216</v>
      </c>
      <c r="U31" s="66">
        <v>239</v>
      </c>
      <c r="W31" s="65">
        <v>250</v>
      </c>
      <c r="X31" s="65">
        <v>251</v>
      </c>
      <c r="Z31" s="65">
        <v>252</v>
      </c>
      <c r="AA31" s="65">
        <v>253</v>
      </c>
    </row>
    <row r="32" spans="7:27" ht="16.5" thickTop="1" thickBot="1" x14ac:dyDescent="0.3">
      <c r="P32" s="64">
        <v>217</v>
      </c>
      <c r="Z32" s="65">
        <v>254</v>
      </c>
    </row>
    <row r="33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F2A4-BC91-4BBC-A56E-D2B4C3B5E5EB}">
  <sheetPr codeName="Sheet7"/>
  <dimension ref="B2:CE27"/>
  <sheetViews>
    <sheetView zoomScale="90" zoomScaleNormal="90" workbookViewId="0"/>
  </sheetViews>
  <sheetFormatPr defaultColWidth="3.28515625" defaultRowHeight="15" x14ac:dyDescent="0.25"/>
  <cols>
    <col min="1" max="16384" width="3.28515625" style="67"/>
  </cols>
  <sheetData>
    <row r="2" spans="2:83" ht="15.75" thickBot="1" x14ac:dyDescent="0.3"/>
    <row r="3" spans="2:83" ht="15.75" thickTop="1" x14ac:dyDescent="0.25">
      <c r="B3" s="68">
        <v>53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  <c r="R3" s="68">
        <v>54</v>
      </c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70"/>
      <c r="AH3" s="68">
        <v>55</v>
      </c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70"/>
    </row>
    <row r="4" spans="2:83" x14ac:dyDescent="0.25">
      <c r="B4" s="71"/>
      <c r="Q4" s="72"/>
      <c r="R4" s="71"/>
      <c r="AG4" s="72"/>
      <c r="AH4" s="71"/>
      <c r="AW4" s="72"/>
    </row>
    <row r="5" spans="2:83" x14ac:dyDescent="0.25">
      <c r="B5" s="71"/>
      <c r="D5" s="67" t="s">
        <v>174</v>
      </c>
      <c r="O5" s="67" t="s">
        <v>175</v>
      </c>
      <c r="Q5" s="72"/>
      <c r="R5" s="71"/>
      <c r="T5" s="67" t="s">
        <v>176</v>
      </c>
      <c r="AG5" s="72"/>
      <c r="AH5" s="71"/>
      <c r="AM5" s="67" t="s">
        <v>177</v>
      </c>
      <c r="AW5" s="72"/>
    </row>
    <row r="6" spans="2:83" x14ac:dyDescent="0.25">
      <c r="B6" s="71"/>
      <c r="Q6" s="72"/>
      <c r="R6" s="71"/>
      <c r="AG6" s="72"/>
      <c r="AH6" s="71"/>
      <c r="AW6" s="72"/>
    </row>
    <row r="7" spans="2:83" x14ac:dyDescent="0.25">
      <c r="B7" s="71"/>
      <c r="Q7" s="72"/>
      <c r="R7" s="71"/>
      <c r="AG7" s="72"/>
      <c r="AH7" s="71"/>
      <c r="AW7" s="72"/>
    </row>
    <row r="8" spans="2:83" ht="15.75" thickBot="1" x14ac:dyDescent="0.3">
      <c r="B8" s="71"/>
      <c r="Q8" s="72"/>
      <c r="R8" s="71"/>
      <c r="AG8" s="72"/>
      <c r="AH8" s="71"/>
      <c r="AW8" s="72"/>
    </row>
    <row r="9" spans="2:83" ht="15.75" thickTop="1" x14ac:dyDescent="0.25">
      <c r="B9" s="71"/>
      <c r="Q9" s="72"/>
      <c r="R9" s="71"/>
      <c r="AG9" s="72"/>
      <c r="AH9" s="71"/>
      <c r="AW9" s="72"/>
      <c r="AZ9" s="68">
        <v>59</v>
      </c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70"/>
      <c r="BP9" s="68">
        <v>60</v>
      </c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70"/>
    </row>
    <row r="10" spans="2:83" x14ac:dyDescent="0.25">
      <c r="B10" s="71"/>
      <c r="Q10" s="72"/>
      <c r="R10" s="71"/>
      <c r="AG10" s="72"/>
      <c r="AH10" s="71"/>
      <c r="AW10" s="72"/>
      <c r="AZ10" s="71"/>
      <c r="BO10" s="72"/>
      <c r="BP10" s="71"/>
      <c r="BW10" s="67" t="s">
        <v>178</v>
      </c>
      <c r="CE10" s="72"/>
    </row>
    <row r="11" spans="2:83" x14ac:dyDescent="0.25">
      <c r="B11" s="71"/>
      <c r="Q11" s="72"/>
      <c r="R11" s="71"/>
      <c r="AG11" s="72"/>
      <c r="AH11" s="71"/>
      <c r="AQ11" s="67" t="s">
        <v>179</v>
      </c>
      <c r="AW11" s="72"/>
      <c r="AZ11" s="71"/>
      <c r="BO11" s="72"/>
      <c r="BP11" s="71"/>
      <c r="CE11" s="72"/>
    </row>
    <row r="12" spans="2:83" x14ac:dyDescent="0.25">
      <c r="B12" s="71"/>
      <c r="F12" s="67" t="s">
        <v>180</v>
      </c>
      <c r="M12" s="67" t="s">
        <v>181</v>
      </c>
      <c r="Q12" s="72"/>
      <c r="R12" s="71"/>
      <c r="AE12" s="67" t="s">
        <v>182</v>
      </c>
      <c r="AG12" s="72"/>
      <c r="AH12" s="71"/>
      <c r="AW12" s="72"/>
      <c r="AZ12" s="71"/>
      <c r="BO12" s="72"/>
      <c r="BP12" s="71"/>
      <c r="CE12" s="72"/>
    </row>
    <row r="13" spans="2:83" x14ac:dyDescent="0.25">
      <c r="B13" s="71"/>
      <c r="C13" s="67" t="s">
        <v>183</v>
      </c>
      <c r="Q13" s="72"/>
      <c r="R13" s="71"/>
      <c r="AG13" s="72"/>
      <c r="AH13" s="71"/>
      <c r="AQ13" s="67" t="s">
        <v>184</v>
      </c>
      <c r="AW13" s="72"/>
      <c r="AZ13" s="71"/>
      <c r="BO13" s="72"/>
      <c r="BP13" s="71"/>
      <c r="CE13" s="72"/>
    </row>
    <row r="14" spans="2:83" ht="15.75" thickBot="1" x14ac:dyDescent="0.3"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5"/>
      <c r="R14" s="73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5"/>
      <c r="AH14" s="73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5"/>
      <c r="AZ14" s="71"/>
      <c r="BO14" s="72"/>
      <c r="BP14" s="71"/>
      <c r="CE14" s="72"/>
    </row>
    <row r="15" spans="2:83" ht="15.75" thickTop="1" x14ac:dyDescent="0.25">
      <c r="B15" s="68">
        <v>56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  <c r="R15" s="68">
        <v>57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70"/>
      <c r="AH15" s="68">
        <v>58</v>
      </c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70"/>
      <c r="AZ15" s="71"/>
      <c r="BO15" s="72"/>
      <c r="BP15" s="71"/>
      <c r="CE15" s="72"/>
    </row>
    <row r="16" spans="2:83" x14ac:dyDescent="0.25">
      <c r="B16" s="71"/>
      <c r="Q16" s="72"/>
      <c r="R16" s="71"/>
      <c r="AG16" s="72"/>
      <c r="AH16" s="71"/>
      <c r="AW16" s="72"/>
      <c r="AZ16" s="71"/>
      <c r="BO16" s="72"/>
      <c r="BP16" s="71"/>
      <c r="CE16" s="72"/>
    </row>
    <row r="17" spans="2:83" x14ac:dyDescent="0.25">
      <c r="B17" s="71"/>
      <c r="D17" s="67" t="s">
        <v>185</v>
      </c>
      <c r="O17" s="67" t="s">
        <v>186</v>
      </c>
      <c r="Q17" s="72"/>
      <c r="R17" s="71"/>
      <c r="T17" s="67" t="s">
        <v>187</v>
      </c>
      <c r="AD17" s="67" t="s">
        <v>188</v>
      </c>
      <c r="AG17" s="72"/>
      <c r="AH17" s="71"/>
      <c r="AJ17" s="67" t="s">
        <v>189</v>
      </c>
      <c r="AU17" s="67" t="s">
        <v>190</v>
      </c>
      <c r="AW17" s="72"/>
      <c r="AZ17" s="71"/>
      <c r="BO17" s="72"/>
      <c r="BP17" s="71"/>
      <c r="CE17" s="72"/>
    </row>
    <row r="18" spans="2:83" x14ac:dyDescent="0.25">
      <c r="B18" s="71"/>
      <c r="Q18" s="72"/>
      <c r="R18" s="71"/>
      <c r="AG18" s="72"/>
      <c r="AH18" s="71"/>
      <c r="AW18" s="72"/>
      <c r="AZ18" s="71"/>
      <c r="BO18" s="72"/>
      <c r="BP18" s="71"/>
      <c r="CE18" s="72"/>
    </row>
    <row r="19" spans="2:83" x14ac:dyDescent="0.25">
      <c r="B19" s="71"/>
      <c r="Q19" s="72"/>
      <c r="R19" s="71"/>
      <c r="AG19" s="72"/>
      <c r="AH19" s="71"/>
      <c r="AW19" s="72"/>
      <c r="AZ19" s="71"/>
      <c r="BC19" s="67" t="s">
        <v>191</v>
      </c>
      <c r="BO19" s="72"/>
      <c r="BP19" s="71"/>
      <c r="CE19" s="72"/>
    </row>
    <row r="20" spans="2:83" ht="15.75" thickBot="1" x14ac:dyDescent="0.3">
      <c r="B20" s="71"/>
      <c r="Q20" s="72"/>
      <c r="R20" s="71"/>
      <c r="AG20" s="72"/>
      <c r="AH20" s="71"/>
      <c r="AW20" s="72"/>
      <c r="AZ20" s="73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5"/>
      <c r="BP20" s="73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5"/>
    </row>
    <row r="21" spans="2:83" ht="15.75" thickTop="1" x14ac:dyDescent="0.25">
      <c r="B21" s="71"/>
      <c r="Q21" s="72"/>
      <c r="R21" s="71"/>
      <c r="AG21" s="72"/>
      <c r="AH21" s="71"/>
      <c r="AW21" s="72"/>
    </row>
    <row r="22" spans="2:83" x14ac:dyDescent="0.25">
      <c r="B22" s="71"/>
      <c r="Q22" s="72"/>
      <c r="R22" s="71"/>
      <c r="AG22" s="72"/>
      <c r="AH22" s="71"/>
      <c r="AW22" s="72"/>
    </row>
    <row r="23" spans="2:83" x14ac:dyDescent="0.25">
      <c r="B23" s="71"/>
      <c r="Q23" s="72"/>
      <c r="R23" s="71"/>
      <c r="AG23" s="72"/>
      <c r="AH23" s="71"/>
      <c r="AW23" s="72"/>
    </row>
    <row r="24" spans="2:83" x14ac:dyDescent="0.25">
      <c r="B24" s="71"/>
      <c r="D24" s="67" t="s">
        <v>192</v>
      </c>
      <c r="O24" s="67" t="s">
        <v>193</v>
      </c>
      <c r="Q24" s="72"/>
      <c r="R24" s="71"/>
      <c r="AE24" s="67" t="s">
        <v>194</v>
      </c>
      <c r="AG24" s="72"/>
      <c r="AH24" s="71"/>
      <c r="AJ24" s="67" t="s">
        <v>195</v>
      </c>
      <c r="AU24" s="67" t="s">
        <v>196</v>
      </c>
      <c r="AW24" s="72"/>
    </row>
    <row r="25" spans="2:83" x14ac:dyDescent="0.25">
      <c r="B25" s="71"/>
      <c r="Q25" s="72"/>
      <c r="R25" s="71"/>
      <c r="AG25" s="72"/>
      <c r="AH25" s="71"/>
      <c r="AW25" s="72"/>
    </row>
    <row r="26" spans="2:83" ht="15.75" thickBot="1" x14ac:dyDescent="0.3">
      <c r="B26" s="73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5"/>
      <c r="R26" s="73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5"/>
      <c r="AH26" s="73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5"/>
    </row>
    <row r="27" spans="2:83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A48B-71BC-428A-8768-C483D375C17A}">
  <sheetPr codeName="Sheet9"/>
  <dimension ref="U2:AC11"/>
  <sheetViews>
    <sheetView zoomScale="90" zoomScaleNormal="90" workbookViewId="0"/>
  </sheetViews>
  <sheetFormatPr defaultColWidth="3.28515625" defaultRowHeight="15" x14ac:dyDescent="0.25"/>
  <cols>
    <col min="1" max="16384" width="3.28515625" style="67"/>
  </cols>
  <sheetData>
    <row r="2" spans="21:29" ht="15.75" thickBot="1" x14ac:dyDescent="0.3"/>
    <row r="3" spans="21:29" ht="15.75" thickTop="1" x14ac:dyDescent="0.25">
      <c r="X3" s="76"/>
      <c r="Y3" s="77"/>
      <c r="Z3" s="78"/>
    </row>
    <row r="4" spans="21:29" ht="15.75" thickBot="1" x14ac:dyDescent="0.3">
      <c r="X4" s="79"/>
      <c r="Y4" s="80"/>
      <c r="Z4" s="81"/>
    </row>
    <row r="5" spans="21:29" ht="15.75" thickTop="1" x14ac:dyDescent="0.25">
      <c r="U5" s="76"/>
      <c r="V5" s="82"/>
      <c r="W5" s="78"/>
      <c r="X5" s="76"/>
      <c r="Y5" s="77"/>
      <c r="Z5" s="78"/>
    </row>
    <row r="6" spans="21:29" ht="15.75" thickBot="1" x14ac:dyDescent="0.3">
      <c r="U6" s="79"/>
      <c r="V6" s="80"/>
      <c r="W6" s="83"/>
      <c r="X6" s="84"/>
      <c r="Y6" s="80"/>
      <c r="Z6" s="81"/>
    </row>
    <row r="7" spans="21:29" ht="15.75" thickTop="1" x14ac:dyDescent="0.25">
      <c r="U7" s="76"/>
      <c r="V7" s="77"/>
      <c r="W7" s="78"/>
      <c r="X7" s="76"/>
      <c r="Y7" s="77"/>
      <c r="Z7" s="85"/>
      <c r="AA7" s="86"/>
      <c r="AB7" s="77"/>
      <c r="AC7" s="78"/>
    </row>
    <row r="8" spans="21:29" ht="15.75" thickBot="1" x14ac:dyDescent="0.3">
      <c r="U8" s="79"/>
      <c r="V8" s="80"/>
      <c r="W8" s="83"/>
      <c r="X8" s="84"/>
      <c r="Y8" s="80"/>
      <c r="Z8" s="81"/>
      <c r="AA8" s="79"/>
      <c r="AB8" s="80"/>
      <c r="AC8" s="81"/>
    </row>
    <row r="9" spans="21:29" ht="15.75" thickTop="1" x14ac:dyDescent="0.25">
      <c r="U9" s="76"/>
      <c r="V9" s="82"/>
      <c r="W9" s="78"/>
      <c r="X9" s="86"/>
      <c r="Y9" s="77"/>
      <c r="Z9" s="78"/>
      <c r="AA9" s="76"/>
      <c r="AB9" s="77"/>
      <c r="AC9" s="85"/>
    </row>
    <row r="10" spans="21:29" ht="15.75" thickBot="1" x14ac:dyDescent="0.3">
      <c r="U10" s="87"/>
      <c r="V10" s="88"/>
      <c r="W10" s="89"/>
      <c r="X10" s="87"/>
      <c r="Y10" s="88"/>
      <c r="Z10" s="89"/>
      <c r="AA10" s="87"/>
      <c r="AB10" s="80"/>
      <c r="AC10" s="83"/>
    </row>
    <row r="11" spans="21:29" ht="15.75" thickTop="1" x14ac:dyDescent="0.2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F2D5-345C-45FE-8CD1-22F78B2B070D}">
  <dimension ref="A1:C26"/>
  <sheetViews>
    <sheetView workbookViewId="0"/>
  </sheetViews>
  <sheetFormatPr defaultRowHeight="15" x14ac:dyDescent="0.25"/>
  <cols>
    <col min="1" max="1" width="18.42578125" customWidth="1"/>
    <col min="3" max="3" width="31.42578125" customWidth="1"/>
  </cols>
  <sheetData>
    <row r="1" spans="1:3" x14ac:dyDescent="0.25">
      <c r="A1" s="1" t="s">
        <v>117</v>
      </c>
      <c r="B1" s="1" t="s">
        <v>118</v>
      </c>
      <c r="C1" s="1" t="s">
        <v>197</v>
      </c>
    </row>
    <row r="2" spans="1:3" x14ac:dyDescent="0.25">
      <c r="A2" t="s">
        <v>198</v>
      </c>
      <c r="B2">
        <v>1024</v>
      </c>
      <c r="C2" t="s">
        <v>199</v>
      </c>
    </row>
    <row r="3" spans="1:3" x14ac:dyDescent="0.25">
      <c r="A3" t="s">
        <v>200</v>
      </c>
      <c r="B3">
        <v>3</v>
      </c>
      <c r="C3" t="s">
        <v>199</v>
      </c>
    </row>
    <row r="4" spans="1:3" x14ac:dyDescent="0.25">
      <c r="A4" t="s">
        <v>201</v>
      </c>
      <c r="B4">
        <v>2744</v>
      </c>
      <c r="C4" t="s">
        <v>202</v>
      </c>
    </row>
    <row r="5" spans="1:3" x14ac:dyDescent="0.25">
      <c r="A5" t="s">
        <v>203</v>
      </c>
      <c r="B5">
        <v>3</v>
      </c>
      <c r="C5" t="s">
        <v>204</v>
      </c>
    </row>
    <row r="6" spans="1:3" x14ac:dyDescent="0.25">
      <c r="A6" t="s">
        <v>205</v>
      </c>
      <c r="B6">
        <v>3</v>
      </c>
      <c r="C6" t="s">
        <v>206</v>
      </c>
    </row>
    <row r="7" spans="1:3" x14ac:dyDescent="0.25">
      <c r="A7" t="s">
        <v>207</v>
      </c>
      <c r="B7">
        <v>224</v>
      </c>
      <c r="C7" t="s">
        <v>208</v>
      </c>
    </row>
    <row r="8" spans="1:3" x14ac:dyDescent="0.25">
      <c r="A8" t="s">
        <v>209</v>
      </c>
      <c r="B8">
        <v>224</v>
      </c>
      <c r="C8" t="s">
        <v>210</v>
      </c>
    </row>
    <row r="9" spans="1:3" x14ac:dyDescent="0.25">
      <c r="A9" t="s">
        <v>211</v>
      </c>
      <c r="B9">
        <v>320</v>
      </c>
      <c r="C9" t="s">
        <v>212</v>
      </c>
    </row>
    <row r="10" spans="1:3" x14ac:dyDescent="0.25">
      <c r="A10" t="s">
        <v>213</v>
      </c>
      <c r="B10">
        <v>40</v>
      </c>
      <c r="C10" t="s">
        <v>214</v>
      </c>
    </row>
    <row r="11" spans="1:3" x14ac:dyDescent="0.25">
      <c r="A11" t="s">
        <v>215</v>
      </c>
      <c r="B11">
        <v>6</v>
      </c>
      <c r="C11" t="s">
        <v>216</v>
      </c>
    </row>
    <row r="12" spans="1:3" x14ac:dyDescent="0.25">
      <c r="A12" t="s">
        <v>217</v>
      </c>
      <c r="B12">
        <v>12</v>
      </c>
      <c r="C12" t="s">
        <v>218</v>
      </c>
    </row>
    <row r="13" spans="1:3" x14ac:dyDescent="0.25">
      <c r="A13" t="s">
        <v>219</v>
      </c>
      <c r="B13">
        <v>24</v>
      </c>
      <c r="C13" t="s">
        <v>220</v>
      </c>
    </row>
    <row r="14" spans="1:3" x14ac:dyDescent="0.25">
      <c r="A14" t="s">
        <v>221</v>
      </c>
      <c r="B14">
        <v>630</v>
      </c>
      <c r="C14" t="s">
        <v>222</v>
      </c>
    </row>
    <row r="15" spans="1:3" x14ac:dyDescent="0.25">
      <c r="A15" t="s">
        <v>223</v>
      </c>
      <c r="B15">
        <v>16384</v>
      </c>
      <c r="C15" t="s">
        <v>224</v>
      </c>
    </row>
    <row r="16" spans="1:3" x14ac:dyDescent="0.25">
      <c r="A16" t="s">
        <v>225</v>
      </c>
      <c r="B16">
        <v>1280</v>
      </c>
      <c r="C16" t="s">
        <v>226</v>
      </c>
    </row>
    <row r="17" spans="1:3" x14ac:dyDescent="0.25">
      <c r="A17" t="s">
        <v>227</v>
      </c>
      <c r="B17">
        <v>4608</v>
      </c>
      <c r="C17" t="s">
        <v>228</v>
      </c>
    </row>
    <row r="18" spans="1:3" x14ac:dyDescent="0.25">
      <c r="A18" t="s">
        <v>229</v>
      </c>
      <c r="B18">
        <v>384</v>
      </c>
      <c r="C18" t="s">
        <v>230</v>
      </c>
    </row>
    <row r="19" spans="1:3" x14ac:dyDescent="0.25">
      <c r="A19" t="s">
        <v>526</v>
      </c>
      <c r="B19">
        <v>64</v>
      </c>
      <c r="C19" t="s">
        <v>527</v>
      </c>
    </row>
    <row r="20" spans="1:3" x14ac:dyDescent="0.25">
      <c r="A20" t="s">
        <v>231</v>
      </c>
      <c r="B20">
        <v>1088</v>
      </c>
      <c r="C20" t="s">
        <v>232</v>
      </c>
    </row>
    <row r="21" spans="1:3" x14ac:dyDescent="0.25">
      <c r="A21" t="s">
        <v>233</v>
      </c>
      <c r="B21">
        <v>1088</v>
      </c>
      <c r="C21" t="s">
        <v>234</v>
      </c>
    </row>
    <row r="26" spans="1:3" x14ac:dyDescent="0.25">
      <c r="B26">
        <f>SUBTOTAL(109,Table16[SIZE])</f>
        <v>30153</v>
      </c>
      <c r="C26">
        <f>69090-Table16[[#Totals],[SIZE]]</f>
        <v>38937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9119-AF85-4502-889C-1CF0050C5EF7}">
  <dimension ref="A1:E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9.140625" style="1"/>
    <col min="3" max="3" width="27.28515625" customWidth="1"/>
    <col min="4" max="4" width="56.85546875" customWidth="1"/>
    <col min="5" max="5" width="45.42578125" customWidth="1"/>
  </cols>
  <sheetData>
    <row r="1" spans="1:5" x14ac:dyDescent="0.25">
      <c r="A1" s="90" t="s">
        <v>235</v>
      </c>
      <c r="B1" s="90" t="s">
        <v>47</v>
      </c>
      <c r="C1" s="91" t="s">
        <v>236</v>
      </c>
      <c r="D1" s="91" t="s">
        <v>237</v>
      </c>
      <c r="E1" s="91" t="s">
        <v>238</v>
      </c>
    </row>
    <row r="2" spans="1:5" x14ac:dyDescent="0.25">
      <c r="A2" s="1" t="str">
        <f>"["&amp;ROUND(MOD(B2,16),0)&amp;", "&amp;ROUNDDOWN(B2/16,0)&amp;"]"</f>
        <v>[0, 0]</v>
      </c>
      <c r="B2" s="1">
        <v>0</v>
      </c>
      <c r="C2" s="92" t="s">
        <v>239</v>
      </c>
      <c r="D2" t="str">
        <f t="shared" ref="D2:D65" si="0">"        private const byte "&amp;UPPER(C2)&amp;" = "&amp;B2&amp;";"</f>
        <v xml:space="preserve">        private const byte SAND = 0;</v>
      </c>
      <c r="E2" t="str">
        <f t="shared" ref="E2:E65" si="1">LEFT(UPPER(C2)&amp;"                                        ", 39) &amp; " = "&amp;B2</f>
        <v>SAND                                    = 0</v>
      </c>
    </row>
    <row r="3" spans="1:5" x14ac:dyDescent="0.25">
      <c r="A3" s="1" t="str">
        <f t="shared" ref="A3:A66" si="2">"["&amp;ROUND(MOD(B3,16),0)&amp;", "&amp;ROUNDDOWN(B3/16,0)&amp;"]"</f>
        <v>[1, 0]</v>
      </c>
      <c r="B3" s="1">
        <v>1</v>
      </c>
      <c r="C3" s="92" t="s">
        <v>240</v>
      </c>
      <c r="D3" t="str">
        <f t="shared" si="0"/>
        <v xml:space="preserve">        private const byte GRASS = 1;</v>
      </c>
      <c r="E3" t="str">
        <f t="shared" si="1"/>
        <v>GRASS                                   = 1</v>
      </c>
    </row>
    <row r="4" spans="1:5" x14ac:dyDescent="0.25">
      <c r="A4" s="1" t="str">
        <f t="shared" si="2"/>
        <v>[2, 0]</v>
      </c>
      <c r="B4" s="1">
        <v>2</v>
      </c>
      <c r="C4" s="92" t="s">
        <v>241</v>
      </c>
      <c r="D4" t="str">
        <f t="shared" si="0"/>
        <v xml:space="preserve">        private const byte DIRT = 2;</v>
      </c>
      <c r="E4" t="str">
        <f t="shared" si="1"/>
        <v>DIRT                                    = 2</v>
      </c>
    </row>
    <row r="5" spans="1:5" x14ac:dyDescent="0.25">
      <c r="A5" s="1" t="str">
        <f t="shared" si="2"/>
        <v>[3, 0]</v>
      </c>
      <c r="B5" s="1">
        <v>3</v>
      </c>
      <c r="C5" s="92" t="s">
        <v>242</v>
      </c>
      <c r="D5" t="str">
        <f t="shared" si="0"/>
        <v xml:space="preserve">        private const byte FOREST_1 = 3;</v>
      </c>
      <c r="E5" t="str">
        <f t="shared" si="1"/>
        <v>FOREST_1                                = 3</v>
      </c>
    </row>
    <row r="6" spans="1:5" x14ac:dyDescent="0.25">
      <c r="A6" s="1" t="str">
        <f t="shared" si="2"/>
        <v>[4, 0]</v>
      </c>
      <c r="B6" s="1">
        <v>4</v>
      </c>
      <c r="C6" s="92" t="s">
        <v>243</v>
      </c>
      <c r="D6" t="str">
        <f t="shared" si="0"/>
        <v xml:space="preserve">        private const byte FOREST_2 = 4;</v>
      </c>
      <c r="E6" t="str">
        <f t="shared" si="1"/>
        <v>FOREST_2                                = 4</v>
      </c>
    </row>
    <row r="7" spans="1:5" x14ac:dyDescent="0.25">
      <c r="A7" s="1" t="str">
        <f t="shared" si="2"/>
        <v>[5, 0]</v>
      </c>
      <c r="B7" s="1">
        <v>5</v>
      </c>
      <c r="C7" s="92" t="s">
        <v>244</v>
      </c>
      <c r="D7" t="str">
        <f t="shared" si="0"/>
        <v xml:space="preserve">        private const byte FOREST_3 = 5;</v>
      </c>
      <c r="E7" t="str">
        <f t="shared" si="1"/>
        <v>FOREST_3                                = 5</v>
      </c>
    </row>
    <row r="8" spans="1:5" x14ac:dyDescent="0.25">
      <c r="A8" s="1" t="str">
        <f t="shared" si="2"/>
        <v>[6, 0]</v>
      </c>
      <c r="B8" s="1">
        <v>6</v>
      </c>
      <c r="C8" s="92" t="s">
        <v>245</v>
      </c>
      <c r="D8" t="str">
        <f t="shared" si="0"/>
        <v xml:space="preserve">        private const byte FOREST_4 = 6;</v>
      </c>
      <c r="E8" t="str">
        <f t="shared" si="1"/>
        <v>FOREST_4                                = 6</v>
      </c>
    </row>
    <row r="9" spans="1:5" x14ac:dyDescent="0.25">
      <c r="A9" s="1" t="str">
        <f t="shared" si="2"/>
        <v>[7, 0]</v>
      </c>
      <c r="B9" s="1">
        <v>7</v>
      </c>
      <c r="C9" s="92" t="s">
        <v>246</v>
      </c>
      <c r="D9" t="str">
        <f t="shared" si="0"/>
        <v xml:space="preserve">        private const byte DESERT_1 = 7;</v>
      </c>
      <c r="E9" t="str">
        <f t="shared" si="1"/>
        <v>DESERT_1                                = 7</v>
      </c>
    </row>
    <row r="10" spans="1:5" x14ac:dyDescent="0.25">
      <c r="A10" s="1" t="str">
        <f t="shared" si="2"/>
        <v>[8, 0]</v>
      </c>
      <c r="B10" s="1">
        <v>8</v>
      </c>
      <c r="C10" s="92" t="s">
        <v>247</v>
      </c>
      <c r="D10" t="str">
        <f t="shared" si="0"/>
        <v xml:space="preserve">        private const byte DESERT_2 = 8;</v>
      </c>
      <c r="E10" t="str">
        <f t="shared" si="1"/>
        <v>DESERT_2                                = 8</v>
      </c>
    </row>
    <row r="11" spans="1:5" x14ac:dyDescent="0.25">
      <c r="A11" s="1" t="str">
        <f t="shared" si="2"/>
        <v>[9, 0]</v>
      </c>
      <c r="B11" s="1">
        <v>9</v>
      </c>
      <c r="C11" s="92" t="s">
        <v>248</v>
      </c>
      <c r="D11" t="str">
        <f t="shared" si="0"/>
        <v xml:space="preserve">        private const byte DESERT_3 = 9;</v>
      </c>
      <c r="E11" t="str">
        <f t="shared" si="1"/>
        <v>DESERT_3                                = 9</v>
      </c>
    </row>
    <row r="12" spans="1:5" x14ac:dyDescent="0.25">
      <c r="A12" s="1" t="str">
        <f t="shared" si="2"/>
        <v>[10, 0]</v>
      </c>
      <c r="B12" s="1">
        <v>10</v>
      </c>
      <c r="C12" s="92" t="s">
        <v>249</v>
      </c>
      <c r="D12" t="str">
        <f t="shared" si="0"/>
        <v xml:space="preserve">        private const byte DESERT_4 = 10;</v>
      </c>
      <c r="E12" t="str">
        <f t="shared" si="1"/>
        <v>DESERT_4                                = 10</v>
      </c>
    </row>
    <row r="13" spans="1:5" x14ac:dyDescent="0.25">
      <c r="A13" s="1" t="str">
        <f t="shared" si="2"/>
        <v>[11, 0]</v>
      </c>
      <c r="B13" s="1">
        <v>11</v>
      </c>
      <c r="C13" s="92" t="s">
        <v>250</v>
      </c>
      <c r="D13" t="str">
        <f t="shared" si="0"/>
        <v xml:space="preserve">        private const byte BEACH_1 = 11;</v>
      </c>
      <c r="E13" t="str">
        <f t="shared" si="1"/>
        <v>BEACH_1                                 = 11</v>
      </c>
    </row>
    <row r="14" spans="1:5" x14ac:dyDescent="0.25">
      <c r="A14" s="1" t="str">
        <f t="shared" si="2"/>
        <v>[12, 0]</v>
      </c>
      <c r="B14" s="1">
        <v>12</v>
      </c>
      <c r="C14" s="92" t="s">
        <v>251</v>
      </c>
      <c r="D14" t="str">
        <f t="shared" si="0"/>
        <v xml:space="preserve">        private const byte BEACH_2 = 12;</v>
      </c>
      <c r="E14" t="str">
        <f t="shared" si="1"/>
        <v>BEACH_2                                 = 12</v>
      </c>
    </row>
    <row r="15" spans="1:5" x14ac:dyDescent="0.25">
      <c r="A15" s="1" t="str">
        <f t="shared" si="2"/>
        <v>[13, 0]</v>
      </c>
      <c r="B15" s="1">
        <v>13</v>
      </c>
      <c r="C15" s="92" t="s">
        <v>252</v>
      </c>
      <c r="D15" t="str">
        <f t="shared" si="0"/>
        <v xml:space="preserve">        private const byte BEACH_3 = 13;</v>
      </c>
      <c r="E15" t="str">
        <f t="shared" si="1"/>
        <v>BEACH_3                                 = 13</v>
      </c>
    </row>
    <row r="16" spans="1:5" x14ac:dyDescent="0.25">
      <c r="A16" s="1" t="str">
        <f t="shared" si="2"/>
        <v>[14, 0]</v>
      </c>
      <c r="B16" s="1">
        <v>14</v>
      </c>
      <c r="C16" s="92" t="s">
        <v>253</v>
      </c>
      <c r="D16" t="str">
        <f t="shared" si="0"/>
        <v xml:space="preserve">        private const byte BEACH_4 = 14;</v>
      </c>
      <c r="E16" t="str">
        <f t="shared" si="1"/>
        <v>BEACH_4                                 = 14</v>
      </c>
    </row>
    <row r="17" spans="1:5" x14ac:dyDescent="0.25">
      <c r="A17" s="1" t="str">
        <f t="shared" si="2"/>
        <v>[15, 0]</v>
      </c>
      <c r="B17" s="1">
        <v>15</v>
      </c>
      <c r="C17" s="92" t="s">
        <v>254</v>
      </c>
      <c r="D17" t="str">
        <f t="shared" si="0"/>
        <v xml:space="preserve">        private const byte GRASS_1 = 15;</v>
      </c>
      <c r="E17" t="str">
        <f t="shared" si="1"/>
        <v>GRASS_1                                 = 15</v>
      </c>
    </row>
    <row r="18" spans="1:5" x14ac:dyDescent="0.25">
      <c r="A18" s="1" t="str">
        <f t="shared" si="2"/>
        <v>[0, 1]</v>
      </c>
      <c r="B18" s="1">
        <v>16</v>
      </c>
      <c r="C18" s="92" t="s">
        <v>255</v>
      </c>
      <c r="D18" t="str">
        <f t="shared" si="0"/>
        <v xml:space="preserve">        private const byte GRASS_2 = 16;</v>
      </c>
      <c r="E18" t="str">
        <f t="shared" si="1"/>
        <v>GRASS_2                                 = 16</v>
      </c>
    </row>
    <row r="19" spans="1:5" x14ac:dyDescent="0.25">
      <c r="A19" s="1" t="str">
        <f t="shared" si="2"/>
        <v>[1, 1]</v>
      </c>
      <c r="B19" s="1">
        <v>17</v>
      </c>
      <c r="C19" s="92" t="s">
        <v>256</v>
      </c>
      <c r="D19" t="str">
        <f t="shared" si="0"/>
        <v xml:space="preserve">        private const byte GRASS_3 = 17;</v>
      </c>
      <c r="E19" t="str">
        <f t="shared" si="1"/>
        <v>GRASS_3                                 = 17</v>
      </c>
    </row>
    <row r="20" spans="1:5" x14ac:dyDescent="0.25">
      <c r="A20" s="1" t="str">
        <f t="shared" si="2"/>
        <v>[2, 1]</v>
      </c>
      <c r="B20" s="1">
        <v>18</v>
      </c>
      <c r="C20" s="92" t="s">
        <v>257</v>
      </c>
      <c r="D20" t="str">
        <f t="shared" si="0"/>
        <v xml:space="preserve">        private const byte GRASS_4 = 18;</v>
      </c>
      <c r="E20" t="str">
        <f t="shared" si="1"/>
        <v>GRASS_4                                 = 18</v>
      </c>
    </row>
    <row r="21" spans="1:5" x14ac:dyDescent="0.25">
      <c r="A21" s="1" t="str">
        <f t="shared" si="2"/>
        <v>[3, 1]</v>
      </c>
      <c r="B21" s="1">
        <v>19</v>
      </c>
      <c r="C21" s="92" t="s">
        <v>258</v>
      </c>
      <c r="D21" t="str">
        <f t="shared" si="0"/>
        <v xml:space="preserve">        private const byte SWAMP_1 = 19;</v>
      </c>
      <c r="E21" t="str">
        <f t="shared" si="1"/>
        <v>SWAMP_1                                 = 19</v>
      </c>
    </row>
    <row r="22" spans="1:5" x14ac:dyDescent="0.25">
      <c r="A22" s="1" t="str">
        <f t="shared" si="2"/>
        <v>[4, 1]</v>
      </c>
      <c r="B22" s="1">
        <v>20</v>
      </c>
      <c r="C22" s="92" t="s">
        <v>259</v>
      </c>
      <c r="D22" t="str">
        <f t="shared" si="0"/>
        <v xml:space="preserve">        private const byte SWAMP_2 = 20;</v>
      </c>
      <c r="E22" t="str">
        <f t="shared" si="1"/>
        <v>SWAMP_2                                 = 20</v>
      </c>
    </row>
    <row r="23" spans="1:5" x14ac:dyDescent="0.25">
      <c r="A23" s="1" t="str">
        <f t="shared" si="2"/>
        <v>[5, 1]</v>
      </c>
      <c r="B23" s="1">
        <v>21</v>
      </c>
      <c r="C23" s="92" t="s">
        <v>260</v>
      </c>
      <c r="D23" t="str">
        <f t="shared" si="0"/>
        <v xml:space="preserve">        private const byte SWAMP_3 = 21;</v>
      </c>
      <c r="E23" t="str">
        <f t="shared" si="1"/>
        <v>SWAMP_3                                 = 21</v>
      </c>
    </row>
    <row r="24" spans="1:5" x14ac:dyDescent="0.25">
      <c r="A24" s="1" t="str">
        <f t="shared" si="2"/>
        <v>[6, 1]</v>
      </c>
      <c r="B24" s="1">
        <v>22</v>
      </c>
      <c r="C24" s="92" t="s">
        <v>261</v>
      </c>
      <c r="D24" t="str">
        <f t="shared" si="0"/>
        <v xml:space="preserve">        private const byte SWAMP_4 = 22;</v>
      </c>
      <c r="E24" t="str">
        <f t="shared" si="1"/>
        <v>SWAMP_4                                 = 22</v>
      </c>
    </row>
    <row r="25" spans="1:5" x14ac:dyDescent="0.25">
      <c r="A25" s="1" t="str">
        <f t="shared" si="2"/>
        <v>[7, 1]</v>
      </c>
      <c r="B25" s="1">
        <v>23</v>
      </c>
      <c r="C25" s="92" t="s">
        <v>262</v>
      </c>
      <c r="D25" t="str">
        <f t="shared" si="0"/>
        <v xml:space="preserve">        private const byte SNOW_1 = 23;</v>
      </c>
      <c r="E25" t="str">
        <f t="shared" si="1"/>
        <v>SNOW_1                                  = 23</v>
      </c>
    </row>
    <row r="26" spans="1:5" x14ac:dyDescent="0.25">
      <c r="A26" s="1" t="str">
        <f t="shared" si="2"/>
        <v>[8, 1]</v>
      </c>
      <c r="B26" s="1">
        <v>24</v>
      </c>
      <c r="C26" s="92" t="s">
        <v>263</v>
      </c>
      <c r="D26" t="str">
        <f t="shared" si="0"/>
        <v xml:space="preserve">        private const byte SNOW_2 = 24;</v>
      </c>
      <c r="E26" t="str">
        <f t="shared" si="1"/>
        <v>SNOW_2                                  = 24</v>
      </c>
    </row>
    <row r="27" spans="1:5" x14ac:dyDescent="0.25">
      <c r="A27" s="1" t="str">
        <f t="shared" si="2"/>
        <v>[9, 1]</v>
      </c>
      <c r="B27" s="1">
        <v>25</v>
      </c>
      <c r="C27" s="92" t="s">
        <v>264</v>
      </c>
      <c r="D27" t="str">
        <f t="shared" si="0"/>
        <v xml:space="preserve">        private const byte SNOW_3 = 25;</v>
      </c>
      <c r="E27" t="str">
        <f t="shared" si="1"/>
        <v>SNOW_3                                  = 25</v>
      </c>
    </row>
    <row r="28" spans="1:5" x14ac:dyDescent="0.25">
      <c r="A28" s="1" t="str">
        <f t="shared" si="2"/>
        <v>[10, 1]</v>
      </c>
      <c r="B28" s="1">
        <v>26</v>
      </c>
      <c r="C28" s="92" t="s">
        <v>265</v>
      </c>
      <c r="D28" t="str">
        <f t="shared" si="0"/>
        <v xml:space="preserve">        private const byte SNOW_4 = 26;</v>
      </c>
      <c r="E28" t="str">
        <f t="shared" si="1"/>
        <v>SNOW_4                                  = 26</v>
      </c>
    </row>
    <row r="29" spans="1:5" x14ac:dyDescent="0.25">
      <c r="A29" s="1" t="str">
        <f t="shared" si="2"/>
        <v>[11, 1]</v>
      </c>
      <c r="B29" s="1">
        <v>27</v>
      </c>
      <c r="C29" s="92" t="s">
        <v>266</v>
      </c>
      <c r="D29" t="str">
        <f t="shared" si="0"/>
        <v xml:space="preserve">        private const byte DIRT_1 = 27;</v>
      </c>
      <c r="E29" t="str">
        <f t="shared" si="1"/>
        <v>DIRT_1                                  = 27</v>
      </c>
    </row>
    <row r="30" spans="1:5" x14ac:dyDescent="0.25">
      <c r="A30" s="1" t="str">
        <f t="shared" si="2"/>
        <v>[12, 1]</v>
      </c>
      <c r="B30" s="1">
        <v>28</v>
      </c>
      <c r="C30" s="92" t="s">
        <v>267</v>
      </c>
      <c r="D30" t="str">
        <f t="shared" si="0"/>
        <v xml:space="preserve">        private const byte DIRT_2 = 28;</v>
      </c>
      <c r="E30" t="str">
        <f t="shared" si="1"/>
        <v>DIRT_2                                  = 28</v>
      </c>
    </row>
    <row r="31" spans="1:5" x14ac:dyDescent="0.25">
      <c r="A31" s="1" t="str">
        <f t="shared" si="2"/>
        <v>[13, 1]</v>
      </c>
      <c r="B31" s="1">
        <v>29</v>
      </c>
      <c r="C31" s="92" t="s">
        <v>268</v>
      </c>
      <c r="D31" t="str">
        <f t="shared" si="0"/>
        <v xml:space="preserve">        private const byte DIRT_3 = 29;</v>
      </c>
      <c r="E31" t="str">
        <f t="shared" si="1"/>
        <v>DIRT_3                                  = 29</v>
      </c>
    </row>
    <row r="32" spans="1:5" x14ac:dyDescent="0.25">
      <c r="A32" s="1" t="str">
        <f t="shared" si="2"/>
        <v>[14, 1]</v>
      </c>
      <c r="B32" s="1">
        <v>30</v>
      </c>
      <c r="C32" s="92" t="s">
        <v>269</v>
      </c>
      <c r="D32" t="str">
        <f t="shared" si="0"/>
        <v xml:space="preserve">        private const byte DIRT_4 = 30;</v>
      </c>
      <c r="E32" t="str">
        <f t="shared" si="1"/>
        <v>DIRT_4                                  = 30</v>
      </c>
    </row>
    <row r="33" spans="1:5" x14ac:dyDescent="0.25">
      <c r="A33" s="1" t="str">
        <f t="shared" si="2"/>
        <v>[15, 1]</v>
      </c>
      <c r="B33" s="1">
        <v>31</v>
      </c>
      <c r="C33" s="92" t="s">
        <v>270</v>
      </c>
      <c r="D33" t="str">
        <f t="shared" si="0"/>
        <v xml:space="preserve">        private const byte HELL_1 = 31;</v>
      </c>
      <c r="E33" t="str">
        <f t="shared" si="1"/>
        <v>HELL_1                                  = 31</v>
      </c>
    </row>
    <row r="34" spans="1:5" x14ac:dyDescent="0.25">
      <c r="A34" s="1" t="str">
        <f t="shared" si="2"/>
        <v>[0, 2]</v>
      </c>
      <c r="B34" s="1">
        <v>32</v>
      </c>
      <c r="C34" s="92" t="s">
        <v>271</v>
      </c>
      <c r="D34" t="str">
        <f t="shared" si="0"/>
        <v xml:space="preserve">        private const byte HELL_2 = 32;</v>
      </c>
      <c r="E34" t="str">
        <f t="shared" si="1"/>
        <v>HELL_2                                  = 32</v>
      </c>
    </row>
    <row r="35" spans="1:5" x14ac:dyDescent="0.25">
      <c r="A35" s="1" t="str">
        <f t="shared" si="2"/>
        <v>[1, 2]</v>
      </c>
      <c r="B35" s="1">
        <v>33</v>
      </c>
      <c r="C35" s="92" t="s">
        <v>272</v>
      </c>
      <c r="D35" t="str">
        <f t="shared" si="0"/>
        <v xml:space="preserve">        private const byte HELL_3 = 33;</v>
      </c>
      <c r="E35" t="str">
        <f t="shared" si="1"/>
        <v>HELL_3                                  = 33</v>
      </c>
    </row>
    <row r="36" spans="1:5" x14ac:dyDescent="0.25">
      <c r="A36" s="1" t="str">
        <f t="shared" si="2"/>
        <v>[2, 2]</v>
      </c>
      <c r="B36" s="1">
        <v>34</v>
      </c>
      <c r="C36" s="92" t="s">
        <v>273</v>
      </c>
      <c r="D36" t="str">
        <f t="shared" si="0"/>
        <v xml:space="preserve">        private const byte HELL_4 = 34;</v>
      </c>
      <c r="E36" t="str">
        <f t="shared" si="1"/>
        <v>HELL_4                                  = 34</v>
      </c>
    </row>
    <row r="37" spans="1:5" x14ac:dyDescent="0.25">
      <c r="A37" s="1" t="str">
        <f t="shared" si="2"/>
        <v>[3, 2]</v>
      </c>
      <c r="B37" s="1">
        <v>35</v>
      </c>
      <c r="C37" s="92" t="s">
        <v>274</v>
      </c>
      <c r="D37" t="str">
        <f t="shared" si="0"/>
        <v xml:space="preserve">        private const byte WEEDS_SMALL = 35;</v>
      </c>
      <c r="E37" t="str">
        <f t="shared" si="1"/>
        <v>WEEDS_SMALL                             = 35</v>
      </c>
    </row>
    <row r="38" spans="1:5" x14ac:dyDescent="0.25">
      <c r="A38" s="1" t="str">
        <f t="shared" si="2"/>
        <v>[4, 2]</v>
      </c>
      <c r="B38" s="1">
        <v>36</v>
      </c>
      <c r="C38" s="92" t="s">
        <v>275</v>
      </c>
      <c r="D38" t="str">
        <f t="shared" si="0"/>
        <v xml:space="preserve">        private const byte WEEDS_LARGE = 36;</v>
      </c>
      <c r="E38" t="str">
        <f t="shared" si="1"/>
        <v>WEEDS_LARGE                             = 36</v>
      </c>
    </row>
    <row r="39" spans="1:5" x14ac:dyDescent="0.25">
      <c r="A39" s="1" t="str">
        <f t="shared" si="2"/>
        <v>[5, 2]</v>
      </c>
      <c r="B39" s="1">
        <v>37</v>
      </c>
      <c r="C39" s="92" t="s">
        <v>276</v>
      </c>
      <c r="D39" t="str">
        <f t="shared" si="0"/>
        <v xml:space="preserve">        private const byte FLOWERS_YELLOW = 37;</v>
      </c>
      <c r="E39" t="str">
        <f t="shared" si="1"/>
        <v>FLOWERS_YELLOW                          = 37</v>
      </c>
    </row>
    <row r="40" spans="1:5" x14ac:dyDescent="0.25">
      <c r="A40" s="1" t="str">
        <f t="shared" si="2"/>
        <v>[6, 2]</v>
      </c>
      <c r="B40" s="1">
        <v>38</v>
      </c>
      <c r="C40" s="92" t="s">
        <v>277</v>
      </c>
      <c r="D40" t="str">
        <f t="shared" si="0"/>
        <v xml:space="preserve">        private const byte SAND_PEBBLES = 38;</v>
      </c>
      <c r="E40" t="str">
        <f t="shared" si="1"/>
        <v>SAND_PEBBLES                            = 38</v>
      </c>
    </row>
    <row r="41" spans="1:5" x14ac:dyDescent="0.25">
      <c r="A41" s="1" t="str">
        <f t="shared" si="2"/>
        <v>[7, 2]</v>
      </c>
      <c r="B41" s="1">
        <v>39</v>
      </c>
      <c r="C41" s="92" t="s">
        <v>278</v>
      </c>
      <c r="D41" t="str">
        <f t="shared" si="0"/>
        <v xml:space="preserve">        private const byte DIRT_MOSS = 39;</v>
      </c>
      <c r="E41" t="str">
        <f t="shared" si="1"/>
        <v>DIRT_MOSS                               = 39</v>
      </c>
    </row>
    <row r="42" spans="1:5" x14ac:dyDescent="0.25">
      <c r="A42" s="1" t="str">
        <f t="shared" si="2"/>
        <v>[8, 2]</v>
      </c>
      <c r="B42" s="1">
        <v>40</v>
      </c>
      <c r="C42" s="92" t="s">
        <v>279</v>
      </c>
      <c r="D42" t="str">
        <f t="shared" si="0"/>
        <v xml:space="preserve">        private const byte DOOR_UP = 40;</v>
      </c>
      <c r="E42" t="str">
        <f t="shared" si="1"/>
        <v>DOOR_UP                                 = 40</v>
      </c>
    </row>
    <row r="43" spans="1:5" x14ac:dyDescent="0.25">
      <c r="A43" s="1" t="str">
        <f t="shared" si="2"/>
        <v>[9, 2]</v>
      </c>
      <c r="B43" s="1">
        <v>41</v>
      </c>
      <c r="C43" s="92" t="s">
        <v>280</v>
      </c>
      <c r="D43" t="str">
        <f t="shared" si="0"/>
        <v xml:space="preserve">        private const byte DOOR_DOWN = 41;</v>
      </c>
      <c r="E43" t="str">
        <f t="shared" si="1"/>
        <v>DOOR_DOWN                               = 41</v>
      </c>
    </row>
    <row r="44" spans="1:5" x14ac:dyDescent="0.25">
      <c r="A44" s="1" t="str">
        <f t="shared" si="2"/>
        <v>[10, 2]</v>
      </c>
      <c r="B44" s="1">
        <v>42</v>
      </c>
      <c r="C44" s="92" t="s">
        <v>281</v>
      </c>
      <c r="D44" t="str">
        <f t="shared" si="0"/>
        <v xml:space="preserve">        private const byte ARCHWAY_UP = 42;</v>
      </c>
      <c r="E44" t="str">
        <f t="shared" si="1"/>
        <v>ARCHWAY_UP                              = 42</v>
      </c>
    </row>
    <row r="45" spans="1:5" x14ac:dyDescent="0.25">
      <c r="A45" s="1" t="str">
        <f t="shared" si="2"/>
        <v>[11, 2]</v>
      </c>
      <c r="B45" s="1">
        <v>43</v>
      </c>
      <c r="C45" s="92" t="s">
        <v>282</v>
      </c>
      <c r="D45" t="str">
        <f t="shared" si="0"/>
        <v xml:space="preserve">        private const byte ARCHWAY_DOWN = 43;</v>
      </c>
      <c r="E45" t="str">
        <f t="shared" si="1"/>
        <v>ARCHWAY_DOWN                            = 43</v>
      </c>
    </row>
    <row r="46" spans="1:5" x14ac:dyDescent="0.25">
      <c r="A46" s="1" t="str">
        <f t="shared" si="2"/>
        <v>[12, 2]</v>
      </c>
      <c r="B46" s="1">
        <v>44</v>
      </c>
      <c r="C46" s="92" t="s">
        <v>283</v>
      </c>
      <c r="D46" t="str">
        <f t="shared" si="0"/>
        <v xml:space="preserve">        private const byte PATH_VILLAGE = 44;</v>
      </c>
      <c r="E46" t="str">
        <f t="shared" si="1"/>
        <v>PATH_VILLAGE                            = 44</v>
      </c>
    </row>
    <row r="47" spans="1:5" x14ac:dyDescent="0.25">
      <c r="A47" s="1" t="str">
        <f t="shared" si="2"/>
        <v>[13, 2]</v>
      </c>
      <c r="B47" s="1">
        <v>45</v>
      </c>
      <c r="C47" s="92" t="s">
        <v>284</v>
      </c>
      <c r="D47" t="str">
        <f t="shared" si="0"/>
        <v xml:space="preserve">        private const byte PATH_GRAVEYARD = 45;</v>
      </c>
      <c r="E47" t="str">
        <f t="shared" si="1"/>
        <v>PATH_GRAVEYARD                          = 45</v>
      </c>
    </row>
    <row r="48" spans="1:5" x14ac:dyDescent="0.25">
      <c r="A48" s="1" t="str">
        <f t="shared" si="2"/>
        <v>[14, 2]</v>
      </c>
      <c r="B48" s="1">
        <v>46</v>
      </c>
      <c r="C48" s="92" t="s">
        <v>285</v>
      </c>
      <c r="D48" t="str">
        <f t="shared" si="0"/>
        <v xml:space="preserve">        private const byte ICE_FLOOR = 46;</v>
      </c>
      <c r="E48" t="str">
        <f t="shared" si="1"/>
        <v>ICE_FLOOR                               = 46</v>
      </c>
    </row>
    <row r="49" spans="1:5" x14ac:dyDescent="0.25">
      <c r="A49" s="1" t="str">
        <f t="shared" si="2"/>
        <v>[15, 2]</v>
      </c>
      <c r="B49" s="1">
        <v>47</v>
      </c>
      <c r="C49" s="92" t="s">
        <v>286</v>
      </c>
      <c r="D49" t="str">
        <f t="shared" si="0"/>
        <v xml:space="preserve">        private const byte CARPET_FLOOR = 47;</v>
      </c>
      <c r="E49" t="str">
        <f t="shared" si="1"/>
        <v>CARPET_FLOOR                            = 47</v>
      </c>
    </row>
    <row r="50" spans="1:5" x14ac:dyDescent="0.25">
      <c r="A50" s="1" t="str">
        <f t="shared" si="2"/>
        <v>[0, 3]</v>
      </c>
      <c r="B50" s="1">
        <v>48</v>
      </c>
      <c r="C50" s="92" t="s">
        <v>287</v>
      </c>
      <c r="D50" t="str">
        <f t="shared" si="0"/>
        <v xml:space="preserve">        private const byte TILED_FLOOR = 48;</v>
      </c>
      <c r="E50" t="str">
        <f t="shared" si="1"/>
        <v>TILED_FLOOR                             = 48</v>
      </c>
    </row>
    <row r="51" spans="1:5" x14ac:dyDescent="0.25">
      <c r="A51" s="1" t="str">
        <f t="shared" si="2"/>
        <v>[1, 3]</v>
      </c>
      <c r="B51" s="1">
        <v>49</v>
      </c>
      <c r="C51" s="92" t="s">
        <v>288</v>
      </c>
      <c r="D51" t="str">
        <f t="shared" si="0"/>
        <v xml:space="preserve">        private const byte STONE_FLOOR = 49;</v>
      </c>
      <c r="E51" t="str">
        <f t="shared" si="1"/>
        <v>STONE_FLOOR                             = 49</v>
      </c>
    </row>
    <row r="52" spans="1:5" x14ac:dyDescent="0.25">
      <c r="A52" s="1" t="str">
        <f t="shared" si="2"/>
        <v>[2, 3]</v>
      </c>
      <c r="B52" s="1">
        <v>50</v>
      </c>
      <c r="C52" s="92" t="s">
        <v>289</v>
      </c>
      <c r="D52" t="str">
        <f t="shared" si="0"/>
        <v xml:space="preserve">        private const byte BRICK_FLOOR = 50;</v>
      </c>
      <c r="E52" t="str">
        <f t="shared" si="1"/>
        <v>BRICK_FLOOR                             = 50</v>
      </c>
    </row>
    <row r="53" spans="1:5" x14ac:dyDescent="0.25">
      <c r="A53" s="1" t="str">
        <f t="shared" si="2"/>
        <v>[3, 3]</v>
      </c>
      <c r="B53" s="1">
        <v>51</v>
      </c>
      <c r="C53" s="92" t="s">
        <v>290</v>
      </c>
      <c r="D53" t="str">
        <f t="shared" si="0"/>
        <v xml:space="preserve">        private const byte BRICK_FLOOR_CRACKED = 51;</v>
      </c>
      <c r="E53" t="str">
        <f t="shared" si="1"/>
        <v>BRICK_FLOOR_CRACKED                     = 51</v>
      </c>
    </row>
    <row r="54" spans="1:5" x14ac:dyDescent="0.25">
      <c r="A54" s="1" t="str">
        <f t="shared" si="2"/>
        <v>[4, 3]</v>
      </c>
      <c r="B54" s="1">
        <v>52</v>
      </c>
      <c r="C54" s="92" t="s">
        <v>291</v>
      </c>
      <c r="D54" t="str">
        <f t="shared" si="0"/>
        <v xml:space="preserve">        private const byte BLUESTONE_FLOOR = 52;</v>
      </c>
      <c r="E54" t="str">
        <f t="shared" si="1"/>
        <v>BLUESTONE_FLOOR                         = 52</v>
      </c>
    </row>
    <row r="55" spans="1:5" x14ac:dyDescent="0.25">
      <c r="A55" s="1" t="str">
        <f t="shared" si="2"/>
        <v>[5, 3]</v>
      </c>
      <c r="B55" s="1">
        <v>53</v>
      </c>
      <c r="C55" s="92" t="s">
        <v>292</v>
      </c>
      <c r="D55" t="str">
        <f t="shared" si="0"/>
        <v xml:space="preserve">        private const byte BLUESTONE_FLOOR_CRACKED = 53;</v>
      </c>
      <c r="E55" t="str">
        <f t="shared" si="1"/>
        <v>BLUESTONE_FLOOR_CRACKED                 = 53</v>
      </c>
    </row>
    <row r="56" spans="1:5" x14ac:dyDescent="0.25">
      <c r="A56" s="1" t="str">
        <f t="shared" si="2"/>
        <v>[6, 3]</v>
      </c>
      <c r="B56" s="1">
        <v>54</v>
      </c>
      <c r="C56" s="92" t="s">
        <v>293</v>
      </c>
      <c r="D56" t="str">
        <f t="shared" si="0"/>
        <v xml:space="preserve">        private const byte DARKSTONE_FLOOR = 54;</v>
      </c>
      <c r="E56" t="str">
        <f t="shared" si="1"/>
        <v>DARKSTONE_FLOOR                         = 54</v>
      </c>
    </row>
    <row r="57" spans="1:5" x14ac:dyDescent="0.25">
      <c r="A57" s="1" t="str">
        <f t="shared" si="2"/>
        <v>[7, 3]</v>
      </c>
      <c r="B57" s="1">
        <v>55</v>
      </c>
      <c r="C57" s="92" t="s">
        <v>294</v>
      </c>
      <c r="D57" t="str">
        <f t="shared" si="0"/>
        <v xml:space="preserve">        private const byte FORTRESS_FLOOR = 55;</v>
      </c>
      <c r="E57" t="str">
        <f t="shared" si="1"/>
        <v>FORTRESS_FLOOR                          = 55</v>
      </c>
    </row>
    <row r="58" spans="1:5" x14ac:dyDescent="0.25">
      <c r="A58" s="1" t="str">
        <f t="shared" si="2"/>
        <v>[8, 3]</v>
      </c>
      <c r="B58" s="1">
        <v>56</v>
      </c>
      <c r="C58" s="92" t="s">
        <v>295</v>
      </c>
      <c r="D58" t="str">
        <f t="shared" si="0"/>
        <v xml:space="preserve">        private const byte BRICK_WALL_FAKE = 56;</v>
      </c>
      <c r="E58" t="str">
        <f t="shared" si="1"/>
        <v>BRICK_WALL_FAKE                         = 56</v>
      </c>
    </row>
    <row r="59" spans="1:5" x14ac:dyDescent="0.25">
      <c r="A59" s="1" t="str">
        <f t="shared" si="2"/>
        <v>[9, 3]</v>
      </c>
      <c r="B59" s="1">
        <v>57</v>
      </c>
      <c r="C59" s="92" t="s">
        <v>296</v>
      </c>
      <c r="D59" t="str">
        <f t="shared" si="0"/>
        <v xml:space="preserve">        private const byte DARKSTONE_WALL_FAKE = 57;</v>
      </c>
      <c r="E59" t="str">
        <f t="shared" si="1"/>
        <v>DARKSTONE_WALL_FAKE                     = 57</v>
      </c>
    </row>
    <row r="60" spans="1:5" x14ac:dyDescent="0.25">
      <c r="A60" s="1" t="str">
        <f t="shared" si="2"/>
        <v>[10, 3]</v>
      </c>
      <c r="B60" s="1">
        <v>58</v>
      </c>
      <c r="C60" s="92" t="s">
        <v>297</v>
      </c>
      <c r="D60" t="str">
        <f t="shared" si="0"/>
        <v xml:space="preserve">        private const byte FORTRESS_WALL_FAKE = 58;</v>
      </c>
      <c r="E60" t="str">
        <f t="shared" si="1"/>
        <v>FORTRESS_WALL_FAKE                      = 58</v>
      </c>
    </row>
    <row r="61" spans="1:5" x14ac:dyDescent="0.25">
      <c r="A61" s="1" t="str">
        <f t="shared" si="2"/>
        <v>[11, 3]</v>
      </c>
      <c r="B61" s="1">
        <v>59</v>
      </c>
      <c r="C61" s="92" t="s">
        <v>298</v>
      </c>
      <c r="D61" t="str">
        <f t="shared" si="0"/>
        <v xml:space="preserve">        private const byte WOOD_BRIDGE_V = 59;</v>
      </c>
      <c r="E61" t="str">
        <f t="shared" si="1"/>
        <v>WOOD_BRIDGE_V                           = 59</v>
      </c>
    </row>
    <row r="62" spans="1:5" x14ac:dyDescent="0.25">
      <c r="A62" s="1" t="str">
        <f t="shared" si="2"/>
        <v>[12, 3]</v>
      </c>
      <c r="B62" s="1">
        <v>60</v>
      </c>
      <c r="C62" s="92" t="s">
        <v>299</v>
      </c>
      <c r="D62" t="str">
        <f t="shared" si="0"/>
        <v xml:space="preserve">        private const byte WOOD_BRIDGE_H = 60;</v>
      </c>
      <c r="E62" t="str">
        <f t="shared" si="1"/>
        <v>WOOD_BRIDGE_H                           = 60</v>
      </c>
    </row>
    <row r="63" spans="1:5" x14ac:dyDescent="0.25">
      <c r="A63" s="1" t="str">
        <f t="shared" si="2"/>
        <v>[13, 3]</v>
      </c>
      <c r="B63" s="1">
        <v>61</v>
      </c>
      <c r="C63" s="92" t="s">
        <v>300</v>
      </c>
      <c r="D63" t="str">
        <f t="shared" si="0"/>
        <v xml:space="preserve">        private const byte STONE_BRIDGE_H = 61;</v>
      </c>
      <c r="E63" t="str">
        <f t="shared" si="1"/>
        <v>STONE_BRIDGE_H                          = 61</v>
      </c>
    </row>
    <row r="64" spans="1:5" x14ac:dyDescent="0.25">
      <c r="A64" s="1" t="str">
        <f t="shared" si="2"/>
        <v>[14, 3]</v>
      </c>
      <c r="B64" s="1">
        <v>62</v>
      </c>
      <c r="C64" s="92" t="s">
        <v>301</v>
      </c>
      <c r="D64" t="str">
        <f t="shared" si="0"/>
        <v xml:space="preserve">        private const byte STONE_BRIDGE_V = 62;</v>
      </c>
      <c r="E64" t="str">
        <f t="shared" si="1"/>
        <v>STONE_BRIDGE_V                          = 62</v>
      </c>
    </row>
    <row r="65" spans="1:5" x14ac:dyDescent="0.25">
      <c r="A65" s="1" t="str">
        <f t="shared" si="2"/>
        <v>[15, 3]</v>
      </c>
      <c r="B65" s="1">
        <v>63</v>
      </c>
      <c r="C65" s="92" t="s">
        <v>302</v>
      </c>
      <c r="D65" t="str">
        <f t="shared" si="0"/>
        <v xml:space="preserve">        private const byte PORTAL_STAIRS = 63;</v>
      </c>
      <c r="E65" t="str">
        <f t="shared" si="1"/>
        <v>PORTAL_STAIRS                           = 63</v>
      </c>
    </row>
    <row r="66" spans="1:5" x14ac:dyDescent="0.25">
      <c r="A66" s="1" t="str">
        <f t="shared" si="2"/>
        <v>[0, 4]</v>
      </c>
      <c r="B66" s="1">
        <v>64</v>
      </c>
      <c r="C66" s="92" t="s">
        <v>303</v>
      </c>
      <c r="D66" t="str">
        <f t="shared" ref="D66:D129" si="3">"        private const byte "&amp;UPPER(C66)&amp;" = "&amp;B66&amp;";"</f>
        <v xml:space="preserve">        private const byte TELEPORT_1 = 64;</v>
      </c>
      <c r="E66" t="str">
        <f t="shared" ref="E66:E129" si="4">LEFT(UPPER(C66)&amp;"                                        ", 39) &amp; " = "&amp;B66</f>
        <v>TELEPORT_1                              = 64</v>
      </c>
    </row>
    <row r="67" spans="1:5" x14ac:dyDescent="0.25">
      <c r="A67" s="1" t="str">
        <f t="shared" ref="A67:A130" si="5">"["&amp;ROUND(MOD(B67,16),0)&amp;", "&amp;ROUNDDOWN(B67/16,0)&amp;"]"</f>
        <v>[1, 4]</v>
      </c>
      <c r="B67" s="1">
        <v>65</v>
      </c>
      <c r="C67" s="92" t="s">
        <v>304</v>
      </c>
      <c r="D67" t="str">
        <f t="shared" si="3"/>
        <v xml:space="preserve">        private const byte TELEPORT_2 = 65;</v>
      </c>
      <c r="E67" t="str">
        <f t="shared" si="4"/>
        <v>TELEPORT_2                              = 65</v>
      </c>
    </row>
    <row r="68" spans="1:5" x14ac:dyDescent="0.25">
      <c r="A68" s="1" t="str">
        <f t="shared" si="5"/>
        <v>[2, 4]</v>
      </c>
      <c r="B68" s="1">
        <v>66</v>
      </c>
      <c r="C68" s="92" t="s">
        <v>305</v>
      </c>
      <c r="D68" t="str">
        <f t="shared" si="3"/>
        <v xml:space="preserve">        private const byte TELEPORT_3 = 66;</v>
      </c>
      <c r="E68" t="str">
        <f t="shared" si="4"/>
        <v>TELEPORT_3                              = 66</v>
      </c>
    </row>
    <row r="69" spans="1:5" x14ac:dyDescent="0.25">
      <c r="A69" s="1" t="str">
        <f t="shared" si="5"/>
        <v>[3, 4]</v>
      </c>
      <c r="B69" s="1">
        <v>67</v>
      </c>
      <c r="C69" s="92" t="s">
        <v>306</v>
      </c>
      <c r="D69" t="str">
        <f t="shared" si="3"/>
        <v xml:space="preserve">        private const byte PORTAL_1 = 67;</v>
      </c>
      <c r="E69" t="str">
        <f t="shared" si="4"/>
        <v>PORTAL_1                                = 67</v>
      </c>
    </row>
    <row r="70" spans="1:5" x14ac:dyDescent="0.25">
      <c r="A70" s="1" t="str">
        <f t="shared" si="5"/>
        <v>[4, 4]</v>
      </c>
      <c r="B70" s="1">
        <v>68</v>
      </c>
      <c r="C70" s="92" t="s">
        <v>307</v>
      </c>
      <c r="D70" t="str">
        <f t="shared" si="3"/>
        <v xml:space="preserve">        private const byte PORTAL_2 = 68;</v>
      </c>
      <c r="E70" t="str">
        <f t="shared" si="4"/>
        <v>PORTAL_2                                = 68</v>
      </c>
    </row>
    <row r="71" spans="1:5" x14ac:dyDescent="0.25">
      <c r="A71" s="1" t="str">
        <f t="shared" si="5"/>
        <v>[5, 4]</v>
      </c>
      <c r="B71" s="1">
        <v>69</v>
      </c>
      <c r="C71" s="92" t="s">
        <v>308</v>
      </c>
      <c r="D71" t="str">
        <f t="shared" si="3"/>
        <v xml:space="preserve">        private const byte PORTAL_3 = 69;</v>
      </c>
      <c r="E71" t="str">
        <f t="shared" si="4"/>
        <v>PORTAL_3                                = 69</v>
      </c>
    </row>
    <row r="72" spans="1:5" x14ac:dyDescent="0.25">
      <c r="A72" s="1" t="str">
        <f t="shared" si="5"/>
        <v>[6, 4]</v>
      </c>
      <c r="B72" s="1">
        <v>70</v>
      </c>
      <c r="C72" s="92" t="s">
        <v>309</v>
      </c>
      <c r="D72" t="str">
        <f t="shared" si="3"/>
        <v xml:space="preserve">        private const byte PORTAL_4 = 70;</v>
      </c>
      <c r="E72" t="str">
        <f t="shared" si="4"/>
        <v>PORTAL_4                                = 70</v>
      </c>
    </row>
    <row r="73" spans="1:5" x14ac:dyDescent="0.25">
      <c r="A73" s="1" t="str">
        <f t="shared" si="5"/>
        <v>[7, 4]</v>
      </c>
      <c r="B73" s="1">
        <v>71</v>
      </c>
      <c r="C73" s="92" t="s">
        <v>310</v>
      </c>
      <c r="D73" t="str">
        <f t="shared" si="3"/>
        <v xml:space="preserve">        private const byte STAIRS_DOWN_L = 71;</v>
      </c>
      <c r="E73" t="str">
        <f t="shared" si="4"/>
        <v>STAIRS_DOWN_L                           = 71</v>
      </c>
    </row>
    <row r="74" spans="1:5" x14ac:dyDescent="0.25">
      <c r="A74" s="1" t="str">
        <f t="shared" si="5"/>
        <v>[8, 4]</v>
      </c>
      <c r="B74" s="1">
        <v>72</v>
      </c>
      <c r="C74" s="92" t="s">
        <v>311</v>
      </c>
      <c r="D74" t="str">
        <f t="shared" si="3"/>
        <v xml:space="preserve">        private const byte STAIRS_DOWN_R = 72;</v>
      </c>
      <c r="E74" t="str">
        <f t="shared" si="4"/>
        <v>STAIRS_DOWN_R                           = 72</v>
      </c>
    </row>
    <row r="75" spans="1:5" x14ac:dyDescent="0.25">
      <c r="A75" s="1" t="str">
        <f t="shared" si="5"/>
        <v>[9, 4]</v>
      </c>
      <c r="B75" s="1">
        <v>73</v>
      </c>
      <c r="C75" s="92" t="s">
        <v>312</v>
      </c>
      <c r="D75" t="str">
        <f t="shared" si="3"/>
        <v xml:space="preserve">        private const byte STAIRS_UP_L = 73;</v>
      </c>
      <c r="E75" t="str">
        <f t="shared" si="4"/>
        <v>STAIRS_UP_L                             = 73</v>
      </c>
    </row>
    <row r="76" spans="1:5" x14ac:dyDescent="0.25">
      <c r="A76" s="1" t="str">
        <f t="shared" si="5"/>
        <v>[10, 4]</v>
      </c>
      <c r="B76" s="1">
        <v>74</v>
      </c>
      <c r="C76" s="92" t="s">
        <v>313</v>
      </c>
      <c r="D76" t="str">
        <f t="shared" si="3"/>
        <v xml:space="preserve">        private const byte STAIRS_UP_R = 74;</v>
      </c>
      <c r="E76" t="str">
        <f t="shared" si="4"/>
        <v>STAIRS_UP_R                             = 74</v>
      </c>
    </row>
    <row r="77" spans="1:5" x14ac:dyDescent="0.25">
      <c r="A77" s="1" t="str">
        <f t="shared" si="5"/>
        <v>[11, 4]</v>
      </c>
      <c r="B77" s="1">
        <v>75</v>
      </c>
      <c r="C77" s="92" t="s">
        <v>314</v>
      </c>
      <c r="D77" t="str">
        <f t="shared" si="3"/>
        <v xml:space="preserve">        private const byte WATER = 75;</v>
      </c>
      <c r="E77" t="str">
        <f t="shared" si="4"/>
        <v>WATER                                   = 75</v>
      </c>
    </row>
    <row r="78" spans="1:5" x14ac:dyDescent="0.25">
      <c r="A78" s="1" t="str">
        <f t="shared" si="5"/>
        <v>[12, 4]</v>
      </c>
      <c r="B78" s="1">
        <v>76</v>
      </c>
      <c r="C78" s="92" t="s">
        <v>315</v>
      </c>
      <c r="D78" t="str">
        <f t="shared" si="3"/>
        <v xml:space="preserve">        private const byte SWAMPWATER = 76;</v>
      </c>
      <c r="E78" t="str">
        <f t="shared" si="4"/>
        <v>SWAMPWATER                              = 76</v>
      </c>
    </row>
    <row r="79" spans="1:5" x14ac:dyDescent="0.25">
      <c r="A79" s="1" t="str">
        <f t="shared" si="5"/>
        <v>[13, 4]</v>
      </c>
      <c r="B79" s="1">
        <v>77</v>
      </c>
      <c r="C79" s="92" t="s">
        <v>316</v>
      </c>
      <c r="D79" t="str">
        <f t="shared" si="3"/>
        <v xml:space="preserve">        private const byte STONE_SAND = 77;</v>
      </c>
      <c r="E79" t="str">
        <f t="shared" si="4"/>
        <v>STONE_SAND                              = 77</v>
      </c>
    </row>
    <row r="80" spans="1:5" x14ac:dyDescent="0.25">
      <c r="A80" s="1" t="str">
        <f t="shared" si="5"/>
        <v>[14, 4]</v>
      </c>
      <c r="B80" s="1">
        <v>78</v>
      </c>
      <c r="C80" s="92" t="s">
        <v>317</v>
      </c>
      <c r="D80" t="str">
        <f t="shared" si="3"/>
        <v xml:space="preserve">        private const byte STONE_GRASS = 78;</v>
      </c>
      <c r="E80" t="str">
        <f t="shared" si="4"/>
        <v>STONE_GRASS                             = 78</v>
      </c>
    </row>
    <row r="81" spans="1:5" x14ac:dyDescent="0.25">
      <c r="A81" s="1" t="str">
        <f t="shared" si="5"/>
        <v>[15, 4]</v>
      </c>
      <c r="B81" s="1">
        <v>79</v>
      </c>
      <c r="C81" s="92" t="s">
        <v>318</v>
      </c>
      <c r="D81" t="str">
        <f t="shared" si="3"/>
        <v xml:space="preserve">        private const byte STONE_DIRT = 79;</v>
      </c>
      <c r="E81" t="str">
        <f t="shared" si="4"/>
        <v>STONE_DIRT                              = 79</v>
      </c>
    </row>
    <row r="82" spans="1:5" x14ac:dyDescent="0.25">
      <c r="A82" s="1" t="str">
        <f t="shared" si="5"/>
        <v>[0, 5]</v>
      </c>
      <c r="B82" s="1">
        <v>80</v>
      </c>
      <c r="C82" s="92" t="s">
        <v>319</v>
      </c>
      <c r="D82" t="str">
        <f t="shared" si="3"/>
        <v xml:space="preserve">        private const byte CRUSHED_STONE_SAND = 80;</v>
      </c>
      <c r="E82" t="str">
        <f t="shared" si="4"/>
        <v>CRUSHED_STONE_SAND                      = 80</v>
      </c>
    </row>
    <row r="83" spans="1:5" x14ac:dyDescent="0.25">
      <c r="A83" s="1" t="str">
        <f t="shared" si="5"/>
        <v>[1, 5]</v>
      </c>
      <c r="B83" s="1">
        <v>81</v>
      </c>
      <c r="C83" s="92" t="s">
        <v>320</v>
      </c>
      <c r="D83" t="str">
        <f t="shared" si="3"/>
        <v xml:space="preserve">        private const byte CRUSHED_STONE_GRASS = 81;</v>
      </c>
      <c r="E83" t="str">
        <f t="shared" si="4"/>
        <v>CRUSHED_STONE_GRASS                     = 81</v>
      </c>
    </row>
    <row r="84" spans="1:5" x14ac:dyDescent="0.25">
      <c r="A84" s="1" t="str">
        <f t="shared" si="5"/>
        <v>[2, 5]</v>
      </c>
      <c r="B84" s="1">
        <v>82</v>
      </c>
      <c r="C84" s="92" t="s">
        <v>321</v>
      </c>
      <c r="D84" t="str">
        <f t="shared" si="3"/>
        <v xml:space="preserve">        private const byte CRUSHED_STONE_DIRT = 82;</v>
      </c>
      <c r="E84" t="str">
        <f t="shared" si="4"/>
        <v>CRUSHED_STONE_DIRT                      = 82</v>
      </c>
    </row>
    <row r="85" spans="1:5" x14ac:dyDescent="0.25">
      <c r="A85" s="1" t="str">
        <f t="shared" si="5"/>
        <v>[3, 5]</v>
      </c>
      <c r="B85" s="1">
        <v>83</v>
      </c>
      <c r="C85" s="92" t="s">
        <v>322</v>
      </c>
      <c r="D85" t="str">
        <f t="shared" si="3"/>
        <v xml:space="preserve">        private const byte ROCK_SAND = 83;</v>
      </c>
      <c r="E85" t="str">
        <f t="shared" si="4"/>
        <v>ROCK_SAND                               = 83</v>
      </c>
    </row>
    <row r="86" spans="1:5" x14ac:dyDescent="0.25">
      <c r="A86" s="1" t="str">
        <f t="shared" si="5"/>
        <v>[4, 5]</v>
      </c>
      <c r="B86" s="1">
        <v>84</v>
      </c>
      <c r="C86" s="92" t="s">
        <v>323</v>
      </c>
      <c r="D86" t="str">
        <f t="shared" si="3"/>
        <v xml:space="preserve">        private const byte ROCK_GRASS = 84;</v>
      </c>
      <c r="E86" t="str">
        <f t="shared" si="4"/>
        <v>ROCK_GRASS                              = 84</v>
      </c>
    </row>
    <row r="87" spans="1:5" x14ac:dyDescent="0.25">
      <c r="A87" s="1" t="str">
        <f t="shared" si="5"/>
        <v>[5, 5]</v>
      </c>
      <c r="B87" s="1">
        <v>85</v>
      </c>
      <c r="C87" s="92" t="s">
        <v>324</v>
      </c>
      <c r="D87" t="str">
        <f t="shared" si="3"/>
        <v xml:space="preserve">        private const byte ROCK_DIRT = 85;</v>
      </c>
      <c r="E87" t="str">
        <f t="shared" si="4"/>
        <v>ROCK_DIRT                               = 85</v>
      </c>
    </row>
    <row r="88" spans="1:5" x14ac:dyDescent="0.25">
      <c r="A88" s="1" t="str">
        <f t="shared" si="5"/>
        <v>[6, 5]</v>
      </c>
      <c r="B88" s="1">
        <v>86</v>
      </c>
      <c r="C88" s="92" t="s">
        <v>325</v>
      </c>
      <c r="D88" t="str">
        <f t="shared" si="3"/>
        <v xml:space="preserve">        private const byte CRUSHED_ROCK_SAND = 86;</v>
      </c>
      <c r="E88" t="str">
        <f t="shared" si="4"/>
        <v>CRUSHED_ROCK_SAND                       = 86</v>
      </c>
    </row>
    <row r="89" spans="1:5" x14ac:dyDescent="0.25">
      <c r="A89" s="1" t="str">
        <f t="shared" si="5"/>
        <v>[7, 5]</v>
      </c>
      <c r="B89" s="1">
        <v>87</v>
      </c>
      <c r="C89" s="92" t="s">
        <v>326</v>
      </c>
      <c r="D89" t="str">
        <f t="shared" si="3"/>
        <v xml:space="preserve">        private const byte CRUSHED_ROCK_GRASS = 87;</v>
      </c>
      <c r="E89" t="str">
        <f t="shared" si="4"/>
        <v>CRUSHED_ROCK_GRASS                      = 87</v>
      </c>
    </row>
    <row r="90" spans="1:5" x14ac:dyDescent="0.25">
      <c r="A90" s="1" t="str">
        <f t="shared" si="5"/>
        <v>[8, 5]</v>
      </c>
      <c r="B90" s="1">
        <v>88</v>
      </c>
      <c r="C90" s="92" t="s">
        <v>327</v>
      </c>
      <c r="D90" t="str">
        <f t="shared" si="3"/>
        <v xml:space="preserve">        private const byte CRUSHED_ROCK_DIRT = 88;</v>
      </c>
      <c r="E90" t="str">
        <f t="shared" si="4"/>
        <v>CRUSHED_ROCK_DIRT                       = 88</v>
      </c>
    </row>
    <row r="91" spans="1:5" x14ac:dyDescent="0.25">
      <c r="A91" s="1" t="str">
        <f t="shared" si="5"/>
        <v>[9, 5]</v>
      </c>
      <c r="B91" s="1">
        <v>89</v>
      </c>
      <c r="C91" s="92" t="s">
        <v>328</v>
      </c>
      <c r="D91" t="str">
        <f t="shared" si="3"/>
        <v xml:space="preserve">        private const byte TREES_SAND_1 = 89;</v>
      </c>
      <c r="E91" t="str">
        <f t="shared" si="4"/>
        <v>TREES_SAND_1                            = 89</v>
      </c>
    </row>
    <row r="92" spans="1:5" x14ac:dyDescent="0.25">
      <c r="A92" s="1" t="str">
        <f t="shared" si="5"/>
        <v>[10, 5]</v>
      </c>
      <c r="B92" s="1">
        <v>90</v>
      </c>
      <c r="C92" s="92" t="s">
        <v>329</v>
      </c>
      <c r="D92" t="str">
        <f t="shared" si="3"/>
        <v xml:space="preserve">        private const byte TREES_SAND_2 = 90;</v>
      </c>
      <c r="E92" t="str">
        <f t="shared" si="4"/>
        <v>TREES_SAND_2                            = 90</v>
      </c>
    </row>
    <row r="93" spans="1:5" x14ac:dyDescent="0.25">
      <c r="A93" s="1" t="str">
        <f t="shared" si="5"/>
        <v>[11, 5]</v>
      </c>
      <c r="B93" s="1">
        <v>91</v>
      </c>
      <c r="C93" s="92" t="s">
        <v>330</v>
      </c>
      <c r="D93" t="str">
        <f t="shared" si="3"/>
        <v xml:space="preserve">        private const byte TREES_SAND_T = 91;</v>
      </c>
      <c r="E93" t="str">
        <f t="shared" si="4"/>
        <v>TREES_SAND_T                            = 91</v>
      </c>
    </row>
    <row r="94" spans="1:5" x14ac:dyDescent="0.25">
      <c r="A94" s="1" t="str">
        <f t="shared" si="5"/>
        <v>[12, 5]</v>
      </c>
      <c r="B94" s="1">
        <v>92</v>
      </c>
      <c r="C94" s="92" t="s">
        <v>331</v>
      </c>
      <c r="D94" t="str">
        <f t="shared" si="3"/>
        <v xml:space="preserve">        private const byte TREES_SAND_B = 92;</v>
      </c>
      <c r="E94" t="str">
        <f t="shared" si="4"/>
        <v>TREES_SAND_B                            = 92</v>
      </c>
    </row>
    <row r="95" spans="1:5" x14ac:dyDescent="0.25">
      <c r="A95" s="1" t="str">
        <f t="shared" si="5"/>
        <v>[13, 5]</v>
      </c>
      <c r="B95" s="1">
        <v>93</v>
      </c>
      <c r="C95" s="92" t="s">
        <v>332</v>
      </c>
      <c r="D95" t="str">
        <f t="shared" si="3"/>
        <v xml:space="preserve">        private const byte TREES_SAND_L = 93;</v>
      </c>
      <c r="E95" t="str">
        <f t="shared" si="4"/>
        <v>TREES_SAND_L                            = 93</v>
      </c>
    </row>
    <row r="96" spans="1:5" x14ac:dyDescent="0.25">
      <c r="A96" s="1" t="str">
        <f t="shared" si="5"/>
        <v>[14, 5]</v>
      </c>
      <c r="B96" s="1">
        <v>94</v>
      </c>
      <c r="C96" s="92" t="s">
        <v>333</v>
      </c>
      <c r="D96" t="str">
        <f t="shared" si="3"/>
        <v xml:space="preserve">        private const byte TREES_SAND_R = 94;</v>
      </c>
      <c r="E96" t="str">
        <f t="shared" si="4"/>
        <v>TREES_SAND_R                            = 94</v>
      </c>
    </row>
    <row r="97" spans="1:5" x14ac:dyDescent="0.25">
      <c r="A97" s="1" t="str">
        <f t="shared" si="5"/>
        <v>[15, 5]</v>
      </c>
      <c r="B97" s="1">
        <v>95</v>
      </c>
      <c r="C97" s="92" t="s">
        <v>334</v>
      </c>
      <c r="D97" t="str">
        <f t="shared" si="3"/>
        <v xml:space="preserve">        private const byte TREES_SAND_TL = 95;</v>
      </c>
      <c r="E97" t="str">
        <f t="shared" si="4"/>
        <v>TREES_SAND_TL                           = 95</v>
      </c>
    </row>
    <row r="98" spans="1:5" x14ac:dyDescent="0.25">
      <c r="A98" s="1" t="str">
        <f t="shared" si="5"/>
        <v>[0, 6]</v>
      </c>
      <c r="B98" s="1">
        <v>96</v>
      </c>
      <c r="C98" s="92" t="s">
        <v>335</v>
      </c>
      <c r="D98" t="str">
        <f t="shared" si="3"/>
        <v xml:space="preserve">        private const byte TREES_SAND_TR = 96;</v>
      </c>
      <c r="E98" t="str">
        <f t="shared" si="4"/>
        <v>TREES_SAND_TR                           = 96</v>
      </c>
    </row>
    <row r="99" spans="1:5" x14ac:dyDescent="0.25">
      <c r="A99" s="1" t="str">
        <f t="shared" si="5"/>
        <v>[1, 6]</v>
      </c>
      <c r="B99" s="1">
        <v>97</v>
      </c>
      <c r="C99" s="92" t="s">
        <v>336</v>
      </c>
      <c r="D99" t="str">
        <f t="shared" si="3"/>
        <v xml:space="preserve">        private const byte TREES_SAND_BL = 97;</v>
      </c>
      <c r="E99" t="str">
        <f t="shared" si="4"/>
        <v>TREES_SAND_BL                           = 97</v>
      </c>
    </row>
    <row r="100" spans="1:5" x14ac:dyDescent="0.25">
      <c r="A100" s="1" t="str">
        <f t="shared" si="5"/>
        <v>[2, 6]</v>
      </c>
      <c r="B100" s="1">
        <v>98</v>
      </c>
      <c r="C100" s="92" t="s">
        <v>337</v>
      </c>
      <c r="D100" t="str">
        <f t="shared" si="3"/>
        <v xml:space="preserve">        private const byte TREES_SAND_BR = 98;</v>
      </c>
      <c r="E100" t="str">
        <f t="shared" si="4"/>
        <v>TREES_SAND_BR                           = 98</v>
      </c>
    </row>
    <row r="101" spans="1:5" x14ac:dyDescent="0.25">
      <c r="A101" s="1" t="str">
        <f t="shared" si="5"/>
        <v>[3, 6]</v>
      </c>
      <c r="B101" s="1">
        <v>99</v>
      </c>
      <c r="C101" s="92" t="s">
        <v>338</v>
      </c>
      <c r="D101" t="str">
        <f t="shared" si="3"/>
        <v xml:space="preserve">        private const byte TREES_GRASS_1 = 99;</v>
      </c>
      <c r="E101" t="str">
        <f t="shared" si="4"/>
        <v>TREES_GRASS_1                           = 99</v>
      </c>
    </row>
    <row r="102" spans="1:5" x14ac:dyDescent="0.25">
      <c r="A102" s="1" t="str">
        <f t="shared" si="5"/>
        <v>[4, 6]</v>
      </c>
      <c r="B102" s="1">
        <v>100</v>
      </c>
      <c r="C102" s="92" t="s">
        <v>339</v>
      </c>
      <c r="D102" t="str">
        <f t="shared" si="3"/>
        <v xml:space="preserve">        private const byte TREES_GRASS_2 = 100;</v>
      </c>
      <c r="E102" t="str">
        <f t="shared" si="4"/>
        <v>TREES_GRASS_2                           = 100</v>
      </c>
    </row>
    <row r="103" spans="1:5" x14ac:dyDescent="0.25">
      <c r="A103" s="1" t="str">
        <f t="shared" si="5"/>
        <v>[5, 6]</v>
      </c>
      <c r="B103" s="1">
        <v>101</v>
      </c>
      <c r="C103" s="92" t="s">
        <v>340</v>
      </c>
      <c r="D103" t="str">
        <f t="shared" si="3"/>
        <v xml:space="preserve">        private const byte TREES_GRASS_T = 101;</v>
      </c>
      <c r="E103" t="str">
        <f t="shared" si="4"/>
        <v>TREES_GRASS_T                           = 101</v>
      </c>
    </row>
    <row r="104" spans="1:5" x14ac:dyDescent="0.25">
      <c r="A104" s="1" t="str">
        <f t="shared" si="5"/>
        <v>[6, 6]</v>
      </c>
      <c r="B104" s="1">
        <v>102</v>
      </c>
      <c r="C104" s="92" t="s">
        <v>341</v>
      </c>
      <c r="D104" t="str">
        <f t="shared" si="3"/>
        <v xml:space="preserve">        private const byte TREES_GRASS_B = 102;</v>
      </c>
      <c r="E104" t="str">
        <f t="shared" si="4"/>
        <v>TREES_GRASS_B                           = 102</v>
      </c>
    </row>
    <row r="105" spans="1:5" x14ac:dyDescent="0.25">
      <c r="A105" s="1" t="str">
        <f t="shared" si="5"/>
        <v>[7, 6]</v>
      </c>
      <c r="B105" s="1">
        <v>103</v>
      </c>
      <c r="C105" s="92" t="s">
        <v>342</v>
      </c>
      <c r="D105" t="str">
        <f t="shared" si="3"/>
        <v xml:space="preserve">        private const byte TREES_GRASS_L = 103;</v>
      </c>
      <c r="E105" t="str">
        <f t="shared" si="4"/>
        <v>TREES_GRASS_L                           = 103</v>
      </c>
    </row>
    <row r="106" spans="1:5" x14ac:dyDescent="0.25">
      <c r="A106" s="1" t="str">
        <f t="shared" si="5"/>
        <v>[8, 6]</v>
      </c>
      <c r="B106" s="1">
        <v>104</v>
      </c>
      <c r="C106" s="92" t="s">
        <v>343</v>
      </c>
      <c r="D106" t="str">
        <f t="shared" si="3"/>
        <v xml:space="preserve">        private const byte TREES_GRASS_R = 104;</v>
      </c>
      <c r="E106" t="str">
        <f t="shared" si="4"/>
        <v>TREES_GRASS_R                           = 104</v>
      </c>
    </row>
    <row r="107" spans="1:5" x14ac:dyDescent="0.25">
      <c r="A107" s="1" t="str">
        <f t="shared" si="5"/>
        <v>[9, 6]</v>
      </c>
      <c r="B107" s="1">
        <v>105</v>
      </c>
      <c r="C107" s="92" t="s">
        <v>344</v>
      </c>
      <c r="D107" t="str">
        <f t="shared" si="3"/>
        <v xml:space="preserve">        private const byte TREES_GRASS_TL = 105;</v>
      </c>
      <c r="E107" t="str">
        <f t="shared" si="4"/>
        <v>TREES_GRASS_TL                          = 105</v>
      </c>
    </row>
    <row r="108" spans="1:5" x14ac:dyDescent="0.25">
      <c r="A108" s="1" t="str">
        <f t="shared" si="5"/>
        <v>[10, 6]</v>
      </c>
      <c r="B108" s="1">
        <v>106</v>
      </c>
      <c r="C108" s="92" t="s">
        <v>345</v>
      </c>
      <c r="D108" t="str">
        <f t="shared" si="3"/>
        <v xml:space="preserve">        private const byte TREES_GRASS_TR = 106;</v>
      </c>
      <c r="E108" t="str">
        <f t="shared" si="4"/>
        <v>TREES_GRASS_TR                          = 106</v>
      </c>
    </row>
    <row r="109" spans="1:5" x14ac:dyDescent="0.25">
      <c r="A109" s="1" t="str">
        <f t="shared" si="5"/>
        <v>[11, 6]</v>
      </c>
      <c r="B109" s="1">
        <v>107</v>
      </c>
      <c r="C109" s="92" t="s">
        <v>346</v>
      </c>
      <c r="D109" t="str">
        <f t="shared" si="3"/>
        <v xml:space="preserve">        private const byte TREES_GRASS_BL = 107;</v>
      </c>
      <c r="E109" t="str">
        <f t="shared" si="4"/>
        <v>TREES_GRASS_BL                          = 107</v>
      </c>
    </row>
    <row r="110" spans="1:5" x14ac:dyDescent="0.25">
      <c r="A110" s="1" t="str">
        <f t="shared" si="5"/>
        <v>[12, 6]</v>
      </c>
      <c r="B110" s="1">
        <v>108</v>
      </c>
      <c r="C110" s="92" t="s">
        <v>347</v>
      </c>
      <c r="D110" t="str">
        <f t="shared" si="3"/>
        <v xml:space="preserve">        private const byte TREES_GRASS_BR = 108;</v>
      </c>
      <c r="E110" t="str">
        <f t="shared" si="4"/>
        <v>TREES_GRASS_BR                          = 108</v>
      </c>
    </row>
    <row r="111" spans="1:5" x14ac:dyDescent="0.25">
      <c r="A111" s="1" t="str">
        <f t="shared" si="5"/>
        <v>[13, 6]</v>
      </c>
      <c r="B111" s="1">
        <v>109</v>
      </c>
      <c r="C111" s="92" t="s">
        <v>348</v>
      </c>
      <c r="D111" t="str">
        <f t="shared" si="3"/>
        <v xml:space="preserve">        private const byte PINETREES_1 = 109;</v>
      </c>
      <c r="E111" t="str">
        <f t="shared" si="4"/>
        <v>PINETREES_1                             = 109</v>
      </c>
    </row>
    <row r="112" spans="1:5" x14ac:dyDescent="0.25">
      <c r="A112" s="1" t="str">
        <f t="shared" si="5"/>
        <v>[14, 6]</v>
      </c>
      <c r="B112" s="1">
        <v>110</v>
      </c>
      <c r="C112" s="92" t="s">
        <v>349</v>
      </c>
      <c r="D112" t="str">
        <f t="shared" si="3"/>
        <v xml:space="preserve">        private const byte PINETREES_2 = 110;</v>
      </c>
      <c r="E112" t="str">
        <f t="shared" si="4"/>
        <v>PINETREES_2                             = 110</v>
      </c>
    </row>
    <row r="113" spans="1:5" x14ac:dyDescent="0.25">
      <c r="A113" s="1" t="str">
        <f t="shared" si="5"/>
        <v>[15, 6]</v>
      </c>
      <c r="B113" s="1">
        <v>111</v>
      </c>
      <c r="C113" s="92" t="s">
        <v>350</v>
      </c>
      <c r="D113" t="str">
        <f t="shared" si="3"/>
        <v xml:space="preserve">        private const byte PINETREES_T = 111;</v>
      </c>
      <c r="E113" t="str">
        <f t="shared" si="4"/>
        <v>PINETREES_T                             = 111</v>
      </c>
    </row>
    <row r="114" spans="1:5" x14ac:dyDescent="0.25">
      <c r="A114" s="1" t="str">
        <f t="shared" si="5"/>
        <v>[0, 7]</v>
      </c>
      <c r="B114" s="1">
        <v>112</v>
      </c>
      <c r="C114" s="92" t="s">
        <v>351</v>
      </c>
      <c r="D114" t="str">
        <f t="shared" si="3"/>
        <v xml:space="preserve">        private const byte PINETREES_B = 112;</v>
      </c>
      <c r="E114" t="str">
        <f t="shared" si="4"/>
        <v>PINETREES_B                             = 112</v>
      </c>
    </row>
    <row r="115" spans="1:5" x14ac:dyDescent="0.25">
      <c r="A115" s="1" t="str">
        <f t="shared" si="5"/>
        <v>[1, 7]</v>
      </c>
      <c r="B115" s="1">
        <v>113</v>
      </c>
      <c r="C115" s="92" t="s">
        <v>352</v>
      </c>
      <c r="D115" t="str">
        <f t="shared" si="3"/>
        <v xml:space="preserve">        private const byte PINETREES_L = 113;</v>
      </c>
      <c r="E115" t="str">
        <f t="shared" si="4"/>
        <v>PINETREES_L                             = 113</v>
      </c>
    </row>
    <row r="116" spans="1:5" x14ac:dyDescent="0.25">
      <c r="A116" s="1" t="str">
        <f t="shared" si="5"/>
        <v>[2, 7]</v>
      </c>
      <c r="B116" s="1">
        <v>114</v>
      </c>
      <c r="C116" s="92" t="s">
        <v>353</v>
      </c>
      <c r="D116" t="str">
        <f t="shared" si="3"/>
        <v xml:space="preserve">        private const byte PINETREES_R = 114;</v>
      </c>
      <c r="E116" t="str">
        <f t="shared" si="4"/>
        <v>PINETREES_R                             = 114</v>
      </c>
    </row>
    <row r="117" spans="1:5" x14ac:dyDescent="0.25">
      <c r="A117" s="1" t="str">
        <f t="shared" si="5"/>
        <v>[3, 7]</v>
      </c>
      <c r="B117" s="1">
        <v>115</v>
      </c>
      <c r="C117" s="92" t="s">
        <v>354</v>
      </c>
      <c r="D117" t="str">
        <f t="shared" si="3"/>
        <v xml:space="preserve">        private const byte PINETREES_TL = 115;</v>
      </c>
      <c r="E117" t="str">
        <f t="shared" si="4"/>
        <v>PINETREES_TL                            = 115</v>
      </c>
    </row>
    <row r="118" spans="1:5" x14ac:dyDescent="0.25">
      <c r="A118" s="1" t="str">
        <f t="shared" si="5"/>
        <v>[4, 7]</v>
      </c>
      <c r="B118" s="1">
        <v>116</v>
      </c>
      <c r="C118" s="92" t="s">
        <v>355</v>
      </c>
      <c r="D118" t="str">
        <f t="shared" si="3"/>
        <v xml:space="preserve">        private const byte PINETREES_TR = 116;</v>
      </c>
      <c r="E118" t="str">
        <f t="shared" si="4"/>
        <v>PINETREES_TR                            = 116</v>
      </c>
    </row>
    <row r="119" spans="1:5" x14ac:dyDescent="0.25">
      <c r="A119" s="1" t="str">
        <f t="shared" si="5"/>
        <v>[5, 7]</v>
      </c>
      <c r="B119" s="1">
        <v>117</v>
      </c>
      <c r="C119" s="92" t="s">
        <v>356</v>
      </c>
      <c r="D119" t="str">
        <f t="shared" si="3"/>
        <v xml:space="preserve">        private const byte PINETREES_BL = 117;</v>
      </c>
      <c r="E119" t="str">
        <f t="shared" si="4"/>
        <v>PINETREES_BL                            = 117</v>
      </c>
    </row>
    <row r="120" spans="1:5" x14ac:dyDescent="0.25">
      <c r="A120" s="1" t="str">
        <f t="shared" si="5"/>
        <v>[6, 7]</v>
      </c>
      <c r="B120" s="1">
        <v>118</v>
      </c>
      <c r="C120" s="92" t="s">
        <v>357</v>
      </c>
      <c r="D120" t="str">
        <f t="shared" si="3"/>
        <v xml:space="preserve">        private const byte PINETREES_BR = 118;</v>
      </c>
      <c r="E120" t="str">
        <f t="shared" si="4"/>
        <v>PINETREES_BR                            = 118</v>
      </c>
    </row>
    <row r="121" spans="1:5" x14ac:dyDescent="0.25">
      <c r="A121" s="1" t="str">
        <f t="shared" si="5"/>
        <v>[7, 7]</v>
      </c>
      <c r="B121" s="1">
        <v>119</v>
      </c>
      <c r="C121" s="92" t="s">
        <v>358</v>
      </c>
      <c r="D121" t="str">
        <f t="shared" si="3"/>
        <v xml:space="preserve">        private const byte PINETREES_WATER_TL = 119;</v>
      </c>
      <c r="E121" t="str">
        <f t="shared" si="4"/>
        <v>PINETREES_WATER_TL                      = 119</v>
      </c>
    </row>
    <row r="122" spans="1:5" x14ac:dyDescent="0.25">
      <c r="A122" s="1" t="str">
        <f t="shared" si="5"/>
        <v>[8, 7]</v>
      </c>
      <c r="B122" s="1">
        <v>120</v>
      </c>
      <c r="C122" s="92" t="s">
        <v>359</v>
      </c>
      <c r="D122" t="str">
        <f t="shared" si="3"/>
        <v xml:space="preserve">        private const byte PINETREES_WATER_T = 120;</v>
      </c>
      <c r="E122" t="str">
        <f t="shared" si="4"/>
        <v>PINETREES_WATER_T                       = 120</v>
      </c>
    </row>
    <row r="123" spans="1:5" x14ac:dyDescent="0.25">
      <c r="A123" s="1" t="str">
        <f t="shared" si="5"/>
        <v>[9, 7]</v>
      </c>
      <c r="B123" s="1">
        <v>121</v>
      </c>
      <c r="C123" s="92" t="s">
        <v>360</v>
      </c>
      <c r="D123" t="str">
        <f t="shared" si="3"/>
        <v xml:space="preserve">        private const byte PINETREES_WATER_TR = 121;</v>
      </c>
      <c r="E123" t="str">
        <f t="shared" si="4"/>
        <v>PINETREES_WATER_TR                      = 121</v>
      </c>
    </row>
    <row r="124" spans="1:5" x14ac:dyDescent="0.25">
      <c r="A124" s="1" t="str">
        <f t="shared" si="5"/>
        <v>[10, 7]</v>
      </c>
      <c r="B124" s="1">
        <v>122</v>
      </c>
      <c r="C124" s="92" t="s">
        <v>361</v>
      </c>
      <c r="D124" t="str">
        <f t="shared" si="3"/>
        <v xml:space="preserve">        private const byte PINETREE_T = 122;</v>
      </c>
      <c r="E124" t="str">
        <f t="shared" si="4"/>
        <v>PINETREE_T                              = 122</v>
      </c>
    </row>
    <row r="125" spans="1:5" x14ac:dyDescent="0.25">
      <c r="A125" s="1" t="str">
        <f t="shared" si="5"/>
        <v>[11, 7]</v>
      </c>
      <c r="B125" s="1">
        <v>123</v>
      </c>
      <c r="C125" s="92" t="s">
        <v>362</v>
      </c>
      <c r="D125" t="str">
        <f t="shared" si="3"/>
        <v xml:space="preserve">        private const byte PINETREE_B = 123;</v>
      </c>
      <c r="E125" t="str">
        <f t="shared" si="4"/>
        <v>PINETREE_B                              = 123</v>
      </c>
    </row>
    <row r="126" spans="1:5" x14ac:dyDescent="0.25">
      <c r="A126" s="1" t="str">
        <f t="shared" si="5"/>
        <v>[12, 7]</v>
      </c>
      <c r="B126" s="1">
        <v>124</v>
      </c>
      <c r="C126" s="92" t="s">
        <v>363</v>
      </c>
      <c r="D126" t="str">
        <f t="shared" si="3"/>
        <v xml:space="preserve">        private const byte SWAMPTREE_1_T = 124;</v>
      </c>
      <c r="E126" t="str">
        <f t="shared" si="4"/>
        <v>SWAMPTREE_1_T                           = 124</v>
      </c>
    </row>
    <row r="127" spans="1:5" x14ac:dyDescent="0.25">
      <c r="A127" s="1" t="str">
        <f t="shared" si="5"/>
        <v>[13, 7]</v>
      </c>
      <c r="B127" s="1">
        <v>125</v>
      </c>
      <c r="C127" s="92" t="s">
        <v>364</v>
      </c>
      <c r="D127" t="str">
        <f t="shared" si="3"/>
        <v xml:space="preserve">        private const byte SWAMPTREE_1_B = 125;</v>
      </c>
      <c r="E127" t="str">
        <f t="shared" si="4"/>
        <v>SWAMPTREE_1_B                           = 125</v>
      </c>
    </row>
    <row r="128" spans="1:5" x14ac:dyDescent="0.25">
      <c r="A128" s="1" t="str">
        <f t="shared" si="5"/>
        <v>[14, 7]</v>
      </c>
      <c r="B128" s="1">
        <v>126</v>
      </c>
      <c r="C128" s="92" t="s">
        <v>365</v>
      </c>
      <c r="D128" t="str">
        <f t="shared" si="3"/>
        <v xml:space="preserve">        private const byte SWAMPTREE_2_T = 126;</v>
      </c>
      <c r="E128" t="str">
        <f t="shared" si="4"/>
        <v>SWAMPTREE_2_T                           = 126</v>
      </c>
    </row>
    <row r="129" spans="1:5" x14ac:dyDescent="0.25">
      <c r="A129" s="1" t="str">
        <f t="shared" si="5"/>
        <v>[15, 7]</v>
      </c>
      <c r="B129" s="1">
        <v>127</v>
      </c>
      <c r="C129" s="92" t="s">
        <v>366</v>
      </c>
      <c r="D129" t="str">
        <f t="shared" si="3"/>
        <v xml:space="preserve">        private const byte SIGN_SAND = 127;</v>
      </c>
      <c r="E129" t="str">
        <f t="shared" si="4"/>
        <v>SIGN_SAND                               = 127</v>
      </c>
    </row>
    <row r="130" spans="1:5" x14ac:dyDescent="0.25">
      <c r="A130" s="1" t="str">
        <f t="shared" si="5"/>
        <v>[0, 8]</v>
      </c>
      <c r="B130" s="1">
        <v>128</v>
      </c>
      <c r="C130" s="92" t="s">
        <v>367</v>
      </c>
      <c r="D130" t="str">
        <f t="shared" ref="D130:D193" si="6">"        private const byte "&amp;UPPER(C130)&amp;" = "&amp;B130&amp;";"</f>
        <v xml:space="preserve">        private const byte SIGN_GRASS = 128;</v>
      </c>
      <c r="E130" t="str">
        <f t="shared" ref="E130:E193" si="7">LEFT(UPPER(C130)&amp;"                                        ", 39) &amp; " = "&amp;B130</f>
        <v>SIGN_GRASS                              = 128</v>
      </c>
    </row>
    <row r="131" spans="1:5" x14ac:dyDescent="0.25">
      <c r="A131" s="1" t="str">
        <f t="shared" ref="A131:A194" si="8">"["&amp;ROUND(MOD(B131,16),0)&amp;", "&amp;ROUNDDOWN(B131/16,0)&amp;"]"</f>
        <v>[1, 8]</v>
      </c>
      <c r="B131" s="1">
        <v>129</v>
      </c>
      <c r="C131" s="92" t="s">
        <v>368</v>
      </c>
      <c r="D131" t="str">
        <f t="shared" si="6"/>
        <v xml:space="preserve">        private const byte SIGN_DIRT = 129;</v>
      </c>
      <c r="E131" t="str">
        <f t="shared" si="7"/>
        <v>SIGN_DIRT                               = 129</v>
      </c>
    </row>
    <row r="132" spans="1:5" x14ac:dyDescent="0.25">
      <c r="A132" s="1" t="str">
        <f t="shared" si="8"/>
        <v>[2, 8]</v>
      </c>
      <c r="B132" s="1">
        <v>130</v>
      </c>
      <c r="C132" s="92" t="s">
        <v>369</v>
      </c>
      <c r="D132" t="str">
        <f t="shared" si="6"/>
        <v xml:space="preserve">        private const byte FENCE = 130;</v>
      </c>
      <c r="E132" t="str">
        <f t="shared" si="7"/>
        <v>FENCE                                   = 130</v>
      </c>
    </row>
    <row r="133" spans="1:5" x14ac:dyDescent="0.25">
      <c r="A133" s="1" t="str">
        <f t="shared" si="8"/>
        <v>[3, 8]</v>
      </c>
      <c r="B133" s="1">
        <v>131</v>
      </c>
      <c r="C133" s="92" t="s">
        <v>370</v>
      </c>
      <c r="D133" t="str">
        <f t="shared" si="6"/>
        <v xml:space="preserve">        private const byte SMALL_TREE = 131;</v>
      </c>
      <c r="E133" t="str">
        <f t="shared" si="7"/>
        <v>SMALL_TREE                              = 131</v>
      </c>
    </row>
    <row r="134" spans="1:5" x14ac:dyDescent="0.25">
      <c r="A134" s="1" t="str">
        <f t="shared" si="8"/>
        <v>[4, 8]</v>
      </c>
      <c r="B134" s="1">
        <v>132</v>
      </c>
      <c r="C134" s="92" t="s">
        <v>371</v>
      </c>
      <c r="D134" t="str">
        <f t="shared" si="6"/>
        <v xml:space="preserve">        private const byte SMALL_BUSH = 132;</v>
      </c>
      <c r="E134" t="str">
        <f t="shared" si="7"/>
        <v>SMALL_BUSH                              = 132</v>
      </c>
    </row>
    <row r="135" spans="1:5" x14ac:dyDescent="0.25">
      <c r="A135" s="1" t="str">
        <f t="shared" si="8"/>
        <v>[5, 8]</v>
      </c>
      <c r="B135" s="1">
        <v>133</v>
      </c>
      <c r="C135" s="92" t="s">
        <v>372</v>
      </c>
      <c r="D135" t="str">
        <f t="shared" si="6"/>
        <v xml:space="preserve">        private const byte SMALL_PALMTREE = 133;</v>
      </c>
      <c r="E135" t="str">
        <f t="shared" si="7"/>
        <v>SMALL_PALMTREE                          = 133</v>
      </c>
    </row>
    <row r="136" spans="1:5" x14ac:dyDescent="0.25">
      <c r="A136" s="1" t="str">
        <f t="shared" si="8"/>
        <v>[6, 8]</v>
      </c>
      <c r="B136" s="1">
        <v>134</v>
      </c>
      <c r="C136" s="92" t="s">
        <v>373</v>
      </c>
      <c r="D136" t="str">
        <f t="shared" si="6"/>
        <v xml:space="preserve">        private const byte PALMTREE_T = 134;</v>
      </c>
      <c r="E136" t="str">
        <f t="shared" si="7"/>
        <v>PALMTREE_T                              = 134</v>
      </c>
    </row>
    <row r="137" spans="1:5" x14ac:dyDescent="0.25">
      <c r="A137" s="1" t="str">
        <f t="shared" si="8"/>
        <v>[7, 8]</v>
      </c>
      <c r="B137" s="1">
        <v>135</v>
      </c>
      <c r="C137" s="92" t="s">
        <v>374</v>
      </c>
      <c r="D137" t="str">
        <f t="shared" si="6"/>
        <v xml:space="preserve">        private const byte PALMTREE_B = 135;</v>
      </c>
      <c r="E137" t="str">
        <f t="shared" si="7"/>
        <v>PALMTREE_B                              = 135</v>
      </c>
    </row>
    <row r="138" spans="1:5" x14ac:dyDescent="0.25">
      <c r="A138" s="1" t="str">
        <f t="shared" si="8"/>
        <v>[8, 8]</v>
      </c>
      <c r="B138" s="1">
        <v>136</v>
      </c>
      <c r="C138" s="92" t="s">
        <v>375</v>
      </c>
      <c r="D138" t="str">
        <f t="shared" si="6"/>
        <v xml:space="preserve">        private const byte DEAD_TREE_TL = 136;</v>
      </c>
      <c r="E138" t="str">
        <f t="shared" si="7"/>
        <v>DEAD_TREE_TL                            = 136</v>
      </c>
    </row>
    <row r="139" spans="1:5" x14ac:dyDescent="0.25">
      <c r="A139" s="1" t="str">
        <f t="shared" si="8"/>
        <v>[9, 8]</v>
      </c>
      <c r="B139" s="1">
        <v>137</v>
      </c>
      <c r="C139" s="92" t="s">
        <v>376</v>
      </c>
      <c r="D139" t="str">
        <f t="shared" si="6"/>
        <v xml:space="preserve">        private const byte DEAD_TREE_TR = 137;</v>
      </c>
      <c r="E139" t="str">
        <f t="shared" si="7"/>
        <v>DEAD_TREE_TR                            = 137</v>
      </c>
    </row>
    <row r="140" spans="1:5" x14ac:dyDescent="0.25">
      <c r="A140" s="1" t="str">
        <f t="shared" si="8"/>
        <v>[10, 8]</v>
      </c>
      <c r="B140" s="1">
        <v>138</v>
      </c>
      <c r="C140" s="92" t="s">
        <v>377</v>
      </c>
      <c r="D140" t="str">
        <f t="shared" si="6"/>
        <v xml:space="preserve">        private const byte DEAD_TREE_BL = 138;</v>
      </c>
      <c r="E140" t="str">
        <f t="shared" si="7"/>
        <v>DEAD_TREE_BL                            = 138</v>
      </c>
    </row>
    <row r="141" spans="1:5" x14ac:dyDescent="0.25">
      <c r="A141" s="1" t="str">
        <f t="shared" si="8"/>
        <v>[11, 8]</v>
      </c>
      <c r="B141" s="1">
        <v>139</v>
      </c>
      <c r="C141" s="92" t="s">
        <v>378</v>
      </c>
      <c r="D141" t="str">
        <f t="shared" si="6"/>
        <v xml:space="preserve">        private const byte DEAD_TREE_BR = 139;</v>
      </c>
      <c r="E141" t="str">
        <f t="shared" si="7"/>
        <v>DEAD_TREE_BR                            = 139</v>
      </c>
    </row>
    <row r="142" spans="1:5" x14ac:dyDescent="0.25">
      <c r="A142" s="1" t="str">
        <f t="shared" si="8"/>
        <v>[12, 8]</v>
      </c>
      <c r="B142" s="1">
        <v>140</v>
      </c>
      <c r="C142" s="92" t="s">
        <v>379</v>
      </c>
      <c r="D142" t="str">
        <f t="shared" si="6"/>
        <v xml:space="preserve">        private const byte ROCK_WATER = 140;</v>
      </c>
      <c r="E142" t="str">
        <f t="shared" si="7"/>
        <v>ROCK_WATER                              = 140</v>
      </c>
    </row>
    <row r="143" spans="1:5" x14ac:dyDescent="0.25">
      <c r="A143" s="1" t="str">
        <f t="shared" si="8"/>
        <v>[13, 8]</v>
      </c>
      <c r="B143" s="1">
        <v>141</v>
      </c>
      <c r="C143" s="92" t="s">
        <v>380</v>
      </c>
      <c r="D143" t="str">
        <f t="shared" si="6"/>
        <v xml:space="preserve">        private const byte CACTUS_1_T = 141;</v>
      </c>
      <c r="E143" t="str">
        <f t="shared" si="7"/>
        <v>CACTUS_1_T                              = 141</v>
      </c>
    </row>
    <row r="144" spans="1:5" x14ac:dyDescent="0.25">
      <c r="A144" s="1" t="str">
        <f t="shared" si="8"/>
        <v>[14, 8]</v>
      </c>
      <c r="B144" s="1">
        <v>142</v>
      </c>
      <c r="C144" s="92" t="s">
        <v>381</v>
      </c>
      <c r="D144" t="str">
        <f t="shared" si="6"/>
        <v xml:space="preserve">        private const byte CACTUS_1_B = 142;</v>
      </c>
      <c r="E144" t="str">
        <f t="shared" si="7"/>
        <v>CACTUS_1_B                              = 142</v>
      </c>
    </row>
    <row r="145" spans="1:5" x14ac:dyDescent="0.25">
      <c r="A145" s="1" t="str">
        <f t="shared" si="8"/>
        <v>[15, 8]</v>
      </c>
      <c r="B145" s="1">
        <v>143</v>
      </c>
      <c r="C145" s="92" t="s">
        <v>382</v>
      </c>
      <c r="D145" t="str">
        <f t="shared" si="6"/>
        <v xml:space="preserve">        private const byte CACTUS_2_T = 143;</v>
      </c>
      <c r="E145" t="str">
        <f t="shared" si="7"/>
        <v>CACTUS_2_T                              = 143</v>
      </c>
    </row>
    <row r="146" spans="1:5" x14ac:dyDescent="0.25">
      <c r="A146" s="1" t="str">
        <f t="shared" si="8"/>
        <v>[0, 9]</v>
      </c>
      <c r="B146" s="1">
        <v>144</v>
      </c>
      <c r="C146" s="92" t="s">
        <v>383</v>
      </c>
      <c r="D146" t="str">
        <f t="shared" si="6"/>
        <v xml:space="preserve">        private const byte CACTUS_2_B = 144;</v>
      </c>
      <c r="E146" t="str">
        <f t="shared" si="7"/>
        <v>CACTUS_2_B                              = 144</v>
      </c>
    </row>
    <row r="147" spans="1:5" x14ac:dyDescent="0.25">
      <c r="A147" s="1" t="str">
        <f t="shared" si="8"/>
        <v>[1, 9]</v>
      </c>
      <c r="B147" s="1">
        <v>145</v>
      </c>
      <c r="C147" s="92" t="s">
        <v>384</v>
      </c>
      <c r="D147" t="str">
        <f t="shared" si="6"/>
        <v xml:space="preserve">        private const byte CACTUS_3_T = 145;</v>
      </c>
      <c r="E147" t="str">
        <f t="shared" si="7"/>
        <v>CACTUS_3_T                              = 145</v>
      </c>
    </row>
    <row r="148" spans="1:5" x14ac:dyDescent="0.25">
      <c r="A148" s="1" t="str">
        <f t="shared" si="8"/>
        <v>[2, 9]</v>
      </c>
      <c r="B148" s="1">
        <v>146</v>
      </c>
      <c r="C148" s="92" t="s">
        <v>385</v>
      </c>
      <c r="D148" t="str">
        <f t="shared" si="6"/>
        <v xml:space="preserve">        private const byte CACTUS_3_B = 146;</v>
      </c>
      <c r="E148" t="str">
        <f t="shared" si="7"/>
        <v>CACTUS_3_B                              = 146</v>
      </c>
    </row>
    <row r="149" spans="1:5" x14ac:dyDescent="0.25">
      <c r="A149" s="1" t="str">
        <f t="shared" si="8"/>
        <v>[3, 9]</v>
      </c>
      <c r="B149" s="1">
        <v>147</v>
      </c>
      <c r="C149" s="92" t="s">
        <v>386</v>
      </c>
      <c r="D149" t="str">
        <f t="shared" si="6"/>
        <v xml:space="preserve">        private const byte BONES_DESERT = 147;</v>
      </c>
      <c r="E149" t="str">
        <f t="shared" si="7"/>
        <v>BONES_DESERT                            = 147</v>
      </c>
    </row>
    <row r="150" spans="1:5" x14ac:dyDescent="0.25">
      <c r="A150" s="1" t="str">
        <f t="shared" si="8"/>
        <v>[4, 9]</v>
      </c>
      <c r="B150" s="1">
        <v>148</v>
      </c>
      <c r="C150" s="92" t="s">
        <v>387</v>
      </c>
      <c r="D150" t="str">
        <f t="shared" si="6"/>
        <v xml:space="preserve">        private const byte BONES_DIRT = 148;</v>
      </c>
      <c r="E150" t="str">
        <f t="shared" si="7"/>
        <v>BONES_DIRT                              = 148</v>
      </c>
    </row>
    <row r="151" spans="1:5" x14ac:dyDescent="0.25">
      <c r="A151" s="1" t="str">
        <f t="shared" si="8"/>
        <v>[5, 9]</v>
      </c>
      <c r="B151" s="1">
        <v>149</v>
      </c>
      <c r="C151" s="92" t="s">
        <v>388</v>
      </c>
      <c r="D151" t="str">
        <f t="shared" si="6"/>
        <v xml:space="preserve">        private const byte CROSS = 149;</v>
      </c>
      <c r="E151" t="str">
        <f t="shared" si="7"/>
        <v>CROSS                                   = 149</v>
      </c>
    </row>
    <row r="152" spans="1:5" x14ac:dyDescent="0.25">
      <c r="A152" s="1" t="str">
        <f t="shared" si="8"/>
        <v>[6, 9]</v>
      </c>
      <c r="B152" s="1">
        <v>150</v>
      </c>
      <c r="C152" s="92" t="s">
        <v>389</v>
      </c>
      <c r="D152" t="str">
        <f t="shared" si="6"/>
        <v xml:space="preserve">        private const byte TOMB = 150;</v>
      </c>
      <c r="E152" t="str">
        <f t="shared" si="7"/>
        <v>TOMB                                    = 150</v>
      </c>
    </row>
    <row r="153" spans="1:5" x14ac:dyDescent="0.25">
      <c r="A153" s="1" t="str">
        <f t="shared" si="8"/>
        <v>[7, 9]</v>
      </c>
      <c r="B153" s="1">
        <v>151</v>
      </c>
      <c r="C153" s="92" t="s">
        <v>390</v>
      </c>
      <c r="D153" t="str">
        <f t="shared" si="6"/>
        <v xml:space="preserve">        private const byte THICKET_1 = 151;</v>
      </c>
      <c r="E153" t="str">
        <f t="shared" si="7"/>
        <v>THICKET_1                               = 151</v>
      </c>
    </row>
    <row r="154" spans="1:5" x14ac:dyDescent="0.25">
      <c r="A154" s="1" t="str">
        <f t="shared" si="8"/>
        <v>[8, 9]</v>
      </c>
      <c r="B154" s="1">
        <v>152</v>
      </c>
      <c r="C154" s="92" t="s">
        <v>391</v>
      </c>
      <c r="D154" t="str">
        <f t="shared" si="6"/>
        <v xml:space="preserve">        private const byte THICKET_2 = 152;</v>
      </c>
      <c r="E154" t="str">
        <f t="shared" si="7"/>
        <v>THICKET_2                               = 152</v>
      </c>
    </row>
    <row r="155" spans="1:5" x14ac:dyDescent="0.25">
      <c r="A155" s="1" t="str">
        <f t="shared" si="8"/>
        <v>[9, 9]</v>
      </c>
      <c r="B155" s="1">
        <v>153</v>
      </c>
      <c r="C155" s="92" t="s">
        <v>392</v>
      </c>
      <c r="D155" t="str">
        <f t="shared" si="6"/>
        <v xml:space="preserve">        private const byte THICKET_T = 153;</v>
      </c>
      <c r="E155" t="str">
        <f t="shared" si="7"/>
        <v>THICKET_T                               = 153</v>
      </c>
    </row>
    <row r="156" spans="1:5" x14ac:dyDescent="0.25">
      <c r="A156" s="1" t="str">
        <f t="shared" si="8"/>
        <v>[10, 9]</v>
      </c>
      <c r="B156" s="1">
        <v>154</v>
      </c>
      <c r="C156" s="92" t="s">
        <v>393</v>
      </c>
      <c r="D156" t="str">
        <f t="shared" si="6"/>
        <v xml:space="preserve">        private const byte THICKET_B = 154;</v>
      </c>
      <c r="E156" t="str">
        <f t="shared" si="7"/>
        <v>THICKET_B                               = 154</v>
      </c>
    </row>
    <row r="157" spans="1:5" x14ac:dyDescent="0.25">
      <c r="A157" s="1" t="str">
        <f t="shared" si="8"/>
        <v>[11, 9]</v>
      </c>
      <c r="B157" s="1">
        <v>155</v>
      </c>
      <c r="C157" s="92" t="s">
        <v>394</v>
      </c>
      <c r="D157" t="str">
        <f t="shared" si="6"/>
        <v xml:space="preserve">        private const byte THICKET_L = 155;</v>
      </c>
      <c r="E157" t="str">
        <f t="shared" si="7"/>
        <v>THICKET_L                               = 155</v>
      </c>
    </row>
    <row r="158" spans="1:5" x14ac:dyDescent="0.25">
      <c r="A158" s="1" t="str">
        <f t="shared" si="8"/>
        <v>[12, 9]</v>
      </c>
      <c r="B158" s="1">
        <v>156</v>
      </c>
      <c r="C158" s="92" t="s">
        <v>395</v>
      </c>
      <c r="D158" t="str">
        <f t="shared" si="6"/>
        <v xml:space="preserve">        private const byte THICKET_R = 156;</v>
      </c>
      <c r="E158" t="str">
        <f t="shared" si="7"/>
        <v>THICKET_R                               = 156</v>
      </c>
    </row>
    <row r="159" spans="1:5" x14ac:dyDescent="0.25">
      <c r="A159" s="1" t="str">
        <f t="shared" si="8"/>
        <v>[13, 9]</v>
      </c>
      <c r="B159" s="1">
        <v>157</v>
      </c>
      <c r="C159" s="92" t="s">
        <v>396</v>
      </c>
      <c r="D159" t="str">
        <f t="shared" si="6"/>
        <v xml:space="preserve">        private const byte THICKET_TL = 157;</v>
      </c>
      <c r="E159" t="str">
        <f t="shared" si="7"/>
        <v>THICKET_TL                              = 157</v>
      </c>
    </row>
    <row r="160" spans="1:5" x14ac:dyDescent="0.25">
      <c r="A160" s="1" t="str">
        <f t="shared" si="8"/>
        <v>[14, 9]</v>
      </c>
      <c r="B160" s="1">
        <v>158</v>
      </c>
      <c r="C160" s="92" t="s">
        <v>397</v>
      </c>
      <c r="D160" t="str">
        <f t="shared" si="6"/>
        <v xml:space="preserve">        private const byte THICKET_TR = 158;</v>
      </c>
      <c r="E160" t="str">
        <f t="shared" si="7"/>
        <v>THICKET_TR                              = 158</v>
      </c>
    </row>
    <row r="161" spans="1:5" x14ac:dyDescent="0.25">
      <c r="A161" s="1" t="str">
        <f t="shared" si="8"/>
        <v>[15, 9]</v>
      </c>
      <c r="B161" s="1">
        <v>159</v>
      </c>
      <c r="C161" s="92" t="s">
        <v>398</v>
      </c>
      <c r="D161" t="str">
        <f t="shared" si="6"/>
        <v xml:space="preserve">        private const byte THICKET_BL = 159;</v>
      </c>
      <c r="E161" t="str">
        <f t="shared" si="7"/>
        <v>THICKET_BL                              = 159</v>
      </c>
    </row>
    <row r="162" spans="1:5" x14ac:dyDescent="0.25">
      <c r="A162" s="1" t="str">
        <f t="shared" si="8"/>
        <v>[0, 10]</v>
      </c>
      <c r="B162" s="1">
        <v>160</v>
      </c>
      <c r="C162" s="92" t="s">
        <v>399</v>
      </c>
      <c r="D162" t="str">
        <f t="shared" si="6"/>
        <v xml:space="preserve">        private const byte THICKET_BR = 160;</v>
      </c>
      <c r="E162" t="str">
        <f t="shared" si="7"/>
        <v>THICKET_BR                              = 160</v>
      </c>
    </row>
    <row r="163" spans="1:5" x14ac:dyDescent="0.25">
      <c r="A163" s="1" t="str">
        <f t="shared" si="8"/>
        <v>[1, 10]</v>
      </c>
      <c r="B163" s="1">
        <v>161</v>
      </c>
      <c r="C163" s="92" t="s">
        <v>400</v>
      </c>
      <c r="D163" t="str">
        <f t="shared" si="6"/>
        <v xml:space="preserve">        private const byte LIFEWELL_1 = 161;</v>
      </c>
      <c r="E163" t="str">
        <f t="shared" si="7"/>
        <v>LIFEWELL_1                              = 161</v>
      </c>
    </row>
    <row r="164" spans="1:5" x14ac:dyDescent="0.25">
      <c r="A164" s="1" t="str">
        <f t="shared" si="8"/>
        <v>[2, 10]</v>
      </c>
      <c r="B164" s="1">
        <v>162</v>
      </c>
      <c r="C164" s="92" t="s">
        <v>401</v>
      </c>
      <c r="D164" t="str">
        <f t="shared" si="6"/>
        <v xml:space="preserve">        private const byte LIFEWELL_2 = 162;</v>
      </c>
      <c r="E164" t="str">
        <f t="shared" si="7"/>
        <v>LIFEWELL_2                              = 162</v>
      </c>
    </row>
    <row r="165" spans="1:5" x14ac:dyDescent="0.25">
      <c r="A165" s="1" t="str">
        <f t="shared" si="8"/>
        <v>[3, 10]</v>
      </c>
      <c r="B165" s="1">
        <v>163</v>
      </c>
      <c r="C165" s="92" t="s">
        <v>402</v>
      </c>
      <c r="D165" t="str">
        <f t="shared" si="6"/>
        <v xml:space="preserve">        private const byte CHEST_CLOSED = 163;</v>
      </c>
      <c r="E165" t="str">
        <f t="shared" si="7"/>
        <v>CHEST_CLOSED                            = 163</v>
      </c>
    </row>
    <row r="166" spans="1:5" x14ac:dyDescent="0.25">
      <c r="A166" s="1" t="str">
        <f t="shared" si="8"/>
        <v>[4, 10]</v>
      </c>
      <c r="B166" s="1">
        <v>164</v>
      </c>
      <c r="C166" s="92" t="s">
        <v>403</v>
      </c>
      <c r="D166" t="str">
        <f t="shared" si="6"/>
        <v xml:space="preserve">        private const byte CHEST_OPEN = 164;</v>
      </c>
      <c r="E166" t="str">
        <f t="shared" si="7"/>
        <v>CHEST_OPEN                              = 164</v>
      </c>
    </row>
    <row r="167" spans="1:5" x14ac:dyDescent="0.25">
      <c r="A167" s="1" t="str">
        <f t="shared" si="8"/>
        <v>[5, 10]</v>
      </c>
      <c r="B167" s="1">
        <v>165</v>
      </c>
      <c r="C167" s="92" t="s">
        <v>404</v>
      </c>
      <c r="D167" t="str">
        <f t="shared" si="6"/>
        <v xml:space="preserve">        private const byte LAVA = 165;</v>
      </c>
      <c r="E167" t="str">
        <f t="shared" si="7"/>
        <v>LAVA                                    = 165</v>
      </c>
    </row>
    <row r="168" spans="1:5" x14ac:dyDescent="0.25">
      <c r="A168" s="1" t="str">
        <f t="shared" si="8"/>
        <v>[6, 10]</v>
      </c>
      <c r="B168" s="1">
        <v>166</v>
      </c>
      <c r="C168" s="92" t="s">
        <v>405</v>
      </c>
      <c r="D168" t="str">
        <f t="shared" si="6"/>
        <v xml:space="preserve">        private const byte WATERFALL_1 = 166;</v>
      </c>
      <c r="E168" t="str">
        <f t="shared" si="7"/>
        <v>WATERFALL_1                             = 166</v>
      </c>
    </row>
    <row r="169" spans="1:5" x14ac:dyDescent="0.25">
      <c r="A169" s="1" t="str">
        <f t="shared" si="8"/>
        <v>[7, 10]</v>
      </c>
      <c r="B169" s="1">
        <v>167</v>
      </c>
      <c r="C169" s="92" t="s">
        <v>406</v>
      </c>
      <c r="D169" t="str">
        <f t="shared" si="6"/>
        <v xml:space="preserve">        private const byte WATERFALL_2 = 167;</v>
      </c>
      <c r="E169" t="str">
        <f t="shared" si="7"/>
        <v>WATERFALL_2                             = 167</v>
      </c>
    </row>
    <row r="170" spans="1:5" x14ac:dyDescent="0.25">
      <c r="A170" s="1" t="str">
        <f t="shared" si="8"/>
        <v>[8, 10]</v>
      </c>
      <c r="B170" s="1">
        <v>168</v>
      </c>
      <c r="C170" s="92" t="s">
        <v>407</v>
      </c>
      <c r="D170" t="str">
        <f t="shared" si="6"/>
        <v xml:space="preserve">        private const byte WATERFALL_3 = 168;</v>
      </c>
      <c r="E170" t="str">
        <f t="shared" si="7"/>
        <v>WATERFALL_3                             = 168</v>
      </c>
    </row>
    <row r="171" spans="1:5" x14ac:dyDescent="0.25">
      <c r="A171" s="1" t="str">
        <f t="shared" si="8"/>
        <v>[9, 10]</v>
      </c>
      <c r="B171" s="1">
        <v>169</v>
      </c>
      <c r="C171" s="92" t="s">
        <v>408</v>
      </c>
      <c r="D171" t="str">
        <f t="shared" si="6"/>
        <v xml:space="preserve">        private const byte WATERFALL_4 = 169;</v>
      </c>
      <c r="E171" t="str">
        <f t="shared" si="7"/>
        <v>WATERFALL_4                             = 169</v>
      </c>
    </row>
    <row r="172" spans="1:5" x14ac:dyDescent="0.25">
      <c r="A172" s="1" t="str">
        <f t="shared" si="8"/>
        <v>[10, 10]</v>
      </c>
      <c r="B172" s="1">
        <v>170</v>
      </c>
      <c r="C172" s="92" t="s">
        <v>409</v>
      </c>
      <c r="D172" t="str">
        <f t="shared" si="6"/>
        <v xml:space="preserve">        private const byte WATERFALL_SPLASH_1 = 170;</v>
      </c>
      <c r="E172" t="str">
        <f t="shared" si="7"/>
        <v>WATERFALL_SPLASH_1                      = 170</v>
      </c>
    </row>
    <row r="173" spans="1:5" x14ac:dyDescent="0.25">
      <c r="A173" s="1" t="str">
        <f t="shared" si="8"/>
        <v>[11, 10]</v>
      </c>
      <c r="B173" s="1">
        <v>171</v>
      </c>
      <c r="C173" s="92" t="s">
        <v>410</v>
      </c>
      <c r="D173" t="str">
        <f t="shared" si="6"/>
        <v xml:space="preserve">        private const byte WATERFALL_SPLASH_2 = 171;</v>
      </c>
      <c r="E173" t="str">
        <f t="shared" si="7"/>
        <v>WATERFALL_SPLASH_2                      = 171</v>
      </c>
    </row>
    <row r="174" spans="1:5" x14ac:dyDescent="0.25">
      <c r="A174" s="1" t="str">
        <f t="shared" si="8"/>
        <v>[12, 10]</v>
      </c>
      <c r="B174" s="1">
        <v>172</v>
      </c>
      <c r="C174" s="92" t="s">
        <v>411</v>
      </c>
      <c r="D174" t="str">
        <f t="shared" si="6"/>
        <v xml:space="preserve">        private const byte CAVE_WALL = 172;</v>
      </c>
      <c r="E174" t="str">
        <f t="shared" si="7"/>
        <v>CAVE_WALL                               = 172</v>
      </c>
    </row>
    <row r="175" spans="1:5" x14ac:dyDescent="0.25">
      <c r="A175" s="1" t="str">
        <f t="shared" si="8"/>
        <v>[13, 10]</v>
      </c>
      <c r="B175" s="1">
        <v>173</v>
      </c>
      <c r="C175" s="92" t="s">
        <v>412</v>
      </c>
      <c r="D175" t="str">
        <f t="shared" si="6"/>
        <v xml:space="preserve">        private const byte CAVE_WALL_T = 173;</v>
      </c>
      <c r="E175" t="str">
        <f t="shared" si="7"/>
        <v>CAVE_WALL_T                             = 173</v>
      </c>
    </row>
    <row r="176" spans="1:5" x14ac:dyDescent="0.25">
      <c r="A176" s="1" t="str">
        <f t="shared" si="8"/>
        <v>[14, 10]</v>
      </c>
      <c r="B176" s="1">
        <v>174</v>
      </c>
      <c r="C176" s="92" t="s">
        <v>413</v>
      </c>
      <c r="D176" t="str">
        <f t="shared" si="6"/>
        <v xml:space="preserve">        private const byte CAVE_WALL_B = 174;</v>
      </c>
      <c r="E176" t="str">
        <f t="shared" si="7"/>
        <v>CAVE_WALL_B                             = 174</v>
      </c>
    </row>
    <row r="177" spans="1:5" x14ac:dyDescent="0.25">
      <c r="A177" s="1" t="str">
        <f t="shared" si="8"/>
        <v>[15, 10]</v>
      </c>
      <c r="B177" s="1">
        <v>175</v>
      </c>
      <c r="C177" s="92" t="s">
        <v>414</v>
      </c>
      <c r="D177" t="str">
        <f t="shared" si="6"/>
        <v xml:space="preserve">        private const byte CAVE_WALL_L = 175;</v>
      </c>
      <c r="E177" t="str">
        <f t="shared" si="7"/>
        <v>CAVE_WALL_L                             = 175</v>
      </c>
    </row>
    <row r="178" spans="1:5" x14ac:dyDescent="0.25">
      <c r="A178" s="1" t="str">
        <f t="shared" si="8"/>
        <v>[0, 11]</v>
      </c>
      <c r="B178" s="1">
        <v>176</v>
      </c>
      <c r="C178" s="92" t="s">
        <v>415</v>
      </c>
      <c r="D178" t="str">
        <f t="shared" si="6"/>
        <v xml:space="preserve">        private const byte CAVE_WALL_R = 176;</v>
      </c>
      <c r="E178" t="str">
        <f t="shared" si="7"/>
        <v>CAVE_WALL_R                             = 176</v>
      </c>
    </row>
    <row r="179" spans="1:5" x14ac:dyDescent="0.25">
      <c r="A179" s="1" t="str">
        <f t="shared" si="8"/>
        <v>[1, 11]</v>
      </c>
      <c r="B179" s="1">
        <v>177</v>
      </c>
      <c r="C179" s="92" t="s">
        <v>416</v>
      </c>
      <c r="D179" t="str">
        <f t="shared" si="6"/>
        <v xml:space="preserve">        private const byte CAVE_WALL_TL = 177;</v>
      </c>
      <c r="E179" t="str">
        <f t="shared" si="7"/>
        <v>CAVE_WALL_TL                            = 177</v>
      </c>
    </row>
    <row r="180" spans="1:5" x14ac:dyDescent="0.25">
      <c r="A180" s="1" t="str">
        <f t="shared" si="8"/>
        <v>[2, 11]</v>
      </c>
      <c r="B180" s="1">
        <v>178</v>
      </c>
      <c r="C180" s="92" t="s">
        <v>417</v>
      </c>
      <c r="D180" t="str">
        <f t="shared" si="6"/>
        <v xml:space="preserve">        private const byte CAVE_WALL_TR = 178;</v>
      </c>
      <c r="E180" t="str">
        <f t="shared" si="7"/>
        <v>CAVE_WALL_TR                            = 178</v>
      </c>
    </row>
    <row r="181" spans="1:5" x14ac:dyDescent="0.25">
      <c r="A181" s="1" t="str">
        <f t="shared" si="8"/>
        <v>[3, 11]</v>
      </c>
      <c r="B181" s="1">
        <v>179</v>
      </c>
      <c r="C181" s="92" t="s">
        <v>418</v>
      </c>
      <c r="D181" t="str">
        <f t="shared" si="6"/>
        <v xml:space="preserve">        private const byte CAVE_WALL_BL = 179;</v>
      </c>
      <c r="E181" t="str">
        <f t="shared" si="7"/>
        <v>CAVE_WALL_BL                            = 179</v>
      </c>
    </row>
    <row r="182" spans="1:5" x14ac:dyDescent="0.25">
      <c r="A182" s="1" t="str">
        <f t="shared" si="8"/>
        <v>[4, 11]</v>
      </c>
      <c r="B182" s="1">
        <v>180</v>
      </c>
      <c r="C182" s="92" t="s">
        <v>419</v>
      </c>
      <c r="D182" t="str">
        <f t="shared" si="6"/>
        <v xml:space="preserve">        private const byte CAVE_WALL_BR = 180;</v>
      </c>
      <c r="E182" t="str">
        <f t="shared" si="7"/>
        <v>CAVE_WALL_BR                            = 180</v>
      </c>
    </row>
    <row r="183" spans="1:5" x14ac:dyDescent="0.25">
      <c r="A183" s="1" t="str">
        <f t="shared" si="8"/>
        <v>[5, 11]</v>
      </c>
      <c r="B183" s="1">
        <v>181</v>
      </c>
      <c r="C183" s="92" t="s">
        <v>420</v>
      </c>
      <c r="D183" t="str">
        <f t="shared" si="6"/>
        <v xml:space="preserve">        private const byte WOOD_WALL = 181;</v>
      </c>
      <c r="E183" t="str">
        <f t="shared" si="7"/>
        <v>WOOD_WALL                               = 181</v>
      </c>
    </row>
    <row r="184" spans="1:5" x14ac:dyDescent="0.25">
      <c r="A184" s="1" t="str">
        <f t="shared" si="8"/>
        <v>[6, 11]</v>
      </c>
      <c r="B184" s="1">
        <v>182</v>
      </c>
      <c r="C184" s="92" t="s">
        <v>421</v>
      </c>
      <c r="D184" t="str">
        <f t="shared" si="6"/>
        <v xml:space="preserve">        private const byte HOUSE_WINDOW = 182;</v>
      </c>
      <c r="E184" t="str">
        <f t="shared" si="7"/>
        <v>HOUSE_WINDOW                            = 182</v>
      </c>
    </row>
    <row r="185" spans="1:5" x14ac:dyDescent="0.25">
      <c r="A185" s="1" t="str">
        <f t="shared" si="8"/>
        <v>[7, 11]</v>
      </c>
      <c r="B185" s="1">
        <v>183</v>
      </c>
      <c r="C185" s="92" t="s">
        <v>422</v>
      </c>
      <c r="D185" t="str">
        <f t="shared" si="6"/>
        <v xml:space="preserve">        private const byte HOUSE_ROOF_TL = 183;</v>
      </c>
      <c r="E185" t="str">
        <f t="shared" si="7"/>
        <v>HOUSE_ROOF_TL                           = 183</v>
      </c>
    </row>
    <row r="186" spans="1:5" x14ac:dyDescent="0.25">
      <c r="A186" s="1" t="str">
        <f t="shared" si="8"/>
        <v>[8, 11]</v>
      </c>
      <c r="B186" s="1">
        <v>184</v>
      </c>
      <c r="C186" s="92" t="s">
        <v>423</v>
      </c>
      <c r="D186" t="str">
        <f t="shared" si="6"/>
        <v xml:space="preserve">        private const byte HOUSE_ROOF_TC = 184;</v>
      </c>
      <c r="E186" t="str">
        <f t="shared" si="7"/>
        <v>HOUSE_ROOF_TC                           = 184</v>
      </c>
    </row>
    <row r="187" spans="1:5" x14ac:dyDescent="0.25">
      <c r="A187" s="1" t="str">
        <f t="shared" si="8"/>
        <v>[9, 11]</v>
      </c>
      <c r="B187" s="1">
        <v>185</v>
      </c>
      <c r="C187" s="92" t="s">
        <v>424</v>
      </c>
      <c r="D187" t="str">
        <f t="shared" si="6"/>
        <v xml:space="preserve">        private const byte HOUSE_ROOF_TR = 185;</v>
      </c>
      <c r="E187" t="str">
        <f t="shared" si="7"/>
        <v>HOUSE_ROOF_TR                           = 185</v>
      </c>
    </row>
    <row r="188" spans="1:5" x14ac:dyDescent="0.25">
      <c r="A188" s="1" t="str">
        <f t="shared" si="8"/>
        <v>[10, 11]</v>
      </c>
      <c r="B188" s="1">
        <v>186</v>
      </c>
      <c r="C188" s="92" t="s">
        <v>425</v>
      </c>
      <c r="D188" t="str">
        <f t="shared" si="6"/>
        <v xml:space="preserve">        private const byte HOUSE_ROOF_BL = 186;</v>
      </c>
      <c r="E188" t="str">
        <f t="shared" si="7"/>
        <v>HOUSE_ROOF_BL                           = 186</v>
      </c>
    </row>
    <row r="189" spans="1:5" x14ac:dyDescent="0.25">
      <c r="A189" s="1" t="str">
        <f t="shared" si="8"/>
        <v>[11, 11]</v>
      </c>
      <c r="B189" s="1">
        <v>187</v>
      </c>
      <c r="C189" s="92" t="s">
        <v>426</v>
      </c>
      <c r="D189" t="str">
        <f t="shared" si="6"/>
        <v xml:space="preserve">        private const byte HOUSE_ROOF_BC = 187;</v>
      </c>
      <c r="E189" t="str">
        <f t="shared" si="7"/>
        <v>HOUSE_ROOF_BC                           = 187</v>
      </c>
    </row>
    <row r="190" spans="1:5" x14ac:dyDescent="0.25">
      <c r="A190" s="1" t="str">
        <f t="shared" si="8"/>
        <v>[12, 11]</v>
      </c>
      <c r="B190" s="1">
        <v>188</v>
      </c>
      <c r="C190" s="92" t="s">
        <v>427</v>
      </c>
      <c r="D190" t="str">
        <f t="shared" si="6"/>
        <v xml:space="preserve">        private const byte HOUSE_ROOF_BR = 188;</v>
      </c>
      <c r="E190" t="str">
        <f t="shared" si="7"/>
        <v>HOUSE_ROOF_BR                           = 188</v>
      </c>
    </row>
    <row r="191" spans="1:5" x14ac:dyDescent="0.25">
      <c r="A191" s="1" t="str">
        <f t="shared" si="8"/>
        <v>[13, 11]</v>
      </c>
      <c r="B191" s="1">
        <v>189</v>
      </c>
      <c r="C191" s="92" t="s">
        <v>428</v>
      </c>
      <c r="D191" t="str">
        <f t="shared" si="6"/>
        <v xml:space="preserve">        private const byte PYRAMID_TL = 189;</v>
      </c>
      <c r="E191" t="str">
        <f t="shared" si="7"/>
        <v>PYRAMID_TL                              = 189</v>
      </c>
    </row>
    <row r="192" spans="1:5" x14ac:dyDescent="0.25">
      <c r="A192" s="1" t="str">
        <f t="shared" si="8"/>
        <v>[14, 11]</v>
      </c>
      <c r="B192" s="1">
        <v>190</v>
      </c>
      <c r="C192" s="92" t="s">
        <v>429</v>
      </c>
      <c r="D192" t="str">
        <f t="shared" si="6"/>
        <v xml:space="preserve">        private const byte PYRAMID_TC = 190;</v>
      </c>
      <c r="E192" t="str">
        <f t="shared" si="7"/>
        <v>PYRAMID_TC                              = 190</v>
      </c>
    </row>
    <row r="193" spans="1:5" x14ac:dyDescent="0.25">
      <c r="A193" s="1" t="str">
        <f t="shared" si="8"/>
        <v>[15, 11]</v>
      </c>
      <c r="B193" s="1">
        <v>191</v>
      </c>
      <c r="C193" s="92" t="s">
        <v>430</v>
      </c>
      <c r="D193" t="str">
        <f t="shared" si="6"/>
        <v xml:space="preserve">        private const byte PYRAMID_TR = 191;</v>
      </c>
      <c r="E193" t="str">
        <f t="shared" si="7"/>
        <v>PYRAMID_TR                              = 191</v>
      </c>
    </row>
    <row r="194" spans="1:5" x14ac:dyDescent="0.25">
      <c r="A194" s="1" t="str">
        <f t="shared" si="8"/>
        <v>[0, 12]</v>
      </c>
      <c r="B194" s="1">
        <v>192</v>
      </c>
      <c r="C194" s="92" t="s">
        <v>431</v>
      </c>
      <c r="D194" t="str">
        <f t="shared" ref="D194:D257" si="9">"        private const byte "&amp;UPPER(C194)&amp;" = "&amp;B194&amp;";"</f>
        <v xml:space="preserve">        private const byte PYRAMID_BL = 192;</v>
      </c>
      <c r="E194" t="str">
        <f t="shared" ref="E194:E257" si="10">LEFT(UPPER(C194)&amp;"                                        ", 39) &amp; " = "&amp;B194</f>
        <v>PYRAMID_BL                              = 192</v>
      </c>
    </row>
    <row r="195" spans="1:5" x14ac:dyDescent="0.25">
      <c r="A195" s="1" t="str">
        <f t="shared" ref="A195:A257" si="11">"["&amp;ROUND(MOD(B195,16),0)&amp;", "&amp;ROUNDDOWN(B195/16,0)&amp;"]"</f>
        <v>[1, 12]</v>
      </c>
      <c r="B195" s="1">
        <v>193</v>
      </c>
      <c r="C195" s="92" t="s">
        <v>432</v>
      </c>
      <c r="D195" t="str">
        <f t="shared" si="9"/>
        <v xml:space="preserve">        private const byte PYRAMID_BR = 193;</v>
      </c>
      <c r="E195" t="str">
        <f t="shared" si="10"/>
        <v>PYRAMID_BR                              = 193</v>
      </c>
    </row>
    <row r="196" spans="1:5" x14ac:dyDescent="0.25">
      <c r="A196" s="1" t="str">
        <f t="shared" si="11"/>
        <v>[2, 12]</v>
      </c>
      <c r="B196" s="1">
        <v>194</v>
      </c>
      <c r="C196" s="92" t="s">
        <v>433</v>
      </c>
      <c r="D196" t="str">
        <f t="shared" si="9"/>
        <v xml:space="preserve">        private const byte CASTLE_OUTER_TOWER = 194;</v>
      </c>
      <c r="E196" t="str">
        <f t="shared" si="10"/>
        <v>CASTLE_OUTER_TOWER                      = 194</v>
      </c>
    </row>
    <row r="197" spans="1:5" x14ac:dyDescent="0.25">
      <c r="A197" s="1" t="str">
        <f t="shared" si="11"/>
        <v>[3, 12]</v>
      </c>
      <c r="B197" s="1">
        <v>195</v>
      </c>
      <c r="C197" s="92" t="s">
        <v>434</v>
      </c>
      <c r="D197" t="str">
        <f t="shared" si="9"/>
        <v xml:space="preserve">        private const byte CASTLE_INNER_TOWER = 195;</v>
      </c>
      <c r="E197" t="str">
        <f t="shared" si="10"/>
        <v>CASTLE_INNER_TOWER                      = 195</v>
      </c>
    </row>
    <row r="198" spans="1:5" x14ac:dyDescent="0.25">
      <c r="A198" s="1" t="str">
        <f t="shared" si="11"/>
        <v>[4, 12]</v>
      </c>
      <c r="B198" s="1">
        <v>196</v>
      </c>
      <c r="C198" s="92" t="s">
        <v>435</v>
      </c>
      <c r="D198" t="str">
        <f t="shared" si="9"/>
        <v xml:space="preserve">        private const byte CASTLE_OUTER_WALL_L = 196;</v>
      </c>
      <c r="E198" t="str">
        <f t="shared" si="10"/>
        <v>CASTLE_OUTER_WALL_L                     = 196</v>
      </c>
    </row>
    <row r="199" spans="1:5" x14ac:dyDescent="0.25">
      <c r="A199" s="1" t="str">
        <f t="shared" si="11"/>
        <v>[5, 12]</v>
      </c>
      <c r="B199" s="1">
        <v>197</v>
      </c>
      <c r="C199" s="92" t="s">
        <v>436</v>
      </c>
      <c r="D199" t="str">
        <f t="shared" si="9"/>
        <v xml:space="preserve">        private const byte CASTLE_OUTER_WALL_R = 197;</v>
      </c>
      <c r="E199" t="str">
        <f t="shared" si="10"/>
        <v>CASTLE_OUTER_WALL_R                     = 197</v>
      </c>
    </row>
    <row r="200" spans="1:5" x14ac:dyDescent="0.25">
      <c r="A200" s="1" t="str">
        <f t="shared" si="11"/>
        <v>[6, 12]</v>
      </c>
      <c r="B200" s="1">
        <v>198</v>
      </c>
      <c r="C200" s="92" t="s">
        <v>437</v>
      </c>
      <c r="D200" t="str">
        <f t="shared" si="9"/>
        <v xml:space="preserve">        private const byte PALACE_OUTER_TOWER = 198;</v>
      </c>
      <c r="E200" t="str">
        <f t="shared" si="10"/>
        <v>PALACE_OUTER_TOWER                      = 198</v>
      </c>
    </row>
    <row r="201" spans="1:5" x14ac:dyDescent="0.25">
      <c r="A201" s="1" t="str">
        <f t="shared" si="11"/>
        <v>[7, 12]</v>
      </c>
      <c r="B201" s="1">
        <v>199</v>
      </c>
      <c r="C201" s="92" t="s">
        <v>438</v>
      </c>
      <c r="D201" t="str">
        <f t="shared" si="9"/>
        <v xml:space="preserve">        private const byte PALACE_INNER_TOWER = 199;</v>
      </c>
      <c r="E201" t="str">
        <f t="shared" si="10"/>
        <v>PALACE_INNER_TOWER                      = 199</v>
      </c>
    </row>
    <row r="202" spans="1:5" x14ac:dyDescent="0.25">
      <c r="A202" s="1" t="str">
        <f t="shared" si="11"/>
        <v>[8, 12]</v>
      </c>
      <c r="B202" s="1">
        <v>200</v>
      </c>
      <c r="C202" s="92" t="s">
        <v>439</v>
      </c>
      <c r="D202" t="str">
        <f t="shared" si="9"/>
        <v xml:space="preserve">        private const byte PALACE_OUTER_WALL = 200;</v>
      </c>
      <c r="E202" t="str">
        <f t="shared" si="10"/>
        <v>PALACE_OUTER_WALL                       = 200</v>
      </c>
    </row>
    <row r="203" spans="1:5" x14ac:dyDescent="0.25">
      <c r="A203" s="1" t="str">
        <f t="shared" si="11"/>
        <v>[9, 12]</v>
      </c>
      <c r="B203" s="1">
        <v>201</v>
      </c>
      <c r="C203" s="92" t="s">
        <v>440</v>
      </c>
      <c r="D203" t="str">
        <f t="shared" si="9"/>
        <v xml:space="preserve">        private const byte TEMPLE_OUTER_TOWER = 201;</v>
      </c>
      <c r="E203" t="str">
        <f t="shared" si="10"/>
        <v>TEMPLE_OUTER_TOWER                      = 201</v>
      </c>
    </row>
    <row r="204" spans="1:5" x14ac:dyDescent="0.25">
      <c r="A204" s="1" t="str">
        <f t="shared" si="11"/>
        <v>[10, 12]</v>
      </c>
      <c r="B204" s="1">
        <v>202</v>
      </c>
      <c r="C204" s="92" t="s">
        <v>441</v>
      </c>
      <c r="D204" t="str">
        <f t="shared" si="9"/>
        <v xml:space="preserve">        private const byte TEMPLE_INNER_TOWER = 202;</v>
      </c>
      <c r="E204" t="str">
        <f t="shared" si="10"/>
        <v>TEMPLE_INNER_TOWER                      = 202</v>
      </c>
    </row>
    <row r="205" spans="1:5" x14ac:dyDescent="0.25">
      <c r="A205" s="1" t="str">
        <f t="shared" si="11"/>
        <v>[11, 12]</v>
      </c>
      <c r="B205" s="1">
        <v>203</v>
      </c>
      <c r="C205" s="92" t="s">
        <v>442</v>
      </c>
      <c r="D205" t="str">
        <f t="shared" si="9"/>
        <v xml:space="preserve">        private const byte TEMPLE_OUTER_WALL = 203;</v>
      </c>
      <c r="E205" t="str">
        <f t="shared" si="10"/>
        <v>TEMPLE_OUTER_WALL                       = 203</v>
      </c>
    </row>
    <row r="206" spans="1:5" x14ac:dyDescent="0.25">
      <c r="A206" s="1" t="str">
        <f t="shared" si="11"/>
        <v>[12, 12]</v>
      </c>
      <c r="B206" s="1">
        <v>204</v>
      </c>
      <c r="C206" s="92" t="s">
        <v>443</v>
      </c>
      <c r="D206" t="str">
        <f t="shared" si="9"/>
        <v xml:space="preserve">        private const byte FORTRESS_OUTER_TOWER = 204;</v>
      </c>
      <c r="E206" t="str">
        <f t="shared" si="10"/>
        <v>FORTRESS_OUTER_TOWER                    = 204</v>
      </c>
    </row>
    <row r="207" spans="1:5" x14ac:dyDescent="0.25">
      <c r="A207" s="1" t="str">
        <f t="shared" si="11"/>
        <v>[13, 12]</v>
      </c>
      <c r="B207" s="1">
        <v>205</v>
      </c>
      <c r="C207" s="92" t="s">
        <v>444</v>
      </c>
      <c r="D207" t="str">
        <f t="shared" si="9"/>
        <v xml:space="preserve">        private const byte FORTRESS_INNER_TOWER = 205;</v>
      </c>
      <c r="E207" t="str">
        <f t="shared" si="10"/>
        <v>FORTRESS_INNER_TOWER                    = 205</v>
      </c>
    </row>
    <row r="208" spans="1:5" x14ac:dyDescent="0.25">
      <c r="A208" s="1" t="str">
        <f t="shared" si="11"/>
        <v>[14, 12]</v>
      </c>
      <c r="B208" s="1">
        <v>206</v>
      </c>
      <c r="C208" s="92" t="s">
        <v>445</v>
      </c>
      <c r="D208" t="str">
        <f t="shared" si="9"/>
        <v xml:space="preserve">        private const byte FORTRESS_OUTER_WALL = 206;</v>
      </c>
      <c r="E208" t="str">
        <f t="shared" si="10"/>
        <v>FORTRESS_OUTER_WALL                     = 206</v>
      </c>
    </row>
    <row r="209" spans="1:5" x14ac:dyDescent="0.25">
      <c r="A209" s="1" t="str">
        <f t="shared" si="11"/>
        <v>[15, 12]</v>
      </c>
      <c r="B209" s="1">
        <v>207</v>
      </c>
      <c r="C209" s="92" t="s">
        <v>446</v>
      </c>
      <c r="D209" t="str">
        <f t="shared" si="9"/>
        <v xml:space="preserve">        private const byte BONES_TOMB = 207;</v>
      </c>
      <c r="E209" t="str">
        <f t="shared" si="10"/>
        <v>BONES_TOMB                              = 207</v>
      </c>
    </row>
    <row r="210" spans="1:5" x14ac:dyDescent="0.25">
      <c r="A210" s="1" t="str">
        <f t="shared" si="11"/>
        <v>[0, 13]</v>
      </c>
      <c r="B210" s="1">
        <v>208</v>
      </c>
      <c r="C210" s="92" t="s">
        <v>447</v>
      </c>
      <c r="D210" t="str">
        <f t="shared" si="9"/>
        <v xml:space="preserve">        private const byte BONES_FORTRESS = 208;</v>
      </c>
      <c r="E210" t="str">
        <f t="shared" si="10"/>
        <v>BONES_FORTRESS                          = 208</v>
      </c>
    </row>
    <row r="211" spans="1:5" x14ac:dyDescent="0.25">
      <c r="A211" s="1" t="str">
        <f t="shared" si="11"/>
        <v>[1, 13]</v>
      </c>
      <c r="B211" s="1">
        <v>209</v>
      </c>
      <c r="C211" s="92" t="s">
        <v>448</v>
      </c>
      <c r="D211" t="str">
        <f t="shared" si="9"/>
        <v xml:space="preserve">        private const byte BED_T = 209;</v>
      </c>
      <c r="E211" t="str">
        <f t="shared" si="10"/>
        <v>BED_T                                   = 209</v>
      </c>
    </row>
    <row r="212" spans="1:5" x14ac:dyDescent="0.25">
      <c r="A212" s="1" t="str">
        <f t="shared" si="11"/>
        <v>[2, 13]</v>
      </c>
      <c r="B212" s="1">
        <v>210</v>
      </c>
      <c r="C212" s="92" t="s">
        <v>449</v>
      </c>
      <c r="D212" t="str">
        <f t="shared" si="9"/>
        <v xml:space="preserve">        private const byte BED_B = 210;</v>
      </c>
      <c r="E212" t="str">
        <f t="shared" si="10"/>
        <v>BED_B                                   = 210</v>
      </c>
    </row>
    <row r="213" spans="1:5" x14ac:dyDescent="0.25">
      <c r="A213" s="1" t="str">
        <f t="shared" si="11"/>
        <v>[3, 13]</v>
      </c>
      <c r="B213" s="1">
        <v>211</v>
      </c>
      <c r="C213" s="92" t="s">
        <v>450</v>
      </c>
      <c r="D213" t="str">
        <f t="shared" si="9"/>
        <v xml:space="preserve">        private const byte BARREL = 211;</v>
      </c>
      <c r="E213" t="str">
        <f t="shared" si="10"/>
        <v>BARREL                                  = 211</v>
      </c>
    </row>
    <row r="214" spans="1:5" x14ac:dyDescent="0.25">
      <c r="A214" s="1" t="str">
        <f t="shared" si="11"/>
        <v>[4, 13]</v>
      </c>
      <c r="B214" s="1">
        <v>212</v>
      </c>
      <c r="C214" s="92" t="s">
        <v>451</v>
      </c>
      <c r="D214" t="str">
        <f t="shared" si="9"/>
        <v xml:space="preserve">        private const byte STONE_WALL_1 = 212;</v>
      </c>
      <c r="E214" t="str">
        <f t="shared" si="10"/>
        <v>STONE_WALL_1                            = 212</v>
      </c>
    </row>
    <row r="215" spans="1:5" x14ac:dyDescent="0.25">
      <c r="A215" s="1" t="str">
        <f t="shared" si="11"/>
        <v>[5, 13]</v>
      </c>
      <c r="B215" s="1">
        <v>213</v>
      </c>
      <c r="C215" s="92" t="s">
        <v>452</v>
      </c>
      <c r="D215" t="str">
        <f t="shared" si="9"/>
        <v xml:space="preserve">        private const byte STONE_WALL_2 = 213;</v>
      </c>
      <c r="E215" t="str">
        <f t="shared" si="10"/>
        <v>STONE_WALL_2                            = 213</v>
      </c>
    </row>
    <row r="216" spans="1:5" x14ac:dyDescent="0.25">
      <c r="A216" s="1" t="str">
        <f t="shared" si="11"/>
        <v>[6, 13]</v>
      </c>
      <c r="B216" s="1">
        <v>214</v>
      </c>
      <c r="C216" s="92" t="s">
        <v>453</v>
      </c>
      <c r="D216" t="str">
        <f t="shared" si="9"/>
        <v xml:space="preserve">        private const byte MOSSY_STONE_WALL = 214;</v>
      </c>
      <c r="E216" t="str">
        <f t="shared" si="10"/>
        <v>MOSSY_STONE_WALL                        = 214</v>
      </c>
    </row>
    <row r="217" spans="1:5" x14ac:dyDescent="0.25">
      <c r="A217" s="1" t="str">
        <f t="shared" si="11"/>
        <v>[7, 13]</v>
      </c>
      <c r="B217" s="1">
        <v>215</v>
      </c>
      <c r="C217" s="92" t="s">
        <v>454</v>
      </c>
      <c r="D217" t="str">
        <f t="shared" si="9"/>
        <v xml:space="preserve">        private const byte BRICK_WALL_1 = 215;</v>
      </c>
      <c r="E217" t="str">
        <f t="shared" si="10"/>
        <v>BRICK_WALL_1                            = 215</v>
      </c>
    </row>
    <row r="218" spans="1:5" x14ac:dyDescent="0.25">
      <c r="A218" s="1" t="str">
        <f t="shared" si="11"/>
        <v>[8, 13]</v>
      </c>
      <c r="B218" s="1">
        <v>216</v>
      </c>
      <c r="C218" s="92" t="s">
        <v>455</v>
      </c>
      <c r="D218" t="str">
        <f t="shared" si="9"/>
        <v xml:space="preserve">        private const byte BRICK_WALL_2 = 216;</v>
      </c>
      <c r="E218" t="str">
        <f t="shared" si="10"/>
        <v>BRICK_WALL_2                            = 216</v>
      </c>
    </row>
    <row r="219" spans="1:5" x14ac:dyDescent="0.25">
      <c r="A219" s="1" t="str">
        <f t="shared" si="11"/>
        <v>[9, 13]</v>
      </c>
      <c r="B219" s="1">
        <v>217</v>
      </c>
      <c r="C219" s="92" t="s">
        <v>456</v>
      </c>
      <c r="D219" t="str">
        <f t="shared" si="9"/>
        <v xml:space="preserve">        private const byte ICE_WALL_1 = 217;</v>
      </c>
      <c r="E219" t="str">
        <f t="shared" si="10"/>
        <v>ICE_WALL_1                              = 217</v>
      </c>
    </row>
    <row r="220" spans="1:5" x14ac:dyDescent="0.25">
      <c r="A220" s="1" t="str">
        <f t="shared" si="11"/>
        <v>[10, 13]</v>
      </c>
      <c r="B220" s="1">
        <v>218</v>
      </c>
      <c r="C220" s="92" t="s">
        <v>457</v>
      </c>
      <c r="D220" t="str">
        <f t="shared" si="9"/>
        <v xml:space="preserve">        private const byte ICE_WALL_2 = 218;</v>
      </c>
      <c r="E220" t="str">
        <f t="shared" si="10"/>
        <v>ICE_WALL_2                              = 218</v>
      </c>
    </row>
    <row r="221" spans="1:5" x14ac:dyDescent="0.25">
      <c r="A221" s="1" t="str">
        <f t="shared" si="11"/>
        <v>[11, 13]</v>
      </c>
      <c r="B221" s="1">
        <v>219</v>
      </c>
      <c r="C221" s="92" t="s">
        <v>458</v>
      </c>
      <c r="D221" t="str">
        <f t="shared" si="9"/>
        <v xml:space="preserve">        private const byte MOSSY_ROCK_WALL_1 = 219;</v>
      </c>
      <c r="E221" t="str">
        <f t="shared" si="10"/>
        <v>MOSSY_ROCK_WALL_1                       = 219</v>
      </c>
    </row>
    <row r="222" spans="1:5" x14ac:dyDescent="0.25">
      <c r="A222" s="1" t="str">
        <f t="shared" si="11"/>
        <v>[12, 13]</v>
      </c>
      <c r="B222" s="1">
        <v>220</v>
      </c>
      <c r="C222" s="92" t="s">
        <v>459</v>
      </c>
      <c r="D222" t="str">
        <f t="shared" si="9"/>
        <v xml:space="preserve">        private const byte MOSSY_ROCK_WALL_2 = 220;</v>
      </c>
      <c r="E222" t="str">
        <f t="shared" si="10"/>
        <v>MOSSY_ROCK_WALL_2                       = 220</v>
      </c>
    </row>
    <row r="223" spans="1:5" x14ac:dyDescent="0.25">
      <c r="A223" s="1" t="str">
        <f t="shared" si="11"/>
        <v>[13, 13]</v>
      </c>
      <c r="B223" s="1">
        <v>221</v>
      </c>
      <c r="C223" s="92" t="s">
        <v>460</v>
      </c>
      <c r="D223" t="str">
        <f t="shared" si="9"/>
        <v xml:space="preserve">        private const byte BLUESTONE_WALL_1 = 221;</v>
      </c>
      <c r="E223" t="str">
        <f t="shared" si="10"/>
        <v>BLUESTONE_WALL_1                        = 221</v>
      </c>
    </row>
    <row r="224" spans="1:5" x14ac:dyDescent="0.25">
      <c r="A224" s="1" t="str">
        <f t="shared" si="11"/>
        <v>[14, 13]</v>
      </c>
      <c r="B224" s="1">
        <v>222</v>
      </c>
      <c r="C224" s="92" t="s">
        <v>461</v>
      </c>
      <c r="D224" t="str">
        <f t="shared" si="9"/>
        <v xml:space="preserve">        private const byte BLUESTONE_WALL_2 = 222;</v>
      </c>
      <c r="E224" t="str">
        <f t="shared" si="10"/>
        <v>BLUESTONE_WALL_2                        = 222</v>
      </c>
    </row>
    <row r="225" spans="1:5" x14ac:dyDescent="0.25">
      <c r="A225" s="1" t="str">
        <f t="shared" si="11"/>
        <v>[15, 13]</v>
      </c>
      <c r="B225" s="1">
        <v>223</v>
      </c>
      <c r="C225" s="92" t="s">
        <v>462</v>
      </c>
      <c r="D225" t="str">
        <f t="shared" si="9"/>
        <v xml:space="preserve">        private const byte DARKSTONE_WALL_1 = 223;</v>
      </c>
      <c r="E225" t="str">
        <f t="shared" si="10"/>
        <v>DARKSTONE_WALL_1                        = 223</v>
      </c>
    </row>
    <row r="226" spans="1:5" x14ac:dyDescent="0.25">
      <c r="A226" s="1" t="str">
        <f t="shared" si="11"/>
        <v>[0, 14]</v>
      </c>
      <c r="B226" s="1">
        <v>224</v>
      </c>
      <c r="C226" s="92" t="s">
        <v>463</v>
      </c>
      <c r="D226" t="str">
        <f t="shared" si="9"/>
        <v xml:space="preserve">        private const byte DARKSTONE_WALL_2 = 224;</v>
      </c>
      <c r="E226" t="str">
        <f t="shared" si="10"/>
        <v>DARKSTONE_WALL_2                        = 224</v>
      </c>
    </row>
    <row r="227" spans="1:5" x14ac:dyDescent="0.25">
      <c r="A227" s="1" t="str">
        <f t="shared" si="11"/>
        <v>[1, 14]</v>
      </c>
      <c r="B227" s="1">
        <v>225</v>
      </c>
      <c r="C227" s="92" t="s">
        <v>464</v>
      </c>
      <c r="D227" t="str">
        <f t="shared" si="9"/>
        <v xml:space="preserve">        private const byte FORTRESS_WALL_1 = 225;</v>
      </c>
      <c r="E227" t="str">
        <f t="shared" si="10"/>
        <v>FORTRESS_WALL_1                         = 225</v>
      </c>
    </row>
    <row r="228" spans="1:5" x14ac:dyDescent="0.25">
      <c r="A228" s="1" t="str">
        <f t="shared" si="11"/>
        <v>[2, 14]</v>
      </c>
      <c r="B228" s="1">
        <v>226</v>
      </c>
      <c r="C228" s="92" t="s">
        <v>465</v>
      </c>
      <c r="D228" t="str">
        <f t="shared" si="9"/>
        <v xml:space="preserve">        private const byte FORTRESS_WALL_2 = 226;</v>
      </c>
      <c r="E228" t="str">
        <f t="shared" si="10"/>
        <v>FORTRESS_WALL_2                         = 226</v>
      </c>
    </row>
    <row r="229" spans="1:5" x14ac:dyDescent="0.25">
      <c r="A229" s="1" t="str">
        <f t="shared" si="11"/>
        <v>[3, 14]</v>
      </c>
      <c r="B229" s="1">
        <v>227</v>
      </c>
      <c r="C229" s="92" t="s">
        <v>466</v>
      </c>
      <c r="D229" t="str">
        <f t="shared" si="9"/>
        <v xml:space="preserve">        private const byte CHAIR_L = 227;</v>
      </c>
      <c r="E229" t="str">
        <f t="shared" si="10"/>
        <v>CHAIR_L                                 = 227</v>
      </c>
    </row>
    <row r="230" spans="1:5" x14ac:dyDescent="0.25">
      <c r="A230" s="1" t="str">
        <f t="shared" si="11"/>
        <v>[4, 14]</v>
      </c>
      <c r="B230" s="1">
        <v>228</v>
      </c>
      <c r="C230" s="92" t="s">
        <v>467</v>
      </c>
      <c r="D230" t="str">
        <f t="shared" si="9"/>
        <v xml:space="preserve">        private const byte CHAIR_R = 228;</v>
      </c>
      <c r="E230" t="str">
        <f t="shared" si="10"/>
        <v>CHAIR_R                                 = 228</v>
      </c>
    </row>
    <row r="231" spans="1:5" x14ac:dyDescent="0.25">
      <c r="A231" s="1" t="str">
        <f t="shared" si="11"/>
        <v>[5, 14]</v>
      </c>
      <c r="B231" s="1">
        <v>229</v>
      </c>
      <c r="C231" s="92" t="s">
        <v>468</v>
      </c>
      <c r="D231" t="str">
        <f t="shared" si="9"/>
        <v xml:space="preserve">        private const byte TABLE = 229;</v>
      </c>
      <c r="E231" t="str">
        <f t="shared" si="10"/>
        <v>TABLE                                   = 229</v>
      </c>
    </row>
    <row r="232" spans="1:5" x14ac:dyDescent="0.25">
      <c r="A232" s="1" t="str">
        <f t="shared" si="11"/>
        <v>[6, 14]</v>
      </c>
      <c r="B232" s="1">
        <v>230</v>
      </c>
      <c r="C232" s="92" t="s">
        <v>469</v>
      </c>
      <c r="D232" t="str">
        <f t="shared" si="9"/>
        <v xml:space="preserve">        private const byte PORTAL_BASE = 230;</v>
      </c>
      <c r="E232" t="str">
        <f t="shared" si="10"/>
        <v>PORTAL_BASE                             = 230</v>
      </c>
    </row>
    <row r="233" spans="1:5" x14ac:dyDescent="0.25">
      <c r="A233" s="1" t="str">
        <f t="shared" si="11"/>
        <v>[7, 14]</v>
      </c>
      <c r="B233" s="1">
        <v>231</v>
      </c>
      <c r="C233" s="92" t="s">
        <v>470</v>
      </c>
      <c r="D233" t="str">
        <f t="shared" si="9"/>
        <v xml:space="preserve">        private const byte PORTAL_EMPTY = 231;</v>
      </c>
      <c r="E233" t="str">
        <f t="shared" si="10"/>
        <v>PORTAL_EMPTY                            = 231</v>
      </c>
    </row>
    <row r="234" spans="1:5" x14ac:dyDescent="0.25">
      <c r="A234" s="1" t="str">
        <f t="shared" si="11"/>
        <v>[8, 14]</v>
      </c>
      <c r="B234" s="1">
        <v>232</v>
      </c>
      <c r="C234" s="92" t="s">
        <v>471</v>
      </c>
      <c r="D234" t="str">
        <f t="shared" si="9"/>
        <v xml:space="preserve">        private const byte ROCK_WALL_1 = 232;</v>
      </c>
      <c r="E234" t="str">
        <f t="shared" si="10"/>
        <v>ROCK_WALL_1                             = 232</v>
      </c>
    </row>
    <row r="235" spans="1:5" x14ac:dyDescent="0.25">
      <c r="A235" s="1" t="str">
        <f t="shared" si="11"/>
        <v>[9, 14]</v>
      </c>
      <c r="B235" s="1">
        <v>233</v>
      </c>
      <c r="C235" s="92" t="s">
        <v>472</v>
      </c>
      <c r="D235" t="str">
        <f t="shared" si="9"/>
        <v xml:space="preserve">        private const byte ROCK_WALL_2 = 233;</v>
      </c>
      <c r="E235" t="str">
        <f t="shared" si="10"/>
        <v>ROCK_WALL_2                             = 233</v>
      </c>
    </row>
    <row r="236" spans="1:5" x14ac:dyDescent="0.25">
      <c r="A236" s="1" t="str">
        <f t="shared" si="11"/>
        <v>[10, 14]</v>
      </c>
      <c r="B236" s="1">
        <v>234</v>
      </c>
      <c r="C236" s="92" t="s">
        <v>473</v>
      </c>
      <c r="D236" t="str">
        <f t="shared" si="9"/>
        <v xml:space="preserve">        private const byte ROCK_WALL_3 = 234;</v>
      </c>
      <c r="E236" t="str">
        <f t="shared" si="10"/>
        <v>ROCK_WALL_3                             = 234</v>
      </c>
    </row>
    <row r="237" spans="1:5" x14ac:dyDescent="0.25">
      <c r="A237" s="1" t="str">
        <f t="shared" si="11"/>
        <v>[11, 14]</v>
      </c>
      <c r="B237" s="1">
        <v>235</v>
      </c>
      <c r="C237" s="92" t="s">
        <v>474</v>
      </c>
      <c r="D237" t="str">
        <f t="shared" si="9"/>
        <v xml:space="preserve">        private const byte ROCK_WALL_4 = 235;</v>
      </c>
      <c r="E237" t="str">
        <f t="shared" si="10"/>
        <v>ROCK_WALL_4                             = 235</v>
      </c>
    </row>
    <row r="238" spans="1:5" x14ac:dyDescent="0.25">
      <c r="A238" s="1" t="str">
        <f t="shared" si="11"/>
        <v>[12, 14]</v>
      </c>
      <c r="B238" s="1">
        <v>236</v>
      </c>
      <c r="C238" s="92" t="s">
        <v>475</v>
      </c>
      <c r="D238" t="str">
        <f t="shared" si="9"/>
        <v xml:space="preserve">        private const byte CLOSED_DOOR_UP = 236;</v>
      </c>
      <c r="E238" t="str">
        <f t="shared" si="10"/>
        <v>CLOSED_DOOR_UP                          = 236</v>
      </c>
    </row>
    <row r="239" spans="1:5" x14ac:dyDescent="0.25">
      <c r="A239" s="1" t="str">
        <f t="shared" si="11"/>
        <v>[13, 14]</v>
      </c>
      <c r="B239" s="1">
        <v>237</v>
      </c>
      <c r="C239" s="92" t="s">
        <v>476</v>
      </c>
      <c r="D239" t="str">
        <f t="shared" si="9"/>
        <v xml:space="preserve">        private const byte CLOSED_DOOR_DOWN = 237;</v>
      </c>
      <c r="E239" t="str">
        <f t="shared" si="10"/>
        <v>CLOSED_DOOR_DOWN                        = 237</v>
      </c>
    </row>
    <row r="240" spans="1:5" x14ac:dyDescent="0.25">
      <c r="A240" s="1" t="str">
        <f t="shared" si="11"/>
        <v>[14, 14]</v>
      </c>
      <c r="B240" s="1">
        <v>238</v>
      </c>
      <c r="C240" s="92" t="s">
        <v>477</v>
      </c>
      <c r="D240" t="str">
        <f t="shared" si="9"/>
        <v xml:space="preserve">        private const byte WATER_BLOCKADE = 238;</v>
      </c>
      <c r="E240" t="str">
        <f t="shared" si="10"/>
        <v>WATER_BLOCKADE                          = 238</v>
      </c>
    </row>
    <row r="241" spans="1:5" x14ac:dyDescent="0.25">
      <c r="A241" s="1" t="str">
        <f t="shared" si="11"/>
        <v>[15, 14]</v>
      </c>
      <c r="B241" s="1">
        <v>239</v>
      </c>
      <c r="C241" s="92" t="s">
        <v>478</v>
      </c>
      <c r="D241" t="str">
        <f t="shared" si="9"/>
        <v xml:space="preserve">        private const byte PRISON_DOOR = 239;</v>
      </c>
      <c r="E241" t="str">
        <f t="shared" si="10"/>
        <v>PRISON_DOOR                             = 239</v>
      </c>
    </row>
    <row r="242" spans="1:5" x14ac:dyDescent="0.25">
      <c r="A242" s="1" t="str">
        <f t="shared" si="11"/>
        <v>[0, 15]</v>
      </c>
      <c r="B242" s="1">
        <v>240</v>
      </c>
      <c r="C242" s="92" t="s">
        <v>479</v>
      </c>
      <c r="D242" t="str">
        <f t="shared" si="9"/>
        <v xml:space="preserve">        private const byte PERSON_STONE_L = 240;</v>
      </c>
      <c r="E242" t="str">
        <f t="shared" si="10"/>
        <v>PERSON_STONE_L                          = 240</v>
      </c>
    </row>
    <row r="243" spans="1:5" x14ac:dyDescent="0.25">
      <c r="A243" s="1" t="str">
        <f t="shared" si="11"/>
        <v>[1, 15]</v>
      </c>
      <c r="B243" s="1">
        <v>241</v>
      </c>
      <c r="C243" s="92" t="s">
        <v>480</v>
      </c>
      <c r="D243" t="str">
        <f t="shared" si="9"/>
        <v xml:space="preserve">        private const byte PERSON_STONE_R = 241;</v>
      </c>
      <c r="E243" t="str">
        <f t="shared" si="10"/>
        <v>PERSON_STONE_R                          = 241</v>
      </c>
    </row>
    <row r="244" spans="1:5" x14ac:dyDescent="0.25">
      <c r="A244" s="1" t="str">
        <f t="shared" si="11"/>
        <v>[2, 15]</v>
      </c>
      <c r="B244" s="1">
        <v>242</v>
      </c>
      <c r="C244" s="92" t="s">
        <v>481</v>
      </c>
      <c r="D244" t="str">
        <f t="shared" si="9"/>
        <v xml:space="preserve">        private const byte PERSON_SAND_L = 242;</v>
      </c>
      <c r="E244" t="str">
        <f t="shared" si="10"/>
        <v>PERSON_SAND_L                           = 242</v>
      </c>
    </row>
    <row r="245" spans="1:5" x14ac:dyDescent="0.25">
      <c r="A245" s="1" t="str">
        <f t="shared" si="11"/>
        <v>[3, 15]</v>
      </c>
      <c r="B245" s="1">
        <v>243</v>
      </c>
      <c r="C245" s="92" t="s">
        <v>482</v>
      </c>
      <c r="D245" t="str">
        <f t="shared" si="9"/>
        <v xml:space="preserve">        private const byte PERSON_SAND_R = 243;</v>
      </c>
      <c r="E245" t="str">
        <f t="shared" si="10"/>
        <v>PERSON_SAND_R                           = 243</v>
      </c>
    </row>
    <row r="246" spans="1:5" x14ac:dyDescent="0.25">
      <c r="A246" s="1" t="str">
        <f t="shared" si="11"/>
        <v>[4, 15]</v>
      </c>
      <c r="B246" s="1">
        <v>244</v>
      </c>
      <c r="C246" s="92" t="s">
        <v>483</v>
      </c>
      <c r="D246" t="str">
        <f t="shared" si="9"/>
        <v xml:space="preserve">        private const byte PERSON_GRASS_L = 244;</v>
      </c>
      <c r="E246" t="str">
        <f t="shared" si="10"/>
        <v>PERSON_GRASS_L                          = 244</v>
      </c>
    </row>
    <row r="247" spans="1:5" x14ac:dyDescent="0.25">
      <c r="A247" s="1" t="str">
        <f t="shared" si="11"/>
        <v>[5, 15]</v>
      </c>
      <c r="B247" s="1">
        <v>245</v>
      </c>
      <c r="C247" s="92" t="s">
        <v>484</v>
      </c>
      <c r="D247" t="str">
        <f t="shared" si="9"/>
        <v xml:space="preserve">        private const byte PERSON_GRASS_R = 245;</v>
      </c>
      <c r="E247" t="str">
        <f t="shared" si="10"/>
        <v>PERSON_GRASS_R                          = 245</v>
      </c>
    </row>
    <row r="248" spans="1:5" x14ac:dyDescent="0.25">
      <c r="A248" s="1" t="str">
        <f t="shared" si="11"/>
        <v>[6, 15]</v>
      </c>
      <c r="B248" s="1">
        <v>246</v>
      </c>
      <c r="C248" s="92" t="s">
        <v>485</v>
      </c>
      <c r="D248" t="str">
        <f t="shared" si="9"/>
        <v xml:space="preserve">        private const byte PERSON_DIRT_L = 246;</v>
      </c>
      <c r="E248" t="str">
        <f t="shared" si="10"/>
        <v>PERSON_DIRT_L                           = 246</v>
      </c>
    </row>
    <row r="249" spans="1:5" x14ac:dyDescent="0.25">
      <c r="A249" s="1" t="str">
        <f t="shared" si="11"/>
        <v>[7, 15]</v>
      </c>
      <c r="B249" s="1">
        <v>247</v>
      </c>
      <c r="C249" s="92" t="s">
        <v>486</v>
      </c>
      <c r="D249" t="str">
        <f t="shared" si="9"/>
        <v xml:space="preserve">        private const byte PERSON_DIRT_R = 247;</v>
      </c>
      <c r="E249" t="str">
        <f t="shared" si="10"/>
        <v>PERSON_DIRT_R                           = 247</v>
      </c>
    </row>
    <row r="250" spans="1:5" x14ac:dyDescent="0.25">
      <c r="A250" s="1" t="str">
        <f t="shared" si="11"/>
        <v>[8, 15]</v>
      </c>
      <c r="B250" s="1">
        <v>248</v>
      </c>
      <c r="C250" s="92" t="s">
        <v>487</v>
      </c>
      <c r="D250" t="str">
        <f t="shared" si="9"/>
        <v xml:space="preserve">        private const byte SAPPHIRA_STONE_U = 248;</v>
      </c>
      <c r="E250" t="str">
        <f t="shared" si="10"/>
        <v>SAPPHIRA_STONE_U                        = 248</v>
      </c>
    </row>
    <row r="251" spans="1:5" x14ac:dyDescent="0.25">
      <c r="A251" s="1" t="str">
        <f t="shared" si="11"/>
        <v>[9, 15]</v>
      </c>
      <c r="B251" s="1">
        <v>249</v>
      </c>
      <c r="C251" s="92" t="s">
        <v>488</v>
      </c>
      <c r="D251" t="str">
        <f t="shared" si="9"/>
        <v xml:space="preserve">        private const byte SAPPHIRA_STONE_D = 249;</v>
      </c>
      <c r="E251" t="str">
        <f t="shared" si="10"/>
        <v>SAPPHIRA_STONE_D                        = 249</v>
      </c>
    </row>
    <row r="252" spans="1:5" x14ac:dyDescent="0.25">
      <c r="A252" s="1" t="str">
        <f t="shared" si="11"/>
        <v>[10, 15]</v>
      </c>
      <c r="B252" s="1">
        <v>250</v>
      </c>
      <c r="C252" s="92" t="s">
        <v>489</v>
      </c>
      <c r="D252" t="str">
        <f t="shared" si="9"/>
        <v xml:space="preserve">        private const byte SAPPHIRA_SAND_U = 250;</v>
      </c>
      <c r="E252" t="str">
        <f t="shared" si="10"/>
        <v>SAPPHIRA_SAND_U                         = 250</v>
      </c>
    </row>
    <row r="253" spans="1:5" x14ac:dyDescent="0.25">
      <c r="A253" s="1" t="str">
        <f t="shared" si="11"/>
        <v>[11, 15]</v>
      </c>
      <c r="B253" s="1">
        <v>251</v>
      </c>
      <c r="C253" s="92" t="s">
        <v>490</v>
      </c>
      <c r="D253" t="str">
        <f t="shared" si="9"/>
        <v xml:space="preserve">        private const byte SAPPHIRA_SAND_D = 251;</v>
      </c>
      <c r="E253" t="str">
        <f t="shared" si="10"/>
        <v>SAPPHIRA_SAND_D                         = 251</v>
      </c>
    </row>
    <row r="254" spans="1:5" x14ac:dyDescent="0.25">
      <c r="A254" s="1" t="str">
        <f t="shared" si="11"/>
        <v>[12, 15]</v>
      </c>
      <c r="B254" s="1">
        <v>252</v>
      </c>
      <c r="C254" s="92" t="s">
        <v>491</v>
      </c>
      <c r="D254" t="str">
        <f t="shared" si="9"/>
        <v xml:space="preserve">        private const byte SAPPHIRA_GRASS_U = 252;</v>
      </c>
      <c r="E254" t="str">
        <f t="shared" si="10"/>
        <v>SAPPHIRA_GRASS_U                        = 252</v>
      </c>
    </row>
    <row r="255" spans="1:5" x14ac:dyDescent="0.25">
      <c r="A255" s="1" t="str">
        <f t="shared" si="11"/>
        <v>[13, 15]</v>
      </c>
      <c r="B255" s="1">
        <v>253</v>
      </c>
      <c r="C255" s="92" t="s">
        <v>492</v>
      </c>
      <c r="D255" t="str">
        <f t="shared" si="9"/>
        <v xml:space="preserve">        private const byte SAPPHIRA_GRASS_D = 253;</v>
      </c>
      <c r="E255" t="str">
        <f t="shared" si="10"/>
        <v>SAPPHIRA_GRASS_D                        = 253</v>
      </c>
    </row>
    <row r="256" spans="1:5" x14ac:dyDescent="0.25">
      <c r="A256" s="1" t="str">
        <f t="shared" si="11"/>
        <v>[14, 15]</v>
      </c>
      <c r="B256" s="1">
        <v>254</v>
      </c>
      <c r="C256" s="92" t="s">
        <v>493</v>
      </c>
      <c r="D256" t="str">
        <f t="shared" si="9"/>
        <v xml:space="preserve">        private const byte SAPPHIRA_DIRT_U = 254;</v>
      </c>
      <c r="E256" t="str">
        <f t="shared" si="10"/>
        <v>SAPPHIRA_DIRT_U                         = 254</v>
      </c>
    </row>
    <row r="257" spans="1:5" x14ac:dyDescent="0.25">
      <c r="A257" s="1" t="str">
        <f t="shared" si="11"/>
        <v>[15, 15]</v>
      </c>
      <c r="B257" s="1">
        <v>255</v>
      </c>
      <c r="C257" s="92" t="s">
        <v>494</v>
      </c>
      <c r="D257" t="str">
        <f t="shared" si="9"/>
        <v xml:space="preserve">        private const byte SAPPHIRA_DIRT_D = 255;</v>
      </c>
      <c r="E257" t="str">
        <f t="shared" si="10"/>
        <v>SAPPHIRA_DIRT_D                         = 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Areas</vt:lpstr>
      <vt:lpstr>Chests</vt:lpstr>
      <vt:lpstr>ChangeList calc</vt:lpstr>
      <vt:lpstr>Enemies</vt:lpstr>
      <vt:lpstr>World Layout</vt:lpstr>
      <vt:lpstr>Dungeon 2</vt:lpstr>
      <vt:lpstr>Dungeon 6</vt:lpstr>
      <vt:lpstr>Memory Layout</vt:lpstr>
      <vt:lpstr>Tiles</vt:lpstr>
      <vt:lpstr>Walkthrough</vt:lpstr>
      <vt:lpstr>bancmaps format</vt:lpstr>
      <vt:lpstr>bancgfx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Vernon</dc:creator>
  <cp:lastModifiedBy>James Vernon</cp:lastModifiedBy>
  <dcterms:created xsi:type="dcterms:W3CDTF">2015-06-05T18:17:20Z</dcterms:created>
  <dcterms:modified xsi:type="dcterms:W3CDTF">2021-03-15T20:44:23Z</dcterms:modified>
</cp:coreProperties>
</file>