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3"/>
  </bookViews>
  <sheets>
    <sheet name="Akt-pT308" sheetId="14" r:id="rId1"/>
    <sheet name="SMAD2-pS465-467" sheetId="8" r:id="rId2"/>
    <sheet name="ERK-pT202" sheetId="9" r:id="rId3"/>
    <sheet name="S6K-pT389" sheetId="17" r:id="rId4"/>
  </sheets>
  <calcPr calcId="144525"/>
</workbook>
</file>

<file path=xl/sharedStrings.xml><?xml version="1.0" encoding="utf-8"?>
<sst xmlns="http://schemas.openxmlformats.org/spreadsheetml/2006/main" count="388" uniqueCount="24">
  <si>
    <t>Raw data</t>
  </si>
  <si>
    <t>HU</t>
  </si>
  <si>
    <t>HW</t>
  </si>
  <si>
    <t>IE</t>
  </si>
  <si>
    <t>IQ</t>
  </si>
  <si>
    <t>Akt-pT308</t>
  </si>
  <si>
    <t>GAPDH</t>
  </si>
  <si>
    <t>DMSO</t>
  </si>
  <si>
    <t>TGFB</t>
  </si>
  <si>
    <t>TGFB +Everolimus</t>
  </si>
  <si>
    <t>TGFB + Everolimus+ AZD 3</t>
  </si>
  <si>
    <t>TGFB + Everolimus+ AZD 2</t>
  </si>
  <si>
    <t>TGFB + Everolimus+ AZD 1</t>
  </si>
  <si>
    <t>TGFB + Everolimus+ AZD 30 mins</t>
  </si>
  <si>
    <t>TGFB + AZD 3</t>
  </si>
  <si>
    <t>TGFB + AZD  2</t>
  </si>
  <si>
    <t>TGFB + AZD 1</t>
  </si>
  <si>
    <t>TGFB + AZD 30mins</t>
  </si>
  <si>
    <t>Normalized to Everolimus</t>
  </si>
  <si>
    <t>Normalized to GAPDH</t>
  </si>
  <si>
    <t>AVERAGE</t>
  </si>
  <si>
    <t>SMAD2-pS465-467</t>
  </si>
  <si>
    <t>ERK-pT202</t>
  </si>
  <si>
    <t>S6K-pT389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</si>
</sst>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4" fillId="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0" fillId="29" borderId="1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1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NumberFormat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4" xfId="0" applyFill="1" applyBorder="1"/>
    <xf numFmtId="0" fontId="0" fillId="0" borderId="7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5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5</v>
      </c>
      <c r="C2" s="9" t="s">
        <v>6</v>
      </c>
      <c r="D2" s="10" t="s">
        <v>5</v>
      </c>
      <c r="E2" s="32" t="s">
        <v>6</v>
      </c>
      <c r="F2" s="10" t="s">
        <v>5</v>
      </c>
      <c r="G2" s="32" t="s">
        <v>6</v>
      </c>
      <c r="H2" s="33" t="s">
        <v>5</v>
      </c>
      <c r="I2" s="32" t="s">
        <v>6</v>
      </c>
    </row>
    <row r="3" spans="1:9">
      <c r="A3" s="26" t="s">
        <v>7</v>
      </c>
      <c r="B3" s="12">
        <v>4217046.21</v>
      </c>
      <c r="C3" s="13">
        <v>714156.42</v>
      </c>
      <c r="D3" s="29">
        <v>210192.6</v>
      </c>
      <c r="E3" s="17">
        <v>4862161</v>
      </c>
      <c r="F3" s="18">
        <v>90780.86</v>
      </c>
      <c r="G3" s="17">
        <v>2267374.77</v>
      </c>
      <c r="H3" s="29">
        <v>622625.88</v>
      </c>
      <c r="I3" s="36">
        <v>1599820.5</v>
      </c>
    </row>
    <row r="4" spans="1:9">
      <c r="A4" s="26" t="s">
        <v>8</v>
      </c>
      <c r="B4" s="16">
        <v>4754341.68</v>
      </c>
      <c r="C4" s="17">
        <v>734768</v>
      </c>
      <c r="D4" s="29">
        <v>194120.85</v>
      </c>
      <c r="E4" s="17">
        <v>4009038.79</v>
      </c>
      <c r="F4" s="18">
        <v>128927.27</v>
      </c>
      <c r="G4" s="17">
        <v>2536239.14</v>
      </c>
      <c r="H4" s="29">
        <v>588669</v>
      </c>
      <c r="I4" s="36">
        <v>1592076.57</v>
      </c>
    </row>
    <row r="5" spans="1:9">
      <c r="A5" s="26" t="s">
        <v>9</v>
      </c>
      <c r="B5" s="16">
        <v>6983216.5</v>
      </c>
      <c r="C5" s="17">
        <v>582733.5</v>
      </c>
      <c r="D5" s="29">
        <v>378812</v>
      </c>
      <c r="E5" s="17">
        <v>2404310.93</v>
      </c>
      <c r="F5" s="18">
        <v>654336.37</v>
      </c>
      <c r="G5" s="17">
        <v>2081750.27</v>
      </c>
      <c r="H5" s="29">
        <v>1100622.63</v>
      </c>
      <c r="I5" s="36">
        <v>1475082.04</v>
      </c>
    </row>
    <row r="6" spans="1:9">
      <c r="A6" s="26" t="s">
        <v>10</v>
      </c>
      <c r="B6" s="18"/>
      <c r="C6" s="17"/>
      <c r="D6" s="29">
        <v>281093</v>
      </c>
      <c r="E6" s="17">
        <v>2860570.43</v>
      </c>
      <c r="F6" s="18">
        <v>281768.84</v>
      </c>
      <c r="G6" s="17">
        <v>1845781.78</v>
      </c>
      <c r="H6" s="29">
        <v>1367934.96</v>
      </c>
      <c r="I6" s="36">
        <v>1452970.75</v>
      </c>
    </row>
    <row r="7" spans="1:9">
      <c r="A7" s="26" t="s">
        <v>11</v>
      </c>
      <c r="B7" s="16">
        <v>5777668.62</v>
      </c>
      <c r="C7" s="17">
        <v>647454</v>
      </c>
      <c r="D7" s="29">
        <v>438023.26</v>
      </c>
      <c r="E7" s="17">
        <v>2874482.9</v>
      </c>
      <c r="F7" s="18">
        <v>333860.6</v>
      </c>
      <c r="G7" s="17">
        <v>1890861.45</v>
      </c>
      <c r="H7" s="29">
        <v>982141.69</v>
      </c>
      <c r="I7" s="36">
        <v>1395001.88</v>
      </c>
    </row>
    <row r="8" spans="1:9">
      <c r="A8" s="26" t="s">
        <v>12</v>
      </c>
      <c r="B8" s="16">
        <v>7677360.86</v>
      </c>
      <c r="C8" s="17">
        <v>626369</v>
      </c>
      <c r="D8" s="29">
        <v>417608.5</v>
      </c>
      <c r="E8" s="17">
        <v>3095113.75</v>
      </c>
      <c r="F8" s="18">
        <v>276823.64</v>
      </c>
      <c r="G8" s="17">
        <v>2036508.13</v>
      </c>
      <c r="H8" s="29">
        <v>815585</v>
      </c>
      <c r="I8" s="36">
        <v>1237096.89</v>
      </c>
    </row>
    <row r="9" spans="1:9">
      <c r="A9" s="26" t="s">
        <v>13</v>
      </c>
      <c r="B9" s="16">
        <v>5878595.2</v>
      </c>
      <c r="C9" s="17">
        <v>512648.44</v>
      </c>
      <c r="D9" s="29">
        <v>618048.75</v>
      </c>
      <c r="E9" s="17">
        <v>2690879.15</v>
      </c>
      <c r="F9" s="18">
        <v>463686.96</v>
      </c>
      <c r="G9" s="17">
        <v>1831896</v>
      </c>
      <c r="H9" s="29">
        <v>1175324.72</v>
      </c>
      <c r="I9" s="36">
        <v>1321107</v>
      </c>
    </row>
    <row r="10" spans="1:9">
      <c r="A10" s="26" t="s">
        <v>14</v>
      </c>
      <c r="B10" s="18"/>
      <c r="C10" s="17"/>
      <c r="D10" s="29">
        <v>105166.78</v>
      </c>
      <c r="E10" s="17">
        <v>2775637.5</v>
      </c>
      <c r="F10" s="18">
        <v>78624.82</v>
      </c>
      <c r="G10" s="17">
        <v>1802235.87</v>
      </c>
      <c r="H10" s="29">
        <v>403589.3</v>
      </c>
      <c r="I10" s="36">
        <v>1316630.91</v>
      </c>
    </row>
    <row r="11" spans="1:9">
      <c r="A11" s="26" t="s">
        <v>15</v>
      </c>
      <c r="B11" s="16">
        <v>1510360.29</v>
      </c>
      <c r="C11" s="17">
        <v>592783.67</v>
      </c>
      <c r="D11" s="29">
        <v>110149.1</v>
      </c>
      <c r="E11" s="17">
        <v>2988664</v>
      </c>
      <c r="F11" s="18">
        <v>56391.37</v>
      </c>
      <c r="G11" s="17">
        <v>2130757.31</v>
      </c>
      <c r="H11" s="29">
        <v>452409.19</v>
      </c>
      <c r="I11" s="36">
        <v>1403015.91</v>
      </c>
    </row>
    <row r="12" spans="1:9">
      <c r="A12" s="26" t="s">
        <v>16</v>
      </c>
      <c r="B12" s="16">
        <v>2480602.96</v>
      </c>
      <c r="C12" s="17">
        <v>434085.5</v>
      </c>
      <c r="D12" s="29">
        <v>125202.09</v>
      </c>
      <c r="E12" s="17">
        <v>2768338</v>
      </c>
      <c r="F12" s="18">
        <v>50328.86</v>
      </c>
      <c r="G12" s="17">
        <v>1968774.89</v>
      </c>
      <c r="H12" s="29">
        <v>471957.29</v>
      </c>
      <c r="I12" s="36">
        <v>1428212.53</v>
      </c>
    </row>
    <row r="13" ht="14.25" spans="1:9">
      <c r="A13" s="27" t="s">
        <v>17</v>
      </c>
      <c r="B13" s="21">
        <v>6635884</v>
      </c>
      <c r="C13" s="22">
        <v>401079.08</v>
      </c>
      <c r="D13" s="30">
        <v>113128.04</v>
      </c>
      <c r="E13" s="22">
        <v>3366249.69</v>
      </c>
      <c r="F13" s="39">
        <v>81242</v>
      </c>
      <c r="G13" s="22">
        <v>2235262.53</v>
      </c>
      <c r="H13" s="30">
        <v>715926.57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0.826600300639553</v>
      </c>
      <c r="C17" s="12">
        <f>C3/AVERAGE($C$3:$C$13)</f>
        <v>1.22518351000911</v>
      </c>
      <c r="D17" s="12">
        <f>D3/AVERAGE($D$3:$D$13)</f>
        <v>0.772884453747657</v>
      </c>
      <c r="E17" s="12">
        <f>E3/AVERAGE($E$3:$E$13)</f>
        <v>1.54152135079016</v>
      </c>
      <c r="F17" s="12">
        <f>F3/AVERAGE($F$3:$F$13)</f>
        <v>0.399952267960563</v>
      </c>
      <c r="G17" s="12">
        <f>G3/AVERAGE($G$3:$G$13)</f>
        <v>1.10225107706319</v>
      </c>
      <c r="H17" s="12">
        <f>H3/AVERAGE($H$3:$H$13)</f>
        <v>0.787519032763439</v>
      </c>
      <c r="I17" s="12">
        <f>I3/AVERAGE($I$3:$I$13)</f>
        <v>1.1088259990762</v>
      </c>
    </row>
    <row r="18" ht="14.25" spans="1:9">
      <c r="A18" s="26" t="s">
        <v>8</v>
      </c>
      <c r="B18" s="12">
        <f t="shared" ref="B18:B27" si="0">B4/AVERAGE($B$3:$B$13)</f>
        <v>0.931917760993934</v>
      </c>
      <c r="C18" s="12">
        <f t="shared" ref="C18:C27" si="1">C4/AVERAGE($C$3:$C$13)</f>
        <v>1.26054406579776</v>
      </c>
      <c r="D18" s="12">
        <f t="shared" ref="D18:D27" si="2">D4/AVERAGE($D$3:$D$13)</f>
        <v>0.713788150074174</v>
      </c>
      <c r="E18" s="12">
        <f t="shared" ref="E18:E27" si="3">E4/AVERAGE($E$3:$E$13)</f>
        <v>1.2710436554715</v>
      </c>
      <c r="F18" s="12">
        <f t="shared" ref="F18:F27" si="4">F4/AVERAGE($F$3:$F$13)</f>
        <v>0.568013500185654</v>
      </c>
      <c r="G18" s="12">
        <f t="shared" ref="G18:G27" si="5">G4/AVERAGE($G$3:$G$13)</f>
        <v>1.23295555756529</v>
      </c>
      <c r="H18" s="12">
        <f t="shared" ref="H18:H27" si="6">H4/AVERAGE($H$3:$H$13)</f>
        <v>0.744569180930644</v>
      </c>
      <c r="I18" s="12">
        <f t="shared" ref="I18:I27" si="7">I4/AVERAGE($I$3:$I$13)</f>
        <v>1.10345872761104</v>
      </c>
    </row>
    <row r="19" ht="14.25" spans="1:9">
      <c r="A19" s="26" t="s">
        <v>9</v>
      </c>
      <c r="B19" s="12">
        <f t="shared" si="0"/>
        <v>1.36880853822351</v>
      </c>
      <c r="C19" s="12">
        <f t="shared" si="1"/>
        <v>0.999718625969775</v>
      </c>
      <c r="D19" s="12">
        <f t="shared" si="2"/>
        <v>1.39290301225189</v>
      </c>
      <c r="E19" s="12">
        <f t="shared" si="3"/>
        <v>0.762273530747572</v>
      </c>
      <c r="F19" s="12">
        <f t="shared" si="4"/>
        <v>2.88280277572367</v>
      </c>
      <c r="G19" s="12">
        <f t="shared" si="5"/>
        <v>1.01201244172091</v>
      </c>
      <c r="H19" s="12">
        <f t="shared" si="6"/>
        <v>1.39210607341788</v>
      </c>
      <c r="I19" s="12">
        <f t="shared" si="7"/>
        <v>1.0223705201442</v>
      </c>
    </row>
    <row r="20" spans="1:9">
      <c r="A20" s="26" t="s">
        <v>10</v>
      </c>
      <c r="B20" s="12"/>
      <c r="C20" s="12"/>
      <c r="D20" s="12">
        <f t="shared" si="2"/>
        <v>1.03358733731487</v>
      </c>
      <c r="E20" s="12">
        <f t="shared" si="3"/>
        <v>0.906928090880575</v>
      </c>
      <c r="F20" s="12">
        <f t="shared" si="4"/>
        <v>1.24138597716101</v>
      </c>
      <c r="G20" s="12">
        <f t="shared" si="5"/>
        <v>0.897299812076771</v>
      </c>
      <c r="H20" s="12">
        <f t="shared" si="6"/>
        <v>1.73021207628326</v>
      </c>
      <c r="I20" s="12">
        <f t="shared" si="7"/>
        <v>1.00704531758235</v>
      </c>
    </row>
    <row r="21" ht="14.25" spans="1:9">
      <c r="A21" s="26" t="s">
        <v>11</v>
      </c>
      <c r="B21" s="12">
        <f t="shared" si="0"/>
        <v>1.13250421751667</v>
      </c>
      <c r="C21" s="12">
        <f t="shared" si="1"/>
        <v>1.1107510092669</v>
      </c>
      <c r="D21" s="12">
        <f t="shared" si="2"/>
        <v>1.6106245797134</v>
      </c>
      <c r="E21" s="12">
        <f t="shared" si="3"/>
        <v>0.911338962825627</v>
      </c>
      <c r="F21" s="12">
        <f t="shared" si="4"/>
        <v>1.47088608934388</v>
      </c>
      <c r="G21" s="12">
        <f t="shared" si="5"/>
        <v>0.9192146342176</v>
      </c>
      <c r="H21" s="12">
        <f t="shared" si="6"/>
        <v>1.24224722837645</v>
      </c>
      <c r="I21" s="12">
        <f t="shared" si="7"/>
        <v>0.966867441256178</v>
      </c>
    </row>
    <row r="22" ht="14.25" spans="1:9">
      <c r="A22" s="26" t="s">
        <v>12</v>
      </c>
      <c r="B22" s="12">
        <f t="shared" si="0"/>
        <v>1.5048705845209</v>
      </c>
      <c r="C22" s="12">
        <f t="shared" si="1"/>
        <v>1.07457826953498</v>
      </c>
      <c r="D22" s="12">
        <f t="shared" si="2"/>
        <v>1.53555889885219</v>
      </c>
      <c r="E22" s="12">
        <f t="shared" si="3"/>
        <v>0.981288757971855</v>
      </c>
      <c r="F22" s="12">
        <f t="shared" si="4"/>
        <v>1.21959896219422</v>
      </c>
      <c r="G22" s="12">
        <f t="shared" si="5"/>
        <v>0.990018637166207</v>
      </c>
      <c r="H22" s="12">
        <f t="shared" si="6"/>
        <v>1.03158048993461</v>
      </c>
      <c r="I22" s="12">
        <f t="shared" si="7"/>
        <v>0.857424439184466</v>
      </c>
    </row>
    <row r="23" ht="14.25" spans="1:9">
      <c r="A23" s="26" t="s">
        <v>13</v>
      </c>
      <c r="B23" s="12">
        <f t="shared" si="0"/>
        <v>1.15228724507105</v>
      </c>
      <c r="C23" s="12">
        <f t="shared" si="1"/>
        <v>0.879482978140691</v>
      </c>
      <c r="D23" s="12">
        <f t="shared" si="2"/>
        <v>2.27258367103871</v>
      </c>
      <c r="E23" s="12">
        <f t="shared" si="3"/>
        <v>0.853128405686499</v>
      </c>
      <c r="F23" s="12">
        <f t="shared" si="4"/>
        <v>2.04286070076598</v>
      </c>
      <c r="G23" s="12">
        <f t="shared" si="5"/>
        <v>0.890549443252272</v>
      </c>
      <c r="H23" s="12">
        <f t="shared" si="6"/>
        <v>1.48659189476249</v>
      </c>
      <c r="I23" s="12">
        <f t="shared" si="7"/>
        <v>0.915651342861004</v>
      </c>
    </row>
    <row r="24" spans="1:9">
      <c r="A24" s="26" t="s">
        <v>14</v>
      </c>
      <c r="B24" s="12"/>
      <c r="C24" s="12"/>
      <c r="D24" s="12">
        <f t="shared" si="2"/>
        <v>0.386701383934068</v>
      </c>
      <c r="E24" s="12">
        <f t="shared" si="3"/>
        <v>0.880000573470072</v>
      </c>
      <c r="F24" s="12">
        <f t="shared" si="4"/>
        <v>0.346396532011164</v>
      </c>
      <c r="G24" s="12">
        <f t="shared" si="5"/>
        <v>0.876130604923955</v>
      </c>
      <c r="H24" s="12">
        <f t="shared" si="6"/>
        <v>0.510473890307408</v>
      </c>
      <c r="I24" s="12">
        <f t="shared" si="7"/>
        <v>0.912548991712106</v>
      </c>
    </row>
    <row r="25" ht="14.25" spans="1:9">
      <c r="A25" s="26" t="s">
        <v>15</v>
      </c>
      <c r="B25" s="12">
        <f t="shared" si="0"/>
        <v>0.296051835246084</v>
      </c>
      <c r="C25" s="12">
        <f t="shared" si="1"/>
        <v>1.01696037051194</v>
      </c>
      <c r="D25" s="12">
        <f t="shared" si="2"/>
        <v>0.405021523042657</v>
      </c>
      <c r="E25" s="12">
        <f t="shared" si="3"/>
        <v>0.947539451354638</v>
      </c>
      <c r="F25" s="12">
        <f t="shared" si="4"/>
        <v>0.248442858163089</v>
      </c>
      <c r="G25" s="12">
        <f t="shared" si="5"/>
        <v>1.0358364973373</v>
      </c>
      <c r="H25" s="12">
        <f t="shared" si="6"/>
        <v>0.572222998057985</v>
      </c>
      <c r="I25" s="12">
        <f t="shared" si="7"/>
        <v>0.972421917412332</v>
      </c>
    </row>
    <row r="26" ht="14.25" spans="1:9">
      <c r="A26" s="26" t="s">
        <v>16</v>
      </c>
      <c r="B26" s="12">
        <f t="shared" si="0"/>
        <v>0.486233029090607</v>
      </c>
      <c r="C26" s="12">
        <f t="shared" si="1"/>
        <v>0.744702955319031</v>
      </c>
      <c r="D26" s="12">
        <f t="shared" si="2"/>
        <v>0.460371815838022</v>
      </c>
      <c r="E26" s="12">
        <f t="shared" si="3"/>
        <v>0.877686307220951</v>
      </c>
      <c r="F26" s="12">
        <f t="shared" si="4"/>
        <v>0.221733322430187</v>
      </c>
      <c r="G26" s="12">
        <f t="shared" si="5"/>
        <v>0.95709111334844</v>
      </c>
      <c r="H26" s="12">
        <f t="shared" si="6"/>
        <v>0.596948119995356</v>
      </c>
      <c r="I26" s="12">
        <f t="shared" si="7"/>
        <v>0.989885543703434</v>
      </c>
    </row>
    <row r="27" ht="14.25" spans="1:9">
      <c r="A27" s="27" t="s">
        <v>17</v>
      </c>
      <c r="B27" s="12">
        <f t="shared" si="0"/>
        <v>1.30072648869769</v>
      </c>
      <c r="C27" s="12">
        <f t="shared" si="1"/>
        <v>0.688078215449809</v>
      </c>
      <c r="D27" s="12">
        <f t="shared" si="2"/>
        <v>0.415975174192351</v>
      </c>
      <c r="E27" s="12">
        <f t="shared" si="3"/>
        <v>1.06725091358056</v>
      </c>
      <c r="F27" s="12">
        <f t="shared" si="4"/>
        <v>0.357927014060585</v>
      </c>
      <c r="G27" s="12">
        <f t="shared" si="5"/>
        <v>1.08664018132807</v>
      </c>
      <c r="H27" s="12">
        <f t="shared" si="6"/>
        <v>0.905529015170469</v>
      </c>
      <c r="I27" s="12">
        <f t="shared" si="7"/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>B17/C17</f>
        <v>0.674674686597281</v>
      </c>
      <c r="C31" s="28"/>
      <c r="D31" s="12">
        <f t="shared" ref="D31:D41" si="8">D17/E17</f>
        <v>0.501377715820471</v>
      </c>
      <c r="E31" s="28"/>
      <c r="F31" s="12">
        <f t="shared" ref="F31:F41" si="9">F17/G17</f>
        <v>0.362850421544777</v>
      </c>
      <c r="G31" s="28"/>
      <c r="H31" s="12">
        <f t="shared" ref="H31:H41" si="10">H17/I17</f>
        <v>0.710227784539276</v>
      </c>
      <c r="I31" s="38"/>
      <c r="K31" s="1">
        <f>AVERAGE(B31,D31,F31,H31)</f>
        <v>0.562282652125451</v>
      </c>
    </row>
    <row r="32" ht="14.25" spans="1:11">
      <c r="A32" s="26" t="s">
        <v>8</v>
      </c>
      <c r="B32" s="12">
        <f t="shared" ref="B32:B41" si="11">B18/C18</f>
        <v>0.739298043027279</v>
      </c>
      <c r="C32" s="29"/>
      <c r="D32" s="12">
        <f t="shared" si="8"/>
        <v>0.561576423438731</v>
      </c>
      <c r="E32" s="29"/>
      <c r="F32" s="12">
        <f t="shared" si="9"/>
        <v>0.460692598934634</v>
      </c>
      <c r="G32" s="29"/>
      <c r="H32" s="12">
        <f t="shared" si="10"/>
        <v>0.674759428966243</v>
      </c>
      <c r="I32" s="36"/>
      <c r="K32" s="1">
        <f t="shared" ref="K32:K41" si="12">AVERAGE(B32,D32,F32,H32)</f>
        <v>0.609081623591722</v>
      </c>
    </row>
    <row r="33" ht="14.25" spans="1:11">
      <c r="A33" s="26" t="s">
        <v>9</v>
      </c>
      <c r="B33" s="12">
        <f t="shared" si="11"/>
        <v>1.36919379379943</v>
      </c>
      <c r="C33" s="29"/>
      <c r="D33" s="12">
        <f t="shared" si="8"/>
        <v>1.82730077336656</v>
      </c>
      <c r="E33" s="29"/>
      <c r="F33" s="12">
        <f t="shared" si="9"/>
        <v>2.8485843225618</v>
      </c>
      <c r="G33" s="29"/>
      <c r="H33" s="12">
        <f t="shared" si="10"/>
        <v>1.36164535849638</v>
      </c>
      <c r="I33" s="36"/>
      <c r="K33" s="1">
        <f t="shared" si="12"/>
        <v>1.85168106205604</v>
      </c>
    </row>
    <row r="34" spans="1:11">
      <c r="A34" s="26" t="s">
        <v>10</v>
      </c>
      <c r="B34" s="12"/>
      <c r="C34" s="29"/>
      <c r="D34" s="12">
        <f t="shared" si="8"/>
        <v>1.139657430074</v>
      </c>
      <c r="E34" s="29"/>
      <c r="F34" s="12">
        <f t="shared" si="9"/>
        <v>1.38346844661414</v>
      </c>
      <c r="G34" s="29"/>
      <c r="H34" s="12">
        <f t="shared" si="10"/>
        <v>1.71810746356187</v>
      </c>
      <c r="I34" s="36"/>
      <c r="K34" s="1">
        <f t="shared" si="12"/>
        <v>1.41374444675</v>
      </c>
    </row>
    <row r="35" ht="14.25" spans="1:11">
      <c r="A35" s="26" t="s">
        <v>11</v>
      </c>
      <c r="B35" s="12">
        <f t="shared" si="11"/>
        <v>1.01958423451186</v>
      </c>
      <c r="C35" s="29"/>
      <c r="D35" s="12">
        <f t="shared" si="8"/>
        <v>1.76731671245529</v>
      </c>
      <c r="E35" s="29"/>
      <c r="F35" s="12">
        <f t="shared" si="9"/>
        <v>1.60015521358169</v>
      </c>
      <c r="G35" s="29"/>
      <c r="H35" s="12">
        <f t="shared" si="10"/>
        <v>1.28481648607641</v>
      </c>
      <c r="I35" s="36"/>
      <c r="K35" s="1">
        <f t="shared" si="12"/>
        <v>1.41796816165631</v>
      </c>
    </row>
    <row r="36" ht="14.25" spans="1:11">
      <c r="A36" s="26" t="s">
        <v>12</v>
      </c>
      <c r="B36" s="12">
        <f t="shared" si="11"/>
        <v>1.40042901218552</v>
      </c>
      <c r="C36" s="29"/>
      <c r="D36" s="12">
        <f t="shared" si="8"/>
        <v>1.56483897973712</v>
      </c>
      <c r="E36" s="29"/>
      <c r="F36" s="12">
        <f t="shared" si="9"/>
        <v>1.23189495269013</v>
      </c>
      <c r="G36" s="29"/>
      <c r="H36" s="12">
        <f t="shared" si="10"/>
        <v>1.20311533330657</v>
      </c>
      <c r="I36" s="36"/>
      <c r="K36" s="1">
        <f t="shared" si="12"/>
        <v>1.35006956947984</v>
      </c>
    </row>
    <row r="37" ht="14.25" spans="1:11">
      <c r="A37" s="26" t="s">
        <v>13</v>
      </c>
      <c r="B37" s="12">
        <f t="shared" si="11"/>
        <v>1.31018709140579</v>
      </c>
      <c r="C37" s="29"/>
      <c r="D37" s="12">
        <f t="shared" si="8"/>
        <v>2.66382370565894</v>
      </c>
      <c r="E37" s="29"/>
      <c r="F37" s="12">
        <f t="shared" si="9"/>
        <v>2.2939329379686</v>
      </c>
      <c r="G37" s="29"/>
      <c r="H37" s="12">
        <f t="shared" si="10"/>
        <v>1.62353488186622</v>
      </c>
      <c r="I37" s="36"/>
      <c r="K37" s="1">
        <f t="shared" si="12"/>
        <v>1.97286965422489</v>
      </c>
    </row>
    <row r="38" spans="1:11">
      <c r="A38" s="26" t="s">
        <v>14</v>
      </c>
      <c r="B38" s="12"/>
      <c r="C38" s="29"/>
      <c r="D38" s="12">
        <f t="shared" si="8"/>
        <v>0.439433104468561</v>
      </c>
      <c r="E38" s="29"/>
      <c r="F38" s="12">
        <f t="shared" si="9"/>
        <v>0.39537088427727</v>
      </c>
      <c r="G38" s="29"/>
      <c r="H38" s="12">
        <f t="shared" si="10"/>
        <v>0.559393407853826</v>
      </c>
      <c r="I38" s="36"/>
      <c r="K38" s="1">
        <f t="shared" si="12"/>
        <v>0.464732465533219</v>
      </c>
    </row>
    <row r="39" ht="14.25" spans="1:11">
      <c r="A39" s="26" t="s">
        <v>15</v>
      </c>
      <c r="B39" s="12">
        <f t="shared" si="11"/>
        <v>0.29111442670775</v>
      </c>
      <c r="C39" s="29"/>
      <c r="D39" s="12">
        <f t="shared" si="8"/>
        <v>0.427445551173224</v>
      </c>
      <c r="E39" s="29"/>
      <c r="F39" s="12">
        <f t="shared" si="9"/>
        <v>0.239847561658361</v>
      </c>
      <c r="G39" s="29"/>
      <c r="H39" s="12">
        <f t="shared" si="10"/>
        <v>0.588451358213626</v>
      </c>
      <c r="I39" s="36"/>
      <c r="K39" s="1">
        <f t="shared" si="12"/>
        <v>0.38671472443824</v>
      </c>
    </row>
    <row r="40" ht="14.25" spans="1:11">
      <c r="A40" s="26" t="s">
        <v>16</v>
      </c>
      <c r="B40" s="12">
        <f t="shared" si="11"/>
        <v>0.652922115613607</v>
      </c>
      <c r="C40" s="29"/>
      <c r="D40" s="12">
        <f t="shared" si="8"/>
        <v>0.524528880136815</v>
      </c>
      <c r="E40" s="29"/>
      <c r="F40" s="12">
        <f t="shared" si="9"/>
        <v>0.231674204616152</v>
      </c>
      <c r="G40" s="29"/>
      <c r="H40" s="12">
        <f t="shared" si="10"/>
        <v>0.603047618780257</v>
      </c>
      <c r="I40" s="36"/>
      <c r="K40" s="1">
        <f t="shared" si="12"/>
        <v>0.503043204786708</v>
      </c>
    </row>
    <row r="41" ht="14.25" spans="1:11">
      <c r="A41" s="27" t="s">
        <v>17</v>
      </c>
      <c r="B41" s="12">
        <f t="shared" si="11"/>
        <v>1.89037591874258</v>
      </c>
      <c r="C41" s="30"/>
      <c r="D41" s="12">
        <f t="shared" si="8"/>
        <v>0.389763240208229</v>
      </c>
      <c r="E41" s="30"/>
      <c r="F41" s="12">
        <f t="shared" si="9"/>
        <v>0.329388715980606</v>
      </c>
      <c r="G41" s="30"/>
      <c r="H41" s="12">
        <f t="shared" si="10"/>
        <v>0.791892615351941</v>
      </c>
      <c r="I41" s="37"/>
      <c r="K41" s="1">
        <f t="shared" si="12"/>
        <v>0.85035512257084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B31/SUM($B$17:$B$27)</f>
        <v>0.0749638540663646</v>
      </c>
      <c r="C45" s="28"/>
      <c r="D45" s="12">
        <f t="shared" ref="D45:D55" si="14">D31/SUM($D$17:$D$27)</f>
        <v>0.0455797923473156</v>
      </c>
      <c r="E45" s="28"/>
      <c r="F45" s="12">
        <f t="shared" ref="F45:F55" si="15">F31/SUM($F$17:$F$27)</f>
        <v>0.0329864019586161</v>
      </c>
      <c r="G45" s="28"/>
      <c r="H45" s="12">
        <f t="shared" ref="H45:H55" si="16">H31/SUM($H$17:$H$27)</f>
        <v>0.0645661622308433</v>
      </c>
      <c r="I45" s="38"/>
    </row>
    <row r="46" ht="14.25" spans="1:9">
      <c r="A46" s="26" t="s">
        <v>8</v>
      </c>
      <c r="B46" s="12">
        <f t="shared" si="13"/>
        <v>0.0821442270030311</v>
      </c>
      <c r="C46" s="29"/>
      <c r="D46" s="12">
        <f t="shared" si="14"/>
        <v>0.0510524021307938</v>
      </c>
      <c r="E46" s="28"/>
      <c r="F46" s="12">
        <f t="shared" si="15"/>
        <v>0.041881145357694</v>
      </c>
      <c r="G46" s="28"/>
      <c r="H46" s="12">
        <f t="shared" si="16"/>
        <v>0.0613417662696585</v>
      </c>
      <c r="I46" s="36"/>
    </row>
    <row r="47" ht="14.25" spans="1:9">
      <c r="A47" s="26" t="s">
        <v>9</v>
      </c>
      <c r="B47" s="12">
        <f t="shared" si="13"/>
        <v>0.152132643755492</v>
      </c>
      <c r="C47" s="29"/>
      <c r="D47" s="12">
        <f t="shared" si="14"/>
        <v>0.166118252124233</v>
      </c>
      <c r="E47" s="28"/>
      <c r="F47" s="12">
        <f t="shared" si="15"/>
        <v>0.258962211141982</v>
      </c>
      <c r="G47" s="28"/>
      <c r="H47" s="12">
        <f t="shared" si="16"/>
        <v>0.123785941681489</v>
      </c>
      <c r="I47" s="36"/>
    </row>
    <row r="48" ht="14.25" spans="1:9">
      <c r="A48" s="26" t="s">
        <v>10</v>
      </c>
      <c r="B48" s="12"/>
      <c r="C48" s="29"/>
      <c r="D48" s="12">
        <f t="shared" si="14"/>
        <v>0.103605220915818</v>
      </c>
      <c r="E48" s="28"/>
      <c r="F48" s="12">
        <f t="shared" si="15"/>
        <v>0.125769858783104</v>
      </c>
      <c r="G48" s="28"/>
      <c r="H48" s="12">
        <f t="shared" si="16"/>
        <v>0.156191587596534</v>
      </c>
      <c r="I48" s="36"/>
    </row>
    <row r="49" ht="14.25" spans="1:9">
      <c r="A49" s="26" t="s">
        <v>11</v>
      </c>
      <c r="B49" s="12">
        <f t="shared" si="13"/>
        <v>0.113287137167985</v>
      </c>
      <c r="C49" s="29"/>
      <c r="D49" s="12">
        <f t="shared" si="14"/>
        <v>0.160665155677754</v>
      </c>
      <c r="E49" s="28"/>
      <c r="F49" s="12">
        <f t="shared" si="15"/>
        <v>0.145468655780154</v>
      </c>
      <c r="G49" s="28"/>
      <c r="H49" s="12">
        <f t="shared" si="16"/>
        <v>0.116801498734219</v>
      </c>
      <c r="I49" s="36"/>
    </row>
    <row r="50" ht="14.25" spans="1:9">
      <c r="A50" s="26" t="s">
        <v>12</v>
      </c>
      <c r="B50" s="12">
        <f t="shared" si="13"/>
        <v>0.155603223576169</v>
      </c>
      <c r="C50" s="29"/>
      <c r="D50" s="12">
        <f t="shared" si="14"/>
        <v>0.142258089067011</v>
      </c>
      <c r="E50" s="28"/>
      <c r="F50" s="12">
        <f t="shared" si="15"/>
        <v>0.111990450244557</v>
      </c>
      <c r="G50" s="28"/>
      <c r="H50" s="12">
        <f t="shared" si="16"/>
        <v>0.109374121209688</v>
      </c>
      <c r="I50" s="36"/>
    </row>
    <row r="51" ht="14.25" spans="1:9">
      <c r="A51" s="26" t="s">
        <v>13</v>
      </c>
      <c r="B51" s="12">
        <f t="shared" si="13"/>
        <v>0.145576343489532</v>
      </c>
      <c r="C51" s="29"/>
      <c r="D51" s="12">
        <f t="shared" si="14"/>
        <v>0.24216579142354</v>
      </c>
      <c r="E51" s="28"/>
      <c r="F51" s="12">
        <f t="shared" si="15"/>
        <v>0.208539357997145</v>
      </c>
      <c r="G51" s="28"/>
      <c r="H51" s="12">
        <f t="shared" si="16"/>
        <v>0.147594080169657</v>
      </c>
      <c r="I51" s="36"/>
    </row>
    <row r="52" ht="14.25" spans="1:9">
      <c r="A52" s="26" t="s">
        <v>14</v>
      </c>
      <c r="B52" s="12"/>
      <c r="C52" s="29"/>
      <c r="D52" s="12">
        <f t="shared" si="14"/>
        <v>0.0399484640425965</v>
      </c>
      <c r="E52" s="28"/>
      <c r="F52" s="12">
        <f t="shared" si="15"/>
        <v>0.03594280766157</v>
      </c>
      <c r="G52" s="28"/>
      <c r="H52" s="12">
        <f t="shared" si="16"/>
        <v>0.0508539461685297</v>
      </c>
      <c r="I52" s="36"/>
    </row>
    <row r="53" ht="14.25" spans="1:9">
      <c r="A53" s="26" t="s">
        <v>15</v>
      </c>
      <c r="B53" s="12">
        <f t="shared" si="13"/>
        <v>0.0323460474119722</v>
      </c>
      <c r="C53" s="29"/>
      <c r="D53" s="12">
        <f t="shared" si="14"/>
        <v>0.0388586864702931</v>
      </c>
      <c r="E53" s="28"/>
      <c r="F53" s="12">
        <f t="shared" si="15"/>
        <v>0.0218043237871237</v>
      </c>
      <c r="G53" s="28"/>
      <c r="H53" s="12">
        <f t="shared" si="16"/>
        <v>0.0534955780194206</v>
      </c>
      <c r="I53" s="36"/>
    </row>
    <row r="54" ht="14.25" spans="1:9">
      <c r="A54" s="26" t="s">
        <v>16</v>
      </c>
      <c r="B54" s="12">
        <f t="shared" si="13"/>
        <v>0.0725469017348452</v>
      </c>
      <c r="C54" s="29"/>
      <c r="D54" s="12">
        <f t="shared" si="14"/>
        <v>0.0476844436488014</v>
      </c>
      <c r="E54" s="28"/>
      <c r="F54" s="12">
        <f t="shared" si="15"/>
        <v>0.0210612913287411</v>
      </c>
      <c r="G54" s="28"/>
      <c r="H54" s="12">
        <f t="shared" si="16"/>
        <v>0.0548225107982052</v>
      </c>
      <c r="I54" s="36"/>
    </row>
    <row r="55" ht="14.25" spans="1:9">
      <c r="A55" s="27" t="s">
        <v>17</v>
      </c>
      <c r="B55" s="12">
        <f t="shared" si="13"/>
        <v>0.210041768749176</v>
      </c>
      <c r="C55" s="30"/>
      <c r="D55" s="12">
        <f t="shared" si="14"/>
        <v>0.0354330218371118</v>
      </c>
      <c r="E55" s="28"/>
      <c r="F55" s="12">
        <f t="shared" si="15"/>
        <v>0.0299444287255096</v>
      </c>
      <c r="G55" s="28"/>
      <c r="H55" s="12">
        <f t="shared" si="16"/>
        <v>0.0719902377592674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5"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21</v>
      </c>
      <c r="C2" s="9" t="s">
        <v>6</v>
      </c>
      <c r="D2" s="10" t="s">
        <v>21</v>
      </c>
      <c r="E2" s="32" t="s">
        <v>6</v>
      </c>
      <c r="F2" s="10" t="s">
        <v>21</v>
      </c>
      <c r="G2" s="32" t="s">
        <v>6</v>
      </c>
      <c r="H2" s="33" t="s">
        <v>21</v>
      </c>
      <c r="I2" s="32" t="s">
        <v>6</v>
      </c>
    </row>
    <row r="3" spans="1:9">
      <c r="A3" s="26" t="s">
        <v>7</v>
      </c>
      <c r="B3" s="12">
        <v>1276045.41</v>
      </c>
      <c r="C3" s="13">
        <v>714156.42</v>
      </c>
      <c r="D3" s="29">
        <v>202127.88</v>
      </c>
      <c r="E3" s="17">
        <v>4862161</v>
      </c>
      <c r="F3" s="18">
        <v>71243.28</v>
      </c>
      <c r="G3" s="17">
        <v>2267374.77</v>
      </c>
      <c r="H3" s="29">
        <v>69225.55</v>
      </c>
      <c r="I3" s="36">
        <v>1599820.5</v>
      </c>
    </row>
    <row r="4" spans="1:9">
      <c r="A4" s="26" t="s">
        <v>8</v>
      </c>
      <c r="B4" s="16">
        <v>2215375.88</v>
      </c>
      <c r="C4" s="17">
        <v>734768</v>
      </c>
      <c r="D4" s="29">
        <v>322289.94</v>
      </c>
      <c r="E4" s="17">
        <v>4009038.79</v>
      </c>
      <c r="F4" s="18">
        <v>136979</v>
      </c>
      <c r="G4" s="17">
        <v>2536239.14</v>
      </c>
      <c r="H4" s="29">
        <v>93883.06</v>
      </c>
      <c r="I4" s="36">
        <v>1592076.57</v>
      </c>
    </row>
    <row r="5" spans="1:9">
      <c r="A5" s="26" t="s">
        <v>9</v>
      </c>
      <c r="B5" s="16">
        <v>5569188</v>
      </c>
      <c r="C5" s="17">
        <v>582733.5</v>
      </c>
      <c r="D5" s="29">
        <v>699954.85</v>
      </c>
      <c r="E5" s="17">
        <v>2404310.93</v>
      </c>
      <c r="F5" s="18">
        <v>361581.31</v>
      </c>
      <c r="G5" s="17">
        <v>2081750.27</v>
      </c>
      <c r="H5" s="29">
        <v>331499.92</v>
      </c>
      <c r="I5" s="36">
        <v>1475082.04</v>
      </c>
    </row>
    <row r="6" spans="1:9">
      <c r="A6" s="26" t="s">
        <v>10</v>
      </c>
      <c r="B6" s="18"/>
      <c r="C6" s="17"/>
      <c r="D6" s="29">
        <v>1048082</v>
      </c>
      <c r="E6" s="17">
        <v>2860570.43</v>
      </c>
      <c r="F6" s="18">
        <v>251280.5</v>
      </c>
      <c r="G6" s="17">
        <v>1845781.78</v>
      </c>
      <c r="H6" s="29">
        <v>377454.94</v>
      </c>
      <c r="I6" s="36">
        <v>1452970.75</v>
      </c>
    </row>
    <row r="7" spans="1:9">
      <c r="A7" s="26" t="s">
        <v>11</v>
      </c>
      <c r="B7" s="16">
        <v>8863345.22</v>
      </c>
      <c r="C7" s="17">
        <v>647454</v>
      </c>
      <c r="D7" s="29">
        <v>993664</v>
      </c>
      <c r="E7" s="17">
        <v>2874482.9</v>
      </c>
      <c r="F7" s="18">
        <v>301960.47</v>
      </c>
      <c r="G7" s="17">
        <v>1890861.45</v>
      </c>
      <c r="H7" s="29">
        <v>374692.45</v>
      </c>
      <c r="I7" s="36">
        <v>1395001.88</v>
      </c>
    </row>
    <row r="8" spans="1:9">
      <c r="A8" s="26" t="s">
        <v>12</v>
      </c>
      <c r="B8" s="16">
        <v>10556390.36</v>
      </c>
      <c r="C8" s="17">
        <v>626369</v>
      </c>
      <c r="D8" s="29">
        <v>927563.73</v>
      </c>
      <c r="E8" s="17">
        <v>3095113.75</v>
      </c>
      <c r="F8" s="18">
        <v>376628.8</v>
      </c>
      <c r="G8" s="17">
        <v>2036508.13</v>
      </c>
      <c r="H8" s="29">
        <v>348816.13</v>
      </c>
      <c r="I8" s="36">
        <v>1237096.89</v>
      </c>
    </row>
    <row r="9" spans="1:9">
      <c r="A9" s="26" t="s">
        <v>13</v>
      </c>
      <c r="B9" s="16">
        <v>6966931.6</v>
      </c>
      <c r="C9" s="17">
        <v>512648.44</v>
      </c>
      <c r="D9" s="29">
        <v>593986.06</v>
      </c>
      <c r="E9" s="17">
        <v>2690879.15</v>
      </c>
      <c r="F9" s="18">
        <v>227370.5</v>
      </c>
      <c r="G9" s="17">
        <v>1831896</v>
      </c>
      <c r="H9" s="29">
        <v>294413.32</v>
      </c>
      <c r="I9" s="36">
        <v>1321107</v>
      </c>
    </row>
    <row r="10" spans="1:9">
      <c r="A10" s="26" t="s">
        <v>14</v>
      </c>
      <c r="B10" s="18"/>
      <c r="C10" s="17"/>
      <c r="D10" s="29">
        <v>735791</v>
      </c>
      <c r="E10" s="17">
        <v>2775637.5</v>
      </c>
      <c r="F10" s="18">
        <v>352264</v>
      </c>
      <c r="G10" s="17">
        <v>1802235.87</v>
      </c>
      <c r="H10" s="29">
        <v>349109.57</v>
      </c>
      <c r="I10" s="36">
        <v>1316630.91</v>
      </c>
    </row>
    <row r="11" spans="1:9">
      <c r="A11" s="26" t="s">
        <v>15</v>
      </c>
      <c r="B11" s="16">
        <v>10768480.55</v>
      </c>
      <c r="C11" s="17">
        <v>592783.67</v>
      </c>
      <c r="D11" s="29">
        <v>847939.2</v>
      </c>
      <c r="E11" s="17">
        <v>2988664</v>
      </c>
      <c r="F11" s="18">
        <v>354286.56</v>
      </c>
      <c r="G11" s="17">
        <v>2130757.31</v>
      </c>
      <c r="H11" s="29">
        <v>322561</v>
      </c>
      <c r="I11" s="36">
        <v>1403015.91</v>
      </c>
    </row>
    <row r="12" spans="1:9">
      <c r="A12" s="26" t="s">
        <v>16</v>
      </c>
      <c r="B12" s="16">
        <v>6009959.84</v>
      </c>
      <c r="C12" s="17">
        <v>434085.5</v>
      </c>
      <c r="D12" s="29">
        <v>777836.85</v>
      </c>
      <c r="E12" s="17">
        <v>2768338</v>
      </c>
      <c r="F12" s="18">
        <v>223248.67</v>
      </c>
      <c r="G12" s="17">
        <v>1968774.89</v>
      </c>
      <c r="H12" s="29">
        <v>226601.61</v>
      </c>
      <c r="I12" s="36">
        <v>1428212.53</v>
      </c>
    </row>
    <row r="13" ht="14.25" spans="1:9">
      <c r="A13" s="27" t="s">
        <v>17</v>
      </c>
      <c r="B13" s="21">
        <v>3379178.62</v>
      </c>
      <c r="C13" s="22">
        <v>401079.08</v>
      </c>
      <c r="D13" s="30">
        <v>546865.53</v>
      </c>
      <c r="E13" s="22">
        <v>3366249.69</v>
      </c>
      <c r="F13" s="39">
        <v>101435.22</v>
      </c>
      <c r="G13" s="22">
        <v>2235262.53</v>
      </c>
      <c r="H13" s="30">
        <v>118439.76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0.206535928012502</v>
      </c>
      <c r="C17" s="12">
        <f>C3/AVERAGE($C$3:$C$13)</f>
        <v>1.22518351000911</v>
      </c>
      <c r="D17" s="12">
        <f>D3/AVERAGE($D$3:$D$13)</f>
        <v>0.288900401442754</v>
      </c>
      <c r="E17" s="12">
        <f>E3/AVERAGE($E$3:$E$13)</f>
        <v>1.54152135079016</v>
      </c>
      <c r="F17" s="12">
        <f>F3/AVERAGE($F$3:$F$13)</f>
        <v>0.284117841611132</v>
      </c>
      <c r="G17" s="12">
        <f>G3/AVERAGE($G$3:$G$13)</f>
        <v>1.10225107706319</v>
      </c>
      <c r="H17" s="12">
        <f>H3/AVERAGE($H$3:$H$13)</f>
        <v>0.26197466360885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0.358572437694293</v>
      </c>
      <c r="C18" s="12">
        <f>C4/AVERAGE($C$3:$C$13)</f>
        <v>1.26054406579776</v>
      </c>
      <c r="D18" s="12">
        <f>D4/AVERAGE($D$3:$D$13)</f>
        <v>0.46064745272627</v>
      </c>
      <c r="E18" s="12">
        <f>E4/AVERAGE($E$3:$E$13)</f>
        <v>1.2710436554715</v>
      </c>
      <c r="F18" s="12">
        <f>F4/AVERAGE($F$3:$F$13)</f>
        <v>0.546271561697485</v>
      </c>
      <c r="G18" s="12">
        <f>G4/AVERAGE($G$3:$G$13)</f>
        <v>1.23295555756529</v>
      </c>
      <c r="H18" s="12">
        <f>H4/AVERAGE($H$3:$H$13)</f>
        <v>0.355287651193375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0.901407898842794</v>
      </c>
      <c r="C19" s="12">
        <f>C5/AVERAGE($C$3:$C$13)</f>
        <v>0.999718625969775</v>
      </c>
      <c r="D19" s="12">
        <f>D5/AVERAGE($D$3:$D$13)</f>
        <v>1.00044208229366</v>
      </c>
      <c r="E19" s="12">
        <f>E5/AVERAGE($E$3:$E$13)</f>
        <v>0.762273530747572</v>
      </c>
      <c r="F19" s="12">
        <f>F5/AVERAGE($F$3:$F$13)</f>
        <v>1.44198444209932</v>
      </c>
      <c r="G19" s="12">
        <f>G5/AVERAGE($G$3:$G$13)</f>
        <v>1.01201244172091</v>
      </c>
      <c r="H19" s="12">
        <f>H5/AVERAGE($H$3:$H$13)</f>
        <v>1.25451628810982</v>
      </c>
      <c r="I19" s="12">
        <f>I5/AVERAGE($I$3:$I$13)</f>
        <v>1.0223705201442</v>
      </c>
    </row>
    <row r="20" spans="1:9">
      <c r="A20" s="26" t="s">
        <v>10</v>
      </c>
      <c r="B20" s="12"/>
      <c r="C20" s="12"/>
      <c r="D20" s="12">
        <f>D6/AVERAGE($D$3:$D$13)</f>
        <v>1.49801853433047</v>
      </c>
      <c r="E20" s="12">
        <f>E6/AVERAGE($E$3:$E$13)</f>
        <v>0.906928090880575</v>
      </c>
      <c r="F20" s="12">
        <f>F6/AVERAGE($F$3:$F$13)</f>
        <v>1.00210536767771</v>
      </c>
      <c r="G20" s="12">
        <f>G6/AVERAGE($G$3:$G$13)</f>
        <v>0.897299812076771</v>
      </c>
      <c r="H20" s="12">
        <f>H6/AVERAGE($H$3:$H$13)</f>
        <v>1.42842680100048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1.4345878414373</v>
      </c>
      <c r="C21" s="12">
        <f>C7/AVERAGE($C$3:$C$13)</f>
        <v>1.1107510092669</v>
      </c>
      <c r="D21" s="12">
        <f>D7/AVERAGE($D$3:$D$13)</f>
        <v>1.42023915008268</v>
      </c>
      <c r="E21" s="12">
        <f>E7/AVERAGE($E$3:$E$13)</f>
        <v>0.911338962825627</v>
      </c>
      <c r="F21" s="12">
        <f>F7/AVERAGE($F$3:$F$13)</f>
        <v>1.20421683263717</v>
      </c>
      <c r="G21" s="12">
        <f>G7/AVERAGE($G$3:$G$13)</f>
        <v>0.9192146342176</v>
      </c>
      <c r="H21" s="12">
        <f>H7/AVERAGE($H$3:$H$13)</f>
        <v>1.41797253392029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1.70861778301827</v>
      </c>
      <c r="C22" s="12">
        <f>C8/AVERAGE($C$3:$C$13)</f>
        <v>1.07457826953498</v>
      </c>
      <c r="D22" s="12">
        <f>D8/AVERAGE($D$3:$D$13)</f>
        <v>1.3257623538165</v>
      </c>
      <c r="E22" s="12">
        <f>E8/AVERAGE($E$3:$E$13)</f>
        <v>0.981288757971855</v>
      </c>
      <c r="F22" s="12">
        <f>F8/AVERAGE($F$3:$F$13)</f>
        <v>1.50199375638784</v>
      </c>
      <c r="G22" s="12">
        <f>G8/AVERAGE($G$3:$G$13)</f>
        <v>0.990018637166207</v>
      </c>
      <c r="H22" s="12">
        <f>H8/AVERAGE($H$3:$H$13)</f>
        <v>1.3200471259252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1.12764143981806</v>
      </c>
      <c r="C23" s="12">
        <f>C9/AVERAGE($C$3:$C$13)</f>
        <v>0.879482978140691</v>
      </c>
      <c r="D23" s="12">
        <f>D9/AVERAGE($D$3:$D$13)</f>
        <v>0.848981403185944</v>
      </c>
      <c r="E23" s="12">
        <f>E9/AVERAGE($E$3:$E$13)</f>
        <v>0.853128405686499</v>
      </c>
      <c r="F23" s="12">
        <f>F9/AVERAGE($F$3:$F$13)</f>
        <v>0.906752408171603</v>
      </c>
      <c r="G23" s="12">
        <f>G9/AVERAGE($G$3:$G$13)</f>
        <v>0.890549443252272</v>
      </c>
      <c r="H23" s="12">
        <f>H9/AVERAGE($H$3:$H$13)</f>
        <v>1.11416710259384</v>
      </c>
      <c r="I23" s="12">
        <f>I9/AVERAGE($I$3:$I$13)</f>
        <v>0.915651342861004</v>
      </c>
    </row>
    <row r="24" spans="1:9">
      <c r="A24" s="26" t="s">
        <v>14</v>
      </c>
      <c r="B24" s="12"/>
      <c r="C24" s="12"/>
      <c r="D24" s="12">
        <f>D10/AVERAGE($D$3:$D$13)</f>
        <v>1.05166251819376</v>
      </c>
      <c r="E24" s="12">
        <f>E10/AVERAGE($E$3:$E$13)</f>
        <v>0.880000573470072</v>
      </c>
      <c r="F24" s="12">
        <f>F10/AVERAGE($F$3:$F$13)</f>
        <v>1.40482705677369</v>
      </c>
      <c r="G24" s="12">
        <f>G10/AVERAGE($G$3:$G$13)</f>
        <v>0.876130604923955</v>
      </c>
      <c r="H24" s="12">
        <f>H10/AVERAGE($H$3:$H$13)</f>
        <v>1.32115760963084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1.74294590635206</v>
      </c>
      <c r="C25" s="12">
        <f>C11/AVERAGE($C$3:$C$13)</f>
        <v>1.01696037051194</v>
      </c>
      <c r="D25" s="12">
        <f>D11/AVERAGE($D$3:$D$13)</f>
        <v>1.21195539813235</v>
      </c>
      <c r="E25" s="12">
        <f>E11/AVERAGE($E$3:$E$13)</f>
        <v>0.947539451354638</v>
      </c>
      <c r="F25" s="12">
        <f>F11/AVERAGE($F$3:$F$13)</f>
        <v>1.41289301586104</v>
      </c>
      <c r="G25" s="12">
        <f>G11/AVERAGE($G$3:$G$13)</f>
        <v>1.0358364973373</v>
      </c>
      <c r="H25" s="12">
        <f>H11/AVERAGE($H$3:$H$13)</f>
        <v>1.22068816308912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0.972749577048571</v>
      </c>
      <c r="C26" s="12">
        <f>C12/AVERAGE($C$3:$C$13)</f>
        <v>0.744702955319031</v>
      </c>
      <c r="D26" s="12">
        <f>D12/AVERAGE($D$3:$D$13)</f>
        <v>1.11175844827526</v>
      </c>
      <c r="E26" s="12">
        <f>E12/AVERAGE($E$3:$E$13)</f>
        <v>0.877686307220951</v>
      </c>
      <c r="F26" s="12">
        <f>F12/AVERAGE($F$3:$F$13)</f>
        <v>0.890314570903471</v>
      </c>
      <c r="G26" s="12">
        <f>G12/AVERAGE($G$3:$G$13)</f>
        <v>0.95709111334844</v>
      </c>
      <c r="H26" s="12">
        <f>H12/AVERAGE($H$3:$H$13)</f>
        <v>0.857542923862272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0.546941187776152</v>
      </c>
      <c r="C27" s="12">
        <f>C13/AVERAGE($C$3:$C$13)</f>
        <v>0.688078215449809</v>
      </c>
      <c r="D27" s="12">
        <f>D13/AVERAGE($D$3:$D$13)</f>
        <v>0.781632257520361</v>
      </c>
      <c r="E27" s="12">
        <f>E13/AVERAGE($E$3:$E$13)</f>
        <v>1.06725091358056</v>
      </c>
      <c r="F27" s="12">
        <f>F13/AVERAGE($F$3:$F$13)</f>
        <v>0.404523146179546</v>
      </c>
      <c r="G27" s="12">
        <f>G13/AVERAGE($G$3:$G$13)</f>
        <v>1.08664018132807</v>
      </c>
      <c r="H27" s="12">
        <f>H13/AVERAGE($H$3:$H$13)</f>
        <v>0.448219137065909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0.168575504261371</v>
      </c>
      <c r="C31" s="28"/>
      <c r="D31" s="12">
        <f t="shared" si="0"/>
        <v>0.187412520296698</v>
      </c>
      <c r="E31" s="28"/>
      <c r="F31" s="12">
        <f t="shared" si="0"/>
        <v>0.25776145519234</v>
      </c>
      <c r="G31" s="28"/>
      <c r="H31" s="12">
        <f t="shared" ref="H31:H41" si="1">H17/I17</f>
        <v>0.236263096127896</v>
      </c>
      <c r="I31" s="38"/>
      <c r="K31" s="1">
        <f>AVERAGE(B31,D31,F31,H31)</f>
        <v>0.212503143969576</v>
      </c>
    </row>
    <row r="32" ht="14.25" spans="1:11">
      <c r="A32" s="26" t="s">
        <v>8</v>
      </c>
      <c r="B32" s="12">
        <f t="shared" ref="B32:F32" si="2">B18/C18</f>
        <v>0.28445847108674</v>
      </c>
      <c r="C32" s="29"/>
      <c r="D32" s="12">
        <f t="shared" si="2"/>
        <v>0.362416704369916</v>
      </c>
      <c r="E32" s="29"/>
      <c r="F32" s="12">
        <f t="shared" si="2"/>
        <v>0.443058598783727</v>
      </c>
      <c r="G32" s="29"/>
      <c r="H32" s="12">
        <f t="shared" si="1"/>
        <v>0.321976384166685</v>
      </c>
      <c r="I32" s="36"/>
      <c r="K32" s="1">
        <f t="shared" ref="K32:K41" si="3">AVERAGE(B32,D32,F32,H32)</f>
        <v>0.352977539601767</v>
      </c>
    </row>
    <row r="33" ht="14.25" spans="1:11">
      <c r="A33" s="26" t="s">
        <v>9</v>
      </c>
      <c r="B33" s="12">
        <f t="shared" ref="B33:F33" si="4">B19/C19</f>
        <v>0.901661603001931</v>
      </c>
      <c r="C33" s="29"/>
      <c r="D33" s="12">
        <f t="shared" si="4"/>
        <v>1.31244499768018</v>
      </c>
      <c r="E33" s="29"/>
      <c r="F33" s="12">
        <f t="shared" si="4"/>
        <v>1.42486829474868</v>
      </c>
      <c r="G33" s="29"/>
      <c r="H33" s="12">
        <f t="shared" si="1"/>
        <v>1.22706617942473</v>
      </c>
      <c r="I33" s="36"/>
      <c r="K33" s="1">
        <f t="shared" si="3"/>
        <v>1.21651026871388</v>
      </c>
    </row>
    <row r="34" spans="1:11">
      <c r="A34" s="26" t="s">
        <v>10</v>
      </c>
      <c r="B34" s="12"/>
      <c r="C34" s="29"/>
      <c r="D34" s="12">
        <f t="shared" ref="B34:F34" si="5">D20/E20</f>
        <v>1.6517500663983</v>
      </c>
      <c r="E34" s="29"/>
      <c r="F34" s="12">
        <f t="shared" si="5"/>
        <v>1.11680104485743</v>
      </c>
      <c r="G34" s="29"/>
      <c r="H34" s="12">
        <f t="shared" si="1"/>
        <v>1.41843348661782</v>
      </c>
      <c r="I34" s="36"/>
      <c r="K34" s="1">
        <f t="shared" si="3"/>
        <v>1.39566153262451</v>
      </c>
    </row>
    <row r="35" ht="14.25" spans="1:11">
      <c r="A35" s="26" t="s">
        <v>11</v>
      </c>
      <c r="B35" s="12">
        <f t="shared" ref="B35:F35" si="6">B21/C21</f>
        <v>1.29154763711098</v>
      </c>
      <c r="C35" s="29"/>
      <c r="D35" s="12">
        <f t="shared" si="6"/>
        <v>1.55840933836428</v>
      </c>
      <c r="E35" s="29"/>
      <c r="F35" s="12">
        <f t="shared" si="6"/>
        <v>1.31004967480979</v>
      </c>
      <c r="G35" s="29"/>
      <c r="H35" s="12">
        <f t="shared" si="1"/>
        <v>1.46656353644304</v>
      </c>
      <c r="I35" s="36"/>
      <c r="K35" s="1">
        <f t="shared" si="3"/>
        <v>1.40664254668202</v>
      </c>
    </row>
    <row r="36" ht="14.25" spans="1:11">
      <c r="A36" s="26" t="s">
        <v>12</v>
      </c>
      <c r="B36" s="12">
        <f t="shared" ref="B36:F36" si="7">B22/C22</f>
        <v>1.59003567395576</v>
      </c>
      <c r="C36" s="29"/>
      <c r="D36" s="12">
        <f t="shared" si="7"/>
        <v>1.35104202819627</v>
      </c>
      <c r="E36" s="29"/>
      <c r="F36" s="12">
        <f t="shared" si="7"/>
        <v>1.51713684975375</v>
      </c>
      <c r="G36" s="29"/>
      <c r="H36" s="12">
        <f t="shared" si="1"/>
        <v>1.53954921926503</v>
      </c>
      <c r="I36" s="36"/>
      <c r="K36" s="1">
        <f t="shared" si="3"/>
        <v>1.4994409427927</v>
      </c>
    </row>
    <row r="37" ht="14.25" spans="1:11">
      <c r="A37" s="26" t="s">
        <v>13</v>
      </c>
      <c r="B37" s="12">
        <f t="shared" ref="B37:F37" si="8">B23/C23</f>
        <v>1.28216403028288</v>
      </c>
      <c r="C37" s="29"/>
      <c r="D37" s="12">
        <f t="shared" si="8"/>
        <v>0.995139064092915</v>
      </c>
      <c r="E37" s="29"/>
      <c r="F37" s="12">
        <f t="shared" si="8"/>
        <v>1.01819434624557</v>
      </c>
      <c r="G37" s="29"/>
      <c r="H37" s="12">
        <f t="shared" si="1"/>
        <v>1.21680278337447</v>
      </c>
      <c r="I37" s="36"/>
      <c r="K37" s="1">
        <f t="shared" si="3"/>
        <v>1.12807505599896</v>
      </c>
    </row>
    <row r="38" spans="1:11">
      <c r="A38" s="26" t="s">
        <v>14</v>
      </c>
      <c r="B38" s="12"/>
      <c r="C38" s="29"/>
      <c r="D38" s="12">
        <f t="shared" ref="B38:F38" si="9">D24/E24</f>
        <v>1.19507026460992</v>
      </c>
      <c r="E38" s="29"/>
      <c r="F38" s="12">
        <f t="shared" si="9"/>
        <v>1.60344479336574</v>
      </c>
      <c r="G38" s="29"/>
      <c r="H38" s="12">
        <f t="shared" si="1"/>
        <v>1.44776622584626</v>
      </c>
      <c r="I38" s="36"/>
      <c r="K38" s="1">
        <f t="shared" si="3"/>
        <v>1.41542709460731</v>
      </c>
    </row>
    <row r="39" ht="14.25" spans="1:11">
      <c r="A39" s="26" t="s">
        <v>15</v>
      </c>
      <c r="B39" s="12">
        <f t="shared" ref="B39:F39" si="10">B25/C25</f>
        <v>1.71387790211988</v>
      </c>
      <c r="C39" s="29"/>
      <c r="D39" s="12">
        <f t="shared" si="10"/>
        <v>1.27905534318354</v>
      </c>
      <c r="E39" s="29"/>
      <c r="F39" s="12">
        <f t="shared" si="10"/>
        <v>1.36401161717414</v>
      </c>
      <c r="G39" s="29"/>
      <c r="H39" s="12">
        <f t="shared" si="1"/>
        <v>1.25530712670221</v>
      </c>
      <c r="I39" s="36"/>
      <c r="K39" s="1">
        <f t="shared" si="3"/>
        <v>1.40306299729494</v>
      </c>
    </row>
    <row r="40" ht="14.25" spans="1:11">
      <c r="A40" s="26" t="s">
        <v>16</v>
      </c>
      <c r="B40" s="12">
        <f t="shared" ref="B40:F40" si="11">B26/C26</f>
        <v>1.3062249452627</v>
      </c>
      <c r="C40" s="29"/>
      <c r="D40" s="12">
        <f t="shared" si="11"/>
        <v>1.26669225568239</v>
      </c>
      <c r="E40" s="29"/>
      <c r="F40" s="12">
        <f t="shared" si="11"/>
        <v>0.930229691286813</v>
      </c>
      <c r="G40" s="29"/>
      <c r="H40" s="12">
        <f t="shared" si="1"/>
        <v>0.866305129231374</v>
      </c>
      <c r="I40" s="36"/>
      <c r="K40" s="1">
        <f t="shared" si="3"/>
        <v>1.09236300536582</v>
      </c>
    </row>
    <row r="41" ht="14.25" spans="1:11">
      <c r="A41" s="27" t="s">
        <v>17</v>
      </c>
      <c r="B41" s="12">
        <f t="shared" ref="B41:F41" si="12">B27/C27</f>
        <v>0.794882290262026</v>
      </c>
      <c r="C41" s="30"/>
      <c r="D41" s="12">
        <f t="shared" si="12"/>
        <v>0.732379094338778</v>
      </c>
      <c r="E41" s="30"/>
      <c r="F41" s="12">
        <f t="shared" si="12"/>
        <v>0.372269637300864</v>
      </c>
      <c r="G41" s="30"/>
      <c r="H41" s="12">
        <f t="shared" si="1"/>
        <v>0.391971343552248</v>
      </c>
      <c r="I41" s="37"/>
      <c r="K41" s="1">
        <f t="shared" si="3"/>
        <v>0.572875591363479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B31/SUM($B$17:$B$27)</f>
        <v>0.0187306115845968</v>
      </c>
      <c r="C45" s="28"/>
      <c r="D45" s="12">
        <f t="shared" ref="D45:D55" si="14">D31/SUM($D$17:$D$27)</f>
        <v>0.0170375018451543</v>
      </c>
      <c r="E45" s="28"/>
      <c r="F45" s="12">
        <f t="shared" ref="F45:F55" si="15">F31/SUM($F$17:$F$27)</f>
        <v>0.02343285956294</v>
      </c>
      <c r="G45" s="28"/>
      <c r="H45" s="12">
        <f t="shared" ref="H45:H55" si="16">H31/SUM($H$17:$H$27)</f>
        <v>0.0214784632843542</v>
      </c>
      <c r="I45" s="38"/>
    </row>
    <row r="46" ht="14.25" spans="1:9">
      <c r="A46" s="26" t="s">
        <v>8</v>
      </c>
      <c r="B46" s="12">
        <f t="shared" si="13"/>
        <v>0.0316064967874155</v>
      </c>
      <c r="C46" s="29"/>
      <c r="D46" s="12">
        <f t="shared" si="14"/>
        <v>0.0329469731245378</v>
      </c>
      <c r="E46" s="28"/>
      <c r="F46" s="12">
        <f t="shared" si="15"/>
        <v>0.0402780544348842</v>
      </c>
      <c r="G46" s="28"/>
      <c r="H46" s="12">
        <f t="shared" si="16"/>
        <v>0.0292705803787896</v>
      </c>
      <c r="I46" s="36"/>
    </row>
    <row r="47" ht="14.25" spans="1:9">
      <c r="A47" s="26" t="s">
        <v>9</v>
      </c>
      <c r="B47" s="12">
        <f t="shared" si="13"/>
        <v>0.10018462255577</v>
      </c>
      <c r="C47" s="29"/>
      <c r="D47" s="12">
        <f t="shared" si="14"/>
        <v>0.119313181607289</v>
      </c>
      <c r="E47" s="28"/>
      <c r="F47" s="12">
        <f t="shared" si="15"/>
        <v>0.129533481340789</v>
      </c>
      <c r="G47" s="28"/>
      <c r="H47" s="12">
        <f t="shared" si="16"/>
        <v>0.111551470856794</v>
      </c>
      <c r="I47" s="36"/>
    </row>
    <row r="48" ht="14.25" spans="1:9">
      <c r="A48" s="26" t="s">
        <v>10</v>
      </c>
      <c r="B48" s="12"/>
      <c r="C48" s="29"/>
      <c r="D48" s="12">
        <f t="shared" si="14"/>
        <v>0.1501590969453</v>
      </c>
      <c r="E48" s="28"/>
      <c r="F48" s="12">
        <f t="shared" si="15"/>
        <v>0.101527367714311</v>
      </c>
      <c r="G48" s="28"/>
      <c r="H48" s="12">
        <f t="shared" si="16"/>
        <v>0.128948498783438</v>
      </c>
      <c r="I48" s="36"/>
    </row>
    <row r="49" ht="14.25" spans="1:9">
      <c r="A49" s="26" t="s">
        <v>11</v>
      </c>
      <c r="B49" s="12">
        <f t="shared" si="13"/>
        <v>0.143505293012331</v>
      </c>
      <c r="C49" s="29"/>
      <c r="D49" s="12">
        <f t="shared" si="14"/>
        <v>0.141673576214934</v>
      </c>
      <c r="E49" s="28"/>
      <c r="F49" s="12">
        <f t="shared" si="15"/>
        <v>0.119095424982708</v>
      </c>
      <c r="G49" s="28"/>
      <c r="H49" s="12">
        <f t="shared" si="16"/>
        <v>0.133323957858458</v>
      </c>
      <c r="I49" s="36"/>
    </row>
    <row r="50" ht="14.25" spans="1:9">
      <c r="A50" s="26" t="s">
        <v>12</v>
      </c>
      <c r="B50" s="12">
        <f t="shared" si="13"/>
        <v>0.176670630439529</v>
      </c>
      <c r="C50" s="29"/>
      <c r="D50" s="12">
        <f t="shared" si="14"/>
        <v>0.122822002563297</v>
      </c>
      <c r="E50" s="28"/>
      <c r="F50" s="12">
        <f t="shared" si="15"/>
        <v>0.137921531795795</v>
      </c>
      <c r="G50" s="28"/>
      <c r="H50" s="12">
        <f t="shared" si="16"/>
        <v>0.139959019933185</v>
      </c>
      <c r="I50" s="36"/>
    </row>
    <row r="51" ht="14.25" spans="1:9">
      <c r="A51" s="26" t="s">
        <v>13</v>
      </c>
      <c r="B51" s="12">
        <f t="shared" si="13"/>
        <v>0.142462670031431</v>
      </c>
      <c r="C51" s="29"/>
      <c r="D51" s="12">
        <f t="shared" si="14"/>
        <v>0.0904671876448104</v>
      </c>
      <c r="E51" s="28"/>
      <c r="F51" s="12">
        <f t="shared" si="15"/>
        <v>0.0925631223859609</v>
      </c>
      <c r="G51" s="28"/>
      <c r="H51" s="12">
        <f t="shared" si="16"/>
        <v>0.110618434852225</v>
      </c>
      <c r="I51" s="36"/>
    </row>
    <row r="52" ht="14.25" spans="1:9">
      <c r="A52" s="26" t="s">
        <v>14</v>
      </c>
      <c r="B52" s="12"/>
      <c r="C52" s="29"/>
      <c r="D52" s="12">
        <f t="shared" si="14"/>
        <v>0.108642751328174</v>
      </c>
      <c r="E52" s="28"/>
      <c r="F52" s="12">
        <f t="shared" si="15"/>
        <v>0.145767708487794</v>
      </c>
      <c r="G52" s="28"/>
      <c r="H52" s="12">
        <f t="shared" si="16"/>
        <v>0.131615111440569</v>
      </c>
      <c r="I52" s="36"/>
    </row>
    <row r="53" ht="14.25" spans="1:9">
      <c r="A53" s="26" t="s">
        <v>15</v>
      </c>
      <c r="B53" s="12">
        <f t="shared" si="13"/>
        <v>0.19043087801332</v>
      </c>
      <c r="C53" s="29"/>
      <c r="D53" s="12">
        <f t="shared" si="14"/>
        <v>0.116277758471231</v>
      </c>
      <c r="E53" s="28"/>
      <c r="F53" s="12">
        <f t="shared" si="15"/>
        <v>0.12400105610674</v>
      </c>
      <c r="G53" s="28"/>
      <c r="H53" s="12">
        <f t="shared" si="16"/>
        <v>0.114118829700201</v>
      </c>
      <c r="I53" s="36"/>
    </row>
    <row r="54" ht="14.25" spans="1:9">
      <c r="A54" s="26" t="s">
        <v>16</v>
      </c>
      <c r="B54" s="12">
        <f t="shared" si="13"/>
        <v>0.145136105029189</v>
      </c>
      <c r="C54" s="29"/>
      <c r="D54" s="12">
        <f t="shared" si="14"/>
        <v>0.115153841425672</v>
      </c>
      <c r="E54" s="28"/>
      <c r="F54" s="12">
        <f t="shared" si="15"/>
        <v>0.0845663355715284</v>
      </c>
      <c r="G54" s="28"/>
      <c r="H54" s="12">
        <f t="shared" si="16"/>
        <v>0.0787550117483067</v>
      </c>
      <c r="I54" s="36"/>
    </row>
    <row r="55" ht="14.25" spans="1:9">
      <c r="A55" s="27" t="s">
        <v>17</v>
      </c>
      <c r="B55" s="12">
        <f t="shared" si="13"/>
        <v>0.0883202544735584</v>
      </c>
      <c r="C55" s="30"/>
      <c r="D55" s="12">
        <f t="shared" si="14"/>
        <v>0.0665799176671616</v>
      </c>
      <c r="E55" s="28"/>
      <c r="F55" s="12">
        <f t="shared" si="15"/>
        <v>0.0338426943000785</v>
      </c>
      <c r="G55" s="28"/>
      <c r="H55" s="12">
        <f t="shared" si="16"/>
        <v>0.0356337585047498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opLeftCell="A15"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10" t="s">
        <v>22</v>
      </c>
      <c r="C2" s="32" t="s">
        <v>6</v>
      </c>
      <c r="D2" s="10" t="s">
        <v>22</v>
      </c>
      <c r="E2" s="32" t="s">
        <v>6</v>
      </c>
      <c r="F2" s="10" t="s">
        <v>22</v>
      </c>
      <c r="G2" s="32" t="s">
        <v>6</v>
      </c>
      <c r="H2" s="33" t="s">
        <v>22</v>
      </c>
      <c r="I2" s="32" t="s">
        <v>6</v>
      </c>
    </row>
    <row r="3" spans="1:9">
      <c r="A3" s="26" t="s">
        <v>7</v>
      </c>
      <c r="B3" s="12">
        <v>3691773.52</v>
      </c>
      <c r="C3" s="13">
        <v>714156.42</v>
      </c>
      <c r="D3" s="29">
        <v>2960637.93</v>
      </c>
      <c r="E3" s="17">
        <v>4862161</v>
      </c>
      <c r="F3" s="18">
        <v>4150041.63</v>
      </c>
      <c r="G3" s="17">
        <v>2267374.77</v>
      </c>
      <c r="H3" s="29">
        <v>723095.89</v>
      </c>
      <c r="I3" s="36">
        <v>1599820.5</v>
      </c>
    </row>
    <row r="4" spans="1:9">
      <c r="A4" s="26" t="s">
        <v>8</v>
      </c>
      <c r="B4" s="16">
        <v>3864335.79</v>
      </c>
      <c r="C4" s="17">
        <v>734768</v>
      </c>
      <c r="D4" s="29">
        <v>3556122.91</v>
      </c>
      <c r="E4" s="17">
        <v>4009038.79</v>
      </c>
      <c r="F4" s="18">
        <v>5432524.87</v>
      </c>
      <c r="G4" s="17">
        <v>2536239.14</v>
      </c>
      <c r="H4" s="29">
        <v>1129312.97</v>
      </c>
      <c r="I4" s="36">
        <v>1592076.57</v>
      </c>
    </row>
    <row r="5" spans="1:9">
      <c r="A5" s="26" t="s">
        <v>9</v>
      </c>
      <c r="B5" s="16">
        <v>5730446.27</v>
      </c>
      <c r="C5" s="17">
        <v>582733.5</v>
      </c>
      <c r="D5" s="29">
        <v>6863727.12</v>
      </c>
      <c r="E5" s="17">
        <v>2404310.93</v>
      </c>
      <c r="F5" s="18">
        <v>7162518.81</v>
      </c>
      <c r="G5" s="17">
        <v>2081750.27</v>
      </c>
      <c r="H5" s="29">
        <v>1318896.25</v>
      </c>
      <c r="I5" s="36">
        <v>1475082.04</v>
      </c>
    </row>
    <row r="6" spans="1:9">
      <c r="A6" s="26" t="s">
        <v>10</v>
      </c>
      <c r="B6" s="18"/>
      <c r="C6" s="17"/>
      <c r="D6" s="29">
        <v>570072.5</v>
      </c>
      <c r="E6" s="17">
        <v>2860570.43</v>
      </c>
      <c r="F6" s="18">
        <v>199006.18</v>
      </c>
      <c r="G6" s="17">
        <v>1845781.78</v>
      </c>
      <c r="H6" s="29">
        <v>73245.75</v>
      </c>
      <c r="I6" s="36">
        <v>1452970.75</v>
      </c>
    </row>
    <row r="7" spans="1:9">
      <c r="A7" s="26" t="s">
        <v>11</v>
      </c>
      <c r="B7" s="16">
        <v>192487.57</v>
      </c>
      <c r="C7" s="17">
        <v>647454</v>
      </c>
      <c r="D7" s="29">
        <v>359983.37</v>
      </c>
      <c r="E7" s="17">
        <v>2874482.9</v>
      </c>
      <c r="F7" s="18">
        <v>119830.08</v>
      </c>
      <c r="G7" s="17">
        <v>1890861.45</v>
      </c>
      <c r="H7" s="29">
        <v>65896.48</v>
      </c>
      <c r="I7" s="36">
        <v>1395001.88</v>
      </c>
    </row>
    <row r="8" spans="1:9">
      <c r="A8" s="26" t="s">
        <v>12</v>
      </c>
      <c r="B8" s="16">
        <v>170607.92</v>
      </c>
      <c r="C8" s="17">
        <v>626369</v>
      </c>
      <c r="D8" s="29">
        <v>281574.64</v>
      </c>
      <c r="E8" s="17">
        <v>3095113.75</v>
      </c>
      <c r="F8" s="18">
        <v>70117.15</v>
      </c>
      <c r="G8" s="17">
        <v>2036508.13</v>
      </c>
      <c r="H8" s="29">
        <v>36586.39</v>
      </c>
      <c r="I8" s="36">
        <v>1237096.89</v>
      </c>
    </row>
    <row r="9" spans="1:9">
      <c r="A9" s="26" t="s">
        <v>13</v>
      </c>
      <c r="B9" s="16">
        <v>34164</v>
      </c>
      <c r="C9" s="17">
        <v>512648.44</v>
      </c>
      <c r="D9" s="29">
        <v>82482.76</v>
      </c>
      <c r="E9" s="17">
        <v>2690879.15</v>
      </c>
      <c r="F9" s="18">
        <v>274734.3</v>
      </c>
      <c r="G9" s="17">
        <v>1831896</v>
      </c>
      <c r="H9" s="29">
        <v>16669.47</v>
      </c>
      <c r="I9" s="36">
        <v>1321107</v>
      </c>
    </row>
    <row r="10" spans="1:9">
      <c r="A10" s="26" t="s">
        <v>14</v>
      </c>
      <c r="B10" s="18"/>
      <c r="C10" s="17"/>
      <c r="D10" s="29">
        <v>259445</v>
      </c>
      <c r="E10" s="17">
        <v>2775637.5</v>
      </c>
      <c r="F10" s="18">
        <v>129403.52</v>
      </c>
      <c r="G10" s="17">
        <v>1802235.87</v>
      </c>
      <c r="H10" s="29">
        <v>66994</v>
      </c>
      <c r="I10" s="36">
        <v>1316630.91</v>
      </c>
    </row>
    <row r="11" spans="1:9">
      <c r="A11" s="26" t="s">
        <v>15</v>
      </c>
      <c r="B11" s="16">
        <v>263279.5</v>
      </c>
      <c r="C11" s="17">
        <v>592783.67</v>
      </c>
      <c r="D11" s="29">
        <v>381838.25</v>
      </c>
      <c r="E11" s="17">
        <v>2988664</v>
      </c>
      <c r="F11" s="18">
        <v>124667.98</v>
      </c>
      <c r="G11" s="17">
        <v>2130757.31</v>
      </c>
      <c r="H11" s="29">
        <v>61347.98</v>
      </c>
      <c r="I11" s="36">
        <v>1403015.91</v>
      </c>
    </row>
    <row r="12" spans="1:9">
      <c r="A12" s="26" t="s">
        <v>16</v>
      </c>
      <c r="B12" s="16">
        <v>64522.06</v>
      </c>
      <c r="C12" s="17">
        <v>434085.5</v>
      </c>
      <c r="D12" s="29">
        <v>369023.91</v>
      </c>
      <c r="E12" s="17">
        <v>2768338</v>
      </c>
      <c r="F12" s="18">
        <v>22136.44</v>
      </c>
      <c r="G12" s="17">
        <v>1968774.89</v>
      </c>
      <c r="H12" s="29">
        <v>24791.09</v>
      </c>
      <c r="I12" s="36">
        <v>1428212.53</v>
      </c>
    </row>
    <row r="13" ht="14.25" spans="1:9">
      <c r="A13" s="27" t="s">
        <v>17</v>
      </c>
      <c r="B13" s="21">
        <v>17689.5</v>
      </c>
      <c r="C13" s="22">
        <v>401079.08</v>
      </c>
      <c r="D13" s="30">
        <v>275855.87</v>
      </c>
      <c r="E13" s="22">
        <v>3366249.69</v>
      </c>
      <c r="F13" s="39">
        <v>7664.24</v>
      </c>
      <c r="G13" s="22">
        <v>2235262.53</v>
      </c>
      <c r="H13" s="30">
        <v>20504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2.36832537348018</v>
      </c>
      <c r="C17" s="12">
        <f>C3/AVERAGE($C$3:$C$13)</f>
        <v>1.22518351000911</v>
      </c>
      <c r="D17" s="12">
        <f>D3/AVERAGE($D$3:$D$13)</f>
        <v>2.04044221814727</v>
      </c>
      <c r="E17" s="12">
        <f>E3/AVERAGE($E$3:$E$13)</f>
        <v>1.54152135079016</v>
      </c>
      <c r="F17" s="12">
        <f>F3/AVERAGE($F$3:$F$13)</f>
        <v>2.5801940531764</v>
      </c>
      <c r="G17" s="12">
        <f>G3/AVERAGE($G$3:$G$13)</f>
        <v>1.10225107706319</v>
      </c>
      <c r="H17" s="12">
        <f>H3/AVERAGE($H$3:$H$13)</f>
        <v>2.24859758543953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2.47902653115746</v>
      </c>
      <c r="C18" s="12">
        <f>C4/AVERAGE($C$3:$C$13)</f>
        <v>1.26054406579776</v>
      </c>
      <c r="D18" s="12">
        <f>D4/AVERAGE($D$3:$D$13)</f>
        <v>2.45084454433262</v>
      </c>
      <c r="E18" s="12">
        <f>E4/AVERAGE($E$3:$E$13)</f>
        <v>1.2710436554715</v>
      </c>
      <c r="F18" s="12">
        <f>F4/AVERAGE($F$3:$F$13)</f>
        <v>3.37754885685494</v>
      </c>
      <c r="G18" s="12">
        <f>G4/AVERAGE($G$3:$G$13)</f>
        <v>1.23295555756529</v>
      </c>
      <c r="H18" s="12">
        <f>H4/AVERAGE($H$3:$H$13)</f>
        <v>3.51180314072528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3.67616302275386</v>
      </c>
      <c r="C19" s="12">
        <f>C5/AVERAGE($C$3:$C$13)</f>
        <v>0.999718625969775</v>
      </c>
      <c r="D19" s="12">
        <f>D5/AVERAGE($D$3:$D$13)</f>
        <v>4.73041247211554</v>
      </c>
      <c r="E19" s="12">
        <f>E5/AVERAGE($E$3:$E$13)</f>
        <v>0.762273530747572</v>
      </c>
      <c r="F19" s="12">
        <f>F5/AVERAGE($F$3:$F$13)</f>
        <v>4.45313326635861</v>
      </c>
      <c r="G19" s="12">
        <f>G5/AVERAGE($G$3:$G$13)</f>
        <v>1.01201244172091</v>
      </c>
      <c r="H19" s="12">
        <f>H5/AVERAGE($H$3:$H$13)</f>
        <v>4.10134667366903</v>
      </c>
      <c r="I19" s="12">
        <f>I5/AVERAGE($I$3:$I$13)</f>
        <v>1.0223705201442</v>
      </c>
    </row>
    <row r="20" spans="1:9">
      <c r="A20" s="26" t="s">
        <v>10</v>
      </c>
      <c r="B20" s="12"/>
      <c r="C20" s="12"/>
      <c r="D20" s="12">
        <f>D6/AVERAGE($D$3:$D$13)</f>
        <v>0.392888297693584</v>
      </c>
      <c r="E20" s="12">
        <f>E6/AVERAGE($E$3:$E$13)</f>
        <v>0.906928090880575</v>
      </c>
      <c r="F20" s="12">
        <f>F6/AVERAGE($F$3:$F$13)</f>
        <v>0.123727569012688</v>
      </c>
      <c r="G20" s="12">
        <f>G6/AVERAGE($G$3:$G$13)</f>
        <v>0.897299812076771</v>
      </c>
      <c r="H20" s="12">
        <f>H6/AVERAGE($H$3:$H$13)</f>
        <v>0.227770920664073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0.12348352184685</v>
      </c>
      <c r="C21" s="12">
        <f>C7/AVERAGE($C$3:$C$13)</f>
        <v>1.1107510092669</v>
      </c>
      <c r="D21" s="12">
        <f>D7/AVERAGE($D$3:$D$13)</f>
        <v>0.248096958610176</v>
      </c>
      <c r="E21" s="12">
        <f>E7/AVERAGE($E$3:$E$13)</f>
        <v>0.911338962825627</v>
      </c>
      <c r="F21" s="12">
        <f>F7/AVERAGE($F$3:$F$13)</f>
        <v>0.0745016285071946</v>
      </c>
      <c r="G21" s="12">
        <f>G7/AVERAGE($G$3:$G$13)</f>
        <v>0.9192146342176</v>
      </c>
      <c r="H21" s="12">
        <f>H7/AVERAGE($H$3:$H$13)</f>
        <v>0.204917035024171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0.109447414274935</v>
      </c>
      <c r="C22" s="12">
        <f>C8/AVERAGE($C$3:$C$13)</f>
        <v>1.07457826953498</v>
      </c>
      <c r="D22" s="12">
        <f>D8/AVERAGE($D$3:$D$13)</f>
        <v>0.194058441660111</v>
      </c>
      <c r="E22" s="12">
        <f>E8/AVERAGE($E$3:$E$13)</f>
        <v>0.981288757971855</v>
      </c>
      <c r="F22" s="12">
        <f>F8/AVERAGE($F$3:$F$13)</f>
        <v>0.0435937442525553</v>
      </c>
      <c r="G22" s="12">
        <f>G8/AVERAGE($G$3:$G$13)</f>
        <v>0.990018637166207</v>
      </c>
      <c r="H22" s="12">
        <f>H8/AVERAGE($H$3:$H$13)</f>
        <v>0.113772003618979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0.0219166933240197</v>
      </c>
      <c r="C23" s="12">
        <f>C9/AVERAGE($C$3:$C$13)</f>
        <v>0.879482978140691</v>
      </c>
      <c r="D23" s="12">
        <f>D9/AVERAGE($D$3:$D$13)</f>
        <v>0.0568462979102982</v>
      </c>
      <c r="E23" s="12">
        <f>E9/AVERAGE($E$3:$E$13)</f>
        <v>0.853128405686499</v>
      </c>
      <c r="F23" s="12">
        <f>F9/AVERAGE($F$3:$F$13)</f>
        <v>0.170809806325625</v>
      </c>
      <c r="G23" s="12">
        <f>G9/AVERAGE($G$3:$G$13)</f>
        <v>0.890549443252272</v>
      </c>
      <c r="H23" s="12">
        <f>H9/AVERAGE($H$3:$H$13)</f>
        <v>0.0518367349488829</v>
      </c>
      <c r="I23" s="12">
        <f>I9/AVERAGE($I$3:$I$13)</f>
        <v>0.915651342861004</v>
      </c>
    </row>
    <row r="24" spans="1:9">
      <c r="A24" s="26" t="s">
        <v>14</v>
      </c>
      <c r="B24" s="12"/>
      <c r="C24" s="12"/>
      <c r="D24" s="12">
        <f>D10/AVERAGE($D$3:$D$13)</f>
        <v>0.178806913848874</v>
      </c>
      <c r="E24" s="12">
        <f>E10/AVERAGE($E$3:$E$13)</f>
        <v>0.880000573470072</v>
      </c>
      <c r="F24" s="12">
        <f>F10/AVERAGE($F$3:$F$13)</f>
        <v>0.0804536972232959</v>
      </c>
      <c r="G24" s="12">
        <f>G10/AVERAGE($G$3:$G$13)</f>
        <v>0.876130604923955</v>
      </c>
      <c r="H24" s="12">
        <f>H10/AVERAGE($H$3:$H$13)</f>
        <v>0.208329972168609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0.168897554736016</v>
      </c>
      <c r="C25" s="12">
        <f>C11/AVERAGE($C$3:$C$13)</f>
        <v>1.01696037051194</v>
      </c>
      <c r="D25" s="12">
        <f>D11/AVERAGE($D$3:$D$13)</f>
        <v>0.263159124561871</v>
      </c>
      <c r="E25" s="12">
        <f>E11/AVERAGE($E$3:$E$13)</f>
        <v>0.947539451354638</v>
      </c>
      <c r="F25" s="12">
        <f>F11/AVERAGE($F$3:$F$13)</f>
        <v>0.077509482866926</v>
      </c>
      <c r="G25" s="12">
        <f>G11/AVERAGE($G$3:$G$13)</f>
        <v>1.0358364973373</v>
      </c>
      <c r="H25" s="12">
        <f>H11/AVERAGE($H$3:$H$13)</f>
        <v>0.190772650774702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0.0413918218491394</v>
      </c>
      <c r="C26" s="12">
        <f>C12/AVERAGE($C$3:$C$13)</f>
        <v>0.744702955319031</v>
      </c>
      <c r="D26" s="12">
        <f>D12/AVERAGE($D$3:$D$13)</f>
        <v>0.25432760887103</v>
      </c>
      <c r="E26" s="12">
        <f>E12/AVERAGE($E$3:$E$13)</f>
        <v>0.877686307220951</v>
      </c>
      <c r="F26" s="12">
        <f>F12/AVERAGE($F$3:$F$13)</f>
        <v>0.0137628284096264</v>
      </c>
      <c r="G26" s="12">
        <f>G12/AVERAGE($G$3:$G$13)</f>
        <v>0.95709111334844</v>
      </c>
      <c r="H26" s="12">
        <f>H12/AVERAGE($H$3:$H$13)</f>
        <v>0.0770923827466562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0.011348066577545</v>
      </c>
      <c r="C27" s="12">
        <f>C13/AVERAGE($C$3:$C$13)</f>
        <v>0.688078215449809</v>
      </c>
      <c r="D27" s="12">
        <f>D13/AVERAGE($D$3:$D$13)</f>
        <v>0.190117122248631</v>
      </c>
      <c r="E27" s="12">
        <f>E13/AVERAGE($E$3:$E$13)</f>
        <v>1.06725091358056</v>
      </c>
      <c r="F27" s="12">
        <f>F13/AVERAGE($F$3:$F$13)</f>
        <v>0.00476506701213903</v>
      </c>
      <c r="G27" s="12">
        <f>G13/AVERAGE($G$3:$G$13)</f>
        <v>1.08664018132807</v>
      </c>
      <c r="H27" s="12">
        <f>H13/AVERAGE($H$3:$H$13)</f>
        <v>0.0637609002200967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1.93303725860836</v>
      </c>
      <c r="C31" s="28"/>
      <c r="D31" s="12">
        <f t="shared" si="0"/>
        <v>1.32365485375948</v>
      </c>
      <c r="E31" s="28"/>
      <c r="F31" s="12">
        <f t="shared" si="0"/>
        <v>2.34084058239345</v>
      </c>
      <c r="G31" s="28"/>
      <c r="H31" s="12">
        <f t="shared" ref="H31:H41" si="1">H17/I17</f>
        <v>2.02790842504857</v>
      </c>
      <c r="I31" s="38"/>
      <c r="K31" s="1">
        <f>AVERAGE(B31,D31,F31,H31)</f>
        <v>1.90636027995246</v>
      </c>
    </row>
    <row r="32" ht="14.25" spans="1:11">
      <c r="A32" s="26" t="s">
        <v>8</v>
      </c>
      <c r="B32" s="12">
        <f t="shared" ref="B32:F32" si="2">B18/C18</f>
        <v>1.96663218559405</v>
      </c>
      <c r="C32" s="29"/>
      <c r="D32" s="12">
        <f t="shared" si="2"/>
        <v>1.92821429364947</v>
      </c>
      <c r="E32" s="29"/>
      <c r="F32" s="12">
        <f t="shared" si="2"/>
        <v>2.73939221582696</v>
      </c>
      <c r="G32" s="29"/>
      <c r="H32" s="12">
        <f t="shared" si="1"/>
        <v>3.18254145157584</v>
      </c>
      <c r="I32" s="36"/>
      <c r="K32" s="1">
        <f t="shared" ref="K32:K41" si="3">AVERAGE(B32,D32,F32,H32)</f>
        <v>2.45419503666158</v>
      </c>
    </row>
    <row r="33" ht="14.25" spans="1:11">
      <c r="A33" s="26" t="s">
        <v>9</v>
      </c>
      <c r="B33" s="12">
        <f t="shared" ref="B33:F33" si="4">B19/C19</f>
        <v>3.67719769068802</v>
      </c>
      <c r="C33" s="29"/>
      <c r="D33" s="12">
        <f t="shared" si="4"/>
        <v>6.2056627723599</v>
      </c>
      <c r="E33" s="29"/>
      <c r="F33" s="12">
        <f t="shared" si="4"/>
        <v>4.4002752167613</v>
      </c>
      <c r="G33" s="29"/>
      <c r="H33" s="12">
        <f t="shared" si="1"/>
        <v>4.01160498357341</v>
      </c>
      <c r="I33" s="36"/>
      <c r="K33" s="1">
        <f t="shared" si="3"/>
        <v>4.57368516584566</v>
      </c>
    </row>
    <row r="34" spans="1:11">
      <c r="A34" s="26" t="s">
        <v>10</v>
      </c>
      <c r="B34" s="12"/>
      <c r="C34" s="29"/>
      <c r="D34" s="12">
        <f t="shared" ref="B34:F34" si="5">D20/E20</f>
        <v>0.433207772087103</v>
      </c>
      <c r="E34" s="29"/>
      <c r="F34" s="12">
        <f t="shared" si="5"/>
        <v>0.137888771787798</v>
      </c>
      <c r="G34" s="29"/>
      <c r="H34" s="12">
        <f t="shared" si="1"/>
        <v>0.226177428847881</v>
      </c>
      <c r="I34" s="36"/>
      <c r="K34" s="1">
        <f t="shared" si="3"/>
        <v>0.265757990907594</v>
      </c>
    </row>
    <row r="35" ht="14.25" spans="1:11">
      <c r="A35" s="26" t="s">
        <v>11</v>
      </c>
      <c r="B35" s="12">
        <f t="shared" ref="B35:F35" si="6">B21/C21</f>
        <v>0.111171199320673</v>
      </c>
      <c r="C35" s="29"/>
      <c r="D35" s="12">
        <f t="shared" si="6"/>
        <v>0.272233459481361</v>
      </c>
      <c r="E35" s="29"/>
      <c r="F35" s="12">
        <f t="shared" si="6"/>
        <v>0.0810492193377748</v>
      </c>
      <c r="G35" s="29"/>
      <c r="H35" s="12">
        <f t="shared" si="1"/>
        <v>0.211939120380285</v>
      </c>
      <c r="I35" s="36"/>
      <c r="K35" s="1">
        <f t="shared" si="3"/>
        <v>0.169098249630023</v>
      </c>
    </row>
    <row r="36" ht="14.25" spans="1:11">
      <c r="A36" s="26" t="s">
        <v>12</v>
      </c>
      <c r="B36" s="12">
        <f t="shared" ref="B36:F36" si="7">B22/C22</f>
        <v>0.101851505262896</v>
      </c>
      <c r="C36" s="29"/>
      <c r="D36" s="12">
        <f t="shared" si="7"/>
        <v>0.197758753561179</v>
      </c>
      <c r="E36" s="29"/>
      <c r="F36" s="12">
        <f t="shared" si="7"/>
        <v>0.044033256159032</v>
      </c>
      <c r="G36" s="29"/>
      <c r="H36" s="12">
        <f t="shared" si="1"/>
        <v>0.13269041377826</v>
      </c>
      <c r="I36" s="36"/>
      <c r="K36" s="1">
        <f t="shared" si="3"/>
        <v>0.119083482190342</v>
      </c>
    </row>
    <row r="37" ht="14.25" spans="1:11">
      <c r="A37" s="26" t="s">
        <v>13</v>
      </c>
      <c r="B37" s="12">
        <f t="shared" ref="B37:F37" si="8">B23/C23</f>
        <v>0.0249199744267406</v>
      </c>
      <c r="C37" s="29"/>
      <c r="D37" s="12">
        <f t="shared" si="8"/>
        <v>0.0666327571926935</v>
      </c>
      <c r="E37" s="29"/>
      <c r="F37" s="12">
        <f t="shared" si="8"/>
        <v>0.191802720915562</v>
      </c>
      <c r="G37" s="29"/>
      <c r="H37" s="12">
        <f t="shared" si="1"/>
        <v>0.0566118701763885</v>
      </c>
      <c r="I37" s="36"/>
      <c r="K37" s="1">
        <f t="shared" si="3"/>
        <v>0.0849918306778462</v>
      </c>
    </row>
    <row r="38" spans="1:11">
      <c r="A38" s="26" t="s">
        <v>14</v>
      </c>
      <c r="B38" s="12"/>
      <c r="C38" s="29"/>
      <c r="D38" s="12">
        <f t="shared" ref="B38:F38" si="9">D24/E24</f>
        <v>0.203189542415628</v>
      </c>
      <c r="E38" s="29"/>
      <c r="F38" s="12">
        <f t="shared" si="9"/>
        <v>0.0918284291989537</v>
      </c>
      <c r="G38" s="29"/>
      <c r="H38" s="12">
        <f t="shared" si="1"/>
        <v>0.228294561783192</v>
      </c>
      <c r="I38" s="36"/>
      <c r="K38" s="1">
        <f t="shared" si="3"/>
        <v>0.174437511132591</v>
      </c>
    </row>
    <row r="39" ht="14.25" spans="1:11">
      <c r="A39" s="26" t="s">
        <v>15</v>
      </c>
      <c r="B39" s="12">
        <f t="shared" ref="B39:F39" si="10">B25/C25</f>
        <v>0.166080763452948</v>
      </c>
      <c r="C39" s="29"/>
      <c r="D39" s="12">
        <f t="shared" si="10"/>
        <v>0.277728936970011</v>
      </c>
      <c r="E39" s="29"/>
      <c r="F39" s="12">
        <f t="shared" si="10"/>
        <v>0.074827912577101</v>
      </c>
      <c r="G39" s="29"/>
      <c r="H39" s="12">
        <f t="shared" si="1"/>
        <v>0.196183001800657</v>
      </c>
      <c r="I39" s="36"/>
      <c r="K39" s="1">
        <f t="shared" si="3"/>
        <v>0.178705153700179</v>
      </c>
    </row>
    <row r="40" ht="14.25" spans="1:11">
      <c r="A40" s="26" t="s">
        <v>16</v>
      </c>
      <c r="B40" s="12">
        <f t="shared" ref="B40:F40" si="11">B26/C26</f>
        <v>0.0555816538037064</v>
      </c>
      <c r="C40" s="29"/>
      <c r="D40" s="12">
        <f t="shared" si="11"/>
        <v>0.289770510008658</v>
      </c>
      <c r="E40" s="29"/>
      <c r="F40" s="12">
        <f t="shared" si="11"/>
        <v>0.0143798518423981</v>
      </c>
      <c r="G40" s="29"/>
      <c r="H40" s="12">
        <f t="shared" si="1"/>
        <v>0.0778800975901036</v>
      </c>
      <c r="I40" s="36"/>
      <c r="K40" s="1">
        <f t="shared" si="3"/>
        <v>0.109403028311217</v>
      </c>
    </row>
    <row r="41" ht="14.25" spans="1:11">
      <c r="A41" s="27" t="s">
        <v>17</v>
      </c>
      <c r="B41" s="12">
        <f t="shared" ref="B41:F41" si="12">B27/C27</f>
        <v>0.0164924078727395</v>
      </c>
      <c r="C41" s="30"/>
      <c r="D41" s="12">
        <f t="shared" si="12"/>
        <v>0.17813723073874</v>
      </c>
      <c r="E41" s="30"/>
      <c r="F41" s="12">
        <f t="shared" si="12"/>
        <v>0.00438513787177948</v>
      </c>
      <c r="G41" s="30"/>
      <c r="H41" s="12">
        <f t="shared" si="1"/>
        <v>0.0557594347465291</v>
      </c>
      <c r="I41" s="37"/>
      <c r="K41" s="1">
        <f t="shared" si="3"/>
        <v>0.063693552807447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B31/SUM($B$17:$B$27)</f>
        <v>0.214781917623151</v>
      </c>
      <c r="C45" s="28"/>
      <c r="D45" s="12">
        <f t="shared" ref="D45:D55" si="14">D31/SUM($D$17:$D$27)</f>
        <v>0.12033225943268</v>
      </c>
      <c r="E45" s="28"/>
      <c r="F45" s="12">
        <f t="shared" ref="F45:F55" si="15">F31/SUM($F$17:$F$27)</f>
        <v>0.212803689308495</v>
      </c>
      <c r="G45" s="28"/>
      <c r="H45" s="12">
        <f t="shared" ref="H45:H55" si="16">H31/SUM($H$17:$H$27)</f>
        <v>0.184355311368052</v>
      </c>
      <c r="I45" s="38"/>
    </row>
    <row r="46" ht="14.25" spans="1:9">
      <c r="A46" s="26" t="s">
        <v>8</v>
      </c>
      <c r="B46" s="12">
        <f t="shared" si="13"/>
        <v>0.218514687288228</v>
      </c>
      <c r="C46" s="29"/>
      <c r="D46" s="12">
        <f t="shared" si="14"/>
        <v>0.175292208513588</v>
      </c>
      <c r="E46" s="28"/>
      <c r="F46" s="12">
        <f t="shared" si="15"/>
        <v>0.249035655984269</v>
      </c>
      <c r="G46" s="28"/>
      <c r="H46" s="12">
        <f t="shared" si="16"/>
        <v>0.289321950143258</v>
      </c>
      <c r="I46" s="36"/>
    </row>
    <row r="47" ht="14.25" spans="1:9">
      <c r="A47" s="26" t="s">
        <v>9</v>
      </c>
      <c r="B47" s="12">
        <f t="shared" si="13"/>
        <v>0.408577521187558</v>
      </c>
      <c r="C47" s="29"/>
      <c r="D47" s="12">
        <f t="shared" si="14"/>
        <v>0.564151161123627</v>
      </c>
      <c r="E47" s="28"/>
      <c r="F47" s="12">
        <f t="shared" si="15"/>
        <v>0.400025019705573</v>
      </c>
      <c r="G47" s="28"/>
      <c r="H47" s="12">
        <f t="shared" si="16"/>
        <v>0.364691362143037</v>
      </c>
      <c r="I47" s="36"/>
    </row>
    <row r="48" ht="14.25" spans="1:9">
      <c r="A48" s="26" t="s">
        <v>10</v>
      </c>
      <c r="B48" s="12"/>
      <c r="C48" s="29"/>
      <c r="D48" s="12">
        <f t="shared" si="14"/>
        <v>0.0393825247351912</v>
      </c>
      <c r="E48" s="28"/>
      <c r="F48" s="12">
        <f t="shared" si="15"/>
        <v>0.0125353428897998</v>
      </c>
      <c r="G48" s="28"/>
      <c r="H48" s="12">
        <f t="shared" si="16"/>
        <v>0.0205615844407164</v>
      </c>
      <c r="I48" s="36"/>
    </row>
    <row r="49" ht="14.25" spans="1:9">
      <c r="A49" s="26" t="s">
        <v>11</v>
      </c>
      <c r="B49" s="12">
        <f t="shared" si="13"/>
        <v>0.0123523554800748</v>
      </c>
      <c r="C49" s="29"/>
      <c r="D49" s="12">
        <f t="shared" si="14"/>
        <v>0.0247484963164873</v>
      </c>
      <c r="E49" s="28"/>
      <c r="F49" s="12">
        <f t="shared" si="15"/>
        <v>0.00736811084888862</v>
      </c>
      <c r="G49" s="28"/>
      <c r="H49" s="12">
        <f t="shared" si="16"/>
        <v>0.0192671927618441</v>
      </c>
      <c r="I49" s="36"/>
    </row>
    <row r="50" ht="14.25" spans="1:9">
      <c r="A50" s="26" t="s">
        <v>12</v>
      </c>
      <c r="B50" s="12">
        <f t="shared" si="13"/>
        <v>0.0113168339180995</v>
      </c>
      <c r="C50" s="29"/>
      <c r="D50" s="12">
        <f t="shared" si="14"/>
        <v>0.0179780685055617</v>
      </c>
      <c r="E50" s="28"/>
      <c r="F50" s="12">
        <f t="shared" si="15"/>
        <v>0.00400302328718473</v>
      </c>
      <c r="G50" s="28"/>
      <c r="H50" s="12">
        <f t="shared" si="16"/>
        <v>0.0120627648889327</v>
      </c>
      <c r="I50" s="36"/>
    </row>
    <row r="51" ht="14.25" spans="1:9">
      <c r="A51" s="26" t="s">
        <v>13</v>
      </c>
      <c r="B51" s="12">
        <f t="shared" si="13"/>
        <v>0.00276888604741562</v>
      </c>
      <c r="C51" s="29"/>
      <c r="D51" s="12">
        <f t="shared" si="14"/>
        <v>0.00605752338115395</v>
      </c>
      <c r="E51" s="28"/>
      <c r="F51" s="12">
        <f t="shared" si="15"/>
        <v>0.0174366109923238</v>
      </c>
      <c r="G51" s="28"/>
      <c r="H51" s="12">
        <f t="shared" si="16"/>
        <v>0.00514653365239895</v>
      </c>
      <c r="I51" s="36"/>
    </row>
    <row r="52" ht="14.25" spans="1:9">
      <c r="A52" s="26" t="s">
        <v>14</v>
      </c>
      <c r="B52" s="12"/>
      <c r="C52" s="29"/>
      <c r="D52" s="12">
        <f t="shared" si="14"/>
        <v>0.0184717765832389</v>
      </c>
      <c r="E52" s="28"/>
      <c r="F52" s="12">
        <f t="shared" si="15"/>
        <v>0.0083480390180867</v>
      </c>
      <c r="G52" s="28"/>
      <c r="H52" s="12">
        <f t="shared" si="16"/>
        <v>0.0207540510711993</v>
      </c>
      <c r="I52" s="36"/>
    </row>
    <row r="53" ht="14.25" spans="1:9">
      <c r="A53" s="26" t="s">
        <v>15</v>
      </c>
      <c r="B53" s="12">
        <f t="shared" si="13"/>
        <v>0.0184534181614387</v>
      </c>
      <c r="C53" s="29"/>
      <c r="D53" s="12">
        <f t="shared" si="14"/>
        <v>0.0252480851790919</v>
      </c>
      <c r="E53" s="28"/>
      <c r="F53" s="12">
        <f t="shared" si="15"/>
        <v>0.00680253750700918</v>
      </c>
      <c r="G53" s="28"/>
      <c r="H53" s="12">
        <f t="shared" si="16"/>
        <v>0.0178348183455143</v>
      </c>
      <c r="I53" s="36"/>
    </row>
    <row r="54" ht="14.25" spans="1:9">
      <c r="A54" s="26" t="s">
        <v>16</v>
      </c>
      <c r="B54" s="12">
        <f t="shared" si="13"/>
        <v>0.00617573931152293</v>
      </c>
      <c r="C54" s="29"/>
      <c r="D54" s="12">
        <f t="shared" si="14"/>
        <v>0.0263427736371507</v>
      </c>
      <c r="E54" s="28"/>
      <c r="F54" s="12">
        <f t="shared" si="15"/>
        <v>0.00130725925839983</v>
      </c>
      <c r="G54" s="28"/>
      <c r="H54" s="12">
        <f t="shared" si="16"/>
        <v>0.00708000887182759</v>
      </c>
      <c r="I54" s="36"/>
    </row>
    <row r="55" ht="14.25" spans="1:9">
      <c r="A55" s="27" t="s">
        <v>17</v>
      </c>
      <c r="B55" s="12">
        <f t="shared" si="13"/>
        <v>0.00183248976363772</v>
      </c>
      <c r="C55" s="30"/>
      <c r="D55" s="12">
        <f t="shared" si="14"/>
        <v>0.0161942937035218</v>
      </c>
      <c r="E55" s="28"/>
      <c r="F55" s="12">
        <f t="shared" si="15"/>
        <v>0.000398648897434498</v>
      </c>
      <c r="G55" s="28"/>
      <c r="H55" s="12">
        <f t="shared" si="16"/>
        <v>0.00506903952241173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topLeftCell="A25" workbookViewId="0">
      <selection activeCell="B52" sqref="B52"/>
    </sheetView>
  </sheetViews>
  <sheetFormatPr defaultColWidth="9" defaultRowHeight="13.5"/>
  <cols>
    <col min="1" max="1" width="28.7083333333333" style="1" customWidth="1"/>
    <col min="2" max="8" width="19.1416666666667" style="2" customWidth="1"/>
    <col min="9" max="9" width="19.1416666666667" style="3" customWidth="1"/>
    <col min="10" max="16384" width="9.14166666666667" style="1"/>
  </cols>
  <sheetData>
    <row r="1" spans="1:9">
      <c r="A1" s="4" t="s">
        <v>0</v>
      </c>
      <c r="B1" s="5" t="s">
        <v>1</v>
      </c>
      <c r="C1" s="6"/>
      <c r="D1" s="5" t="s">
        <v>2</v>
      </c>
      <c r="E1" s="6"/>
      <c r="F1" s="5" t="s">
        <v>3</v>
      </c>
      <c r="G1" s="6"/>
      <c r="H1" s="31" t="s">
        <v>4</v>
      </c>
      <c r="I1" s="6"/>
    </row>
    <row r="2" ht="14.25" spans="1:9">
      <c r="A2" s="7"/>
      <c r="B2" s="8" t="s">
        <v>23</v>
      </c>
      <c r="C2" s="9" t="s">
        <v>6</v>
      </c>
      <c r="D2" s="10" t="s">
        <v>23</v>
      </c>
      <c r="E2" s="32" t="s">
        <v>6</v>
      </c>
      <c r="F2" s="10" t="s">
        <v>23</v>
      </c>
      <c r="G2" s="32" t="s">
        <v>6</v>
      </c>
      <c r="H2" s="33" t="s">
        <v>23</v>
      </c>
      <c r="I2" s="32" t="s">
        <v>6</v>
      </c>
    </row>
    <row r="3" spans="1:9">
      <c r="A3" s="11" t="s">
        <v>7</v>
      </c>
      <c r="B3" s="12">
        <v>2311299.47</v>
      </c>
      <c r="C3" s="13">
        <v>714156.42</v>
      </c>
      <c r="D3" s="14">
        <v>1294298.98</v>
      </c>
      <c r="E3" s="17">
        <v>4862161</v>
      </c>
      <c r="F3" s="19">
        <v>358299</v>
      </c>
      <c r="G3" s="17">
        <v>2267374.77</v>
      </c>
      <c r="H3" s="14">
        <v>1467469</v>
      </c>
      <c r="I3" s="36">
        <v>1599820.5</v>
      </c>
    </row>
    <row r="4" spans="1:9">
      <c r="A4" s="15" t="s">
        <v>8</v>
      </c>
      <c r="B4" s="16">
        <v>2937611.34</v>
      </c>
      <c r="C4" s="17">
        <v>734768</v>
      </c>
      <c r="D4" s="14">
        <v>1353069.76</v>
      </c>
      <c r="E4" s="17">
        <v>4009038.79</v>
      </c>
      <c r="F4" s="19">
        <v>304190.98</v>
      </c>
      <c r="G4" s="17">
        <v>2536239.14</v>
      </c>
      <c r="H4" s="14">
        <v>1740745</v>
      </c>
      <c r="I4" s="36">
        <v>1592076.57</v>
      </c>
    </row>
    <row r="5" spans="1:9">
      <c r="A5" s="15" t="s">
        <v>9</v>
      </c>
      <c r="B5" s="16">
        <v>643755.61</v>
      </c>
      <c r="C5" s="17">
        <v>582733.5</v>
      </c>
      <c r="D5" s="14">
        <v>487807.99</v>
      </c>
      <c r="E5" s="17">
        <v>2404310.93</v>
      </c>
      <c r="F5" s="19">
        <v>80118.21</v>
      </c>
      <c r="G5" s="17">
        <v>2081750.27</v>
      </c>
      <c r="H5" s="14">
        <v>390982.45</v>
      </c>
      <c r="I5" s="36">
        <v>1475082.04</v>
      </c>
    </row>
    <row r="6" spans="1:9">
      <c r="A6" s="15" t="s">
        <v>10</v>
      </c>
      <c r="B6" s="18"/>
      <c r="C6" s="17"/>
      <c r="D6" s="14">
        <v>347127.41</v>
      </c>
      <c r="E6" s="17">
        <v>2860570.43</v>
      </c>
      <c r="F6" s="19">
        <v>48257.45</v>
      </c>
      <c r="G6" s="17">
        <v>1845781.78</v>
      </c>
      <c r="H6" s="14">
        <v>290182.32</v>
      </c>
      <c r="I6" s="36">
        <v>1452970.75</v>
      </c>
    </row>
    <row r="7" spans="1:9">
      <c r="A7" s="15" t="s">
        <v>11</v>
      </c>
      <c r="B7" s="19">
        <v>619946.37</v>
      </c>
      <c r="C7" s="17">
        <v>647454</v>
      </c>
      <c r="D7" s="14">
        <v>401463.18</v>
      </c>
      <c r="E7" s="17">
        <v>2874482.9</v>
      </c>
      <c r="F7" s="19">
        <v>55794.59</v>
      </c>
      <c r="G7" s="17">
        <v>1890861.45</v>
      </c>
      <c r="H7" s="14">
        <v>321365.35</v>
      </c>
      <c r="I7" s="36">
        <v>1395001.88</v>
      </c>
    </row>
    <row r="8" spans="1:9">
      <c r="A8" s="15" t="s">
        <v>12</v>
      </c>
      <c r="B8" s="16">
        <v>546777.45</v>
      </c>
      <c r="C8" s="17">
        <v>626369</v>
      </c>
      <c r="D8" s="14">
        <v>355327.32</v>
      </c>
      <c r="E8" s="17">
        <v>3095113.75</v>
      </c>
      <c r="F8" s="19">
        <v>92553.18</v>
      </c>
      <c r="G8" s="17">
        <v>2036508.13</v>
      </c>
      <c r="H8" s="14">
        <v>288569.26</v>
      </c>
      <c r="I8" s="36">
        <v>1237096.89</v>
      </c>
    </row>
    <row r="9" spans="1:9">
      <c r="A9" s="15" t="s">
        <v>13</v>
      </c>
      <c r="B9" s="16">
        <v>415368.76</v>
      </c>
      <c r="C9" s="17">
        <v>512648.44</v>
      </c>
      <c r="D9" s="14">
        <v>241267.22</v>
      </c>
      <c r="E9" s="17">
        <v>2690879.15</v>
      </c>
      <c r="F9" s="19">
        <v>91548.94</v>
      </c>
      <c r="G9" s="17">
        <v>1831896</v>
      </c>
      <c r="H9" s="14">
        <v>298342.4</v>
      </c>
      <c r="I9" s="36">
        <v>1321107</v>
      </c>
    </row>
    <row r="10" spans="1:9">
      <c r="A10" s="15" t="s">
        <v>14</v>
      </c>
      <c r="B10" s="18"/>
      <c r="C10" s="17"/>
      <c r="D10" s="14">
        <v>695464.6</v>
      </c>
      <c r="E10" s="17">
        <v>2775637.5</v>
      </c>
      <c r="F10" s="19">
        <v>284213.27</v>
      </c>
      <c r="G10" s="17">
        <v>1802235.87</v>
      </c>
      <c r="H10" s="14">
        <v>762414</v>
      </c>
      <c r="I10" s="36">
        <v>1316630.91</v>
      </c>
    </row>
    <row r="11" spans="1:9">
      <c r="A11" s="15" t="s">
        <v>15</v>
      </c>
      <c r="B11" s="16">
        <v>1125725.97</v>
      </c>
      <c r="C11" s="17">
        <v>592783.67</v>
      </c>
      <c r="D11" s="14">
        <v>527478</v>
      </c>
      <c r="E11" s="17">
        <v>2988664</v>
      </c>
      <c r="F11" s="19">
        <v>242058.13</v>
      </c>
      <c r="G11" s="17">
        <v>2130757.31</v>
      </c>
      <c r="H11" s="14">
        <v>665895.81</v>
      </c>
      <c r="I11" s="36">
        <v>1403015.91</v>
      </c>
    </row>
    <row r="12" spans="1:9">
      <c r="A12" s="15" t="s">
        <v>16</v>
      </c>
      <c r="B12" s="19">
        <v>1135222</v>
      </c>
      <c r="C12" s="17">
        <v>434085.5</v>
      </c>
      <c r="D12" s="14">
        <v>614107.94</v>
      </c>
      <c r="E12" s="17">
        <v>2768338</v>
      </c>
      <c r="F12" s="19">
        <v>155350.05</v>
      </c>
      <c r="G12" s="17">
        <v>1968774.89</v>
      </c>
      <c r="H12" s="14">
        <v>509830.27</v>
      </c>
      <c r="I12" s="36">
        <v>1428212.53</v>
      </c>
    </row>
    <row r="13" ht="14.25" spans="1:9">
      <c r="A13" s="20" t="s">
        <v>17</v>
      </c>
      <c r="B13" s="21">
        <v>1395164.38</v>
      </c>
      <c r="C13" s="22">
        <v>401079.08</v>
      </c>
      <c r="D13" s="23">
        <v>556458.5</v>
      </c>
      <c r="E13" s="22">
        <v>3366249.69</v>
      </c>
      <c r="F13" s="34">
        <v>284713.88</v>
      </c>
      <c r="G13" s="22">
        <v>2235262.53</v>
      </c>
      <c r="H13" s="23">
        <v>890709.38</v>
      </c>
      <c r="I13" s="37">
        <v>1649848</v>
      </c>
    </row>
    <row r="14" ht="14.25"/>
    <row r="15" spans="1:9">
      <c r="A15" s="24" t="s">
        <v>18</v>
      </c>
      <c r="B15" s="5" t="s">
        <v>1</v>
      </c>
      <c r="C15" s="6"/>
      <c r="D15" s="5" t="s">
        <v>2</v>
      </c>
      <c r="E15" s="6"/>
      <c r="F15" s="5" t="s">
        <v>3</v>
      </c>
      <c r="G15" s="6"/>
      <c r="H15" s="5" t="s">
        <v>4</v>
      </c>
      <c r="I15" s="6"/>
    </row>
    <row r="16" ht="14.25" spans="1:9">
      <c r="A16" s="25"/>
      <c r="B16" s="8" t="s">
        <v>5</v>
      </c>
      <c r="C16" s="9" t="s">
        <v>6</v>
      </c>
      <c r="D16" s="8" t="s">
        <v>5</v>
      </c>
      <c r="E16" s="9" t="s">
        <v>6</v>
      </c>
      <c r="F16" s="8" t="s">
        <v>5</v>
      </c>
      <c r="G16" s="9" t="s">
        <v>6</v>
      </c>
      <c r="H16" s="35" t="s">
        <v>5</v>
      </c>
      <c r="I16" s="9" t="s">
        <v>6</v>
      </c>
    </row>
    <row r="17" ht="14.25" spans="1:9">
      <c r="A17" s="26" t="s">
        <v>7</v>
      </c>
      <c r="B17" s="12">
        <f>B3/AVERAGE($B$3:$B$13)</f>
        <v>1.86882900501765</v>
      </c>
      <c r="C17" s="12">
        <f>C3/AVERAGE($C$3:$C$13)</f>
        <v>1.22518351000911</v>
      </c>
      <c r="D17" s="12">
        <f>D3/AVERAGE($D$3:$D$13)</f>
        <v>2.07121852986794</v>
      </c>
      <c r="E17" s="12">
        <f>E3/AVERAGE($E$3:$E$13)</f>
        <v>1.54152135079016</v>
      </c>
      <c r="F17" s="12">
        <f>F3/AVERAGE($F$3:$F$13)</f>
        <v>1.97350837641552</v>
      </c>
      <c r="G17" s="12">
        <f>G3/AVERAGE($G$3:$G$13)</f>
        <v>1.10225107706319</v>
      </c>
      <c r="H17" s="12">
        <f>H3/AVERAGE($H$3:$H$13)</f>
        <v>2.11658662677323</v>
      </c>
      <c r="I17" s="12">
        <f>I3/AVERAGE($I$3:$I$13)</f>
        <v>1.1088259990762</v>
      </c>
    </row>
    <row r="18" ht="14.25" spans="1:9">
      <c r="A18" s="26" t="s">
        <v>8</v>
      </c>
      <c r="B18" s="12">
        <f>B4/AVERAGE($B$3:$B$13)</f>
        <v>2.37524100572773</v>
      </c>
      <c r="C18" s="12">
        <f>C4/AVERAGE($C$3:$C$13)</f>
        <v>1.26054406579776</v>
      </c>
      <c r="D18" s="12">
        <f>D4/AVERAGE($D$3:$D$13)</f>
        <v>2.16526722374143</v>
      </c>
      <c r="E18" s="12">
        <f>E4/AVERAGE($E$3:$E$13)</f>
        <v>1.2710436554715</v>
      </c>
      <c r="F18" s="12">
        <f>F4/AVERAGE($F$3:$F$13)</f>
        <v>1.67548178214297</v>
      </c>
      <c r="G18" s="12">
        <f>G4/AVERAGE($G$3:$G$13)</f>
        <v>1.23295555756529</v>
      </c>
      <c r="H18" s="12">
        <f>H4/AVERAGE($H$3:$H$13)</f>
        <v>2.51074304644417</v>
      </c>
      <c r="I18" s="12">
        <f>I4/AVERAGE($I$3:$I$13)</f>
        <v>1.10345872761104</v>
      </c>
    </row>
    <row r="19" ht="14.25" spans="1:9">
      <c r="A19" s="26" t="s">
        <v>9</v>
      </c>
      <c r="B19" s="12">
        <f>B5/AVERAGE($B$3:$B$13)</f>
        <v>0.520516346638037</v>
      </c>
      <c r="C19" s="12">
        <f>C5/AVERAGE($C$3:$C$13)</f>
        <v>0.999718625969775</v>
      </c>
      <c r="D19" s="12">
        <f>D5/AVERAGE($D$3:$D$13)</f>
        <v>0.780620987513746</v>
      </c>
      <c r="E19" s="12">
        <f>E5/AVERAGE($E$3:$E$13)</f>
        <v>0.762273530747572</v>
      </c>
      <c r="F19" s="12">
        <f>F5/AVERAGE($F$3:$F$13)</f>
        <v>0.441290538177382</v>
      </c>
      <c r="G19" s="12">
        <f>G5/AVERAGE($G$3:$G$13)</f>
        <v>1.01201244172091</v>
      </c>
      <c r="H19" s="12">
        <f>H5/AVERAGE($H$3:$H$13)</f>
        <v>0.563928931359392</v>
      </c>
      <c r="I19" s="12">
        <f>I5/AVERAGE($I$3:$I$13)</f>
        <v>1.0223705201442</v>
      </c>
    </row>
    <row r="20" spans="1:9">
      <c r="A20" s="26" t="s">
        <v>10</v>
      </c>
      <c r="B20" s="12"/>
      <c r="C20" s="12"/>
      <c r="D20" s="12">
        <f>D6/AVERAGE($D$3:$D$13)</f>
        <v>0.555495086473038</v>
      </c>
      <c r="E20" s="12">
        <f>E6/AVERAGE($E$3:$E$13)</f>
        <v>0.906928090880575</v>
      </c>
      <c r="F20" s="12">
        <f>F6/AVERAGE($F$3:$F$13)</f>
        <v>0.265801695788861</v>
      </c>
      <c r="G20" s="12">
        <f>G6/AVERAGE($G$3:$G$13)</f>
        <v>0.897299812076771</v>
      </c>
      <c r="H20" s="12">
        <f>H6/AVERAGE($H$3:$H$13)</f>
        <v>0.418541051182704</v>
      </c>
      <c r="I20" s="12">
        <f>I6/AVERAGE($I$3:$I$13)</f>
        <v>1.00704531758235</v>
      </c>
    </row>
    <row r="21" ht="14.25" spans="1:9">
      <c r="A21" s="26" t="s">
        <v>11</v>
      </c>
      <c r="B21" s="12">
        <f>B7/AVERAGE($B$3:$B$13)</f>
        <v>0.501265099070613</v>
      </c>
      <c r="C21" s="12">
        <f>C7/AVERAGE($C$3:$C$13)</f>
        <v>1.1107510092669</v>
      </c>
      <c r="D21" s="12">
        <f>D7/AVERAGE($D$3:$D$13)</f>
        <v>0.642446598757041</v>
      </c>
      <c r="E21" s="12">
        <f>E7/AVERAGE($E$3:$E$13)</f>
        <v>0.911338962825627</v>
      </c>
      <c r="F21" s="12">
        <f>F7/AVERAGE($F$3:$F$13)</f>
        <v>0.307316209991291</v>
      </c>
      <c r="G21" s="12">
        <f>G7/AVERAGE($G$3:$G$13)</f>
        <v>0.9192146342176</v>
      </c>
      <c r="H21" s="12">
        <f>H7/AVERAGE($H$3:$H$13)</f>
        <v>0.463517527197031</v>
      </c>
      <c r="I21" s="12">
        <f>I7/AVERAGE($I$3:$I$13)</f>
        <v>0.966867441256178</v>
      </c>
    </row>
    <row r="22" ht="14.25" spans="1:9">
      <c r="A22" s="26" t="s">
        <v>12</v>
      </c>
      <c r="B22" s="12">
        <f>B8/AVERAGE($B$3:$B$13)</f>
        <v>0.442103488151446</v>
      </c>
      <c r="C22" s="12">
        <f>C8/AVERAGE($C$3:$C$13)</f>
        <v>1.07457826953498</v>
      </c>
      <c r="D22" s="12">
        <f>D8/AVERAGE($D$3:$D$13)</f>
        <v>0.568617097536702</v>
      </c>
      <c r="E22" s="12">
        <f>E8/AVERAGE($E$3:$E$13)</f>
        <v>0.981288757971855</v>
      </c>
      <c r="F22" s="12">
        <f>F8/AVERAGE($F$3:$F$13)</f>
        <v>0.509782265632595</v>
      </c>
      <c r="G22" s="12">
        <f>G8/AVERAGE($G$3:$G$13)</f>
        <v>0.990018637166207</v>
      </c>
      <c r="H22" s="12">
        <f>H8/AVERAGE($H$3:$H$13)</f>
        <v>0.416214473092003</v>
      </c>
      <c r="I22" s="12">
        <f>I8/AVERAGE($I$3:$I$13)</f>
        <v>0.857424439184466</v>
      </c>
    </row>
    <row r="23" ht="14.25" spans="1:9">
      <c r="A23" s="26" t="s">
        <v>13</v>
      </c>
      <c r="B23" s="12">
        <f>B9/AVERAGE($B$3:$B$13)</f>
        <v>0.335851410231239</v>
      </c>
      <c r="C23" s="12">
        <f>C9/AVERAGE($C$3:$C$13)</f>
        <v>0.879482978140691</v>
      </c>
      <c r="D23" s="12">
        <f>D9/AVERAGE($D$3:$D$13)</f>
        <v>0.386090960771463</v>
      </c>
      <c r="E23" s="12">
        <f>E9/AVERAGE($E$3:$E$13)</f>
        <v>0.853128405686499</v>
      </c>
      <c r="F23" s="12">
        <f>F9/AVERAGE($F$3:$F$13)</f>
        <v>0.504250918763272</v>
      </c>
      <c r="G23" s="12">
        <f>G9/AVERAGE($G$3:$G$13)</f>
        <v>0.890549443252272</v>
      </c>
      <c r="H23" s="12">
        <f>H9/AVERAGE($H$3:$H$13)</f>
        <v>0.430310646452791</v>
      </c>
      <c r="I23" s="12">
        <f>I9/AVERAGE($I$3:$I$13)</f>
        <v>0.915651342861004</v>
      </c>
    </row>
    <row r="24" spans="1:9">
      <c r="A24" s="26" t="s">
        <v>14</v>
      </c>
      <c r="B24" s="12"/>
      <c r="C24" s="12"/>
      <c r="D24" s="12">
        <f>D10/AVERAGE($D$3:$D$13)</f>
        <v>1.11292613889504</v>
      </c>
      <c r="E24" s="12">
        <f>E10/AVERAGE($E$3:$E$13)</f>
        <v>0.880000573470072</v>
      </c>
      <c r="F24" s="12">
        <f>F10/AVERAGE($F$3:$F$13)</f>
        <v>1.56544469572465</v>
      </c>
      <c r="G24" s="12">
        <f>G10/AVERAGE($G$3:$G$13)</f>
        <v>0.876130604923955</v>
      </c>
      <c r="H24" s="12">
        <f>H10/AVERAGE($H$3:$H$13)</f>
        <v>1.09965885239463</v>
      </c>
      <c r="I24" s="12">
        <f>I10/AVERAGE($I$3:$I$13)</f>
        <v>0.912548991712106</v>
      </c>
    </row>
    <row r="25" ht="14.25" spans="1:9">
      <c r="A25" s="26" t="s">
        <v>15</v>
      </c>
      <c r="B25" s="12">
        <f>B11/AVERAGE($B$3:$B$13)</f>
        <v>0.910219282158894</v>
      </c>
      <c r="C25" s="12">
        <f>C11/AVERAGE($C$3:$C$13)</f>
        <v>1.01696037051194</v>
      </c>
      <c r="D25" s="12">
        <f>D11/AVERAGE($D$3:$D$13)</f>
        <v>0.844103429408312</v>
      </c>
      <c r="E25" s="12">
        <f>E11/AVERAGE($E$3:$E$13)</f>
        <v>0.947539451354638</v>
      </c>
      <c r="F25" s="12">
        <f>F11/AVERAGE($F$3:$F$13)</f>
        <v>1.33325448057203</v>
      </c>
      <c r="G25" s="12">
        <f>G11/AVERAGE($G$3:$G$13)</f>
        <v>1.0358364973373</v>
      </c>
      <c r="H25" s="12">
        <f>H11/AVERAGE($H$3:$H$13)</f>
        <v>0.960446977939794</v>
      </c>
      <c r="I25" s="12">
        <f>I11/AVERAGE($I$3:$I$13)</f>
        <v>0.972421917412332</v>
      </c>
    </row>
    <row r="26" ht="14.25" spans="1:9">
      <c r="A26" s="26" t="s">
        <v>16</v>
      </c>
      <c r="B26" s="12">
        <f>B12/AVERAGE($B$3:$B$13)</f>
        <v>0.917897411508579</v>
      </c>
      <c r="C26" s="12">
        <f>C12/AVERAGE($C$3:$C$13)</f>
        <v>0.744702955319031</v>
      </c>
      <c r="D26" s="12">
        <f>D12/AVERAGE($D$3:$D$13)</f>
        <v>0.982734101101608</v>
      </c>
      <c r="E26" s="12">
        <f>E12/AVERAGE($E$3:$E$13)</f>
        <v>0.877686307220951</v>
      </c>
      <c r="F26" s="12">
        <f>F12/AVERAGE($F$3:$F$13)</f>
        <v>0.855666984701519</v>
      </c>
      <c r="G26" s="12">
        <f>G12/AVERAGE($G$3:$G$13)</f>
        <v>0.95709111334844</v>
      </c>
      <c r="H26" s="12">
        <f>H12/AVERAGE($H$3:$H$13)</f>
        <v>0.735347684623108</v>
      </c>
      <c r="I26" s="12">
        <f>I12/AVERAGE($I$3:$I$13)</f>
        <v>0.989885543703434</v>
      </c>
    </row>
    <row r="27" ht="14.25" spans="1:9">
      <c r="A27" s="27" t="s">
        <v>17</v>
      </c>
      <c r="B27" s="12">
        <f>B13/AVERAGE($B$3:$B$13)</f>
        <v>1.12807695149581</v>
      </c>
      <c r="C27" s="12">
        <f>C13/AVERAGE($C$3:$C$13)</f>
        <v>0.688078215449809</v>
      </c>
      <c r="D27" s="12">
        <f>D13/AVERAGE($D$3:$D$13)</f>
        <v>0.890479845933679</v>
      </c>
      <c r="E27" s="12">
        <f>E13/AVERAGE($E$3:$E$13)</f>
        <v>1.06725091358056</v>
      </c>
      <c r="F27" s="12">
        <f>F13/AVERAGE($F$3:$F$13)</f>
        <v>1.56820205208991</v>
      </c>
      <c r="G27" s="12">
        <f>G13/AVERAGE($G$3:$G$13)</f>
        <v>1.08664018132807</v>
      </c>
      <c r="H27" s="12">
        <f>H13/AVERAGE($H$3:$H$13)</f>
        <v>1.28470418254115</v>
      </c>
      <c r="I27" s="12">
        <f>I13/AVERAGE($I$3:$I$13)</f>
        <v>1.14349975945668</v>
      </c>
    </row>
    <row r="28" ht="14.25"/>
    <row r="29" spans="1:9">
      <c r="A29" s="4" t="s">
        <v>19</v>
      </c>
      <c r="B29" s="5" t="s">
        <v>1</v>
      </c>
      <c r="C29" s="6"/>
      <c r="D29" s="5" t="s">
        <v>2</v>
      </c>
      <c r="E29" s="6"/>
      <c r="F29" s="5" t="s">
        <v>3</v>
      </c>
      <c r="G29" s="6"/>
      <c r="H29" s="31" t="s">
        <v>4</v>
      </c>
      <c r="I29" s="6"/>
    </row>
    <row r="30" ht="14.25" spans="1:11">
      <c r="A30" s="7"/>
      <c r="B30" s="8" t="s">
        <v>5</v>
      </c>
      <c r="C30" s="9" t="s">
        <v>6</v>
      </c>
      <c r="D30" s="10" t="s">
        <v>5</v>
      </c>
      <c r="E30" s="32" t="s">
        <v>6</v>
      </c>
      <c r="F30" s="10" t="s">
        <v>5</v>
      </c>
      <c r="G30" s="32" t="s">
        <v>6</v>
      </c>
      <c r="H30" s="33" t="s">
        <v>5</v>
      </c>
      <c r="I30" s="32" t="s">
        <v>6</v>
      </c>
      <c r="K30" s="35" t="s">
        <v>20</v>
      </c>
    </row>
    <row r="31" ht="14.25" spans="1:11">
      <c r="A31" s="26" t="s">
        <v>7</v>
      </c>
      <c r="B31" s="12">
        <f t="shared" ref="B31:F31" si="0">B17/C17</f>
        <v>1.52534619487636</v>
      </c>
      <c r="C31" s="28"/>
      <c r="D31" s="12">
        <f t="shared" si="0"/>
        <v>1.34361974863745</v>
      </c>
      <c r="E31" s="28"/>
      <c r="F31" s="12">
        <f t="shared" si="0"/>
        <v>1.79043451848891</v>
      </c>
      <c r="G31" s="28"/>
      <c r="H31" s="12">
        <f t="shared" ref="H31:H41" si="1">H17/I17</f>
        <v>1.90885371423166</v>
      </c>
      <c r="I31" s="38"/>
      <c r="K31" s="1">
        <f>AVERAGE(B31,D31,F31,H31)</f>
        <v>1.64206354405859</v>
      </c>
    </row>
    <row r="32" ht="14.25" spans="1:11">
      <c r="A32" s="26" t="s">
        <v>8</v>
      </c>
      <c r="B32" s="12">
        <f t="shared" ref="B32:F32" si="2">B18/C18</f>
        <v>1.88429827260701</v>
      </c>
      <c r="C32" s="29"/>
      <c r="D32" s="12">
        <f t="shared" si="2"/>
        <v>1.70353489781452</v>
      </c>
      <c r="E32" s="29"/>
      <c r="F32" s="12">
        <f t="shared" si="2"/>
        <v>1.35891498429314</v>
      </c>
      <c r="G32" s="29"/>
      <c r="H32" s="12">
        <f t="shared" si="1"/>
        <v>2.27533933405906</v>
      </c>
      <c r="I32" s="36"/>
      <c r="K32" s="1">
        <f t="shared" ref="K32:K41" si="3">AVERAGE(B32,D32,F32,H32)</f>
        <v>1.80552187219343</v>
      </c>
    </row>
    <row r="33" ht="14.25" spans="1:11">
      <c r="A33" s="26" t="s">
        <v>9</v>
      </c>
      <c r="B33" s="12">
        <f>B19/C19</f>
        <v>0.520662847641867</v>
      </c>
      <c r="C33" s="29"/>
      <c r="D33" s="12">
        <f t="shared" ref="B33:F33" si="4">D19/E19</f>
        <v>1.02406938720302</v>
      </c>
      <c r="E33" s="29"/>
      <c r="F33" s="12">
        <f t="shared" si="4"/>
        <v>0.436052483136447</v>
      </c>
      <c r="G33" s="29"/>
      <c r="H33" s="12">
        <f t="shared" si="1"/>
        <v>0.551589585427258</v>
      </c>
      <c r="I33" s="36"/>
      <c r="K33" s="1">
        <f t="shared" si="3"/>
        <v>0.633093575852148</v>
      </c>
    </row>
    <row r="34" spans="1:11">
      <c r="A34" s="26" t="s">
        <v>10</v>
      </c>
      <c r="B34" s="12"/>
      <c r="C34" s="29"/>
      <c r="D34" s="12">
        <f t="shared" ref="B34:F34" si="5">D20/E20</f>
        <v>0.612501798167575</v>
      </c>
      <c r="E34" s="29"/>
      <c r="F34" s="12">
        <f t="shared" si="5"/>
        <v>0.296223951249551</v>
      </c>
      <c r="G34" s="29"/>
      <c r="H34" s="12">
        <f t="shared" si="1"/>
        <v>0.415612926126813</v>
      </c>
      <c r="I34" s="36"/>
      <c r="K34" s="1">
        <f t="shared" si="3"/>
        <v>0.441446225181313</v>
      </c>
    </row>
    <row r="35" ht="14.25" spans="1:11">
      <c r="A35" s="26" t="s">
        <v>11</v>
      </c>
      <c r="B35" s="12">
        <f t="shared" ref="B35:F35" si="6">B21/C21</f>
        <v>0.451284846818594</v>
      </c>
      <c r="C35" s="29"/>
      <c r="D35" s="12">
        <f t="shared" si="6"/>
        <v>0.704948021496986</v>
      </c>
      <c r="E35" s="29"/>
      <c r="F35" s="12">
        <f t="shared" si="6"/>
        <v>0.334324757843816</v>
      </c>
      <c r="G35" s="29"/>
      <c r="H35" s="12">
        <f t="shared" si="1"/>
        <v>0.479401319579877</v>
      </c>
      <c r="I35" s="36"/>
      <c r="K35" s="1">
        <f t="shared" si="3"/>
        <v>0.492489736434818</v>
      </c>
    </row>
    <row r="36" ht="14.25" spans="1:11">
      <c r="A36" s="26" t="s">
        <v>12</v>
      </c>
      <c r="B36" s="12">
        <f t="shared" ref="B36:F36" si="7">B22/C22</f>
        <v>0.411420462041137</v>
      </c>
      <c r="C36" s="29"/>
      <c r="D36" s="12">
        <f t="shared" si="7"/>
        <v>0.579459504572263</v>
      </c>
      <c r="E36" s="29"/>
      <c r="F36" s="12">
        <f t="shared" si="7"/>
        <v>0.514921887826049</v>
      </c>
      <c r="G36" s="29"/>
      <c r="H36" s="12">
        <f t="shared" si="1"/>
        <v>0.485424084118576</v>
      </c>
      <c r="I36" s="36"/>
      <c r="K36" s="1">
        <f t="shared" si="3"/>
        <v>0.497806484639506</v>
      </c>
    </row>
    <row r="37" ht="14.25" spans="1:11">
      <c r="A37" s="26" t="s">
        <v>13</v>
      </c>
      <c r="B37" s="12">
        <f t="shared" ref="B37:F37" si="8">B23/C23</f>
        <v>0.381873690086942</v>
      </c>
      <c r="C37" s="29"/>
      <c r="D37" s="12">
        <f t="shared" si="8"/>
        <v>0.452559026516977</v>
      </c>
      <c r="E37" s="29"/>
      <c r="F37" s="12">
        <f t="shared" si="8"/>
        <v>0.56622450621243</v>
      </c>
      <c r="G37" s="29"/>
      <c r="H37" s="12">
        <f t="shared" si="1"/>
        <v>0.469950325315159</v>
      </c>
      <c r="I37" s="36"/>
      <c r="K37" s="1">
        <f t="shared" si="3"/>
        <v>0.467651887032877</v>
      </c>
    </row>
    <row r="38" spans="1:11">
      <c r="A38" s="26" t="s">
        <v>14</v>
      </c>
      <c r="B38" s="12"/>
      <c r="C38" s="29"/>
      <c r="D38" s="12">
        <f t="shared" ref="B38:F38" si="9">D24/E24</f>
        <v>1.26468797003902</v>
      </c>
      <c r="E38" s="29"/>
      <c r="F38" s="12">
        <f t="shared" si="9"/>
        <v>1.78677092995801</v>
      </c>
      <c r="G38" s="29"/>
      <c r="H38" s="12">
        <f t="shared" si="1"/>
        <v>1.20504089356503</v>
      </c>
      <c r="I38" s="36"/>
      <c r="K38" s="1">
        <f t="shared" si="3"/>
        <v>1.41883326452069</v>
      </c>
    </row>
    <row r="39" ht="14.25" spans="1:11">
      <c r="A39" s="26" t="s">
        <v>15</v>
      </c>
      <c r="B39" s="12">
        <f t="shared" ref="B39:F39" si="10">B25/C25</f>
        <v>0.895039087610352</v>
      </c>
      <c r="C39" s="29"/>
      <c r="D39" s="12">
        <f t="shared" si="10"/>
        <v>0.890837239759832</v>
      </c>
      <c r="E39" s="29"/>
      <c r="F39" s="12">
        <f t="shared" si="10"/>
        <v>1.28712831030695</v>
      </c>
      <c r="G39" s="29"/>
      <c r="H39" s="12">
        <f t="shared" si="1"/>
        <v>0.987685448817933</v>
      </c>
      <c r="I39" s="36"/>
      <c r="K39" s="1">
        <f t="shared" si="3"/>
        <v>1.01517252162377</v>
      </c>
    </row>
    <row r="40" ht="14.25" spans="1:11">
      <c r="A40" s="26" t="s">
        <v>16</v>
      </c>
      <c r="B40" s="12">
        <f t="shared" ref="B40:F40" si="11">B26/C26</f>
        <v>1.23256850929959</v>
      </c>
      <c r="C40" s="29"/>
      <c r="D40" s="12">
        <f t="shared" si="11"/>
        <v>1.11968717412634</v>
      </c>
      <c r="E40" s="29"/>
      <c r="F40" s="12">
        <f t="shared" si="11"/>
        <v>0.894028763581262</v>
      </c>
      <c r="G40" s="29"/>
      <c r="H40" s="12">
        <f t="shared" si="1"/>
        <v>0.742861323009093</v>
      </c>
      <c r="I40" s="36"/>
      <c r="K40" s="1">
        <f t="shared" si="3"/>
        <v>0.997286442504071</v>
      </c>
    </row>
    <row r="41" ht="14.25" spans="1:11">
      <c r="A41" s="27" t="s">
        <v>17</v>
      </c>
      <c r="B41" s="12">
        <f t="shared" ref="B41:F41" si="12">B27/C27</f>
        <v>1.63946034937084</v>
      </c>
      <c r="C41" s="30"/>
      <c r="D41" s="12">
        <f t="shared" si="12"/>
        <v>0.834367846026177</v>
      </c>
      <c r="E41" s="30"/>
      <c r="F41" s="12">
        <f t="shared" si="12"/>
        <v>1.44316589708038</v>
      </c>
      <c r="G41" s="30"/>
      <c r="H41" s="12">
        <f t="shared" si="1"/>
        <v>1.12348443619398</v>
      </c>
      <c r="I41" s="37"/>
      <c r="K41" s="1">
        <f t="shared" si="3"/>
        <v>1.26011963216784</v>
      </c>
    </row>
    <row r="42" ht="14.25"/>
    <row r="43" spans="1:9">
      <c r="A43" s="4" t="s">
        <v>19</v>
      </c>
      <c r="B43" s="5" t="s">
        <v>1</v>
      </c>
      <c r="C43" s="6"/>
      <c r="D43" s="5" t="s">
        <v>2</v>
      </c>
      <c r="E43" s="6"/>
      <c r="F43" s="5" t="s">
        <v>3</v>
      </c>
      <c r="G43" s="6"/>
      <c r="H43" s="31" t="s">
        <v>4</v>
      </c>
      <c r="I43" s="6"/>
    </row>
    <row r="44" ht="14.25" spans="1:9">
      <c r="A44" s="7"/>
      <c r="B44" s="8" t="s">
        <v>5</v>
      </c>
      <c r="C44" s="9" t="s">
        <v>6</v>
      </c>
      <c r="D44" s="10" t="s">
        <v>5</v>
      </c>
      <c r="E44" s="32" t="s">
        <v>6</v>
      </c>
      <c r="F44" s="10" t="s">
        <v>5</v>
      </c>
      <c r="G44" s="32" t="s">
        <v>6</v>
      </c>
      <c r="H44" s="33" t="s">
        <v>5</v>
      </c>
      <c r="I44" s="32" t="s">
        <v>6</v>
      </c>
    </row>
    <row r="45" ht="14.25" spans="1:9">
      <c r="A45" s="26" t="s">
        <v>7</v>
      </c>
      <c r="B45" s="12">
        <f t="shared" ref="B45:B55" si="13">B31/SUM($B$17:$B$27)</f>
        <v>0.169482910541818</v>
      </c>
      <c r="C45" s="28"/>
      <c r="D45" s="12">
        <f t="shared" ref="D45:D55" si="14">D31/SUM($D$17:$D$27)</f>
        <v>0.122147249876132</v>
      </c>
      <c r="E45" s="28"/>
      <c r="F45" s="12">
        <f t="shared" ref="F45:F55" si="15">F31/SUM($F$17:$F$27)</f>
        <v>0.162766774408083</v>
      </c>
      <c r="G45" s="28"/>
      <c r="H45" s="12">
        <f t="shared" ref="H45:H55" si="16">H31/SUM($H$17:$H$27)</f>
        <v>0.173532155839242</v>
      </c>
      <c r="I45" s="38"/>
    </row>
    <row r="46" ht="14.25" spans="1:9">
      <c r="A46" s="26" t="s">
        <v>8</v>
      </c>
      <c r="B46" s="12">
        <f t="shared" si="13"/>
        <v>0.209366474734112</v>
      </c>
      <c r="C46" s="29"/>
      <c r="D46" s="12">
        <f t="shared" si="14"/>
        <v>0.154866808892229</v>
      </c>
      <c r="E46" s="28"/>
      <c r="F46" s="12">
        <f t="shared" si="15"/>
        <v>0.123537725844831</v>
      </c>
      <c r="G46" s="28"/>
      <c r="H46" s="12">
        <f t="shared" si="16"/>
        <v>0.206849030369005</v>
      </c>
      <c r="I46" s="36"/>
    </row>
    <row r="47" ht="14.25" spans="1:9">
      <c r="A47" s="26" t="s">
        <v>9</v>
      </c>
      <c r="B47" s="12">
        <f t="shared" si="13"/>
        <v>0.057851427515763</v>
      </c>
      <c r="C47" s="29"/>
      <c r="D47" s="12">
        <f t="shared" si="14"/>
        <v>0.0930972170184564</v>
      </c>
      <c r="E47" s="28"/>
      <c r="F47" s="12">
        <f t="shared" si="15"/>
        <v>0.0396411348305861</v>
      </c>
      <c r="G47" s="28"/>
      <c r="H47" s="12">
        <f t="shared" si="16"/>
        <v>0.0501445077661144</v>
      </c>
      <c r="I47" s="36"/>
    </row>
    <row r="48" ht="14.25" spans="1:9">
      <c r="A48" s="26" t="s">
        <v>10</v>
      </c>
      <c r="B48" s="12"/>
      <c r="C48" s="29"/>
      <c r="D48" s="12">
        <f t="shared" si="14"/>
        <v>0.0556819816515977</v>
      </c>
      <c r="E48" s="28"/>
      <c r="F48" s="12">
        <f t="shared" si="15"/>
        <v>0.0269294501135956</v>
      </c>
      <c r="G48" s="28"/>
      <c r="H48" s="12">
        <f t="shared" si="16"/>
        <v>0.0377829932842557</v>
      </c>
      <c r="I48" s="36"/>
    </row>
    <row r="49" ht="14.25" spans="1:9">
      <c r="A49" s="26" t="s">
        <v>11</v>
      </c>
      <c r="B49" s="12">
        <f t="shared" si="13"/>
        <v>0.0501427607576216</v>
      </c>
      <c r="C49" s="29"/>
      <c r="D49" s="12">
        <f t="shared" si="14"/>
        <v>0.0640861837724533</v>
      </c>
      <c r="E49" s="28"/>
      <c r="F49" s="12">
        <f t="shared" si="15"/>
        <v>0.0303931598039833</v>
      </c>
      <c r="G49" s="28"/>
      <c r="H49" s="12">
        <f t="shared" si="16"/>
        <v>0.0435819381436252</v>
      </c>
      <c r="I49" s="36"/>
    </row>
    <row r="50" ht="14.25" spans="1:9">
      <c r="A50" s="26" t="s">
        <v>12</v>
      </c>
      <c r="B50" s="12">
        <f t="shared" si="13"/>
        <v>0.0457133846712375</v>
      </c>
      <c r="C50" s="29"/>
      <c r="D50" s="12">
        <f t="shared" si="14"/>
        <v>0.0526781367792966</v>
      </c>
      <c r="E50" s="28"/>
      <c r="F50" s="12">
        <f t="shared" si="15"/>
        <v>0.046811080711459</v>
      </c>
      <c r="G50" s="28"/>
      <c r="H50" s="12">
        <f t="shared" si="16"/>
        <v>0.0441294621925978</v>
      </c>
      <c r="I50" s="36"/>
    </row>
    <row r="51" ht="14.25" spans="1:9">
      <c r="A51" s="26" t="s">
        <v>13</v>
      </c>
      <c r="B51" s="12">
        <f t="shared" si="13"/>
        <v>0.0424304100096602</v>
      </c>
      <c r="C51" s="29"/>
      <c r="D51" s="12">
        <f t="shared" si="14"/>
        <v>0.0411417296833615</v>
      </c>
      <c r="E51" s="28"/>
      <c r="F51" s="12">
        <f t="shared" si="15"/>
        <v>0.0514749551102209</v>
      </c>
      <c r="G51" s="28"/>
      <c r="H51" s="12">
        <f t="shared" si="16"/>
        <v>0.0427227568468326</v>
      </c>
      <c r="I51" s="36"/>
    </row>
    <row r="52" ht="14.25" spans="1:9">
      <c r="A52" s="26" t="s">
        <v>14</v>
      </c>
      <c r="B52" s="12"/>
      <c r="C52" s="29"/>
      <c r="D52" s="12">
        <f t="shared" si="14"/>
        <v>0.114971633639911</v>
      </c>
      <c r="E52" s="28"/>
      <c r="F52" s="12">
        <f t="shared" si="15"/>
        <v>0.162433720905274</v>
      </c>
      <c r="G52" s="28"/>
      <c r="H52" s="12">
        <f t="shared" si="16"/>
        <v>0.109549172142275</v>
      </c>
      <c r="I52" s="36"/>
    </row>
    <row r="53" ht="14.25" spans="1:9">
      <c r="A53" s="26" t="s">
        <v>15</v>
      </c>
      <c r="B53" s="12">
        <f t="shared" si="13"/>
        <v>0.0994487875122614</v>
      </c>
      <c r="C53" s="29"/>
      <c r="D53" s="12">
        <f t="shared" si="14"/>
        <v>0.0809852036145302</v>
      </c>
      <c r="E53" s="28"/>
      <c r="F53" s="12">
        <f t="shared" si="15"/>
        <v>0.117011664573359</v>
      </c>
      <c r="G53" s="28"/>
      <c r="H53" s="12">
        <f t="shared" si="16"/>
        <v>0.0897895862561757</v>
      </c>
      <c r="I53" s="36"/>
    </row>
    <row r="54" ht="14.25" spans="1:9">
      <c r="A54" s="26" t="s">
        <v>16</v>
      </c>
      <c r="B54" s="12">
        <f t="shared" si="13"/>
        <v>0.136952056588843</v>
      </c>
      <c r="C54" s="29"/>
      <c r="D54" s="12">
        <f t="shared" si="14"/>
        <v>0.101789743102395</v>
      </c>
      <c r="E54" s="28"/>
      <c r="F54" s="12">
        <f t="shared" si="15"/>
        <v>0.0812753421437511</v>
      </c>
      <c r="G54" s="28"/>
      <c r="H54" s="12">
        <f t="shared" si="16"/>
        <v>0.0675328475462812</v>
      </c>
      <c r="I54" s="36"/>
    </row>
    <row r="55" ht="14.25" spans="1:9">
      <c r="A55" s="27" t="s">
        <v>17</v>
      </c>
      <c r="B55" s="12">
        <f t="shared" si="13"/>
        <v>0.182162261041204</v>
      </c>
      <c r="C55" s="30"/>
      <c r="D55" s="12">
        <f t="shared" si="14"/>
        <v>0.0758516223660161</v>
      </c>
      <c r="E55" s="28"/>
      <c r="F55" s="12">
        <f t="shared" si="15"/>
        <v>0.13119689973458</v>
      </c>
      <c r="G55" s="28"/>
      <c r="H55" s="12">
        <f t="shared" si="16"/>
        <v>0.102134948744907</v>
      </c>
      <c r="I55" s="37"/>
    </row>
  </sheetData>
  <mergeCells count="20">
    <mergeCell ref="B1:C1"/>
    <mergeCell ref="D1:E1"/>
    <mergeCell ref="F1:G1"/>
    <mergeCell ref="H1:I1"/>
    <mergeCell ref="B15:C15"/>
    <mergeCell ref="D15:E15"/>
    <mergeCell ref="F15:G15"/>
    <mergeCell ref="H15:I15"/>
    <mergeCell ref="B29:C29"/>
    <mergeCell ref="D29:E29"/>
    <mergeCell ref="F29:G29"/>
    <mergeCell ref="H29:I29"/>
    <mergeCell ref="B43:C43"/>
    <mergeCell ref="D43:E43"/>
    <mergeCell ref="F43:G43"/>
    <mergeCell ref="H43:I43"/>
    <mergeCell ref="A1:A2"/>
    <mergeCell ref="A15:A16"/>
    <mergeCell ref="A29:A30"/>
    <mergeCell ref="A43:A4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Newcastle University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Akt-pT308</vt:lpstr>
      <vt:lpstr>SMAD2-pS465-467</vt:lpstr>
      <vt:lpstr>ERK-pT202</vt:lpstr>
      <vt:lpstr>S6K-pT389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McDonald</dc:creator>
  <cp:lastModifiedBy>ncw135</cp:lastModifiedBy>
  <dcterms:created xsi:type="dcterms:W3CDTF">2017-09-21T15:29:00Z</dcterms:created>
  <dcterms:modified xsi:type="dcterms:W3CDTF">2019-04-30T13:34:07Z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