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90" windowHeight="13125"/>
  </bookViews>
  <sheets>
    <sheet name="ZR75" sheetId="2" r:id="rId1"/>
    <sheet name="Sheet3" sheetId="3" r:id="rId2"/>
  </sheets>
  <calcPr calcId="144525"/>
</workbook>
</file>

<file path=xl/sharedStrings.xml><?xml version="1.0" encoding="utf-8"?>
<sst xmlns="http://schemas.openxmlformats.org/spreadsheetml/2006/main" count="571" uniqueCount="69">
  <si>
    <t>values</t>
  </si>
  <si>
    <t>Akt</t>
  </si>
  <si>
    <t>AktpT308</t>
  </si>
  <si>
    <t>AktpS473</t>
  </si>
  <si>
    <t>PRAS40</t>
  </si>
  <si>
    <t>PRAS40pT246</t>
  </si>
  <si>
    <t>PRAS40pS183</t>
  </si>
  <si>
    <t>S6K</t>
  </si>
  <si>
    <t>S6KpT389</t>
  </si>
  <si>
    <t>S6KpT229</t>
  </si>
  <si>
    <t>TSC2</t>
  </si>
  <si>
    <t>TSC2pT1462</t>
  </si>
  <si>
    <t>IRS1</t>
  </si>
  <si>
    <t>IRS1pS636/639</t>
  </si>
  <si>
    <t>4E-BP1</t>
  </si>
  <si>
    <t>4E-BP1pT37/46</t>
  </si>
  <si>
    <t>GAPDH</t>
  </si>
  <si>
    <t>ERK</t>
  </si>
  <si>
    <t>Coomassie staining</t>
  </si>
  <si>
    <t>ERK-pT202/Y204</t>
  </si>
  <si>
    <t>p38</t>
  </si>
  <si>
    <t>p38-pT180/Y182</t>
  </si>
  <si>
    <t>ER alpha</t>
  </si>
  <si>
    <t>BF</t>
  </si>
  <si>
    <t>AI</t>
  </si>
  <si>
    <t>BG</t>
  </si>
  <si>
    <t>AN</t>
  </si>
  <si>
    <t>MCF-7 0 minutes ins + aa</t>
  </si>
  <si>
    <t>None</t>
  </si>
  <si>
    <t>MCF-7 15 minutes ins + aa</t>
  </si>
  <si>
    <t>MCF-7 30 minutes ins + aa</t>
  </si>
  <si>
    <t>MCF-7 60 minutes ins + aa</t>
  </si>
  <si>
    <t>MCF-7 90 minutes ins + aa</t>
  </si>
  <si>
    <t>MCF-7 120 minutes ins + aa</t>
  </si>
  <si>
    <t>ZR-75-1 0 minutes ins + aa</t>
  </si>
  <si>
    <t>ZR-75-1 15 minutes ins + aa</t>
  </si>
  <si>
    <t>ZR-75-1 30 minutes ins + aa</t>
  </si>
  <si>
    <t>ZR-75-1 60 minutes ins + aa</t>
  </si>
  <si>
    <t>ZR-75-1 90 minutes ins + aa</t>
  </si>
  <si>
    <t>ZR-75-1 120 minutes ins + aa</t>
  </si>
  <si>
    <t>normalized intestity</t>
  </si>
  <si>
    <t>normalized to ERK</t>
  </si>
  <si>
    <t>average per experiment</t>
  </si>
  <si>
    <t>standard deviation per experiment</t>
  </si>
  <si>
    <t>cellines</t>
  </si>
  <si>
    <t>MCF-7</t>
  </si>
  <si>
    <t>ZR-75-1</t>
  </si>
  <si>
    <t>Time of stimulation</t>
  </si>
  <si>
    <t>Anova: Two-Factor Without Replication</t>
  </si>
  <si>
    <t>time in minutes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</si>
  <si>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</si>
  <si>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</si>
  <si>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</si>
  <si>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</si>
  <si>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</si>
  <si>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</si>
  <si>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</si>
  <si>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</si>
  <si>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</si>
  <si>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</si>
  <si>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</si>
  <si>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</si>
  <si>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</si>
  <si>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</si>
  <si>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</si>
  <si>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</si>
  <si>
    <t>no significant difference</t>
  </si>
  <si>
    <t>significant difference</t>
  </si>
  <si>
    <t>Total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</si>
</sst>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2">
    <font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8" fillId="0" borderId="37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0" borderId="35" applyNumberFormat="0" applyFill="0" applyAlignment="0" applyProtection="0">
      <alignment vertical="center"/>
    </xf>
    <xf numFmtId="0" fontId="12" fillId="8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6" borderId="31" applyNumberFormat="0" applyFont="0" applyAlignment="0" applyProtection="0">
      <alignment vertical="center"/>
    </xf>
    <xf numFmtId="0" fontId="14" fillId="12" borderId="32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8" borderId="32" applyNumberForma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9" fillId="0" borderId="3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3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30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7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2" borderId="11" xfId="0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4" borderId="0" xfId="0" applyFill="1"/>
    <xf numFmtId="0" fontId="0" fillId="2" borderId="12" xfId="0" applyFill="1" applyBorder="1"/>
    <xf numFmtId="0" fontId="1" fillId="3" borderId="10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3" borderId="11" xfId="0" applyFill="1" applyBorder="1" applyAlignment="1"/>
    <xf numFmtId="0" fontId="0" fillId="4" borderId="0" xfId="0" applyFill="1" applyBorder="1" applyAlignment="1"/>
    <xf numFmtId="0" fontId="0" fillId="3" borderId="12" xfId="0" applyFill="1" applyBorder="1"/>
    <xf numFmtId="0" fontId="0" fillId="0" borderId="1" xfId="0" applyBorder="1"/>
    <xf numFmtId="0" fontId="0" fillId="0" borderId="13" xfId="0" applyBorder="1"/>
    <xf numFmtId="0" fontId="0" fillId="0" borderId="11" xfId="0" applyBorder="1"/>
    <xf numFmtId="0" fontId="2" fillId="0" borderId="1" xfId="0" applyFont="1" applyBorder="1"/>
    <xf numFmtId="0" fontId="2" fillId="0" borderId="12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4" borderId="0" xfId="0" applyFill="1" applyBorder="1"/>
    <xf numFmtId="0" fontId="0" fillId="4" borderId="13" xfId="0" applyFill="1" applyBorder="1"/>
    <xf numFmtId="0" fontId="0" fillId="0" borderId="1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" xfId="0" applyFill="1" applyBorder="1"/>
    <xf numFmtId="0" fontId="0" fillId="0" borderId="8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9" xfId="0" applyFont="1" applyBorder="1"/>
    <xf numFmtId="0" fontId="0" fillId="4" borderId="5" xfId="0" applyFill="1" applyBorder="1"/>
    <xf numFmtId="0" fontId="0" fillId="0" borderId="12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Akt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'ZR75'!$A$67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'ZR75'!$Y$53:$Y$58</c:f>
                <c:numCache>
                  <c:formatCode>General</c:formatCode>
                  <c:ptCount val="6"/>
                  <c:pt idx="0">
                    <c:v>0.0515529232614883</c:v>
                  </c:pt>
                  <c:pt idx="1">
                    <c:v>0.0554687232371789</c:v>
                  </c:pt>
                  <c:pt idx="2">
                    <c:v>0.0135922508253958</c:v>
                  </c:pt>
                  <c:pt idx="3">
                    <c:v>0.0293650129494009</c:v>
                  </c:pt>
                  <c:pt idx="4">
                    <c:v>0.0583007783700296</c:v>
                  </c:pt>
                  <c:pt idx="5">
                    <c:v>0.0312478813066093</c:v>
                  </c:pt>
                </c:numCache>
              </c:numRef>
            </c:plus>
            <c:minus>
              <c:numRef>
                <c:f>'ZR75'!$Y$53:$Y$58</c:f>
                <c:numCache>
                  <c:formatCode>General</c:formatCode>
                  <c:ptCount val="6"/>
                  <c:pt idx="0">
                    <c:v>0.0515529232614883</c:v>
                  </c:pt>
                  <c:pt idx="1">
                    <c:v>0.0554687232371789</c:v>
                  </c:pt>
                  <c:pt idx="2">
                    <c:v>0.0135922508253958</c:v>
                  </c:pt>
                  <c:pt idx="3">
                    <c:v>0.0293650129494009</c:v>
                  </c:pt>
                  <c:pt idx="4">
                    <c:v>0.0583007783700296</c:v>
                  </c:pt>
                  <c:pt idx="5">
                    <c:v>0.0312478813066093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'ZR75'!$A$70:$A$75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'ZR75'!$B$53:$B$58</c:f>
              <c:numCache>
                <c:formatCode>General</c:formatCode>
                <c:ptCount val="6"/>
                <c:pt idx="0">
                  <c:v>1.13344813908028</c:v>
                </c:pt>
                <c:pt idx="1">
                  <c:v>1.25698355243457</c:v>
                </c:pt>
                <c:pt idx="2">
                  <c:v>1.02559777701899</c:v>
                </c:pt>
                <c:pt idx="3">
                  <c:v>1.00674035440612</c:v>
                </c:pt>
                <c:pt idx="4">
                  <c:v>0.996004644505335</c:v>
                </c:pt>
                <c:pt idx="5">
                  <c:v>1.09604420891999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'ZR75'!$A$68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'ZR75'!$Y$59:$Y$64</c:f>
                <c:numCache>
                  <c:formatCode>General</c:formatCode>
                  <c:ptCount val="6"/>
                  <c:pt idx="0">
                    <c:v>0.0184059766540591</c:v>
                  </c:pt>
                  <c:pt idx="1">
                    <c:v>0.043153409764079</c:v>
                  </c:pt>
                  <c:pt idx="2">
                    <c:v>0.0462389931698213</c:v>
                  </c:pt>
                  <c:pt idx="3">
                    <c:v>0.0388942833795243</c:v>
                  </c:pt>
                  <c:pt idx="4">
                    <c:v>0.0328179874785434</c:v>
                  </c:pt>
                  <c:pt idx="5">
                    <c:v>0.117950507290421</c:v>
                  </c:pt>
                </c:numCache>
              </c:numRef>
            </c:plus>
            <c:minus>
              <c:numRef>
                <c:f>'ZR75'!$Y$59:$Y$64</c:f>
                <c:numCache>
                  <c:formatCode>General</c:formatCode>
                  <c:ptCount val="6"/>
                  <c:pt idx="0">
                    <c:v>0.0184059766540591</c:v>
                  </c:pt>
                  <c:pt idx="1">
                    <c:v>0.043153409764079</c:v>
                  </c:pt>
                  <c:pt idx="2">
                    <c:v>0.0462389931698213</c:v>
                  </c:pt>
                  <c:pt idx="3">
                    <c:v>0.0388942833795243</c:v>
                  </c:pt>
                  <c:pt idx="4">
                    <c:v>0.0328179874785434</c:v>
                  </c:pt>
                  <c:pt idx="5">
                    <c:v>0.117950507290421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'ZR75'!$A$70:$A$75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'ZR75'!$B$59:$B$64</c:f>
              <c:numCache>
                <c:formatCode>General</c:formatCode>
                <c:ptCount val="6"/>
                <c:pt idx="0">
                  <c:v>0.889240865406268</c:v>
                </c:pt>
                <c:pt idx="1">
                  <c:v>0.923790156017911</c:v>
                </c:pt>
                <c:pt idx="2">
                  <c:v>0.918810190688186</c:v>
                </c:pt>
                <c:pt idx="3">
                  <c:v>0.939986598819042</c:v>
                </c:pt>
                <c:pt idx="4">
                  <c:v>0.865204974478629</c:v>
                </c:pt>
                <c:pt idx="5">
                  <c:v>1.00968246674287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10720"/>
        <c:axId val="103711296"/>
      </c:scatterChart>
      <c:valAx>
        <c:axId val="103710720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3711296"/>
        <c:crosses val="autoZero"/>
        <c:crossBetween val="midCat"/>
      </c:valAx>
      <c:valAx>
        <c:axId val="103711296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371072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TSC2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'ZR75'!$A$67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'ZR75'!$AH$53:$AH$58</c:f>
                <c:numCache>
                  <c:formatCode>General</c:formatCode>
                  <c:ptCount val="6"/>
                  <c:pt idx="0">
                    <c:v>0.276778535979877</c:v>
                  </c:pt>
                  <c:pt idx="1">
                    <c:v>0.0834465829775766</c:v>
                  </c:pt>
                  <c:pt idx="2">
                    <c:v>0.0390245455876632</c:v>
                  </c:pt>
                  <c:pt idx="3">
                    <c:v>0.0974354413997039</c:v>
                  </c:pt>
                  <c:pt idx="4">
                    <c:v>0.0625894509812115</c:v>
                  </c:pt>
                  <c:pt idx="5">
                    <c:v>0.0631989287240573</c:v>
                  </c:pt>
                </c:numCache>
              </c:numRef>
            </c:plus>
            <c:minus>
              <c:numRef>
                <c:f>'ZR75'!$AH$53:$AH$58</c:f>
                <c:numCache>
                  <c:formatCode>General</c:formatCode>
                  <c:ptCount val="6"/>
                  <c:pt idx="0">
                    <c:v>0.276778535979877</c:v>
                  </c:pt>
                  <c:pt idx="1">
                    <c:v>0.0834465829775766</c:v>
                  </c:pt>
                  <c:pt idx="2">
                    <c:v>0.0390245455876632</c:v>
                  </c:pt>
                  <c:pt idx="3">
                    <c:v>0.0974354413997039</c:v>
                  </c:pt>
                  <c:pt idx="4">
                    <c:v>0.0625894509812115</c:v>
                  </c:pt>
                  <c:pt idx="5">
                    <c:v>0.0631989287240573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'ZR75'!$A$70:$A$75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'ZR75'!$K$53:$K$58</c:f>
              <c:numCache>
                <c:formatCode>General</c:formatCode>
                <c:ptCount val="6"/>
                <c:pt idx="0">
                  <c:v>1.27282743188506</c:v>
                </c:pt>
                <c:pt idx="1">
                  <c:v>1.25298800678046</c:v>
                </c:pt>
                <c:pt idx="2">
                  <c:v>1.18139138720594</c:v>
                </c:pt>
                <c:pt idx="3">
                  <c:v>1.0402503862051</c:v>
                </c:pt>
                <c:pt idx="4">
                  <c:v>0.994274891210348</c:v>
                </c:pt>
                <c:pt idx="5">
                  <c:v>1.0716255056035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'ZR75'!$A$68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'ZR75'!$AH$59:$AH$64</c:f>
                <c:numCache>
                  <c:formatCode>General</c:formatCode>
                  <c:ptCount val="6"/>
                  <c:pt idx="0">
                    <c:v>0.0519668164035396</c:v>
                  </c:pt>
                  <c:pt idx="1">
                    <c:v>0.0426890323659768</c:v>
                  </c:pt>
                  <c:pt idx="2">
                    <c:v>0.0502590417561709</c:v>
                  </c:pt>
                  <c:pt idx="3">
                    <c:v>0.114631426951701</c:v>
                  </c:pt>
                  <c:pt idx="4">
                    <c:v>0.0722652525928244</c:v>
                  </c:pt>
                  <c:pt idx="5">
                    <c:v>0.141813538637362</c:v>
                  </c:pt>
                </c:numCache>
              </c:numRef>
            </c:plus>
            <c:minus>
              <c:numRef>
                <c:f>'ZR75'!$AH$59:$AH$64</c:f>
                <c:numCache>
                  <c:formatCode>General</c:formatCode>
                  <c:ptCount val="6"/>
                  <c:pt idx="0">
                    <c:v>0.0519668164035396</c:v>
                  </c:pt>
                  <c:pt idx="1">
                    <c:v>0.0426890323659768</c:v>
                  </c:pt>
                  <c:pt idx="2">
                    <c:v>0.0502590417561709</c:v>
                  </c:pt>
                  <c:pt idx="3">
                    <c:v>0.114631426951701</c:v>
                  </c:pt>
                  <c:pt idx="4">
                    <c:v>0.0722652525928244</c:v>
                  </c:pt>
                  <c:pt idx="5">
                    <c:v>0.141813538637362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'ZR75'!$A$70:$A$75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'ZR75'!$K$59:$K$64</c:f>
              <c:numCache>
                <c:formatCode>General</c:formatCode>
                <c:ptCount val="6"/>
                <c:pt idx="0">
                  <c:v>0.960553219502974</c:v>
                </c:pt>
                <c:pt idx="1">
                  <c:v>0.890598644528047</c:v>
                </c:pt>
                <c:pt idx="2">
                  <c:v>0.967790526681061</c:v>
                </c:pt>
                <c:pt idx="3">
                  <c:v>0.837118386110514</c:v>
                </c:pt>
                <c:pt idx="4">
                  <c:v>0.814721497074877</c:v>
                </c:pt>
                <c:pt idx="5">
                  <c:v>0.828588935166391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27648"/>
        <c:axId val="114628224"/>
      </c:scatterChart>
      <c:valAx>
        <c:axId val="11462764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628224"/>
        <c:crosses val="autoZero"/>
        <c:crossBetween val="midCat"/>
      </c:valAx>
      <c:valAx>
        <c:axId val="11462822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62764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TSC2pT1462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'ZR75'!$A$67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'ZR75'!$AI$53:$AI$58</c:f>
                <c:numCache>
                  <c:formatCode>General</c:formatCode>
                  <c:ptCount val="6"/>
                  <c:pt idx="0">
                    <c:v>0.090675774036627</c:v>
                  </c:pt>
                  <c:pt idx="1">
                    <c:v>0.058101393674235</c:v>
                  </c:pt>
                  <c:pt idx="2">
                    <c:v>0.0445866316628483</c:v>
                  </c:pt>
                  <c:pt idx="3">
                    <c:v>0.216417659338678</c:v>
                  </c:pt>
                  <c:pt idx="4">
                    <c:v>0.0905842943200493</c:v>
                  </c:pt>
                  <c:pt idx="5">
                    <c:v>0.183967881156049</c:v>
                  </c:pt>
                </c:numCache>
              </c:numRef>
            </c:plus>
            <c:minus>
              <c:numRef>
                <c:f>'ZR75'!$AI$53:$AI$58</c:f>
                <c:numCache>
                  <c:formatCode>General</c:formatCode>
                  <c:ptCount val="6"/>
                  <c:pt idx="0">
                    <c:v>0.090675774036627</c:v>
                  </c:pt>
                  <c:pt idx="1">
                    <c:v>0.058101393674235</c:v>
                  </c:pt>
                  <c:pt idx="2">
                    <c:v>0.0445866316628483</c:v>
                  </c:pt>
                  <c:pt idx="3">
                    <c:v>0.216417659338678</c:v>
                  </c:pt>
                  <c:pt idx="4">
                    <c:v>0.0905842943200493</c:v>
                  </c:pt>
                  <c:pt idx="5">
                    <c:v>0.183967881156049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'ZR75'!$A$70:$A$75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'ZR75'!$L$53:$L$58</c:f>
              <c:numCache>
                <c:formatCode>General</c:formatCode>
                <c:ptCount val="6"/>
                <c:pt idx="0">
                  <c:v>0.564803239768002</c:v>
                </c:pt>
                <c:pt idx="1">
                  <c:v>1.26865441323417</c:v>
                </c:pt>
                <c:pt idx="2">
                  <c:v>1.2550178145254</c:v>
                </c:pt>
                <c:pt idx="3">
                  <c:v>1.48607627711062</c:v>
                </c:pt>
                <c:pt idx="4">
                  <c:v>1.25415987094517</c:v>
                </c:pt>
                <c:pt idx="5">
                  <c:v>1.40766276953249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'ZR75'!$A$68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'ZR75'!$AI$59:$AI$64</c:f>
                <c:numCache>
                  <c:formatCode>General</c:formatCode>
                  <c:ptCount val="6"/>
                  <c:pt idx="0">
                    <c:v>0.116269533929381</c:v>
                  </c:pt>
                  <c:pt idx="1">
                    <c:v>0.0634773795693538</c:v>
                  </c:pt>
                  <c:pt idx="2">
                    <c:v>0.102196233427566</c:v>
                  </c:pt>
                  <c:pt idx="3">
                    <c:v>0.090209240842301</c:v>
                  </c:pt>
                  <c:pt idx="4">
                    <c:v>0.0786506836878087</c:v>
                  </c:pt>
                  <c:pt idx="5">
                    <c:v>0.109734394391774</c:v>
                  </c:pt>
                </c:numCache>
              </c:numRef>
            </c:plus>
            <c:minus>
              <c:numRef>
                <c:f>'ZR75'!$AI$59:$AI$64</c:f>
                <c:numCache>
                  <c:formatCode>General</c:formatCode>
                  <c:ptCount val="6"/>
                  <c:pt idx="0">
                    <c:v>0.116269533929381</c:v>
                  </c:pt>
                  <c:pt idx="1">
                    <c:v>0.0634773795693538</c:v>
                  </c:pt>
                  <c:pt idx="2">
                    <c:v>0.102196233427566</c:v>
                  </c:pt>
                  <c:pt idx="3">
                    <c:v>0.090209240842301</c:v>
                  </c:pt>
                  <c:pt idx="4">
                    <c:v>0.0786506836878087</c:v>
                  </c:pt>
                  <c:pt idx="5">
                    <c:v>0.109734394391774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'ZR75'!$A$70:$A$75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'ZR75'!$L$59:$L$64</c:f>
              <c:numCache>
                <c:formatCode>General</c:formatCode>
                <c:ptCount val="6"/>
                <c:pt idx="0">
                  <c:v>0.558361998968995</c:v>
                </c:pt>
                <c:pt idx="1">
                  <c:v>0.783605843136167</c:v>
                </c:pt>
                <c:pt idx="2">
                  <c:v>0.860058618650316</c:v>
                </c:pt>
                <c:pt idx="3">
                  <c:v>0.851822000110528</c:v>
                </c:pt>
                <c:pt idx="4">
                  <c:v>0.873804145186368</c:v>
                </c:pt>
                <c:pt idx="5">
                  <c:v>0.9020149792334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79808"/>
        <c:axId val="114680384"/>
      </c:scatterChart>
      <c:valAx>
        <c:axId val="11467980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680384"/>
        <c:crosses val="autoZero"/>
        <c:crossBetween val="midCat"/>
      </c:valAx>
      <c:valAx>
        <c:axId val="11468038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67980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IRS1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'ZR75'!$A$67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'ZR75'!$AJ$53:$AJ$58</c:f>
                <c:numCache>
                  <c:formatCode>General</c:formatCode>
                  <c:ptCount val="6"/>
                  <c:pt idx="0">
                    <c:v>0.225429542184491</c:v>
                  </c:pt>
                  <c:pt idx="1">
                    <c:v>0.178914203428448</c:v>
                  </c:pt>
                  <c:pt idx="2">
                    <c:v>0.168660226590181</c:v>
                  </c:pt>
                  <c:pt idx="3">
                    <c:v>0.0907785501762441</c:v>
                  </c:pt>
                  <c:pt idx="4">
                    <c:v>0.151693057667072</c:v>
                  </c:pt>
                  <c:pt idx="5">
                    <c:v>0.111679542680652</c:v>
                  </c:pt>
                </c:numCache>
              </c:numRef>
            </c:plus>
            <c:minus>
              <c:numRef>
                <c:f>'ZR75'!$AJ$53:$AJ$58</c:f>
                <c:numCache>
                  <c:formatCode>General</c:formatCode>
                  <c:ptCount val="6"/>
                  <c:pt idx="0">
                    <c:v>0.225429542184491</c:v>
                  </c:pt>
                  <c:pt idx="1">
                    <c:v>0.178914203428448</c:v>
                  </c:pt>
                  <c:pt idx="2">
                    <c:v>0.168660226590181</c:v>
                  </c:pt>
                  <c:pt idx="3">
                    <c:v>0.0907785501762441</c:v>
                  </c:pt>
                  <c:pt idx="4">
                    <c:v>0.151693057667072</c:v>
                  </c:pt>
                  <c:pt idx="5">
                    <c:v>0.111679542680652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'ZR75'!$A$70:$A$75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'ZR75'!$M$53:$M$58</c:f>
              <c:numCache>
                <c:formatCode>General</c:formatCode>
                <c:ptCount val="6"/>
                <c:pt idx="0">
                  <c:v>1.19004888671754</c:v>
                </c:pt>
                <c:pt idx="1">
                  <c:v>1.2907059872468</c:v>
                </c:pt>
                <c:pt idx="2">
                  <c:v>1.19944115536132</c:v>
                </c:pt>
                <c:pt idx="3">
                  <c:v>1.41952006099893</c:v>
                </c:pt>
                <c:pt idx="4">
                  <c:v>1.44218830978939</c:v>
                </c:pt>
                <c:pt idx="5">
                  <c:v>1.35505867716937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'ZR75'!$A$68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'ZR75'!$AJ$59:$AJ$64</c:f>
                <c:numCache>
                  <c:formatCode>General</c:formatCode>
                  <c:ptCount val="6"/>
                  <c:pt idx="0">
                    <c:v>0.127788285202874</c:v>
                  </c:pt>
                  <c:pt idx="1">
                    <c:v>0.137792677180011</c:v>
                  </c:pt>
                  <c:pt idx="2">
                    <c:v>0.106539319769796</c:v>
                  </c:pt>
                  <c:pt idx="3">
                    <c:v>0.136276197139999</c:v>
                  </c:pt>
                  <c:pt idx="4">
                    <c:v>0.163752946310792</c:v>
                  </c:pt>
                  <c:pt idx="5">
                    <c:v>0.109931128589101</c:v>
                  </c:pt>
                </c:numCache>
              </c:numRef>
            </c:plus>
            <c:minus>
              <c:numRef>
                <c:f>'ZR75'!$AJ$59:$AJ$64</c:f>
                <c:numCache>
                  <c:formatCode>General</c:formatCode>
                  <c:ptCount val="6"/>
                  <c:pt idx="0">
                    <c:v>0.127788285202874</c:v>
                  </c:pt>
                  <c:pt idx="1">
                    <c:v>0.137792677180011</c:v>
                  </c:pt>
                  <c:pt idx="2">
                    <c:v>0.106539319769796</c:v>
                  </c:pt>
                  <c:pt idx="3">
                    <c:v>0.136276197139999</c:v>
                  </c:pt>
                  <c:pt idx="4">
                    <c:v>0.163752946310792</c:v>
                  </c:pt>
                  <c:pt idx="5">
                    <c:v>0.109931128589101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'ZR75'!$A$70:$A$75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'ZR75'!$M$59:$M$64</c:f>
              <c:numCache>
                <c:formatCode>General</c:formatCode>
                <c:ptCount val="6"/>
                <c:pt idx="0">
                  <c:v>0.590862606656554</c:v>
                </c:pt>
                <c:pt idx="1">
                  <c:v>0.721546888570151</c:v>
                </c:pt>
                <c:pt idx="2">
                  <c:v>0.74734160765289</c:v>
                </c:pt>
                <c:pt idx="3">
                  <c:v>0.765191693714071</c:v>
                </c:pt>
                <c:pt idx="4">
                  <c:v>0.753965881591924</c:v>
                </c:pt>
                <c:pt idx="5">
                  <c:v>0.60582600974368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82688"/>
        <c:axId val="114683264"/>
      </c:scatterChart>
      <c:valAx>
        <c:axId val="11468268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683264"/>
        <c:crosses val="autoZero"/>
        <c:crossBetween val="midCat"/>
      </c:valAx>
      <c:valAx>
        <c:axId val="11468326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68268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IRS1pS636/639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'ZR75'!$A$67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'ZR75'!$AK$53:$AK$58</c:f>
                <c:numCache>
                  <c:formatCode>General</c:formatCode>
                  <c:ptCount val="6"/>
                  <c:pt idx="0">
                    <c:v>0.0806844643429112</c:v>
                  </c:pt>
                  <c:pt idx="1">
                    <c:v>0.397295063965415</c:v>
                  </c:pt>
                  <c:pt idx="2">
                    <c:v>0.098407450996823</c:v>
                  </c:pt>
                  <c:pt idx="3">
                    <c:v>0.127263440848165</c:v>
                  </c:pt>
                  <c:pt idx="4">
                    <c:v>0.274537493927759</c:v>
                  </c:pt>
                  <c:pt idx="5">
                    <c:v>0.209164390170319</c:v>
                  </c:pt>
                </c:numCache>
              </c:numRef>
            </c:plus>
            <c:minus>
              <c:numRef>
                <c:f>'ZR75'!$AK$53:$AK$58</c:f>
                <c:numCache>
                  <c:formatCode>General</c:formatCode>
                  <c:ptCount val="6"/>
                  <c:pt idx="0">
                    <c:v>0.0806844643429112</c:v>
                  </c:pt>
                  <c:pt idx="1">
                    <c:v>0.397295063965415</c:v>
                  </c:pt>
                  <c:pt idx="2">
                    <c:v>0.098407450996823</c:v>
                  </c:pt>
                  <c:pt idx="3">
                    <c:v>0.127263440848165</c:v>
                  </c:pt>
                  <c:pt idx="4">
                    <c:v>0.274537493927759</c:v>
                  </c:pt>
                  <c:pt idx="5">
                    <c:v>0.209164390170319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'ZR75'!$A$70:$A$75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'ZR75'!$N$53:$N$58</c:f>
              <c:numCache>
                <c:formatCode>General</c:formatCode>
                <c:ptCount val="6"/>
                <c:pt idx="0">
                  <c:v>0.635821487232941</c:v>
                </c:pt>
                <c:pt idx="1">
                  <c:v>1.83678441544923</c:v>
                </c:pt>
                <c:pt idx="2">
                  <c:v>1.53570229389068</c:v>
                </c:pt>
                <c:pt idx="3">
                  <c:v>1.44179010187738</c:v>
                </c:pt>
                <c:pt idx="4">
                  <c:v>1.31131124137645</c:v>
                </c:pt>
                <c:pt idx="5">
                  <c:v>1.55672972266878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'ZR75'!$A$68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'ZR75'!$AK$59:$AK$64</c:f>
                <c:numCache>
                  <c:formatCode>General</c:formatCode>
                  <c:ptCount val="6"/>
                  <c:pt idx="0">
                    <c:v>0.0202833343766812</c:v>
                  </c:pt>
                  <c:pt idx="1">
                    <c:v>0.0933316815644961</c:v>
                  </c:pt>
                  <c:pt idx="2">
                    <c:v>0.127579895197217</c:v>
                  </c:pt>
                  <c:pt idx="3">
                    <c:v>0.174813239250822</c:v>
                  </c:pt>
                  <c:pt idx="4">
                    <c:v>0.252376500093803</c:v>
                  </c:pt>
                  <c:pt idx="5">
                    <c:v>0.248275204943977</c:v>
                  </c:pt>
                </c:numCache>
              </c:numRef>
            </c:plus>
            <c:minus>
              <c:numRef>
                <c:f>'ZR75'!$AK$59:$AK$64</c:f>
                <c:numCache>
                  <c:formatCode>General</c:formatCode>
                  <c:ptCount val="6"/>
                  <c:pt idx="0">
                    <c:v>0.0202833343766812</c:v>
                  </c:pt>
                  <c:pt idx="1">
                    <c:v>0.0933316815644961</c:v>
                  </c:pt>
                  <c:pt idx="2">
                    <c:v>0.127579895197217</c:v>
                  </c:pt>
                  <c:pt idx="3">
                    <c:v>0.174813239250822</c:v>
                  </c:pt>
                  <c:pt idx="4">
                    <c:v>0.252376500093803</c:v>
                  </c:pt>
                  <c:pt idx="5">
                    <c:v>0.248275204943977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'ZR75'!$A$70:$A$75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'ZR75'!$N$59:$N$64</c:f>
              <c:numCache>
                <c:formatCode>General</c:formatCode>
                <c:ptCount val="6"/>
                <c:pt idx="0">
                  <c:v>0.323047192017464</c:v>
                </c:pt>
                <c:pt idx="1">
                  <c:v>0.511331025113864</c:v>
                </c:pt>
                <c:pt idx="2">
                  <c:v>0.741436013954401</c:v>
                </c:pt>
                <c:pt idx="3">
                  <c:v>0.762951025017105</c:v>
                </c:pt>
                <c:pt idx="4">
                  <c:v>0.75729006952087</c:v>
                </c:pt>
                <c:pt idx="5">
                  <c:v>0.744017521148037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85568"/>
        <c:axId val="114686144"/>
      </c:scatterChart>
      <c:valAx>
        <c:axId val="11468556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686144"/>
        <c:crosses val="autoZero"/>
        <c:crossBetween val="midCat"/>
      </c:valAx>
      <c:valAx>
        <c:axId val="11468614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68556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4E-BP1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'ZR75'!$A$67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'ZR75'!$AL$53:$AL$58</c:f>
                <c:numCache>
                  <c:formatCode>General</c:formatCode>
                  <c:ptCount val="6"/>
                  <c:pt idx="0">
                    <c:v>0.291175518086426</c:v>
                  </c:pt>
                  <c:pt idx="1">
                    <c:v>0.0790629944558439</c:v>
                  </c:pt>
                  <c:pt idx="2">
                    <c:v>0.131106389821828</c:v>
                  </c:pt>
                  <c:pt idx="3">
                    <c:v>0.0690463229030419</c:v>
                  </c:pt>
                  <c:pt idx="4">
                    <c:v>0.104857877086698</c:v>
                  </c:pt>
                  <c:pt idx="5">
                    <c:v>0.101516642403847</c:v>
                  </c:pt>
                </c:numCache>
              </c:numRef>
            </c:plus>
            <c:minus>
              <c:numRef>
                <c:f>'ZR75'!$AL$53:$AL$58</c:f>
                <c:numCache>
                  <c:formatCode>General</c:formatCode>
                  <c:ptCount val="6"/>
                  <c:pt idx="0">
                    <c:v>0.291175518086426</c:v>
                  </c:pt>
                  <c:pt idx="1">
                    <c:v>0.0790629944558439</c:v>
                  </c:pt>
                  <c:pt idx="2">
                    <c:v>0.131106389821828</c:v>
                  </c:pt>
                  <c:pt idx="3">
                    <c:v>0.0690463229030419</c:v>
                  </c:pt>
                  <c:pt idx="4">
                    <c:v>0.104857877086698</c:v>
                  </c:pt>
                  <c:pt idx="5">
                    <c:v>0.101516642403847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'ZR75'!$A$70:$A$75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'ZR75'!$O$53:$O$58</c:f>
              <c:numCache>
                <c:formatCode>General</c:formatCode>
                <c:ptCount val="6"/>
                <c:pt idx="0">
                  <c:v>0.700327029160067</c:v>
                </c:pt>
                <c:pt idx="1">
                  <c:v>0.621288890255229</c:v>
                </c:pt>
                <c:pt idx="2">
                  <c:v>0.587889190756399</c:v>
                </c:pt>
                <c:pt idx="3">
                  <c:v>0.633957271479802</c:v>
                </c:pt>
                <c:pt idx="4">
                  <c:v>0.517177662526255</c:v>
                </c:pt>
                <c:pt idx="5">
                  <c:v>0.59426790555242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'ZR75'!$A$68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'ZR75'!$AL$59:$AL$64</c:f>
                <c:numCache>
                  <c:formatCode>General</c:formatCode>
                  <c:ptCount val="6"/>
                  <c:pt idx="0">
                    <c:v>0.30331524803456</c:v>
                  </c:pt>
                  <c:pt idx="1">
                    <c:v>0.245925972150912</c:v>
                  </c:pt>
                  <c:pt idx="2">
                    <c:v>0.267262121540015</c:v>
                  </c:pt>
                  <c:pt idx="3">
                    <c:v>0.112498124590041</c:v>
                  </c:pt>
                  <c:pt idx="4">
                    <c:v>0.0375364792871067</c:v>
                  </c:pt>
                  <c:pt idx="5">
                    <c:v>0.271347376668543</c:v>
                  </c:pt>
                </c:numCache>
              </c:numRef>
            </c:plus>
            <c:minus>
              <c:numRef>
                <c:f>'ZR75'!$AL$59:$AL$64</c:f>
                <c:numCache>
                  <c:formatCode>General</c:formatCode>
                  <c:ptCount val="6"/>
                  <c:pt idx="0">
                    <c:v>0.30331524803456</c:v>
                  </c:pt>
                  <c:pt idx="1">
                    <c:v>0.245925972150912</c:v>
                  </c:pt>
                  <c:pt idx="2">
                    <c:v>0.267262121540015</c:v>
                  </c:pt>
                  <c:pt idx="3">
                    <c:v>0.112498124590041</c:v>
                  </c:pt>
                  <c:pt idx="4">
                    <c:v>0.0375364792871067</c:v>
                  </c:pt>
                  <c:pt idx="5">
                    <c:v>0.271347376668543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'ZR75'!$A$70:$A$75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'ZR75'!$O$59:$O$64</c:f>
              <c:numCache>
                <c:formatCode>General</c:formatCode>
                <c:ptCount val="6"/>
                <c:pt idx="0">
                  <c:v>1.49639260707867</c:v>
                </c:pt>
                <c:pt idx="1">
                  <c:v>1.35867480768166</c:v>
                </c:pt>
                <c:pt idx="2">
                  <c:v>1.45054567460627</c:v>
                </c:pt>
                <c:pt idx="3">
                  <c:v>1.35085288860885</c:v>
                </c:pt>
                <c:pt idx="4">
                  <c:v>1.13933717842211</c:v>
                </c:pt>
                <c:pt idx="5">
                  <c:v>1.39471156402517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2944"/>
        <c:axId val="133563520"/>
      </c:scatterChart>
      <c:valAx>
        <c:axId val="133562944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563520"/>
        <c:crosses val="autoZero"/>
        <c:crossBetween val="midCat"/>
      </c:valAx>
      <c:valAx>
        <c:axId val="13356352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562944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4E-BP1pT37/46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'ZR75'!$A$67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'ZR75'!$AM$53:$AM$58</c:f>
                <c:numCache>
                  <c:formatCode>General</c:formatCode>
                  <c:ptCount val="6"/>
                  <c:pt idx="0">
                    <c:v>0.110138872489528</c:v>
                  </c:pt>
                  <c:pt idx="1">
                    <c:v>0.0826062838836138</c:v>
                  </c:pt>
                  <c:pt idx="2">
                    <c:v>0.122778650773448</c:v>
                  </c:pt>
                  <c:pt idx="3">
                    <c:v>0.106683656691785</c:v>
                  </c:pt>
                  <c:pt idx="4">
                    <c:v>0.129091739004588</c:v>
                  </c:pt>
                  <c:pt idx="5">
                    <c:v>0.163336859814933</c:v>
                  </c:pt>
                </c:numCache>
              </c:numRef>
            </c:plus>
            <c:minus>
              <c:numRef>
                <c:f>'ZR75'!$AM$53:$AM$58</c:f>
                <c:numCache>
                  <c:formatCode>General</c:formatCode>
                  <c:ptCount val="6"/>
                  <c:pt idx="0">
                    <c:v>0.110138872489528</c:v>
                  </c:pt>
                  <c:pt idx="1">
                    <c:v>0.0826062838836138</c:v>
                  </c:pt>
                  <c:pt idx="2">
                    <c:v>0.122778650773448</c:v>
                  </c:pt>
                  <c:pt idx="3">
                    <c:v>0.106683656691785</c:v>
                  </c:pt>
                  <c:pt idx="4">
                    <c:v>0.129091739004588</c:v>
                  </c:pt>
                  <c:pt idx="5">
                    <c:v>0.163336859814933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'ZR75'!$A$70:$A$75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'ZR75'!$P$53:$P$58</c:f>
              <c:numCache>
                <c:formatCode>General</c:formatCode>
                <c:ptCount val="6"/>
                <c:pt idx="0">
                  <c:v>0.240500066018649</c:v>
                </c:pt>
                <c:pt idx="1">
                  <c:v>0.5854548663097</c:v>
                </c:pt>
                <c:pt idx="2">
                  <c:v>0.760034634836354</c:v>
                </c:pt>
                <c:pt idx="3">
                  <c:v>0.781183027200461</c:v>
                </c:pt>
                <c:pt idx="4">
                  <c:v>0.725847962814768</c:v>
                </c:pt>
                <c:pt idx="5">
                  <c:v>0.731310991193039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'ZR75'!$A$68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'ZR75'!$AM$59:$AM$64</c:f>
                <c:numCache>
                  <c:formatCode>General</c:formatCode>
                  <c:ptCount val="6"/>
                  <c:pt idx="0">
                    <c:v>0.0649226833196178</c:v>
                  </c:pt>
                  <c:pt idx="1">
                    <c:v>0.131948010282333</c:v>
                  </c:pt>
                  <c:pt idx="2">
                    <c:v>0.198646102504184</c:v>
                  </c:pt>
                  <c:pt idx="3">
                    <c:v>0.15106252768296</c:v>
                  </c:pt>
                  <c:pt idx="4">
                    <c:v>0.129249709048175</c:v>
                  </c:pt>
                  <c:pt idx="5">
                    <c:v>0.0663327277890185</c:v>
                  </c:pt>
                </c:numCache>
              </c:numRef>
            </c:plus>
            <c:minus>
              <c:numRef>
                <c:f>'ZR75'!$AM$59:$AM$64</c:f>
                <c:numCache>
                  <c:formatCode>General</c:formatCode>
                  <c:ptCount val="6"/>
                  <c:pt idx="0">
                    <c:v>0.0649226833196178</c:v>
                  </c:pt>
                  <c:pt idx="1">
                    <c:v>0.131948010282333</c:v>
                  </c:pt>
                  <c:pt idx="2">
                    <c:v>0.198646102504184</c:v>
                  </c:pt>
                  <c:pt idx="3">
                    <c:v>0.15106252768296</c:v>
                  </c:pt>
                  <c:pt idx="4">
                    <c:v>0.129249709048175</c:v>
                  </c:pt>
                  <c:pt idx="5">
                    <c:v>0.0663327277890185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'ZR75'!$A$70:$A$75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'ZR75'!$P$59:$P$64</c:f>
              <c:numCache>
                <c:formatCode>General</c:formatCode>
                <c:ptCount val="6"/>
                <c:pt idx="0">
                  <c:v>0.556235754576458</c:v>
                </c:pt>
                <c:pt idx="1">
                  <c:v>1.12324568358041</c:v>
                </c:pt>
                <c:pt idx="2">
                  <c:v>1.75336041420165</c:v>
                </c:pt>
                <c:pt idx="3">
                  <c:v>1.72605317979559</c:v>
                </c:pt>
                <c:pt idx="4">
                  <c:v>1.46210696502327</c:v>
                </c:pt>
                <c:pt idx="5">
                  <c:v>1.45832506464789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6400"/>
        <c:axId val="133566976"/>
      </c:scatterChart>
      <c:valAx>
        <c:axId val="133566400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566976"/>
        <c:crosses val="autoZero"/>
        <c:crossBetween val="midCat"/>
      </c:valAx>
      <c:valAx>
        <c:axId val="133566976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56640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GAPDH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'ZR75'!$A$67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'ZR75'!$AN$53:$AN$58</c:f>
                <c:numCache>
                  <c:formatCode>General</c:formatCode>
                  <c:ptCount val="6"/>
                  <c:pt idx="0">
                    <c:v>0.123772604770706</c:v>
                  </c:pt>
                  <c:pt idx="1">
                    <c:v>0.107052013692699</c:v>
                  </c:pt>
                  <c:pt idx="2">
                    <c:v>0.0570846161785767</c:v>
                  </c:pt>
                  <c:pt idx="3">
                    <c:v>0.0406885878667817</c:v>
                  </c:pt>
                  <c:pt idx="4">
                    <c:v>0.0516764057684277</c:v>
                  </c:pt>
                  <c:pt idx="5">
                    <c:v>0.0462385891318119</c:v>
                  </c:pt>
                </c:numCache>
              </c:numRef>
            </c:plus>
            <c:minus>
              <c:numRef>
                <c:f>'ZR75'!$AN$53:$AN$58</c:f>
                <c:numCache>
                  <c:formatCode>General</c:formatCode>
                  <c:ptCount val="6"/>
                  <c:pt idx="0">
                    <c:v>0.123772604770706</c:v>
                  </c:pt>
                  <c:pt idx="1">
                    <c:v>0.107052013692699</c:v>
                  </c:pt>
                  <c:pt idx="2">
                    <c:v>0.0570846161785767</c:v>
                  </c:pt>
                  <c:pt idx="3">
                    <c:v>0.0406885878667817</c:v>
                  </c:pt>
                  <c:pt idx="4">
                    <c:v>0.0516764057684277</c:v>
                  </c:pt>
                  <c:pt idx="5">
                    <c:v>0.0462385891318119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'ZR75'!$A$70:$A$75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'ZR75'!$Q$53:$Q$58</c:f>
              <c:numCache>
                <c:formatCode>General</c:formatCode>
                <c:ptCount val="6"/>
                <c:pt idx="0">
                  <c:v>0.838896987259091</c:v>
                </c:pt>
                <c:pt idx="1">
                  <c:v>0.880143878029115</c:v>
                </c:pt>
                <c:pt idx="2">
                  <c:v>0.825574640306538</c:v>
                </c:pt>
                <c:pt idx="3">
                  <c:v>0.885888801983693</c:v>
                </c:pt>
                <c:pt idx="4">
                  <c:v>0.926139953168215</c:v>
                </c:pt>
                <c:pt idx="5">
                  <c:v>0.833899805797324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'ZR75'!$A$68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'ZR75'!$AN$59:$AN$64</c:f>
                <c:numCache>
                  <c:formatCode>General</c:formatCode>
                  <c:ptCount val="6"/>
                  <c:pt idx="0">
                    <c:v>0.0780566418131032</c:v>
                  </c:pt>
                  <c:pt idx="1">
                    <c:v>0.0730643408934343</c:v>
                  </c:pt>
                  <c:pt idx="2">
                    <c:v>0.0902044150298263</c:v>
                  </c:pt>
                  <c:pt idx="3">
                    <c:v>0.0699674717428075</c:v>
                  </c:pt>
                  <c:pt idx="4">
                    <c:v>0.122664131742926</c:v>
                  </c:pt>
                  <c:pt idx="5">
                    <c:v>0.114026875153193</c:v>
                  </c:pt>
                </c:numCache>
              </c:numRef>
            </c:plus>
            <c:minus>
              <c:numRef>
                <c:f>'ZR75'!$AN$59:$AN$64</c:f>
                <c:numCache>
                  <c:formatCode>General</c:formatCode>
                  <c:ptCount val="6"/>
                  <c:pt idx="0">
                    <c:v>0.0780566418131032</c:v>
                  </c:pt>
                  <c:pt idx="1">
                    <c:v>0.0730643408934343</c:v>
                  </c:pt>
                  <c:pt idx="2">
                    <c:v>0.0902044150298263</c:v>
                  </c:pt>
                  <c:pt idx="3">
                    <c:v>0.0699674717428075</c:v>
                  </c:pt>
                  <c:pt idx="4">
                    <c:v>0.122664131742926</c:v>
                  </c:pt>
                  <c:pt idx="5">
                    <c:v>0.114026875153193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'ZR75'!$A$70:$A$75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'ZR75'!$Q$59:$Q$64</c:f>
              <c:numCache>
                <c:formatCode>General</c:formatCode>
                <c:ptCount val="6"/>
                <c:pt idx="0">
                  <c:v>1.166054765289</c:v>
                </c:pt>
                <c:pt idx="1">
                  <c:v>1.09677908141459</c:v>
                </c:pt>
                <c:pt idx="2">
                  <c:v>1.12741497829171</c:v>
                </c:pt>
                <c:pt idx="3">
                  <c:v>1.09138959194222</c:v>
                </c:pt>
                <c:pt idx="4">
                  <c:v>1.15031255833741</c:v>
                </c:pt>
                <c:pt idx="5">
                  <c:v>1.20543734031886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9280"/>
        <c:axId val="133569856"/>
      </c:scatterChart>
      <c:valAx>
        <c:axId val="133569280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569856"/>
        <c:crosses val="autoZero"/>
        <c:crossBetween val="midCat"/>
      </c:valAx>
      <c:valAx>
        <c:axId val="133569856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56928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ERK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'ZR75'!$A$67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'ZR75'!$AN$53:$AN$58</c:f>
                <c:numCache>
                  <c:formatCode>General</c:formatCode>
                  <c:ptCount val="6"/>
                  <c:pt idx="0">
                    <c:v>0.123772604770706</c:v>
                  </c:pt>
                  <c:pt idx="1">
                    <c:v>0.107052013692699</c:v>
                  </c:pt>
                  <c:pt idx="2">
                    <c:v>0.0570846161785767</c:v>
                  </c:pt>
                  <c:pt idx="3">
                    <c:v>0.0406885878667817</c:v>
                  </c:pt>
                  <c:pt idx="4">
                    <c:v>0.0516764057684277</c:v>
                  </c:pt>
                  <c:pt idx="5">
                    <c:v>0.0462385891318119</c:v>
                  </c:pt>
                </c:numCache>
              </c:numRef>
            </c:plus>
            <c:minus>
              <c:numRef>
                <c:f>'ZR75'!$AN$53:$AN$58</c:f>
                <c:numCache>
                  <c:formatCode>General</c:formatCode>
                  <c:ptCount val="6"/>
                  <c:pt idx="0">
                    <c:v>0.123772604770706</c:v>
                  </c:pt>
                  <c:pt idx="1">
                    <c:v>0.107052013692699</c:v>
                  </c:pt>
                  <c:pt idx="2">
                    <c:v>0.0570846161785767</c:v>
                  </c:pt>
                  <c:pt idx="3">
                    <c:v>0.0406885878667817</c:v>
                  </c:pt>
                  <c:pt idx="4">
                    <c:v>0.0516764057684277</c:v>
                  </c:pt>
                  <c:pt idx="5">
                    <c:v>0.0462385891318119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'ZR75'!$A$70:$A$75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'ZR75'!$R$53:$R$58</c:f>
              <c:numCache>
                <c:formatCode>General</c:formatCode>
                <c:ptCount val="6"/>
                <c:pt idx="0">
                  <c:v>1.01500566654122</c:v>
                </c:pt>
                <c:pt idx="1">
                  <c:v>1.18641645889025</c:v>
                </c:pt>
                <c:pt idx="2">
                  <c:v>1.05040833785596</c:v>
                </c:pt>
                <c:pt idx="3">
                  <c:v>1.04889835835955</c:v>
                </c:pt>
                <c:pt idx="4">
                  <c:v>1.03335827097636</c:v>
                </c:pt>
                <c:pt idx="5">
                  <c:v>1.02108015878113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'ZR75'!$A$68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'ZR75'!$AN$59:$AN$64</c:f>
                <c:numCache>
                  <c:formatCode>General</c:formatCode>
                  <c:ptCount val="6"/>
                  <c:pt idx="0">
                    <c:v>0.0780566418131032</c:v>
                  </c:pt>
                  <c:pt idx="1">
                    <c:v>0.0730643408934343</c:v>
                  </c:pt>
                  <c:pt idx="2">
                    <c:v>0.0902044150298263</c:v>
                  </c:pt>
                  <c:pt idx="3">
                    <c:v>0.0699674717428075</c:v>
                  </c:pt>
                  <c:pt idx="4">
                    <c:v>0.122664131742926</c:v>
                  </c:pt>
                  <c:pt idx="5">
                    <c:v>0.114026875153193</c:v>
                  </c:pt>
                </c:numCache>
              </c:numRef>
            </c:plus>
            <c:minus>
              <c:numRef>
                <c:f>'ZR75'!$AN$59:$AN$64</c:f>
                <c:numCache>
                  <c:formatCode>General</c:formatCode>
                  <c:ptCount val="6"/>
                  <c:pt idx="0">
                    <c:v>0.0780566418131032</c:v>
                  </c:pt>
                  <c:pt idx="1">
                    <c:v>0.0730643408934343</c:v>
                  </c:pt>
                  <c:pt idx="2">
                    <c:v>0.0902044150298263</c:v>
                  </c:pt>
                  <c:pt idx="3">
                    <c:v>0.0699674717428075</c:v>
                  </c:pt>
                  <c:pt idx="4">
                    <c:v>0.122664131742926</c:v>
                  </c:pt>
                  <c:pt idx="5">
                    <c:v>0.114026875153193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'ZR75'!$A$70:$A$75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'ZR75'!$R$59:$R$64</c:f>
              <c:numCache>
                <c:formatCode>General</c:formatCode>
                <c:ptCount val="6"/>
                <c:pt idx="0">
                  <c:v>0.971028696439997</c:v>
                </c:pt>
                <c:pt idx="1">
                  <c:v>0.949259729986666</c:v>
                </c:pt>
                <c:pt idx="2">
                  <c:v>0.972253033831941</c:v>
                </c:pt>
                <c:pt idx="3">
                  <c:v>0.949562906409523</c:v>
                </c:pt>
                <c:pt idx="4">
                  <c:v>0.967631985944006</c:v>
                </c:pt>
                <c:pt idx="5">
                  <c:v>0.88578950737177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9280"/>
        <c:axId val="133569856"/>
      </c:scatterChart>
      <c:valAx>
        <c:axId val="133569280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569856"/>
        <c:crosses val="autoZero"/>
        <c:crossBetween val="midCat"/>
      </c:valAx>
      <c:valAx>
        <c:axId val="133569856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56928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p38-pT180/Y182</a:t>
            </a:r>
            <a:endParaRPr lang="nl-NL"/>
          </a:p>
        </c:rich>
      </c:tx>
      <c:layout>
        <c:manualLayout>
          <c:xMode val="edge"/>
          <c:yMode val="edge"/>
          <c:x val="0.288193461090657"/>
          <c:y val="0.0281250034602613"/>
        </c:manualLayout>
      </c:layout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'ZR75'!$A$67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'ZR75'!$AR$53:$AR$58</c:f>
                <c:numCache>
                  <c:formatCode>General</c:formatCode>
                  <c:ptCount val="6"/>
                  <c:pt idx="0">
                    <c:v>0.0612276156820111</c:v>
                  </c:pt>
                  <c:pt idx="1">
                    <c:v>0.0553810211371064</c:v>
                  </c:pt>
                  <c:pt idx="2">
                    <c:v>0.150289422732797</c:v>
                  </c:pt>
                  <c:pt idx="3">
                    <c:v>0.167076172932138</c:v>
                  </c:pt>
                  <c:pt idx="4">
                    <c:v>0.110348695503939</c:v>
                  </c:pt>
                  <c:pt idx="5">
                    <c:v>0.278231823673338</c:v>
                  </c:pt>
                </c:numCache>
              </c:numRef>
            </c:plus>
            <c:minus>
              <c:numRef>
                <c:f>'ZR75'!$AR$53:$AR$58</c:f>
                <c:numCache>
                  <c:formatCode>General</c:formatCode>
                  <c:ptCount val="6"/>
                  <c:pt idx="0">
                    <c:v>0.0612276156820111</c:v>
                  </c:pt>
                  <c:pt idx="1">
                    <c:v>0.0553810211371064</c:v>
                  </c:pt>
                  <c:pt idx="2">
                    <c:v>0.150289422732797</c:v>
                  </c:pt>
                  <c:pt idx="3">
                    <c:v>0.167076172932138</c:v>
                  </c:pt>
                  <c:pt idx="4">
                    <c:v>0.110348695503939</c:v>
                  </c:pt>
                  <c:pt idx="5">
                    <c:v>0.278231823673338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'ZR75'!$A$70:$A$75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'ZR75'!$U$53:$U$58</c:f>
              <c:numCache>
                <c:formatCode>General</c:formatCode>
                <c:ptCount val="6"/>
                <c:pt idx="0">
                  <c:v>0.299117439744061</c:v>
                </c:pt>
                <c:pt idx="1">
                  <c:v>0.43128369354081</c:v>
                </c:pt>
                <c:pt idx="2">
                  <c:v>0.46064997023131</c:v>
                </c:pt>
                <c:pt idx="3">
                  <c:v>0.420630021338106</c:v>
                </c:pt>
                <c:pt idx="4">
                  <c:v>0.385751859919024</c:v>
                </c:pt>
                <c:pt idx="5">
                  <c:v>0.53493355390871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'ZR75'!$A$68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'ZR75'!$AR$59:$AR$64</c:f>
                <c:numCache>
                  <c:formatCode>General</c:formatCode>
                  <c:ptCount val="6"/>
                  <c:pt idx="0">
                    <c:v>0.165296663230865</c:v>
                  </c:pt>
                  <c:pt idx="1">
                    <c:v>0.709932920467225</c:v>
                  </c:pt>
                  <c:pt idx="2">
                    <c:v>0.74550417201261</c:v>
                  </c:pt>
                  <c:pt idx="3">
                    <c:v>0.187468743955974</c:v>
                  </c:pt>
                  <c:pt idx="4">
                    <c:v>0.271853084762947</c:v>
                  </c:pt>
                  <c:pt idx="5">
                    <c:v>0.595247005769423</c:v>
                  </c:pt>
                </c:numCache>
              </c:numRef>
            </c:plus>
            <c:minus>
              <c:numRef>
                <c:f>'ZR75'!$AR$59:$AR$64</c:f>
                <c:numCache>
                  <c:formatCode>General</c:formatCode>
                  <c:ptCount val="6"/>
                  <c:pt idx="0">
                    <c:v>0.165296663230865</c:v>
                  </c:pt>
                  <c:pt idx="1">
                    <c:v>0.709932920467225</c:v>
                  </c:pt>
                  <c:pt idx="2">
                    <c:v>0.74550417201261</c:v>
                  </c:pt>
                  <c:pt idx="3">
                    <c:v>0.187468743955974</c:v>
                  </c:pt>
                  <c:pt idx="4">
                    <c:v>0.271853084762947</c:v>
                  </c:pt>
                  <c:pt idx="5">
                    <c:v>0.595247005769423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'ZR75'!$A$70:$A$75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'ZR75'!$U$59:$U$64</c:f>
              <c:numCache>
                <c:formatCode>General</c:formatCode>
                <c:ptCount val="6"/>
                <c:pt idx="0">
                  <c:v>1.22198901700054</c:v>
                </c:pt>
                <c:pt idx="1">
                  <c:v>2.32948645613866</c:v>
                </c:pt>
                <c:pt idx="2">
                  <c:v>2.22312481074081</c:v>
                </c:pt>
                <c:pt idx="3">
                  <c:v>1.03161150274218</c:v>
                </c:pt>
                <c:pt idx="4">
                  <c:v>1.16558120112431</c:v>
                </c:pt>
                <c:pt idx="5">
                  <c:v>1.45884517682564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9280"/>
        <c:axId val="133569856"/>
      </c:scatterChart>
      <c:valAx>
        <c:axId val="133569280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569856"/>
        <c:crosses val="autoZero"/>
        <c:crossBetween val="midCat"/>
      </c:valAx>
      <c:valAx>
        <c:axId val="133569856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56928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ERK-pT202/Y204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'ZR75'!$A$67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'ZR75'!$AP$53:$AP$58</c:f>
                <c:numCache>
                  <c:formatCode>General</c:formatCode>
                  <c:ptCount val="6"/>
                  <c:pt idx="0">
                    <c:v>0.0536651858983796</c:v>
                  </c:pt>
                  <c:pt idx="1">
                    <c:v>0.508115762885026</c:v>
                  </c:pt>
                  <c:pt idx="2">
                    <c:v>0.0598667776865634</c:v>
                  </c:pt>
                  <c:pt idx="3">
                    <c:v>0.0622613667158784</c:v>
                  </c:pt>
                  <c:pt idx="4">
                    <c:v>0.0409482411576856</c:v>
                  </c:pt>
                  <c:pt idx="5">
                    <c:v>0.094870919924215</c:v>
                  </c:pt>
                </c:numCache>
              </c:numRef>
            </c:plus>
            <c:minus>
              <c:numRef>
                <c:f>'ZR75'!$AP$53:$AP$58</c:f>
                <c:numCache>
                  <c:formatCode>General</c:formatCode>
                  <c:ptCount val="6"/>
                  <c:pt idx="0">
                    <c:v>0.0536651858983796</c:v>
                  </c:pt>
                  <c:pt idx="1">
                    <c:v>0.508115762885026</c:v>
                  </c:pt>
                  <c:pt idx="2">
                    <c:v>0.0598667776865634</c:v>
                  </c:pt>
                  <c:pt idx="3">
                    <c:v>0.0622613667158784</c:v>
                  </c:pt>
                  <c:pt idx="4">
                    <c:v>0.0409482411576856</c:v>
                  </c:pt>
                  <c:pt idx="5">
                    <c:v>0.094870919924215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'ZR75'!$A$70:$A$75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'ZR75'!$S$53:$S$58</c:f>
              <c:numCache>
                <c:formatCode>General</c:formatCode>
                <c:ptCount val="6"/>
                <c:pt idx="0">
                  <c:v>0.30383987446879</c:v>
                </c:pt>
                <c:pt idx="1">
                  <c:v>1.89577588539343</c:v>
                </c:pt>
                <c:pt idx="2">
                  <c:v>0.859876095494824</c:v>
                </c:pt>
                <c:pt idx="3">
                  <c:v>0.781081397595341</c:v>
                </c:pt>
                <c:pt idx="4">
                  <c:v>0.909459956771177</c:v>
                </c:pt>
                <c:pt idx="5">
                  <c:v>1.02010367921642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'ZR75'!$A$68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'ZR75'!$AP$59:$AP$64</c:f>
                <c:numCache>
                  <c:formatCode>General</c:formatCode>
                  <c:ptCount val="6"/>
                  <c:pt idx="0">
                    <c:v>0.0751431531764108</c:v>
                  </c:pt>
                  <c:pt idx="1">
                    <c:v>0.178537058033076</c:v>
                  </c:pt>
                  <c:pt idx="2">
                    <c:v>0.423628689844698</c:v>
                  </c:pt>
                  <c:pt idx="3">
                    <c:v>0.066748427985329</c:v>
                  </c:pt>
                  <c:pt idx="4">
                    <c:v>0.086938833488542</c:v>
                  </c:pt>
                  <c:pt idx="5">
                    <c:v>0.165912632818931</c:v>
                  </c:pt>
                </c:numCache>
              </c:numRef>
            </c:plus>
            <c:minus>
              <c:numRef>
                <c:f>'ZR75'!$AP$59:$AP$64</c:f>
                <c:numCache>
                  <c:formatCode>General</c:formatCode>
                  <c:ptCount val="6"/>
                  <c:pt idx="0">
                    <c:v>0.0751431531764108</c:v>
                  </c:pt>
                  <c:pt idx="1">
                    <c:v>0.178537058033076</c:v>
                  </c:pt>
                  <c:pt idx="2">
                    <c:v>0.423628689844698</c:v>
                  </c:pt>
                  <c:pt idx="3">
                    <c:v>0.066748427985329</c:v>
                  </c:pt>
                  <c:pt idx="4">
                    <c:v>0.086938833488542</c:v>
                  </c:pt>
                  <c:pt idx="5">
                    <c:v>0.165912632818931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'ZR75'!$A$70:$A$75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'ZR75'!$S$59:$S$64</c:f>
              <c:numCache>
                <c:formatCode>General</c:formatCode>
                <c:ptCount val="6"/>
                <c:pt idx="0">
                  <c:v>0.593684450405451</c:v>
                </c:pt>
                <c:pt idx="1">
                  <c:v>1.74191610267441</c:v>
                </c:pt>
                <c:pt idx="2">
                  <c:v>1.79049884260649</c:v>
                </c:pt>
                <c:pt idx="3">
                  <c:v>0.771455951345692</c:v>
                </c:pt>
                <c:pt idx="4">
                  <c:v>0.728745062412482</c:v>
                </c:pt>
                <c:pt idx="5">
                  <c:v>0.744377324756959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9280"/>
        <c:axId val="133569856"/>
      </c:scatterChart>
      <c:valAx>
        <c:axId val="133569280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569856"/>
        <c:crosses val="autoZero"/>
        <c:crossBetween val="midCat"/>
      </c:valAx>
      <c:valAx>
        <c:axId val="133569856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56928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AktpT308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'ZR75'!$A$67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'ZR75'!$Z$53:$Z$58</c:f>
                <c:numCache>
                  <c:formatCode>General</c:formatCode>
                  <c:ptCount val="6"/>
                  <c:pt idx="0">
                    <c:v>0.147265911429452</c:v>
                  </c:pt>
                  <c:pt idx="1">
                    <c:v>0.125971792467878</c:v>
                  </c:pt>
                  <c:pt idx="2">
                    <c:v>0.0876885295398878</c:v>
                  </c:pt>
                  <c:pt idx="3">
                    <c:v>0.0333517946305944</c:v>
                  </c:pt>
                  <c:pt idx="4">
                    <c:v>0.159835559195944</c:v>
                  </c:pt>
                  <c:pt idx="5">
                    <c:v>0.0713483136024403</c:v>
                  </c:pt>
                </c:numCache>
              </c:numRef>
            </c:plus>
            <c:minus>
              <c:numRef>
                <c:f>'ZR75'!$Z$53:$Z$58</c:f>
                <c:numCache>
                  <c:formatCode>General</c:formatCode>
                  <c:ptCount val="6"/>
                  <c:pt idx="0">
                    <c:v>0.147265911429452</c:v>
                  </c:pt>
                  <c:pt idx="1">
                    <c:v>0.125971792467878</c:v>
                  </c:pt>
                  <c:pt idx="2">
                    <c:v>0.0876885295398878</c:v>
                  </c:pt>
                  <c:pt idx="3">
                    <c:v>0.0333517946305944</c:v>
                  </c:pt>
                  <c:pt idx="4">
                    <c:v>0.159835559195944</c:v>
                  </c:pt>
                  <c:pt idx="5">
                    <c:v>0.0713483136024403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'ZR75'!$A$70:$A$75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'ZR75'!$C$53:$C$58</c:f>
              <c:numCache>
                <c:formatCode>General</c:formatCode>
                <c:ptCount val="6"/>
                <c:pt idx="0">
                  <c:v>0.553567156009287</c:v>
                </c:pt>
                <c:pt idx="1">
                  <c:v>0.983758984695419</c:v>
                </c:pt>
                <c:pt idx="2">
                  <c:v>1.18705049908501</c:v>
                </c:pt>
                <c:pt idx="3">
                  <c:v>1.21876701853758</c:v>
                </c:pt>
                <c:pt idx="4">
                  <c:v>1.33202852943608</c:v>
                </c:pt>
                <c:pt idx="5">
                  <c:v>1.11344362351409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'ZR75'!$A$68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'ZR75'!$Z$59:$Z$64</c:f>
                <c:numCache>
                  <c:formatCode>General</c:formatCode>
                  <c:ptCount val="6"/>
                  <c:pt idx="0">
                    <c:v>0.140281237519624</c:v>
                  </c:pt>
                  <c:pt idx="1">
                    <c:v>0.0908452347064</c:v>
                  </c:pt>
                  <c:pt idx="2">
                    <c:v>0.135121042694099</c:v>
                  </c:pt>
                  <c:pt idx="3">
                    <c:v>0.047539022203263</c:v>
                  </c:pt>
                  <c:pt idx="4">
                    <c:v>0.0536147578700581</c:v>
                  </c:pt>
                  <c:pt idx="5">
                    <c:v>0.0780257825322335</c:v>
                  </c:pt>
                </c:numCache>
              </c:numRef>
            </c:plus>
            <c:minus>
              <c:numRef>
                <c:f>'ZR75'!$Z$59:$Z$64</c:f>
                <c:numCache>
                  <c:formatCode>General</c:formatCode>
                  <c:ptCount val="6"/>
                  <c:pt idx="0">
                    <c:v>0.140281237519624</c:v>
                  </c:pt>
                  <c:pt idx="1">
                    <c:v>0.0908452347064</c:v>
                  </c:pt>
                  <c:pt idx="2">
                    <c:v>0.135121042694099</c:v>
                  </c:pt>
                  <c:pt idx="3">
                    <c:v>0.047539022203263</c:v>
                  </c:pt>
                  <c:pt idx="4">
                    <c:v>0.0536147578700581</c:v>
                  </c:pt>
                  <c:pt idx="5">
                    <c:v>0.0780257825322335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'ZR75'!$A$70:$A$75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'ZR75'!$C$59:$C$64</c:f>
              <c:numCache>
                <c:formatCode>General</c:formatCode>
                <c:ptCount val="6"/>
                <c:pt idx="0">
                  <c:v>0.473313364121224</c:v>
                </c:pt>
                <c:pt idx="1">
                  <c:v>1.16681666037347</c:v>
                </c:pt>
                <c:pt idx="2">
                  <c:v>1.12230043064979</c:v>
                </c:pt>
                <c:pt idx="3">
                  <c:v>0.992885258578912</c:v>
                </c:pt>
                <c:pt idx="4">
                  <c:v>0.967762381888837</c:v>
                </c:pt>
                <c:pt idx="5">
                  <c:v>0.922822498744163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17056"/>
        <c:axId val="103717632"/>
      </c:scatterChart>
      <c:valAx>
        <c:axId val="103717056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3717632"/>
        <c:crosses val="autoZero"/>
        <c:crossBetween val="midCat"/>
      </c:valAx>
      <c:valAx>
        <c:axId val="10371763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371705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p38-pT180/Y182</a:t>
            </a:r>
            <a:endParaRPr lang="nl-NL"/>
          </a:p>
        </c:rich>
      </c:tx>
      <c:layout>
        <c:manualLayout>
          <c:xMode val="edge"/>
          <c:yMode val="edge"/>
          <c:x val="0.288193461090657"/>
          <c:y val="0.0281250034602613"/>
        </c:manualLayout>
      </c:layout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'ZR75'!$A$67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'ZR75'!$AQ$53:$AQ$58</c:f>
                <c:numCache>
                  <c:formatCode>General</c:formatCode>
                  <c:ptCount val="6"/>
                  <c:pt idx="0">
                    <c:v>0.274984243574906</c:v>
                  </c:pt>
                  <c:pt idx="1">
                    <c:v>0.0856935498666438</c:v>
                  </c:pt>
                  <c:pt idx="2">
                    <c:v>0.193614507150892</c:v>
                  </c:pt>
                  <c:pt idx="3">
                    <c:v>0.0504827725511302</c:v>
                  </c:pt>
                  <c:pt idx="4">
                    <c:v>0.0904932919678362</c:v>
                  </c:pt>
                  <c:pt idx="5">
                    <c:v>0.052369189686136</c:v>
                  </c:pt>
                </c:numCache>
              </c:numRef>
            </c:plus>
            <c:minus>
              <c:numRef>
                <c:f>'ZR75'!$AQ$59:$AQ$64</c:f>
                <c:numCache>
                  <c:formatCode>General</c:formatCode>
                  <c:ptCount val="6"/>
                  <c:pt idx="0">
                    <c:v>0.0410719160450633</c:v>
                  </c:pt>
                  <c:pt idx="1">
                    <c:v>0.10675533162434</c:v>
                  </c:pt>
                  <c:pt idx="2">
                    <c:v>0.0383437802514473</c:v>
                  </c:pt>
                  <c:pt idx="3">
                    <c:v>0.0570449763824093</c:v>
                  </c:pt>
                  <c:pt idx="4">
                    <c:v>0.0167448780387362</c:v>
                  </c:pt>
                  <c:pt idx="5">
                    <c:v>0.0564270806889701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'ZR75'!$A$70:$A$75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'ZR75'!$T$53:$T$58</c:f>
              <c:numCache>
                <c:formatCode>General</c:formatCode>
                <c:ptCount val="6"/>
                <c:pt idx="0">
                  <c:v>1.21569123190758</c:v>
                </c:pt>
                <c:pt idx="1">
                  <c:v>1.21222214268584</c:v>
                </c:pt>
                <c:pt idx="2">
                  <c:v>1.3045571315281</c:v>
                </c:pt>
                <c:pt idx="3">
                  <c:v>1.41055297606081</c:v>
                </c:pt>
                <c:pt idx="4">
                  <c:v>1.06786061764989</c:v>
                </c:pt>
                <c:pt idx="5">
                  <c:v>0.995974144894637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'ZR75'!$A$68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'ZR75'!$AQ$59:$AQ$64</c:f>
                <c:numCache>
                  <c:formatCode>General</c:formatCode>
                  <c:ptCount val="6"/>
                  <c:pt idx="0">
                    <c:v>0.0410719160450633</c:v>
                  </c:pt>
                  <c:pt idx="1">
                    <c:v>0.10675533162434</c:v>
                  </c:pt>
                  <c:pt idx="2">
                    <c:v>0.0383437802514473</c:v>
                  </c:pt>
                  <c:pt idx="3">
                    <c:v>0.0570449763824093</c:v>
                  </c:pt>
                  <c:pt idx="4">
                    <c:v>0.0167448780387362</c:v>
                  </c:pt>
                  <c:pt idx="5">
                    <c:v>0.0564270806889701</c:v>
                  </c:pt>
                </c:numCache>
              </c:numRef>
            </c:plus>
            <c:minus>
              <c:numRef>
                <c:f>'ZR75'!$AQ$59:$AQ$64</c:f>
                <c:numCache>
                  <c:formatCode>General</c:formatCode>
                  <c:ptCount val="6"/>
                  <c:pt idx="0">
                    <c:v>0.0410719160450633</c:v>
                  </c:pt>
                  <c:pt idx="1">
                    <c:v>0.10675533162434</c:v>
                  </c:pt>
                  <c:pt idx="2">
                    <c:v>0.0383437802514473</c:v>
                  </c:pt>
                  <c:pt idx="3">
                    <c:v>0.0570449763824093</c:v>
                  </c:pt>
                  <c:pt idx="4">
                    <c:v>0.0167448780387362</c:v>
                  </c:pt>
                  <c:pt idx="5">
                    <c:v>0.0564270806889701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'ZR75'!$A$70:$A$75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'ZR75'!$T$59:$T$64</c:f>
              <c:numCache>
                <c:formatCode>General</c:formatCode>
                <c:ptCount val="6"/>
                <c:pt idx="0">
                  <c:v>0.738660989800214</c:v>
                </c:pt>
                <c:pt idx="1">
                  <c:v>0.693536687126989</c:v>
                </c:pt>
                <c:pt idx="2">
                  <c:v>0.791518572357954</c:v>
                </c:pt>
                <c:pt idx="3">
                  <c:v>0.792607657175622</c:v>
                </c:pt>
                <c:pt idx="4">
                  <c:v>0.885844032404731</c:v>
                </c:pt>
                <c:pt idx="5">
                  <c:v>0.997994627076786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9280"/>
        <c:axId val="133569856"/>
      </c:scatterChart>
      <c:valAx>
        <c:axId val="133569280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569856"/>
        <c:crosses val="autoZero"/>
        <c:crossBetween val="midCat"/>
      </c:valAx>
      <c:valAx>
        <c:axId val="133569856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56928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ER alpha</a:t>
            </a:r>
            <a:endParaRPr lang="nl-NL"/>
          </a:p>
        </c:rich>
      </c:tx>
      <c:layout>
        <c:manualLayout>
          <c:xMode val="edge"/>
          <c:yMode val="edge"/>
          <c:x val="0.288193461090657"/>
          <c:y val="0.0281250034602613"/>
        </c:manualLayout>
      </c:layout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'ZR75'!$A$67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'ZR75'!$AS$53:$AS$58</c:f>
                <c:numCache>
                  <c:formatCode>General</c:formatCode>
                  <c:ptCount val="6"/>
                  <c:pt idx="0">
                    <c:v>0.205590452906179</c:v>
                  </c:pt>
                  <c:pt idx="1">
                    <c:v>0.116814173851553</c:v>
                  </c:pt>
                  <c:pt idx="2">
                    <c:v>0.210601876595649</c:v>
                  </c:pt>
                  <c:pt idx="3">
                    <c:v>0.200833820531146</c:v>
                  </c:pt>
                  <c:pt idx="4">
                    <c:v>0.0396381656599832</c:v>
                  </c:pt>
                  <c:pt idx="5">
                    <c:v>0.0861627804729072</c:v>
                  </c:pt>
                </c:numCache>
              </c:numRef>
            </c:plus>
            <c:minus>
              <c:numRef>
                <c:f>'ZR75'!$AS$53:$AS$58</c:f>
                <c:numCache>
                  <c:formatCode>General</c:formatCode>
                  <c:ptCount val="6"/>
                  <c:pt idx="0">
                    <c:v>0.205590452906179</c:v>
                  </c:pt>
                  <c:pt idx="1">
                    <c:v>0.116814173851553</c:v>
                  </c:pt>
                  <c:pt idx="2">
                    <c:v>0.210601876595649</c:v>
                  </c:pt>
                  <c:pt idx="3">
                    <c:v>0.200833820531146</c:v>
                  </c:pt>
                  <c:pt idx="4">
                    <c:v>0.0396381656599832</c:v>
                  </c:pt>
                  <c:pt idx="5">
                    <c:v>0.0861627804729072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'ZR75'!$A$70:$A$75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'ZR75'!$V$53:$V$58</c:f>
              <c:numCache>
                <c:formatCode>General</c:formatCode>
                <c:ptCount val="6"/>
                <c:pt idx="0">
                  <c:v>1.71162150779894</c:v>
                </c:pt>
                <c:pt idx="1">
                  <c:v>1.54073173991117</c:v>
                </c:pt>
                <c:pt idx="2">
                  <c:v>1.59614960733885</c:v>
                </c:pt>
                <c:pt idx="3">
                  <c:v>1.67265182884027</c:v>
                </c:pt>
                <c:pt idx="4">
                  <c:v>1.29808991307067</c:v>
                </c:pt>
                <c:pt idx="5">
                  <c:v>1.26083954987959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'ZR75'!$A$68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'ZR75'!$AS$59:$AS$64</c:f>
                <c:numCache>
                  <c:formatCode>General</c:formatCode>
                  <c:ptCount val="6"/>
                  <c:pt idx="0">
                    <c:v>0.0329052375959721</c:v>
                  </c:pt>
                  <c:pt idx="1">
                    <c:v>0.0643090515611516</c:v>
                  </c:pt>
                  <c:pt idx="2">
                    <c:v>0.0351623358615559</c:v>
                  </c:pt>
                  <c:pt idx="3">
                    <c:v>0.0441782895282993</c:v>
                  </c:pt>
                  <c:pt idx="4">
                    <c:v>0.0136936264528998</c:v>
                  </c:pt>
                  <c:pt idx="5">
                    <c:v>0.0994779736405615</c:v>
                  </c:pt>
                </c:numCache>
              </c:numRef>
            </c:plus>
            <c:minus>
              <c:numRef>
                <c:f>'ZR75'!$AS$59:$AS$64</c:f>
                <c:numCache>
                  <c:formatCode>General</c:formatCode>
                  <c:ptCount val="6"/>
                  <c:pt idx="0">
                    <c:v>0.0329052375959721</c:v>
                  </c:pt>
                  <c:pt idx="1">
                    <c:v>0.0643090515611516</c:v>
                  </c:pt>
                  <c:pt idx="2">
                    <c:v>0.0351623358615559</c:v>
                  </c:pt>
                  <c:pt idx="3">
                    <c:v>0.0441782895282993</c:v>
                  </c:pt>
                  <c:pt idx="4">
                    <c:v>0.0136936264528998</c:v>
                  </c:pt>
                  <c:pt idx="5">
                    <c:v>0.0994779736405615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'ZR75'!$A$70:$A$75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'ZR75'!$V$59:$V$64</c:f>
              <c:numCache>
                <c:formatCode>General</c:formatCode>
                <c:ptCount val="6"/>
                <c:pt idx="0">
                  <c:v>0.540929332956389</c:v>
                </c:pt>
                <c:pt idx="1">
                  <c:v>0.521150480267795</c:v>
                </c:pt>
                <c:pt idx="2">
                  <c:v>0.523013813938736</c:v>
                </c:pt>
                <c:pt idx="3">
                  <c:v>0.546315259211576</c:v>
                </c:pt>
                <c:pt idx="4">
                  <c:v>0.515813353378226</c:v>
                </c:pt>
                <c:pt idx="5">
                  <c:v>0.453624437055729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9280"/>
        <c:axId val="133569856"/>
      </c:scatterChart>
      <c:valAx>
        <c:axId val="133569280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569856"/>
        <c:crosses val="autoZero"/>
        <c:crossBetween val="midCat"/>
      </c:valAx>
      <c:valAx>
        <c:axId val="133569856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56928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AktpS473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'ZR75'!$A$67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'ZR75'!$AA$53:$AA$58</c:f>
                <c:numCache>
                  <c:formatCode>General</c:formatCode>
                  <c:ptCount val="6"/>
                  <c:pt idx="0">
                    <c:v>0.158431820567189</c:v>
                  </c:pt>
                  <c:pt idx="1">
                    <c:v>0.0589398140896668</c:v>
                  </c:pt>
                  <c:pt idx="2">
                    <c:v>0.183848091874628</c:v>
                  </c:pt>
                  <c:pt idx="3">
                    <c:v>0.143581412275069</c:v>
                  </c:pt>
                  <c:pt idx="4">
                    <c:v>0.0787751727200501</c:v>
                  </c:pt>
                  <c:pt idx="5">
                    <c:v>0.13305778397207</c:v>
                  </c:pt>
                </c:numCache>
              </c:numRef>
            </c:plus>
            <c:minus>
              <c:numRef>
                <c:f>'ZR75'!$AA$59:$AA$64</c:f>
                <c:numCache>
                  <c:formatCode>General</c:formatCode>
                  <c:ptCount val="6"/>
                  <c:pt idx="0">
                    <c:v>0.158145597620833</c:v>
                  </c:pt>
                  <c:pt idx="1">
                    <c:v>0.121070795128379</c:v>
                  </c:pt>
                  <c:pt idx="2">
                    <c:v>0.151916933829534</c:v>
                  </c:pt>
                  <c:pt idx="3">
                    <c:v>0.0780151681933299</c:v>
                  </c:pt>
                  <c:pt idx="4">
                    <c:v>0.0994429164828323</c:v>
                  </c:pt>
                  <c:pt idx="5">
                    <c:v>0.184668969034067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'ZR75'!$A$70:$A$75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'ZR75'!$D$53:$D$58</c:f>
              <c:numCache>
                <c:formatCode>General</c:formatCode>
                <c:ptCount val="6"/>
                <c:pt idx="0">
                  <c:v>0.469133551716199</c:v>
                </c:pt>
                <c:pt idx="1">
                  <c:v>1.21651295410752</c:v>
                </c:pt>
                <c:pt idx="2">
                  <c:v>1.34362271821275</c:v>
                </c:pt>
                <c:pt idx="3">
                  <c:v>1.34459260573225</c:v>
                </c:pt>
                <c:pt idx="4">
                  <c:v>1.25168174485401</c:v>
                </c:pt>
                <c:pt idx="5">
                  <c:v>1.30958571704019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'ZR75'!$A$68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'ZR75'!$AA$59:$AA$64</c:f>
                <c:numCache>
                  <c:formatCode>General</c:formatCode>
                  <c:ptCount val="6"/>
                  <c:pt idx="0">
                    <c:v>0.158145597620833</c:v>
                  </c:pt>
                  <c:pt idx="1">
                    <c:v>0.121070795128379</c:v>
                  </c:pt>
                  <c:pt idx="2">
                    <c:v>0.151916933829534</c:v>
                  </c:pt>
                  <c:pt idx="3">
                    <c:v>0.0780151681933299</c:v>
                  </c:pt>
                  <c:pt idx="4">
                    <c:v>0.0994429164828323</c:v>
                  </c:pt>
                  <c:pt idx="5">
                    <c:v>0.184668969034067</c:v>
                  </c:pt>
                </c:numCache>
              </c:numRef>
            </c:plus>
            <c:minus>
              <c:numRef>
                <c:f>'ZR75'!$AA$59:$AA$64</c:f>
                <c:numCache>
                  <c:formatCode>General</c:formatCode>
                  <c:ptCount val="6"/>
                  <c:pt idx="0">
                    <c:v>0.158145597620833</c:v>
                  </c:pt>
                  <c:pt idx="1">
                    <c:v>0.121070795128379</c:v>
                  </c:pt>
                  <c:pt idx="2">
                    <c:v>0.151916933829534</c:v>
                  </c:pt>
                  <c:pt idx="3">
                    <c:v>0.0780151681933299</c:v>
                  </c:pt>
                  <c:pt idx="4">
                    <c:v>0.0994429164828323</c:v>
                  </c:pt>
                  <c:pt idx="5">
                    <c:v>0.184668969034067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'ZR75'!$A$70:$A$75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'ZR75'!$D$59:$D$64</c:f>
              <c:numCache>
                <c:formatCode>General</c:formatCode>
                <c:ptCount val="6"/>
                <c:pt idx="0">
                  <c:v>0.483406246146483</c:v>
                </c:pt>
                <c:pt idx="1">
                  <c:v>0.971419311212139</c:v>
                </c:pt>
                <c:pt idx="2">
                  <c:v>1.09606959158203</c:v>
                </c:pt>
                <c:pt idx="3">
                  <c:v>0.89144907911746</c:v>
                </c:pt>
                <c:pt idx="4">
                  <c:v>0.822828276727761</c:v>
                </c:pt>
                <c:pt idx="5">
                  <c:v>0.888256720710826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01312"/>
        <c:axId val="113501888"/>
      </c:scatterChart>
      <c:valAx>
        <c:axId val="113501312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3501888"/>
        <c:crosses val="autoZero"/>
        <c:crossBetween val="midCat"/>
      </c:valAx>
      <c:valAx>
        <c:axId val="113501888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3501312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PRAS40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'ZR75'!$A$67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'ZR75'!$AB$53:$AB$58</c:f>
                <c:numCache>
                  <c:formatCode>General</c:formatCode>
                  <c:ptCount val="6"/>
                  <c:pt idx="0">
                    <c:v>0.0586789046826324</c:v>
                  </c:pt>
                  <c:pt idx="1">
                    <c:v>0.0716887391208501</c:v>
                  </c:pt>
                  <c:pt idx="2">
                    <c:v>0.0642127738696736</c:v>
                  </c:pt>
                  <c:pt idx="3">
                    <c:v>0.0620670424713992</c:v>
                  </c:pt>
                  <c:pt idx="4">
                    <c:v>0.0341289736074538</c:v>
                  </c:pt>
                  <c:pt idx="5">
                    <c:v>0.0176915646360801</c:v>
                  </c:pt>
                </c:numCache>
              </c:numRef>
            </c:plus>
            <c:minus>
              <c:numRef>
                <c:f>'ZR75'!$AB$53:$AB$58</c:f>
                <c:numCache>
                  <c:formatCode>General</c:formatCode>
                  <c:ptCount val="6"/>
                  <c:pt idx="0">
                    <c:v>0.0586789046826324</c:v>
                  </c:pt>
                  <c:pt idx="1">
                    <c:v>0.0716887391208501</c:v>
                  </c:pt>
                  <c:pt idx="2">
                    <c:v>0.0642127738696736</c:v>
                  </c:pt>
                  <c:pt idx="3">
                    <c:v>0.0620670424713992</c:v>
                  </c:pt>
                  <c:pt idx="4">
                    <c:v>0.0341289736074538</c:v>
                  </c:pt>
                  <c:pt idx="5">
                    <c:v>0.0176915646360801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'ZR75'!$A$70:$A$75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'ZR75'!$E$53:$E$58</c:f>
              <c:numCache>
                <c:formatCode>General</c:formatCode>
                <c:ptCount val="6"/>
                <c:pt idx="0">
                  <c:v>0.668643246962012</c:v>
                </c:pt>
                <c:pt idx="1">
                  <c:v>0.869453532542726</c:v>
                </c:pt>
                <c:pt idx="2">
                  <c:v>0.931750709078366</c:v>
                </c:pt>
                <c:pt idx="3">
                  <c:v>1.03861537431363</c:v>
                </c:pt>
                <c:pt idx="4">
                  <c:v>0.932798588494633</c:v>
                </c:pt>
                <c:pt idx="5">
                  <c:v>1.00900276246853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'ZR75'!$A$68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'ZR75'!$AB$59:$AB$64</c:f>
                <c:numCache>
                  <c:formatCode>General</c:formatCode>
                  <c:ptCount val="6"/>
                  <c:pt idx="0">
                    <c:v>0.0414720735967854</c:v>
                  </c:pt>
                  <c:pt idx="1">
                    <c:v>0.0776179799918536</c:v>
                  </c:pt>
                  <c:pt idx="2">
                    <c:v>0.0567475975843132</c:v>
                  </c:pt>
                  <c:pt idx="3">
                    <c:v>0.0624549841529004</c:v>
                  </c:pt>
                  <c:pt idx="4">
                    <c:v>0.0569254771874809</c:v>
                  </c:pt>
                  <c:pt idx="5">
                    <c:v>0.0845874066913101</c:v>
                  </c:pt>
                </c:numCache>
              </c:numRef>
            </c:plus>
            <c:minus>
              <c:numRef>
                <c:f>'ZR75'!$AB$59:$AB$64</c:f>
                <c:numCache>
                  <c:formatCode>General</c:formatCode>
                  <c:ptCount val="6"/>
                  <c:pt idx="0">
                    <c:v>0.0414720735967854</c:v>
                  </c:pt>
                  <c:pt idx="1">
                    <c:v>0.0776179799918536</c:v>
                  </c:pt>
                  <c:pt idx="2">
                    <c:v>0.0567475975843132</c:v>
                  </c:pt>
                  <c:pt idx="3">
                    <c:v>0.0624549841529004</c:v>
                  </c:pt>
                  <c:pt idx="4">
                    <c:v>0.0569254771874809</c:v>
                  </c:pt>
                  <c:pt idx="5">
                    <c:v>0.0845874066913101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'ZR75'!$A$70:$A$75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'ZR75'!$E$59:$E$64</c:f>
              <c:numCache>
                <c:formatCode>General</c:formatCode>
                <c:ptCount val="6"/>
                <c:pt idx="0">
                  <c:v>1.02752600707978</c:v>
                </c:pt>
                <c:pt idx="1">
                  <c:v>1.10863220559273</c:v>
                </c:pt>
                <c:pt idx="2">
                  <c:v>1.14851029602044</c:v>
                </c:pt>
                <c:pt idx="3">
                  <c:v>1.14161397439234</c:v>
                </c:pt>
                <c:pt idx="4">
                  <c:v>1.03479001131983</c:v>
                </c:pt>
                <c:pt idx="5">
                  <c:v>1.08905925968458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04192"/>
        <c:axId val="113504768"/>
      </c:scatterChart>
      <c:valAx>
        <c:axId val="113504192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3504768"/>
        <c:crosses val="autoZero"/>
        <c:crossBetween val="midCat"/>
      </c:valAx>
      <c:valAx>
        <c:axId val="113504768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3504192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PRAS40pT246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'ZR75'!$A$67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'ZR75'!$AC$53:$AC$58</c:f>
                <c:numCache>
                  <c:formatCode>General</c:formatCode>
                  <c:ptCount val="6"/>
                  <c:pt idx="0">
                    <c:v>0.0515883159249586</c:v>
                  </c:pt>
                  <c:pt idx="1">
                    <c:v>0.0668560403919412</c:v>
                  </c:pt>
                  <c:pt idx="2">
                    <c:v>0.0546806371405953</c:v>
                  </c:pt>
                  <c:pt idx="3">
                    <c:v>0.0466588689037579</c:v>
                  </c:pt>
                  <c:pt idx="4">
                    <c:v>0.104904648729028</c:v>
                  </c:pt>
                  <c:pt idx="5">
                    <c:v>0.0887118327441774</c:v>
                  </c:pt>
                </c:numCache>
              </c:numRef>
            </c:plus>
            <c:minus>
              <c:numRef>
                <c:f>'ZR75'!$AC$53:$AC$58</c:f>
                <c:numCache>
                  <c:formatCode>General</c:formatCode>
                  <c:ptCount val="6"/>
                  <c:pt idx="0">
                    <c:v>0.0515883159249586</c:v>
                  </c:pt>
                  <c:pt idx="1">
                    <c:v>0.0668560403919412</c:v>
                  </c:pt>
                  <c:pt idx="2">
                    <c:v>0.0546806371405953</c:v>
                  </c:pt>
                  <c:pt idx="3">
                    <c:v>0.0466588689037579</c:v>
                  </c:pt>
                  <c:pt idx="4">
                    <c:v>0.104904648729028</c:v>
                  </c:pt>
                  <c:pt idx="5">
                    <c:v>0.0887118327441774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'ZR75'!$A$70:$A$75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'ZR75'!$F$53:$F$58</c:f>
              <c:numCache>
                <c:formatCode>General</c:formatCode>
                <c:ptCount val="6"/>
                <c:pt idx="0">
                  <c:v>0.28196733540133</c:v>
                </c:pt>
                <c:pt idx="1">
                  <c:v>0.978418752501118</c:v>
                </c:pt>
                <c:pt idx="2">
                  <c:v>0.998965539057662</c:v>
                </c:pt>
                <c:pt idx="3">
                  <c:v>1.01758957019891</c:v>
                </c:pt>
                <c:pt idx="4">
                  <c:v>1.06702110195576</c:v>
                </c:pt>
                <c:pt idx="5">
                  <c:v>1.09457958773525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'ZR75'!$A$68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'ZR75'!$AC$59:$AC$64</c:f>
                <c:numCache>
                  <c:formatCode>General</c:formatCode>
                  <c:ptCount val="6"/>
                  <c:pt idx="0">
                    <c:v>0.0960523129188725</c:v>
                  </c:pt>
                  <c:pt idx="1">
                    <c:v>0.171607552555202</c:v>
                  </c:pt>
                  <c:pt idx="2">
                    <c:v>0.0701132567538789</c:v>
                  </c:pt>
                  <c:pt idx="3">
                    <c:v>0.118112990435043</c:v>
                  </c:pt>
                  <c:pt idx="4">
                    <c:v>0.114536876121901</c:v>
                  </c:pt>
                  <c:pt idx="5">
                    <c:v>0.196653217500997</c:v>
                  </c:pt>
                </c:numCache>
              </c:numRef>
            </c:plus>
            <c:minus>
              <c:numRef>
                <c:f>'ZR75'!$AC$59:$AC$64</c:f>
                <c:numCache>
                  <c:formatCode>General</c:formatCode>
                  <c:ptCount val="6"/>
                  <c:pt idx="0">
                    <c:v>0.0960523129188725</c:v>
                  </c:pt>
                  <c:pt idx="1">
                    <c:v>0.171607552555202</c:v>
                  </c:pt>
                  <c:pt idx="2">
                    <c:v>0.0701132567538789</c:v>
                  </c:pt>
                  <c:pt idx="3">
                    <c:v>0.118112990435043</c:v>
                  </c:pt>
                  <c:pt idx="4">
                    <c:v>0.114536876121901</c:v>
                  </c:pt>
                  <c:pt idx="5">
                    <c:v>0.196653217500997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'ZR75'!$A$70:$A$75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'ZR75'!$F$59:$F$64</c:f>
              <c:numCache>
                <c:formatCode>General</c:formatCode>
                <c:ptCount val="6"/>
                <c:pt idx="0">
                  <c:v>0.382954529992506</c:v>
                </c:pt>
                <c:pt idx="1">
                  <c:v>1.03750772625716</c:v>
                </c:pt>
                <c:pt idx="2">
                  <c:v>1.31131088657034</c:v>
                </c:pt>
                <c:pt idx="3">
                  <c:v>1.20361542738192</c:v>
                </c:pt>
                <c:pt idx="4">
                  <c:v>1.33086736119493</c:v>
                </c:pt>
                <c:pt idx="5">
                  <c:v>1.30275454486905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07072"/>
        <c:axId val="113507648"/>
      </c:scatterChart>
      <c:valAx>
        <c:axId val="113507072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3507648"/>
        <c:crosses val="autoZero"/>
        <c:crossBetween val="midCat"/>
      </c:valAx>
      <c:valAx>
        <c:axId val="113507648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3507072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PRAS40pS183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'ZR75'!$A$67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'ZR75'!$AD$53:$AD$58</c:f>
                <c:numCache>
                  <c:formatCode>General</c:formatCode>
                  <c:ptCount val="6"/>
                  <c:pt idx="0">
                    <c:v>0.0998868338893797</c:v>
                  </c:pt>
                  <c:pt idx="1">
                    <c:v>0.0425169520737678</c:v>
                  </c:pt>
                  <c:pt idx="2">
                    <c:v>0.0488423429140728</c:v>
                  </c:pt>
                  <c:pt idx="3">
                    <c:v>0.0307498716001164</c:v>
                  </c:pt>
                  <c:pt idx="4">
                    <c:v>0.0438006051267016</c:v>
                  </c:pt>
                  <c:pt idx="5">
                    <c:v>0.0215956417057994</c:v>
                  </c:pt>
                </c:numCache>
              </c:numRef>
            </c:plus>
            <c:minus>
              <c:numRef>
                <c:f>'ZR75'!$AD$53:$AD$58</c:f>
                <c:numCache>
                  <c:formatCode>General</c:formatCode>
                  <c:ptCount val="6"/>
                  <c:pt idx="0">
                    <c:v>0.0998868338893797</c:v>
                  </c:pt>
                  <c:pt idx="1">
                    <c:v>0.0425169520737678</c:v>
                  </c:pt>
                  <c:pt idx="2">
                    <c:v>0.0488423429140728</c:v>
                  </c:pt>
                  <c:pt idx="3">
                    <c:v>0.0307498716001164</c:v>
                  </c:pt>
                  <c:pt idx="4">
                    <c:v>0.0438006051267016</c:v>
                  </c:pt>
                  <c:pt idx="5">
                    <c:v>0.0215956417057994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'ZR75'!$A$70:$A$75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'ZR75'!$G$53:$G$58</c:f>
              <c:numCache>
                <c:formatCode>General</c:formatCode>
                <c:ptCount val="6"/>
                <c:pt idx="0">
                  <c:v>0.507434940424385</c:v>
                </c:pt>
                <c:pt idx="1">
                  <c:v>1.11590361194626</c:v>
                </c:pt>
                <c:pt idx="2">
                  <c:v>1.05080492276015</c:v>
                </c:pt>
                <c:pt idx="3">
                  <c:v>1.02921946902343</c:v>
                </c:pt>
                <c:pt idx="4">
                  <c:v>0.958697612469872</c:v>
                </c:pt>
                <c:pt idx="5">
                  <c:v>1.07364860240646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'ZR75'!$A$68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'ZR75'!$AD$59:$AD$64</c:f>
                <c:numCache>
                  <c:formatCode>General</c:formatCode>
                  <c:ptCount val="6"/>
                  <c:pt idx="0">
                    <c:v>0.0734779128048955</c:v>
                  </c:pt>
                  <c:pt idx="1">
                    <c:v>0.125671646190894</c:v>
                  </c:pt>
                  <c:pt idx="2">
                    <c:v>0.0650095985881435</c:v>
                  </c:pt>
                  <c:pt idx="3">
                    <c:v>0.0911249751736539</c:v>
                  </c:pt>
                  <c:pt idx="4">
                    <c:v>0.126012755585804</c:v>
                  </c:pt>
                  <c:pt idx="5">
                    <c:v>0.228084384177571</c:v>
                  </c:pt>
                </c:numCache>
              </c:numRef>
            </c:plus>
            <c:minus>
              <c:numRef>
                <c:f>'ZR75'!$AD$59:$AD$64</c:f>
                <c:numCache>
                  <c:formatCode>General</c:formatCode>
                  <c:ptCount val="6"/>
                  <c:pt idx="0">
                    <c:v>0.0734779128048955</c:v>
                  </c:pt>
                  <c:pt idx="1">
                    <c:v>0.125671646190894</c:v>
                  </c:pt>
                  <c:pt idx="2">
                    <c:v>0.0650095985881435</c:v>
                  </c:pt>
                  <c:pt idx="3">
                    <c:v>0.0911249751736539</c:v>
                  </c:pt>
                  <c:pt idx="4">
                    <c:v>0.126012755585804</c:v>
                  </c:pt>
                  <c:pt idx="5">
                    <c:v>0.228084384177571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'ZR75'!$A$70:$A$75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'ZR75'!$G$59:$G$64</c:f>
              <c:numCache>
                <c:formatCode>General</c:formatCode>
                <c:ptCount val="6"/>
                <c:pt idx="0">
                  <c:v>0.51349608954488</c:v>
                </c:pt>
                <c:pt idx="1">
                  <c:v>0.959732285849931</c:v>
                </c:pt>
                <c:pt idx="2">
                  <c:v>1.2246567923113</c:v>
                </c:pt>
                <c:pt idx="3">
                  <c:v>1.15474285568136</c:v>
                </c:pt>
                <c:pt idx="4">
                  <c:v>1.12593161241396</c:v>
                </c:pt>
                <c:pt idx="5">
                  <c:v>1.32530980753539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36064"/>
        <c:axId val="113936640"/>
      </c:scatterChart>
      <c:valAx>
        <c:axId val="113936064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3936640"/>
        <c:crosses val="autoZero"/>
        <c:crossBetween val="midCat"/>
      </c:valAx>
      <c:valAx>
        <c:axId val="11393664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3936064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S6K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'ZR75'!$A$67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'ZR75'!$AE$53:$AE$58</c:f>
                <c:numCache>
                  <c:formatCode>General</c:formatCode>
                  <c:ptCount val="6"/>
                  <c:pt idx="0">
                    <c:v>0.176031009041806</c:v>
                  </c:pt>
                  <c:pt idx="1">
                    <c:v>0.100087536390108</c:v>
                  </c:pt>
                  <c:pt idx="2">
                    <c:v>0.136090575009266</c:v>
                  </c:pt>
                  <c:pt idx="3">
                    <c:v>0.0531116730122602</c:v>
                  </c:pt>
                  <c:pt idx="4">
                    <c:v>0.137608423642223</c:v>
                  </c:pt>
                  <c:pt idx="5">
                    <c:v>0.151764744734438</c:v>
                  </c:pt>
                </c:numCache>
              </c:numRef>
            </c:plus>
            <c:minus>
              <c:numRef>
                <c:f>'ZR75'!$AE$53:$AE$58</c:f>
                <c:numCache>
                  <c:formatCode>General</c:formatCode>
                  <c:ptCount val="6"/>
                  <c:pt idx="0">
                    <c:v>0.176031009041806</c:v>
                  </c:pt>
                  <c:pt idx="1">
                    <c:v>0.100087536390108</c:v>
                  </c:pt>
                  <c:pt idx="2">
                    <c:v>0.136090575009266</c:v>
                  </c:pt>
                  <c:pt idx="3">
                    <c:v>0.0531116730122602</c:v>
                  </c:pt>
                  <c:pt idx="4">
                    <c:v>0.137608423642223</c:v>
                  </c:pt>
                  <c:pt idx="5">
                    <c:v>0.151764744734438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'ZR75'!$A$70:$A$75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'ZR75'!$H$53:$H$58</c:f>
              <c:numCache>
                <c:formatCode>General</c:formatCode>
                <c:ptCount val="6"/>
                <c:pt idx="0">
                  <c:v>1.14154009858194</c:v>
                </c:pt>
                <c:pt idx="1">
                  <c:v>1.40042381139392</c:v>
                </c:pt>
                <c:pt idx="2">
                  <c:v>1.53090541518947</c:v>
                </c:pt>
                <c:pt idx="3">
                  <c:v>1.44194985568445</c:v>
                </c:pt>
                <c:pt idx="4">
                  <c:v>1.39630444043926</c:v>
                </c:pt>
                <c:pt idx="5">
                  <c:v>1.46706407928306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'ZR75'!$A$68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'ZR75'!$AE$59:$AE$64</c:f>
                <c:numCache>
                  <c:formatCode>General</c:formatCode>
                  <c:ptCount val="6"/>
                  <c:pt idx="0">
                    <c:v>0.0663281859319186</c:v>
                  </c:pt>
                  <c:pt idx="1">
                    <c:v>0.139021021212898</c:v>
                  </c:pt>
                  <c:pt idx="2">
                    <c:v>0.11656356204517</c:v>
                  </c:pt>
                  <c:pt idx="3">
                    <c:v>0.109055819573002</c:v>
                  </c:pt>
                  <c:pt idx="4">
                    <c:v>0.100030122055509</c:v>
                  </c:pt>
                  <c:pt idx="5">
                    <c:v>0.101962491574047</c:v>
                  </c:pt>
                </c:numCache>
              </c:numRef>
            </c:plus>
            <c:minus>
              <c:numRef>
                <c:f>'ZR75'!$AE$59:$AE$64</c:f>
                <c:numCache>
                  <c:formatCode>General</c:formatCode>
                  <c:ptCount val="6"/>
                  <c:pt idx="0">
                    <c:v>0.0663281859319186</c:v>
                  </c:pt>
                  <c:pt idx="1">
                    <c:v>0.139021021212898</c:v>
                  </c:pt>
                  <c:pt idx="2">
                    <c:v>0.11656356204517</c:v>
                  </c:pt>
                  <c:pt idx="3">
                    <c:v>0.109055819573002</c:v>
                  </c:pt>
                  <c:pt idx="4">
                    <c:v>0.100030122055509</c:v>
                  </c:pt>
                  <c:pt idx="5">
                    <c:v>0.101962491574047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'ZR75'!$A$70:$A$75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'ZR75'!$H$59:$H$64</c:f>
              <c:numCache>
                <c:formatCode>General</c:formatCode>
                <c:ptCount val="6"/>
                <c:pt idx="0">
                  <c:v>0.558275627164389</c:v>
                </c:pt>
                <c:pt idx="1">
                  <c:v>0.680215615783218</c:v>
                </c:pt>
                <c:pt idx="2">
                  <c:v>0.661362375831774</c:v>
                </c:pt>
                <c:pt idx="3">
                  <c:v>0.647098069624709</c:v>
                </c:pt>
                <c:pt idx="4">
                  <c:v>0.634833956940548</c:v>
                </c:pt>
                <c:pt idx="5">
                  <c:v>0.585123152424521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38944"/>
        <c:axId val="113939520"/>
      </c:scatterChart>
      <c:valAx>
        <c:axId val="113938944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3939520"/>
        <c:crosses val="autoZero"/>
        <c:crossBetween val="midCat"/>
      </c:valAx>
      <c:valAx>
        <c:axId val="11393952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3938944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S6KpT389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'ZR75'!$A$67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'ZR75'!$AF$53:$AF$58</c:f>
                <c:numCache>
                  <c:formatCode>General</c:formatCode>
                  <c:ptCount val="6"/>
                  <c:pt idx="0">
                    <c:v>0.13546217767565</c:v>
                  </c:pt>
                  <c:pt idx="1">
                    <c:v>0.179467858734464</c:v>
                  </c:pt>
                  <c:pt idx="2">
                    <c:v>0.208014855134126</c:v>
                  </c:pt>
                  <c:pt idx="3">
                    <c:v>0.215547614080479</c:v>
                  </c:pt>
                  <c:pt idx="4">
                    <c:v>0.096634058374694</c:v>
                  </c:pt>
                  <c:pt idx="5">
                    <c:v>0.0788244087641604</c:v>
                  </c:pt>
                </c:numCache>
              </c:numRef>
            </c:plus>
            <c:minus>
              <c:numRef>
                <c:f>'ZR75'!$AF$53:$AF$58</c:f>
                <c:numCache>
                  <c:formatCode>General</c:formatCode>
                  <c:ptCount val="6"/>
                  <c:pt idx="0">
                    <c:v>0.13546217767565</c:v>
                  </c:pt>
                  <c:pt idx="1">
                    <c:v>0.179467858734464</c:v>
                  </c:pt>
                  <c:pt idx="2">
                    <c:v>0.208014855134126</c:v>
                  </c:pt>
                  <c:pt idx="3">
                    <c:v>0.215547614080479</c:v>
                  </c:pt>
                  <c:pt idx="4">
                    <c:v>0.096634058374694</c:v>
                  </c:pt>
                  <c:pt idx="5">
                    <c:v>0.0788244087641604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'ZR75'!$A$70:$A$75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'ZR75'!$I$53:$I$58</c:f>
              <c:numCache>
                <c:formatCode>General</c:formatCode>
                <c:ptCount val="6"/>
                <c:pt idx="0">
                  <c:v>0.494647474866772</c:v>
                </c:pt>
                <c:pt idx="1">
                  <c:v>1.20722637266159</c:v>
                </c:pt>
                <c:pt idx="2">
                  <c:v>1.93865715381873</c:v>
                </c:pt>
                <c:pt idx="3">
                  <c:v>2.10346206467021</c:v>
                </c:pt>
                <c:pt idx="4">
                  <c:v>1.67276575406307</c:v>
                </c:pt>
                <c:pt idx="5">
                  <c:v>1.3411009977128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'ZR75'!$A$68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'ZR75'!$AF$59:$AF$64</c:f>
                <c:numCache>
                  <c:formatCode>General</c:formatCode>
                  <c:ptCount val="6"/>
                  <c:pt idx="0">
                    <c:v>0.0963819016070902</c:v>
                  </c:pt>
                  <c:pt idx="1">
                    <c:v>0.0585507875596111</c:v>
                  </c:pt>
                  <c:pt idx="2">
                    <c:v>0.0641271459540721</c:v>
                  </c:pt>
                  <c:pt idx="3">
                    <c:v>0.100025532382628</c:v>
                  </c:pt>
                  <c:pt idx="4">
                    <c:v>0.169046800878404</c:v>
                  </c:pt>
                  <c:pt idx="5">
                    <c:v>0.19315806750317</c:v>
                  </c:pt>
                </c:numCache>
              </c:numRef>
            </c:plus>
            <c:minus>
              <c:numRef>
                <c:f>'ZR75'!$AF$59:$AF$64</c:f>
                <c:numCache>
                  <c:formatCode>General</c:formatCode>
                  <c:ptCount val="6"/>
                  <c:pt idx="0">
                    <c:v>0.0963819016070902</c:v>
                  </c:pt>
                  <c:pt idx="1">
                    <c:v>0.0585507875596111</c:v>
                  </c:pt>
                  <c:pt idx="2">
                    <c:v>0.0641271459540721</c:v>
                  </c:pt>
                  <c:pt idx="3">
                    <c:v>0.100025532382628</c:v>
                  </c:pt>
                  <c:pt idx="4">
                    <c:v>0.169046800878404</c:v>
                  </c:pt>
                  <c:pt idx="5">
                    <c:v>0.19315806750317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'ZR75'!$A$70:$A$75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'ZR75'!$I$59:$I$64</c:f>
              <c:numCache>
                <c:formatCode>General</c:formatCode>
                <c:ptCount val="6"/>
                <c:pt idx="0">
                  <c:v>0.260889953367915</c:v>
                </c:pt>
                <c:pt idx="1">
                  <c:v>0.379580099351</c:v>
                </c:pt>
                <c:pt idx="2">
                  <c:v>0.606045789077285</c:v>
                </c:pt>
                <c:pt idx="3">
                  <c:v>0.739038576329729</c:v>
                </c:pt>
                <c:pt idx="4">
                  <c:v>0.738348406343088</c:v>
                </c:pt>
                <c:pt idx="5">
                  <c:v>0.697505127278073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41824"/>
        <c:axId val="114622464"/>
      </c:scatterChart>
      <c:valAx>
        <c:axId val="113941824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622464"/>
        <c:crosses val="autoZero"/>
        <c:crossBetween val="midCat"/>
      </c:valAx>
      <c:valAx>
        <c:axId val="11462246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3941824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S6KpT229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'ZR75'!$A$67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'ZR75'!$AG$53:$AG$58</c:f>
                <c:numCache>
                  <c:formatCode>General</c:formatCode>
                  <c:ptCount val="6"/>
                  <c:pt idx="0">
                    <c:v>0.0496832527005602</c:v>
                  </c:pt>
                  <c:pt idx="1">
                    <c:v>0.0880641597809011</c:v>
                  </c:pt>
                  <c:pt idx="2">
                    <c:v>0.257023260659425</c:v>
                  </c:pt>
                  <c:pt idx="3">
                    <c:v>0.265171535400183</c:v>
                  </c:pt>
                  <c:pt idx="4">
                    <c:v>0.138449438626617</c:v>
                  </c:pt>
                  <c:pt idx="5">
                    <c:v>0.167093252728375</c:v>
                  </c:pt>
                </c:numCache>
              </c:numRef>
            </c:plus>
            <c:minus>
              <c:numRef>
                <c:f>'ZR75'!$AG$53:$AG$58</c:f>
                <c:numCache>
                  <c:formatCode>General</c:formatCode>
                  <c:ptCount val="6"/>
                  <c:pt idx="0">
                    <c:v>0.0496832527005602</c:v>
                  </c:pt>
                  <c:pt idx="1">
                    <c:v>0.0880641597809011</c:v>
                  </c:pt>
                  <c:pt idx="2">
                    <c:v>0.257023260659425</c:v>
                  </c:pt>
                  <c:pt idx="3">
                    <c:v>0.265171535400183</c:v>
                  </c:pt>
                  <c:pt idx="4">
                    <c:v>0.138449438626617</c:v>
                  </c:pt>
                  <c:pt idx="5">
                    <c:v>0.167093252728375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'ZR75'!$A$70:$A$75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'ZR75'!$J$53:$J$59</c:f>
              <c:numCache>
                <c:formatCode>General</c:formatCode>
                <c:ptCount val="7"/>
                <c:pt idx="0">
                  <c:v>0.411771725009339</c:v>
                </c:pt>
                <c:pt idx="1">
                  <c:v>1.28484715404376</c:v>
                </c:pt>
                <c:pt idx="2">
                  <c:v>1.72716181181894</c:v>
                </c:pt>
                <c:pt idx="3">
                  <c:v>2.07984119024007</c:v>
                </c:pt>
                <c:pt idx="4">
                  <c:v>1.67595781615464</c:v>
                </c:pt>
                <c:pt idx="5">
                  <c:v>1.53843341102535</c:v>
                </c:pt>
                <c:pt idx="6">
                  <c:v>0.313182894254388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'ZR75'!$A$68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'ZR75'!$AG$59:$AG$64</c:f>
                <c:numCache>
                  <c:formatCode>General</c:formatCode>
                  <c:ptCount val="6"/>
                  <c:pt idx="0">
                    <c:v>0.123554878746671</c:v>
                  </c:pt>
                  <c:pt idx="1">
                    <c:v>0.112460531091889</c:v>
                  </c:pt>
                  <c:pt idx="2">
                    <c:v>0.107254949396151</c:v>
                  </c:pt>
                  <c:pt idx="3">
                    <c:v>0.0581110816924867</c:v>
                  </c:pt>
                  <c:pt idx="4">
                    <c:v>0.127088661229609</c:v>
                  </c:pt>
                  <c:pt idx="5">
                    <c:v>0.180630271751549</c:v>
                  </c:pt>
                </c:numCache>
              </c:numRef>
            </c:plus>
            <c:minus>
              <c:numRef>
                <c:f>'ZR75'!$AG$59:$AG$64</c:f>
                <c:numCache>
                  <c:formatCode>General</c:formatCode>
                  <c:ptCount val="6"/>
                  <c:pt idx="0">
                    <c:v>0.123554878746671</c:v>
                  </c:pt>
                  <c:pt idx="1">
                    <c:v>0.112460531091889</c:v>
                  </c:pt>
                  <c:pt idx="2">
                    <c:v>0.107254949396151</c:v>
                  </c:pt>
                  <c:pt idx="3">
                    <c:v>0.0581110816924867</c:v>
                  </c:pt>
                  <c:pt idx="4">
                    <c:v>0.127088661229609</c:v>
                  </c:pt>
                  <c:pt idx="5">
                    <c:v>0.180630271751549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'ZR75'!$A$70:$A$75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'ZR75'!$J$59:$J$64</c:f>
              <c:numCache>
                <c:formatCode>General</c:formatCode>
                <c:ptCount val="6"/>
                <c:pt idx="0">
                  <c:v>0.313182894254388</c:v>
                </c:pt>
                <c:pt idx="1">
                  <c:v>0.409275931831107</c:v>
                </c:pt>
                <c:pt idx="2">
                  <c:v>0.641004808532645</c:v>
                </c:pt>
                <c:pt idx="3">
                  <c:v>0.694424044136077</c:v>
                </c:pt>
                <c:pt idx="4">
                  <c:v>0.710306499686687</c:v>
                </c:pt>
                <c:pt idx="5">
                  <c:v>0.676765434218166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24768"/>
        <c:axId val="114625344"/>
      </c:scatterChart>
      <c:valAx>
        <c:axId val="11462476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625344"/>
        <c:crosses val="autoZero"/>
        <c:crossBetween val="midCat"/>
      </c:valAx>
      <c:valAx>
        <c:axId val="11462534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62476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20" Type="http://schemas.openxmlformats.org/officeDocument/2006/relationships/chart" Target="../charts/chart20.xml"/><Relationship Id="rId2" Type="http://schemas.openxmlformats.org/officeDocument/2006/relationships/chart" Target="../charts/chart2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107157</xdr:colOff>
      <xdr:row>134</xdr:row>
      <xdr:rowOff>75008</xdr:rowOff>
    </xdr:from>
    <xdr:to>
      <xdr:col>9</xdr:col>
      <xdr:colOff>428625</xdr:colOff>
      <xdr:row>148</xdr:row>
      <xdr:rowOff>151208</xdr:rowOff>
    </xdr:to>
    <xdr:graphicFrame>
      <xdr:nvGraphicFramePr>
        <xdr:cNvPr id="4" name="Chart 3"/>
        <xdr:cNvGraphicFramePr/>
      </xdr:nvGraphicFramePr>
      <xdr:xfrm>
        <a:off x="3221990" y="23306405"/>
        <a:ext cx="5122545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500063</xdr:colOff>
      <xdr:row>134</xdr:row>
      <xdr:rowOff>71437</xdr:rowOff>
    </xdr:from>
    <xdr:to>
      <xdr:col>18</xdr:col>
      <xdr:colOff>35719</xdr:colOff>
      <xdr:row>148</xdr:row>
      <xdr:rowOff>147637</xdr:rowOff>
    </xdr:to>
    <xdr:graphicFrame>
      <xdr:nvGraphicFramePr>
        <xdr:cNvPr id="5" name="Chart 4"/>
        <xdr:cNvGraphicFramePr/>
      </xdr:nvGraphicFramePr>
      <xdr:xfrm>
        <a:off x="9101455" y="23302595"/>
        <a:ext cx="5225415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476251</xdr:colOff>
      <xdr:row>134</xdr:row>
      <xdr:rowOff>11906</xdr:rowOff>
    </xdr:from>
    <xdr:to>
      <xdr:col>25</xdr:col>
      <xdr:colOff>476251</xdr:colOff>
      <xdr:row>148</xdr:row>
      <xdr:rowOff>88106</xdr:rowOff>
    </xdr:to>
    <xdr:graphicFrame>
      <xdr:nvGraphicFramePr>
        <xdr:cNvPr id="6" name="Chart 5"/>
        <xdr:cNvGraphicFramePr/>
      </xdr:nvGraphicFramePr>
      <xdr:xfrm>
        <a:off x="14767560" y="23242905"/>
        <a:ext cx="5198110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80963</xdr:colOff>
      <xdr:row>117</xdr:row>
      <xdr:rowOff>60720</xdr:rowOff>
    </xdr:from>
    <xdr:to>
      <xdr:col>9</xdr:col>
      <xdr:colOff>402431</xdr:colOff>
      <xdr:row>131</xdr:row>
      <xdr:rowOff>136920</xdr:rowOff>
    </xdr:to>
    <xdr:graphicFrame>
      <xdr:nvGraphicFramePr>
        <xdr:cNvPr id="7" name="Chart 6"/>
        <xdr:cNvGraphicFramePr/>
      </xdr:nvGraphicFramePr>
      <xdr:xfrm>
        <a:off x="3195955" y="20377150"/>
        <a:ext cx="5121910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473869</xdr:colOff>
      <xdr:row>117</xdr:row>
      <xdr:rowOff>57149</xdr:rowOff>
    </xdr:from>
    <xdr:to>
      <xdr:col>18</xdr:col>
      <xdr:colOff>9525</xdr:colOff>
      <xdr:row>131</xdr:row>
      <xdr:rowOff>133349</xdr:rowOff>
    </xdr:to>
    <xdr:graphicFrame>
      <xdr:nvGraphicFramePr>
        <xdr:cNvPr id="8" name="Chart 7"/>
        <xdr:cNvGraphicFramePr/>
      </xdr:nvGraphicFramePr>
      <xdr:xfrm>
        <a:off x="9075420" y="20373340"/>
        <a:ext cx="5225415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450057</xdr:colOff>
      <xdr:row>116</xdr:row>
      <xdr:rowOff>188118</xdr:rowOff>
    </xdr:from>
    <xdr:to>
      <xdr:col>25</xdr:col>
      <xdr:colOff>450057</xdr:colOff>
      <xdr:row>131</xdr:row>
      <xdr:rowOff>73818</xdr:rowOff>
    </xdr:to>
    <xdr:graphicFrame>
      <xdr:nvGraphicFramePr>
        <xdr:cNvPr id="9" name="Chart 8"/>
        <xdr:cNvGraphicFramePr/>
      </xdr:nvGraphicFramePr>
      <xdr:xfrm>
        <a:off x="14740890" y="20316825"/>
        <a:ext cx="5198110" cy="247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35720</xdr:colOff>
      <xdr:row>100</xdr:row>
      <xdr:rowOff>146446</xdr:rowOff>
    </xdr:from>
    <xdr:to>
      <xdr:col>9</xdr:col>
      <xdr:colOff>357188</xdr:colOff>
      <xdr:row>115</xdr:row>
      <xdr:rowOff>32146</xdr:rowOff>
    </xdr:to>
    <xdr:graphicFrame>
      <xdr:nvGraphicFramePr>
        <xdr:cNvPr id="10" name="Chart 9"/>
        <xdr:cNvGraphicFramePr/>
      </xdr:nvGraphicFramePr>
      <xdr:xfrm>
        <a:off x="3150870" y="17548225"/>
        <a:ext cx="5121910" cy="2457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500063</xdr:colOff>
      <xdr:row>101</xdr:row>
      <xdr:rowOff>0</xdr:rowOff>
    </xdr:from>
    <xdr:to>
      <xdr:col>18</xdr:col>
      <xdr:colOff>35719</xdr:colOff>
      <xdr:row>115</xdr:row>
      <xdr:rowOff>76200</xdr:rowOff>
    </xdr:to>
    <xdr:graphicFrame>
      <xdr:nvGraphicFramePr>
        <xdr:cNvPr id="11" name="Chart 10"/>
        <xdr:cNvGraphicFramePr/>
      </xdr:nvGraphicFramePr>
      <xdr:xfrm>
        <a:off x="9101455" y="17573625"/>
        <a:ext cx="5225415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476251</xdr:colOff>
      <xdr:row>100</xdr:row>
      <xdr:rowOff>130969</xdr:rowOff>
    </xdr:from>
    <xdr:to>
      <xdr:col>25</xdr:col>
      <xdr:colOff>476251</xdr:colOff>
      <xdr:row>115</xdr:row>
      <xdr:rowOff>16669</xdr:rowOff>
    </xdr:to>
    <xdr:graphicFrame>
      <xdr:nvGraphicFramePr>
        <xdr:cNvPr id="12" name="Chart 11"/>
        <xdr:cNvGraphicFramePr/>
      </xdr:nvGraphicFramePr>
      <xdr:xfrm>
        <a:off x="14767560" y="17532985"/>
        <a:ext cx="5198110" cy="2457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83</xdr:row>
      <xdr:rowOff>0</xdr:rowOff>
    </xdr:from>
    <xdr:to>
      <xdr:col>9</xdr:col>
      <xdr:colOff>321468</xdr:colOff>
      <xdr:row>97</xdr:row>
      <xdr:rowOff>76200</xdr:rowOff>
    </xdr:to>
    <xdr:graphicFrame>
      <xdr:nvGraphicFramePr>
        <xdr:cNvPr id="13" name="Chart 12"/>
        <xdr:cNvGraphicFramePr/>
      </xdr:nvGraphicFramePr>
      <xdr:xfrm>
        <a:off x="3115310" y="14487525"/>
        <a:ext cx="5121910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464343</xdr:colOff>
      <xdr:row>83</xdr:row>
      <xdr:rowOff>44054</xdr:rowOff>
    </xdr:from>
    <xdr:to>
      <xdr:col>17</xdr:col>
      <xdr:colOff>785811</xdr:colOff>
      <xdr:row>97</xdr:row>
      <xdr:rowOff>120254</xdr:rowOff>
    </xdr:to>
    <xdr:graphicFrame>
      <xdr:nvGraphicFramePr>
        <xdr:cNvPr id="14" name="Chart 13"/>
        <xdr:cNvGraphicFramePr/>
      </xdr:nvGraphicFramePr>
      <xdr:xfrm>
        <a:off x="9065895" y="14531340"/>
        <a:ext cx="5121910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71438</xdr:colOff>
      <xdr:row>83</xdr:row>
      <xdr:rowOff>71437</xdr:rowOff>
    </xdr:from>
    <xdr:to>
      <xdr:col>26</xdr:col>
      <xdr:colOff>71438</xdr:colOff>
      <xdr:row>97</xdr:row>
      <xdr:rowOff>147637</xdr:rowOff>
    </xdr:to>
    <xdr:graphicFrame>
      <xdr:nvGraphicFramePr>
        <xdr:cNvPr id="15" name="Chart 14"/>
        <xdr:cNvGraphicFramePr/>
      </xdr:nvGraphicFramePr>
      <xdr:xfrm>
        <a:off x="15048230" y="14558645"/>
        <a:ext cx="5198110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214312</xdr:colOff>
      <xdr:row>83</xdr:row>
      <xdr:rowOff>115491</xdr:rowOff>
    </xdr:from>
    <xdr:to>
      <xdr:col>34</xdr:col>
      <xdr:colOff>535781</xdr:colOff>
      <xdr:row>98</xdr:row>
      <xdr:rowOff>1191</xdr:rowOff>
    </xdr:to>
    <xdr:graphicFrame>
      <xdr:nvGraphicFramePr>
        <xdr:cNvPr id="16" name="Chart 15"/>
        <xdr:cNvGraphicFramePr/>
      </xdr:nvGraphicFramePr>
      <xdr:xfrm>
        <a:off x="21075015" y="14602460"/>
        <a:ext cx="5121910" cy="2457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66</xdr:row>
      <xdr:rowOff>0</xdr:rowOff>
    </xdr:from>
    <xdr:to>
      <xdr:col>9</xdr:col>
      <xdr:colOff>321468</xdr:colOff>
      <xdr:row>80</xdr:row>
      <xdr:rowOff>76200</xdr:rowOff>
    </xdr:to>
    <xdr:graphicFrame>
      <xdr:nvGraphicFramePr>
        <xdr:cNvPr id="17" name="Chart 16"/>
        <xdr:cNvGraphicFramePr/>
      </xdr:nvGraphicFramePr>
      <xdr:xfrm>
        <a:off x="3115310" y="11544300"/>
        <a:ext cx="512191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464343</xdr:colOff>
      <xdr:row>66</xdr:row>
      <xdr:rowOff>44054</xdr:rowOff>
    </xdr:from>
    <xdr:to>
      <xdr:col>17</xdr:col>
      <xdr:colOff>785811</xdr:colOff>
      <xdr:row>80</xdr:row>
      <xdr:rowOff>120254</xdr:rowOff>
    </xdr:to>
    <xdr:graphicFrame>
      <xdr:nvGraphicFramePr>
        <xdr:cNvPr id="18" name="Chart 17"/>
        <xdr:cNvGraphicFramePr/>
      </xdr:nvGraphicFramePr>
      <xdr:xfrm>
        <a:off x="9065895" y="11588115"/>
        <a:ext cx="512191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71438</xdr:colOff>
      <xdr:row>66</xdr:row>
      <xdr:rowOff>71437</xdr:rowOff>
    </xdr:from>
    <xdr:to>
      <xdr:col>26</xdr:col>
      <xdr:colOff>71438</xdr:colOff>
      <xdr:row>80</xdr:row>
      <xdr:rowOff>147637</xdr:rowOff>
    </xdr:to>
    <xdr:graphicFrame>
      <xdr:nvGraphicFramePr>
        <xdr:cNvPr id="19" name="Chart 18"/>
        <xdr:cNvGraphicFramePr/>
      </xdr:nvGraphicFramePr>
      <xdr:xfrm>
        <a:off x="15048230" y="11615420"/>
        <a:ext cx="519811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228600</xdr:colOff>
      <xdr:row>65</xdr:row>
      <xdr:rowOff>152400</xdr:rowOff>
    </xdr:from>
    <xdr:to>
      <xdr:col>34</xdr:col>
      <xdr:colOff>601134</xdr:colOff>
      <xdr:row>80</xdr:row>
      <xdr:rowOff>33866</xdr:rowOff>
    </xdr:to>
    <xdr:graphicFrame>
      <xdr:nvGraphicFramePr>
        <xdr:cNvPr id="20" name="Chart 19"/>
        <xdr:cNvGraphicFramePr/>
      </xdr:nvGraphicFramePr>
      <xdr:xfrm>
        <a:off x="21089620" y="11515725"/>
        <a:ext cx="5172710" cy="2491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45</xdr:col>
      <xdr:colOff>211666</xdr:colOff>
      <xdr:row>83</xdr:row>
      <xdr:rowOff>76201</xdr:rowOff>
    </xdr:from>
    <xdr:to>
      <xdr:col>52</xdr:col>
      <xdr:colOff>584200</xdr:colOff>
      <xdr:row>97</xdr:row>
      <xdr:rowOff>177801</xdr:rowOff>
    </xdr:to>
    <xdr:graphicFrame>
      <xdr:nvGraphicFramePr>
        <xdr:cNvPr id="21" name="Chart 20"/>
        <xdr:cNvGraphicFramePr/>
      </xdr:nvGraphicFramePr>
      <xdr:xfrm>
        <a:off x="33416875" y="14563725"/>
        <a:ext cx="517334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36</xdr:col>
      <xdr:colOff>0</xdr:colOff>
      <xdr:row>66</xdr:row>
      <xdr:rowOff>0</xdr:rowOff>
    </xdr:from>
    <xdr:to>
      <xdr:col>43</xdr:col>
      <xdr:colOff>372534</xdr:colOff>
      <xdr:row>80</xdr:row>
      <xdr:rowOff>76200</xdr:rowOff>
    </xdr:to>
    <xdr:graphicFrame>
      <xdr:nvGraphicFramePr>
        <xdr:cNvPr id="22" name="Chart 21"/>
        <xdr:cNvGraphicFramePr/>
      </xdr:nvGraphicFramePr>
      <xdr:xfrm>
        <a:off x="27033220" y="11544300"/>
        <a:ext cx="517271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36</xdr:col>
      <xdr:colOff>0</xdr:colOff>
      <xdr:row>84</xdr:row>
      <xdr:rowOff>0</xdr:rowOff>
    </xdr:from>
    <xdr:to>
      <xdr:col>43</xdr:col>
      <xdr:colOff>372534</xdr:colOff>
      <xdr:row>98</xdr:row>
      <xdr:rowOff>101600</xdr:rowOff>
    </xdr:to>
    <xdr:graphicFrame>
      <xdr:nvGraphicFramePr>
        <xdr:cNvPr id="23" name="Chart 22"/>
        <xdr:cNvGraphicFramePr/>
      </xdr:nvGraphicFramePr>
      <xdr:xfrm>
        <a:off x="27033220" y="14658975"/>
        <a:ext cx="5172710" cy="2501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45</xdr:col>
      <xdr:colOff>0</xdr:colOff>
      <xdr:row>66</xdr:row>
      <xdr:rowOff>0</xdr:rowOff>
    </xdr:from>
    <xdr:to>
      <xdr:col>52</xdr:col>
      <xdr:colOff>372534</xdr:colOff>
      <xdr:row>80</xdr:row>
      <xdr:rowOff>76200</xdr:rowOff>
    </xdr:to>
    <xdr:graphicFrame>
      <xdr:nvGraphicFramePr>
        <xdr:cNvPr id="24" name="Chart 23"/>
        <xdr:cNvGraphicFramePr/>
      </xdr:nvGraphicFramePr>
      <xdr:xfrm>
        <a:off x="33205420" y="11544300"/>
        <a:ext cx="517271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K75"/>
  <sheetViews>
    <sheetView tabSelected="1" zoomScale="90" zoomScaleNormal="90" workbookViewId="0">
      <selection activeCell="H3" sqref="H3:H14"/>
    </sheetView>
  </sheetViews>
  <sheetFormatPr defaultColWidth="9" defaultRowHeight="13.5"/>
  <cols>
    <col min="1" max="1" width="31.8833333333333" customWidth="1"/>
    <col min="18" max="18" width="11.6666666666667" customWidth="1"/>
    <col min="21" max="21" width="11.3333333333333" customWidth="1"/>
    <col min="22" max="22" width="11.8833333333333" customWidth="1"/>
  </cols>
  <sheetData>
    <row r="1" spans="1:89">
      <c r="A1" s="41" t="s">
        <v>0</v>
      </c>
      <c r="B1" s="19" t="s">
        <v>1</v>
      </c>
      <c r="C1" s="42"/>
      <c r="D1" s="42"/>
      <c r="E1" s="20"/>
      <c r="F1" s="19" t="s">
        <v>2</v>
      </c>
      <c r="G1" s="42"/>
      <c r="H1" s="42"/>
      <c r="I1" s="20"/>
      <c r="J1" s="19" t="s">
        <v>3</v>
      </c>
      <c r="K1" s="42"/>
      <c r="L1" s="42"/>
      <c r="M1" s="20"/>
      <c r="N1" s="19" t="s">
        <v>4</v>
      </c>
      <c r="O1" s="42"/>
      <c r="P1" s="42"/>
      <c r="Q1" s="20"/>
      <c r="R1" s="19" t="s">
        <v>5</v>
      </c>
      <c r="S1" s="42"/>
      <c r="T1" s="42"/>
      <c r="U1" s="20"/>
      <c r="V1" s="19" t="s">
        <v>6</v>
      </c>
      <c r="W1" s="42"/>
      <c r="X1" s="42"/>
      <c r="Y1" s="20"/>
      <c r="Z1" s="19" t="s">
        <v>7</v>
      </c>
      <c r="AA1" s="42"/>
      <c r="AB1" s="42"/>
      <c r="AC1" s="20"/>
      <c r="AD1" s="19" t="s">
        <v>8</v>
      </c>
      <c r="AE1" s="42"/>
      <c r="AF1" s="42"/>
      <c r="AG1" s="20"/>
      <c r="AH1" s="19" t="s">
        <v>9</v>
      </c>
      <c r="AI1" s="42"/>
      <c r="AJ1" s="42"/>
      <c r="AK1" s="20"/>
      <c r="AL1" s="19" t="s">
        <v>10</v>
      </c>
      <c r="AM1" s="42"/>
      <c r="AN1" s="42"/>
      <c r="AO1" s="20"/>
      <c r="AP1" s="19" t="s">
        <v>11</v>
      </c>
      <c r="AQ1" s="42"/>
      <c r="AR1" s="42"/>
      <c r="AS1" s="20"/>
      <c r="AT1" s="19" t="s">
        <v>12</v>
      </c>
      <c r="AU1" s="42"/>
      <c r="AV1" s="42"/>
      <c r="AW1" s="20"/>
      <c r="AX1" s="19" t="s">
        <v>13</v>
      </c>
      <c r="AY1" s="42"/>
      <c r="AZ1" s="42"/>
      <c r="BA1" s="20"/>
      <c r="BB1" s="19" t="s">
        <v>14</v>
      </c>
      <c r="BC1" s="42"/>
      <c r="BD1" s="42"/>
      <c r="BE1" s="20"/>
      <c r="BF1" s="19" t="s">
        <v>15</v>
      </c>
      <c r="BG1" s="42"/>
      <c r="BH1" s="42"/>
      <c r="BI1" s="20"/>
      <c r="BJ1" s="19" t="s">
        <v>16</v>
      </c>
      <c r="BK1" s="42"/>
      <c r="BL1" s="42"/>
      <c r="BM1" s="20"/>
      <c r="BN1" s="19" t="s">
        <v>17</v>
      </c>
      <c r="BO1" s="42"/>
      <c r="BP1" s="42"/>
      <c r="BQ1" s="42"/>
      <c r="BR1" s="19" t="s">
        <v>18</v>
      </c>
      <c r="BS1" s="42"/>
      <c r="BT1" s="42"/>
      <c r="BU1" s="20"/>
      <c r="BV1" s="19" t="s">
        <v>19</v>
      </c>
      <c r="BW1" s="42"/>
      <c r="BX1" s="42"/>
      <c r="BY1" s="20"/>
      <c r="BZ1" s="19" t="s">
        <v>20</v>
      </c>
      <c r="CA1" s="42"/>
      <c r="CB1" s="42"/>
      <c r="CC1" s="20"/>
      <c r="CD1" s="19" t="s">
        <v>21</v>
      </c>
      <c r="CE1" s="42"/>
      <c r="CF1" s="42"/>
      <c r="CG1" s="20"/>
      <c r="CH1" s="19" t="s">
        <v>22</v>
      </c>
      <c r="CI1" s="42"/>
      <c r="CJ1" s="42"/>
      <c r="CK1" s="20"/>
    </row>
    <row r="2" ht="14.25" spans="1:89">
      <c r="A2" s="21"/>
      <c r="B2" s="25" t="s">
        <v>23</v>
      </c>
      <c r="C2" s="30" t="s">
        <v>24</v>
      </c>
      <c r="D2" s="30" t="s">
        <v>25</v>
      </c>
      <c r="E2" s="26" t="s">
        <v>26</v>
      </c>
      <c r="F2" s="25" t="s">
        <v>23</v>
      </c>
      <c r="G2" s="30" t="s">
        <v>24</v>
      </c>
      <c r="H2" s="52" t="s">
        <v>25</v>
      </c>
      <c r="I2" s="26" t="s">
        <v>26</v>
      </c>
      <c r="J2" s="25" t="s">
        <v>23</v>
      </c>
      <c r="K2" s="30" t="s">
        <v>24</v>
      </c>
      <c r="L2" s="30" t="s">
        <v>25</v>
      </c>
      <c r="M2" s="26" t="s">
        <v>26</v>
      </c>
      <c r="N2" s="25" t="s">
        <v>23</v>
      </c>
      <c r="O2" s="30" t="s">
        <v>24</v>
      </c>
      <c r="P2" s="30" t="s">
        <v>25</v>
      </c>
      <c r="Q2" s="26" t="s">
        <v>26</v>
      </c>
      <c r="R2" s="25" t="s">
        <v>23</v>
      </c>
      <c r="S2" s="30" t="s">
        <v>24</v>
      </c>
      <c r="T2" s="30" t="s">
        <v>25</v>
      </c>
      <c r="U2" s="26" t="s">
        <v>26</v>
      </c>
      <c r="V2" s="25" t="s">
        <v>23</v>
      </c>
      <c r="W2" s="30" t="s">
        <v>24</v>
      </c>
      <c r="X2" s="30" t="s">
        <v>25</v>
      </c>
      <c r="Y2" s="26" t="s">
        <v>26</v>
      </c>
      <c r="Z2" s="25" t="s">
        <v>23</v>
      </c>
      <c r="AA2" s="30" t="s">
        <v>24</v>
      </c>
      <c r="AB2" s="30" t="s">
        <v>25</v>
      </c>
      <c r="AC2" s="26" t="s">
        <v>26</v>
      </c>
      <c r="AD2" s="25" t="s">
        <v>23</v>
      </c>
      <c r="AE2" s="30" t="s">
        <v>24</v>
      </c>
      <c r="AF2" s="30" t="s">
        <v>25</v>
      </c>
      <c r="AG2" s="26" t="s">
        <v>26</v>
      </c>
      <c r="AH2" s="25" t="s">
        <v>23</v>
      </c>
      <c r="AI2" s="30" t="s">
        <v>24</v>
      </c>
      <c r="AJ2" s="30" t="s">
        <v>25</v>
      </c>
      <c r="AK2" s="26" t="s">
        <v>26</v>
      </c>
      <c r="AL2" s="25" t="s">
        <v>23</v>
      </c>
      <c r="AM2" s="30" t="s">
        <v>24</v>
      </c>
      <c r="AN2" s="30" t="s">
        <v>25</v>
      </c>
      <c r="AO2" s="26" t="s">
        <v>26</v>
      </c>
      <c r="AP2" s="25" t="s">
        <v>23</v>
      </c>
      <c r="AQ2" s="30" t="s">
        <v>24</v>
      </c>
      <c r="AR2" s="30" t="s">
        <v>25</v>
      </c>
      <c r="AS2" s="26" t="s">
        <v>26</v>
      </c>
      <c r="AT2" s="25" t="s">
        <v>23</v>
      </c>
      <c r="AU2" s="30" t="s">
        <v>24</v>
      </c>
      <c r="AV2" s="30" t="s">
        <v>25</v>
      </c>
      <c r="AW2" s="26" t="s">
        <v>26</v>
      </c>
      <c r="AX2" s="25" t="s">
        <v>23</v>
      </c>
      <c r="AY2" s="30" t="s">
        <v>24</v>
      </c>
      <c r="AZ2" s="30" t="s">
        <v>25</v>
      </c>
      <c r="BA2" s="26" t="s">
        <v>26</v>
      </c>
      <c r="BB2" s="25" t="s">
        <v>23</v>
      </c>
      <c r="BC2" s="30" t="s">
        <v>24</v>
      </c>
      <c r="BD2" s="30" t="s">
        <v>25</v>
      </c>
      <c r="BE2" s="26" t="s">
        <v>26</v>
      </c>
      <c r="BF2" s="25" t="s">
        <v>23</v>
      </c>
      <c r="BG2" s="30" t="s">
        <v>24</v>
      </c>
      <c r="BH2" s="30" t="s">
        <v>25</v>
      </c>
      <c r="BI2" s="26" t="s">
        <v>26</v>
      </c>
      <c r="BJ2" s="25" t="s">
        <v>23</v>
      </c>
      <c r="BK2" s="30" t="s">
        <v>24</v>
      </c>
      <c r="BL2" s="30" t="s">
        <v>25</v>
      </c>
      <c r="BM2" s="26" t="s">
        <v>26</v>
      </c>
      <c r="BN2" s="25" t="s">
        <v>23</v>
      </c>
      <c r="BO2" s="30" t="s">
        <v>24</v>
      </c>
      <c r="BP2" s="30" t="s">
        <v>25</v>
      </c>
      <c r="BQ2" s="30" t="s">
        <v>26</v>
      </c>
      <c r="BR2" s="64" t="s">
        <v>23</v>
      </c>
      <c r="BS2" s="43" t="s">
        <v>24</v>
      </c>
      <c r="BT2" s="43" t="s">
        <v>25</v>
      </c>
      <c r="BU2" s="23" t="s">
        <v>26</v>
      </c>
      <c r="BV2" s="64" t="s">
        <v>23</v>
      </c>
      <c r="BW2" s="43" t="s">
        <v>24</v>
      </c>
      <c r="BX2" s="43" t="s">
        <v>25</v>
      </c>
      <c r="BY2" s="23" t="s">
        <v>26</v>
      </c>
      <c r="BZ2" s="63" t="s">
        <v>23</v>
      </c>
      <c r="CA2" s="30" t="s">
        <v>24</v>
      </c>
      <c r="CB2" s="30" t="s">
        <v>25</v>
      </c>
      <c r="CC2" s="26" t="s">
        <v>26</v>
      </c>
      <c r="CD2" s="67" t="s">
        <v>23</v>
      </c>
      <c r="CE2" s="43" t="s">
        <v>24</v>
      </c>
      <c r="CF2" s="43" t="s">
        <v>25</v>
      </c>
      <c r="CG2" s="23" t="s">
        <v>26</v>
      </c>
      <c r="CH2" s="64" t="s">
        <v>23</v>
      </c>
      <c r="CI2" s="43" t="s">
        <v>24</v>
      </c>
      <c r="CJ2" s="43" t="s">
        <v>25</v>
      </c>
      <c r="CK2" s="23" t="s">
        <v>26</v>
      </c>
    </row>
    <row r="3" ht="14.25" spans="1:89">
      <c r="A3" s="19" t="s">
        <v>27</v>
      </c>
      <c r="B3" s="19">
        <v>249053803</v>
      </c>
      <c r="C3" s="42">
        <v>3383729</v>
      </c>
      <c r="D3" s="42">
        <v>162800</v>
      </c>
      <c r="E3" s="20">
        <v>6871521</v>
      </c>
      <c r="F3" s="42">
        <v>765175</v>
      </c>
      <c r="G3" s="42">
        <v>1139364</v>
      </c>
      <c r="H3" s="53" t="s">
        <v>28</v>
      </c>
      <c r="I3" s="20">
        <v>1768456</v>
      </c>
      <c r="J3" s="19">
        <v>64144159</v>
      </c>
      <c r="K3" s="42">
        <v>1071332</v>
      </c>
      <c r="L3" s="42">
        <v>1752</v>
      </c>
      <c r="M3" s="20">
        <v>1041639</v>
      </c>
      <c r="N3" s="19">
        <v>242591</v>
      </c>
      <c r="O3" s="42">
        <v>2758435</v>
      </c>
      <c r="P3" s="42">
        <v>52336</v>
      </c>
      <c r="Q3" s="20">
        <v>4076837</v>
      </c>
      <c r="R3" s="19">
        <v>92886</v>
      </c>
      <c r="S3" s="42">
        <v>1336524</v>
      </c>
      <c r="T3" s="42">
        <v>14776</v>
      </c>
      <c r="U3" s="20">
        <v>2489791</v>
      </c>
      <c r="V3" s="19">
        <v>54598</v>
      </c>
      <c r="W3" s="42">
        <v>1213067</v>
      </c>
      <c r="X3" s="42">
        <v>114593</v>
      </c>
      <c r="Y3" s="20">
        <v>2200322</v>
      </c>
      <c r="Z3" s="19">
        <v>84320435</v>
      </c>
      <c r="AA3" s="42">
        <v>4747902</v>
      </c>
      <c r="AB3" s="42">
        <v>376489</v>
      </c>
      <c r="AC3" s="20">
        <v>3036539</v>
      </c>
      <c r="AD3" s="19">
        <v>18640</v>
      </c>
      <c r="AE3" s="42">
        <v>2152185</v>
      </c>
      <c r="AF3" s="42">
        <v>3470</v>
      </c>
      <c r="AG3" s="20">
        <v>1960086</v>
      </c>
      <c r="AH3" s="19">
        <v>57346</v>
      </c>
      <c r="AI3" s="42">
        <v>1165972</v>
      </c>
      <c r="AJ3" s="42">
        <v>10053</v>
      </c>
      <c r="AK3" s="20">
        <v>1461855</v>
      </c>
      <c r="AL3" s="19">
        <v>63966952</v>
      </c>
      <c r="AM3" s="42">
        <v>2784380</v>
      </c>
      <c r="AN3" s="42">
        <v>128802</v>
      </c>
      <c r="AO3" s="20">
        <v>2560499</v>
      </c>
      <c r="AP3" s="19">
        <v>4649126</v>
      </c>
      <c r="AQ3" s="42">
        <v>1371681</v>
      </c>
      <c r="AR3" s="42">
        <v>50906</v>
      </c>
      <c r="AS3" s="20">
        <v>12991014</v>
      </c>
      <c r="AT3" s="19">
        <v>71909767</v>
      </c>
      <c r="AU3" s="42">
        <v>1806987</v>
      </c>
      <c r="AV3" s="42">
        <v>182678</v>
      </c>
      <c r="AW3" s="42">
        <v>57754965</v>
      </c>
      <c r="AX3" s="62">
        <v>1082365</v>
      </c>
      <c r="AY3" s="42">
        <v>1139770</v>
      </c>
      <c r="AZ3" s="42">
        <v>159105</v>
      </c>
      <c r="BA3" s="20">
        <v>23051264</v>
      </c>
      <c r="BB3" s="42">
        <v>126737</v>
      </c>
      <c r="BC3" s="42">
        <v>13926926</v>
      </c>
      <c r="BD3" s="42">
        <v>151757</v>
      </c>
      <c r="BE3" s="20">
        <v>4745978</v>
      </c>
      <c r="BF3" s="19">
        <v>9985</v>
      </c>
      <c r="BG3" s="42">
        <v>2812454</v>
      </c>
      <c r="BH3" s="42">
        <v>21678</v>
      </c>
      <c r="BI3" s="20">
        <v>1551666</v>
      </c>
      <c r="BJ3" s="19">
        <v>150484278</v>
      </c>
      <c r="BK3" s="42">
        <v>2789227</v>
      </c>
      <c r="BL3" s="42">
        <v>271350</v>
      </c>
      <c r="BM3" s="20">
        <v>2003920</v>
      </c>
      <c r="BN3" s="19">
        <v>152425084</v>
      </c>
      <c r="BO3" s="42">
        <v>3305622</v>
      </c>
      <c r="BP3" s="42">
        <v>62808</v>
      </c>
      <c r="BQ3" s="42">
        <v>4094586</v>
      </c>
      <c r="BR3" s="25">
        <v>1111669198</v>
      </c>
      <c r="BS3" s="65">
        <v>493.93</v>
      </c>
      <c r="BT3" s="30">
        <v>1134175557</v>
      </c>
      <c r="BU3" s="26">
        <v>7080.99</v>
      </c>
      <c r="BV3" s="19">
        <v>37160</v>
      </c>
      <c r="BW3" s="42">
        <v>23754</v>
      </c>
      <c r="BX3" s="42">
        <v>131192</v>
      </c>
      <c r="BY3" s="42">
        <v>24463</v>
      </c>
      <c r="BZ3" s="19">
        <v>406339</v>
      </c>
      <c r="CA3" s="42">
        <v>219289</v>
      </c>
      <c r="CB3" s="42">
        <v>201117</v>
      </c>
      <c r="CC3" s="20">
        <v>246321</v>
      </c>
      <c r="CD3" s="53" t="s">
        <v>28</v>
      </c>
      <c r="CE3" s="42">
        <v>15789</v>
      </c>
      <c r="CF3" s="42">
        <v>48772</v>
      </c>
      <c r="CG3" s="20">
        <v>33126</v>
      </c>
      <c r="CH3" s="19">
        <v>280340</v>
      </c>
      <c r="CI3" s="42">
        <v>106476</v>
      </c>
      <c r="CJ3" s="42">
        <v>242538</v>
      </c>
      <c r="CK3" s="20">
        <v>128217</v>
      </c>
    </row>
    <row r="4" ht="14.25" spans="1:89">
      <c r="A4" s="25" t="s">
        <v>29</v>
      </c>
      <c r="B4" s="25">
        <v>262948133</v>
      </c>
      <c r="C4" s="30">
        <v>3593682</v>
      </c>
      <c r="D4" s="30">
        <v>165737</v>
      </c>
      <c r="E4" s="26">
        <v>7003117</v>
      </c>
      <c r="F4" s="30">
        <v>2598484</v>
      </c>
      <c r="G4" s="30">
        <v>1364801</v>
      </c>
      <c r="H4" s="53" t="s">
        <v>28</v>
      </c>
      <c r="I4" s="26">
        <v>2595507</v>
      </c>
      <c r="J4" s="25">
        <v>91523107</v>
      </c>
      <c r="K4" s="30">
        <v>1782805</v>
      </c>
      <c r="L4" s="30">
        <v>72950</v>
      </c>
      <c r="M4" s="26">
        <v>2414370</v>
      </c>
      <c r="N4" s="25">
        <v>277932</v>
      </c>
      <c r="O4" s="30">
        <v>2865005</v>
      </c>
      <c r="P4" s="30">
        <v>74725</v>
      </c>
      <c r="Q4" s="26">
        <v>5326264</v>
      </c>
      <c r="R4" s="25">
        <v>428856</v>
      </c>
      <c r="S4" s="30">
        <v>2409389</v>
      </c>
      <c r="T4" s="30">
        <v>71706</v>
      </c>
      <c r="U4" s="26">
        <v>8197125</v>
      </c>
      <c r="V4" s="25">
        <v>127412</v>
      </c>
      <c r="W4" s="30">
        <v>3562370</v>
      </c>
      <c r="X4" s="30">
        <v>290215</v>
      </c>
      <c r="Y4" s="26">
        <v>2925680</v>
      </c>
      <c r="Z4" s="25">
        <v>116525506</v>
      </c>
      <c r="AA4" s="30">
        <v>6328963</v>
      </c>
      <c r="AB4" s="30">
        <v>322325</v>
      </c>
      <c r="AC4" s="26">
        <v>3692558</v>
      </c>
      <c r="AD4" s="25">
        <v>151896</v>
      </c>
      <c r="AE4" s="30">
        <v>3736443</v>
      </c>
      <c r="AF4" s="30">
        <v>12086</v>
      </c>
      <c r="AG4" s="26">
        <v>3071099</v>
      </c>
      <c r="AH4" s="25">
        <v>233894</v>
      </c>
      <c r="AI4" s="30">
        <v>3044910</v>
      </c>
      <c r="AJ4" s="30">
        <v>31754</v>
      </c>
      <c r="AK4" s="26">
        <v>3322292</v>
      </c>
      <c r="AL4" s="25">
        <v>48327688</v>
      </c>
      <c r="AM4" s="30">
        <v>3816323</v>
      </c>
      <c r="AN4" s="30">
        <v>120007</v>
      </c>
      <c r="AO4" s="26">
        <v>2454860</v>
      </c>
      <c r="AP4" s="25">
        <v>14165599</v>
      </c>
      <c r="AQ4" s="30">
        <v>1498413</v>
      </c>
      <c r="AR4" s="30">
        <v>168664</v>
      </c>
      <c r="AS4" s="26">
        <v>26442633</v>
      </c>
      <c r="AT4" s="25">
        <v>77005615</v>
      </c>
      <c r="AU4" s="30">
        <v>2250987</v>
      </c>
      <c r="AV4" s="30">
        <v>169580</v>
      </c>
      <c r="AW4" s="30">
        <v>53550221</v>
      </c>
      <c r="AX4" s="63">
        <v>3804384</v>
      </c>
      <c r="AY4" s="30">
        <v>1628660</v>
      </c>
      <c r="AZ4" s="30">
        <v>420768</v>
      </c>
      <c r="BA4" s="26">
        <v>74402902</v>
      </c>
      <c r="BB4" s="30">
        <v>178087</v>
      </c>
      <c r="BC4" s="30">
        <v>13354888</v>
      </c>
      <c r="BD4" s="30">
        <v>228806</v>
      </c>
      <c r="BE4" s="26">
        <v>2330181</v>
      </c>
      <c r="BF4" s="25">
        <v>86265</v>
      </c>
      <c r="BG4" s="30">
        <v>4824285</v>
      </c>
      <c r="BH4" s="30">
        <v>214408</v>
      </c>
      <c r="BI4" s="26">
        <v>1629105</v>
      </c>
      <c r="BJ4" s="25">
        <v>154989304</v>
      </c>
      <c r="BK4" s="30">
        <v>2620713</v>
      </c>
      <c r="BL4" s="30">
        <v>256741</v>
      </c>
      <c r="BM4" s="26">
        <v>2108434</v>
      </c>
      <c r="BN4" s="25">
        <v>187401189</v>
      </c>
      <c r="BO4" s="30">
        <v>3504513</v>
      </c>
      <c r="BP4" s="30">
        <v>68115</v>
      </c>
      <c r="BQ4" s="30">
        <v>4239054</v>
      </c>
      <c r="BR4" s="25">
        <v>1163279436</v>
      </c>
      <c r="BS4" s="30">
        <v>382.08</v>
      </c>
      <c r="BT4" s="30">
        <v>1153681117</v>
      </c>
      <c r="BU4" s="26">
        <v>6608.18</v>
      </c>
      <c r="BV4" s="25">
        <v>537439</v>
      </c>
      <c r="BW4" s="30">
        <v>101295</v>
      </c>
      <c r="BX4" s="30">
        <v>413718</v>
      </c>
      <c r="BY4" s="30">
        <v>121364</v>
      </c>
      <c r="BZ4" s="25">
        <v>295329</v>
      </c>
      <c r="CA4" s="30">
        <v>301354</v>
      </c>
      <c r="CB4" s="30">
        <v>156326</v>
      </c>
      <c r="CC4" s="26">
        <v>324920</v>
      </c>
      <c r="CD4" s="53" t="s">
        <v>28</v>
      </c>
      <c r="CE4" s="30">
        <v>28687</v>
      </c>
      <c r="CF4" s="30">
        <v>49358</v>
      </c>
      <c r="CG4" s="26">
        <v>42388</v>
      </c>
      <c r="CH4" s="25">
        <v>206285</v>
      </c>
      <c r="CI4" s="30">
        <v>97133</v>
      </c>
      <c r="CJ4" s="30">
        <v>243697</v>
      </c>
      <c r="CK4" s="26">
        <v>100226</v>
      </c>
    </row>
    <row r="5" ht="14.25" spans="1:89">
      <c r="A5" s="25" t="s">
        <v>30</v>
      </c>
      <c r="B5" s="25">
        <v>229145865</v>
      </c>
      <c r="C5" s="30">
        <v>2728093</v>
      </c>
      <c r="D5" s="30">
        <v>151713</v>
      </c>
      <c r="E5" s="26">
        <v>5686441</v>
      </c>
      <c r="F5" s="30">
        <v>4535228</v>
      </c>
      <c r="G5" s="30">
        <v>1718169</v>
      </c>
      <c r="H5" s="53" t="s">
        <v>28</v>
      </c>
      <c r="I5" s="26">
        <v>2436721</v>
      </c>
      <c r="J5" s="25">
        <v>93125372</v>
      </c>
      <c r="K5" s="30">
        <v>1987964</v>
      </c>
      <c r="L5" s="30">
        <v>99447</v>
      </c>
      <c r="M5" s="26">
        <v>2334737</v>
      </c>
      <c r="N5" s="25">
        <v>307168</v>
      </c>
      <c r="O5" s="30">
        <v>3479182</v>
      </c>
      <c r="P5" s="30">
        <v>81267</v>
      </c>
      <c r="Q5" s="26">
        <v>5340422</v>
      </c>
      <c r="R5" s="25">
        <v>441789</v>
      </c>
      <c r="S5" s="30">
        <v>2799281</v>
      </c>
      <c r="T5" s="30">
        <v>77969</v>
      </c>
      <c r="U5" s="26">
        <v>7596611</v>
      </c>
      <c r="V5" s="25">
        <v>124357</v>
      </c>
      <c r="W5" s="30">
        <v>3270832</v>
      </c>
      <c r="X5" s="30">
        <v>281019</v>
      </c>
      <c r="Y5" s="26">
        <v>2895479</v>
      </c>
      <c r="Z5" s="25">
        <v>137528258</v>
      </c>
      <c r="AA5" s="30">
        <v>7539174</v>
      </c>
      <c r="AB5" s="30">
        <v>364981</v>
      </c>
      <c r="AC5" s="26">
        <v>3583722</v>
      </c>
      <c r="AD5" s="25">
        <v>374464</v>
      </c>
      <c r="AE5" s="30">
        <v>6317783</v>
      </c>
      <c r="AF5" s="30">
        <v>28407</v>
      </c>
      <c r="AG5" s="26">
        <v>3529001</v>
      </c>
      <c r="AH5" s="25">
        <v>413908</v>
      </c>
      <c r="AI5" s="30">
        <v>3071303</v>
      </c>
      <c r="AJ5" s="30">
        <v>45712</v>
      </c>
      <c r="AK5" s="26">
        <v>4210017</v>
      </c>
      <c r="AL5" s="25">
        <v>41595545</v>
      </c>
      <c r="AM5" s="30">
        <v>3933847</v>
      </c>
      <c r="AN5" s="30">
        <v>119824</v>
      </c>
      <c r="AO5" s="26">
        <v>2450916</v>
      </c>
      <c r="AP5" s="25">
        <v>17026456</v>
      </c>
      <c r="AQ5" s="30">
        <v>1617954</v>
      </c>
      <c r="AR5" s="30">
        <v>146360</v>
      </c>
      <c r="AS5" s="26">
        <v>24814888</v>
      </c>
      <c r="AT5" s="25">
        <v>96086781</v>
      </c>
      <c r="AU5" s="30">
        <v>1937342</v>
      </c>
      <c r="AV5" s="30">
        <v>108148</v>
      </c>
      <c r="AW5" s="30">
        <v>66133836</v>
      </c>
      <c r="AX5" s="63">
        <v>2101828</v>
      </c>
      <c r="AY5" s="30">
        <v>2556451</v>
      </c>
      <c r="AZ5" s="30">
        <v>430520</v>
      </c>
      <c r="BA5" s="26">
        <v>60230533</v>
      </c>
      <c r="BB5" s="30">
        <v>139658</v>
      </c>
      <c r="BC5" s="30">
        <v>13643204</v>
      </c>
      <c r="BD5" s="30">
        <v>177632</v>
      </c>
      <c r="BE5" s="26">
        <v>2801437</v>
      </c>
      <c r="BF5" s="25">
        <v>116974</v>
      </c>
      <c r="BG5" s="30">
        <v>6736929</v>
      </c>
      <c r="BH5" s="30">
        <v>263655</v>
      </c>
      <c r="BI5" s="26">
        <v>2116134</v>
      </c>
      <c r="BJ5" s="25">
        <v>121619275</v>
      </c>
      <c r="BK5" s="30">
        <v>2551985</v>
      </c>
      <c r="BL5" s="30">
        <v>231333</v>
      </c>
      <c r="BM5" s="26">
        <v>2738033</v>
      </c>
      <c r="BN5" s="25">
        <v>168449443</v>
      </c>
      <c r="BO5" s="30">
        <v>3308287</v>
      </c>
      <c r="BP5" s="30">
        <v>56488</v>
      </c>
      <c r="BQ5" s="30">
        <v>4026697</v>
      </c>
      <c r="BR5" s="25">
        <v>1238297754</v>
      </c>
      <c r="BS5" s="30">
        <v>391.92</v>
      </c>
      <c r="BT5" s="30">
        <v>1137735778</v>
      </c>
      <c r="BU5" s="26">
        <v>6735.09</v>
      </c>
      <c r="BV5" s="25">
        <v>151798</v>
      </c>
      <c r="BW5" s="30">
        <v>54190</v>
      </c>
      <c r="BX5" s="30">
        <v>268558</v>
      </c>
      <c r="BY5" s="30">
        <v>78787</v>
      </c>
      <c r="BZ5" s="25">
        <v>317485</v>
      </c>
      <c r="CA5" s="30">
        <v>395183</v>
      </c>
      <c r="CB5" s="30">
        <v>109688</v>
      </c>
      <c r="CC5" s="26">
        <v>435131</v>
      </c>
      <c r="CD5" s="53" t="s">
        <v>28</v>
      </c>
      <c r="CE5" s="30">
        <v>40717</v>
      </c>
      <c r="CF5" s="30">
        <v>49290</v>
      </c>
      <c r="CG5" s="26">
        <v>27846</v>
      </c>
      <c r="CH5" s="25">
        <v>186073</v>
      </c>
      <c r="CI5" s="30">
        <v>114747</v>
      </c>
      <c r="CJ5" s="30">
        <v>156426</v>
      </c>
      <c r="CK5" s="26">
        <v>172536</v>
      </c>
    </row>
    <row r="6" ht="14.25" spans="1:89">
      <c r="A6" s="25" t="s">
        <v>31</v>
      </c>
      <c r="B6" s="25">
        <v>237472163</v>
      </c>
      <c r="C6" s="30">
        <v>2821572</v>
      </c>
      <c r="D6" s="30">
        <v>146895</v>
      </c>
      <c r="E6" s="26">
        <v>5306453</v>
      </c>
      <c r="F6" s="30">
        <v>4845362</v>
      </c>
      <c r="G6" s="30">
        <v>1540660</v>
      </c>
      <c r="H6" s="53" t="s">
        <v>28</v>
      </c>
      <c r="I6" s="26">
        <v>2909696</v>
      </c>
      <c r="J6" s="25">
        <v>105576726</v>
      </c>
      <c r="K6" s="30">
        <v>1999314</v>
      </c>
      <c r="L6" s="30">
        <v>94978</v>
      </c>
      <c r="M6" s="26">
        <v>2345934</v>
      </c>
      <c r="N6" s="25">
        <v>355121</v>
      </c>
      <c r="O6" s="30">
        <v>3495098</v>
      </c>
      <c r="P6" s="30">
        <v>96587</v>
      </c>
      <c r="Q6" s="26">
        <v>6307738</v>
      </c>
      <c r="R6" s="25">
        <v>392936</v>
      </c>
      <c r="S6" s="30">
        <v>2430082</v>
      </c>
      <c r="T6" s="30">
        <v>95319</v>
      </c>
      <c r="U6" s="26">
        <v>9118274</v>
      </c>
      <c r="V6" s="25">
        <v>114497</v>
      </c>
      <c r="W6" s="30">
        <v>3660858</v>
      </c>
      <c r="X6" s="30">
        <v>252675</v>
      </c>
      <c r="Y6" s="26">
        <v>3036053</v>
      </c>
      <c r="Z6" s="25">
        <v>144586437</v>
      </c>
      <c r="AA6" s="30">
        <v>6211527</v>
      </c>
      <c r="AB6" s="30">
        <v>367314</v>
      </c>
      <c r="AC6" s="26">
        <v>3520237</v>
      </c>
      <c r="AD6" s="25">
        <v>359469</v>
      </c>
      <c r="AE6" s="30">
        <v>7148123</v>
      </c>
      <c r="AF6" s="30">
        <v>32740</v>
      </c>
      <c r="AG6" s="26">
        <v>3844782</v>
      </c>
      <c r="AH6" s="25">
        <v>425581</v>
      </c>
      <c r="AI6" s="30">
        <v>4269200</v>
      </c>
      <c r="AJ6" s="30">
        <v>71892</v>
      </c>
      <c r="AK6" s="26">
        <v>4234323</v>
      </c>
      <c r="AL6" s="25">
        <v>25860502</v>
      </c>
      <c r="AM6" s="30">
        <v>4121087</v>
      </c>
      <c r="AN6" s="30">
        <v>122186</v>
      </c>
      <c r="AO6" s="26">
        <v>2209762</v>
      </c>
      <c r="AP6" s="25">
        <v>24817060</v>
      </c>
      <c r="AQ6" s="30">
        <v>1787919</v>
      </c>
      <c r="AR6" s="30">
        <v>164857</v>
      </c>
      <c r="AS6" s="26">
        <v>25390419</v>
      </c>
      <c r="AT6" s="25">
        <v>122989830</v>
      </c>
      <c r="AU6" s="30">
        <v>2328390</v>
      </c>
      <c r="AV6" s="30">
        <v>175990</v>
      </c>
      <c r="AW6" s="30">
        <v>59159987</v>
      </c>
      <c r="AX6" s="63">
        <v>1828659</v>
      </c>
      <c r="AY6" s="30">
        <v>2321065</v>
      </c>
      <c r="AZ6" s="30">
        <v>353914</v>
      </c>
      <c r="BA6" s="26">
        <v>73720133</v>
      </c>
      <c r="BB6" s="30">
        <v>139686</v>
      </c>
      <c r="BC6" s="30">
        <v>16236343</v>
      </c>
      <c r="BD6" s="30">
        <v>294779</v>
      </c>
      <c r="BE6" s="26">
        <v>2429906</v>
      </c>
      <c r="BF6" s="25">
        <v>115576</v>
      </c>
      <c r="BG6" s="30">
        <v>6804906</v>
      </c>
      <c r="BH6" s="30">
        <v>331846</v>
      </c>
      <c r="BI6" s="26">
        <v>2029468</v>
      </c>
      <c r="BJ6" s="25">
        <v>125723781</v>
      </c>
      <c r="BK6" s="30">
        <v>2520411</v>
      </c>
      <c r="BL6" s="30">
        <v>316293</v>
      </c>
      <c r="BM6" s="26">
        <v>2771592</v>
      </c>
      <c r="BN6" s="25">
        <v>157453331</v>
      </c>
      <c r="BO6" s="30">
        <v>3629259</v>
      </c>
      <c r="BP6" s="30">
        <v>61615</v>
      </c>
      <c r="BQ6" s="30">
        <v>3764439</v>
      </c>
      <c r="BR6" s="25">
        <v>1171279659</v>
      </c>
      <c r="BS6" s="30">
        <v>422.43</v>
      </c>
      <c r="BT6" s="30">
        <v>1147869569</v>
      </c>
      <c r="BU6" s="26">
        <v>6856.62</v>
      </c>
      <c r="BV6" s="25">
        <v>112755</v>
      </c>
      <c r="BW6" s="30">
        <v>82159</v>
      </c>
      <c r="BX6" s="30">
        <v>219950</v>
      </c>
      <c r="BY6" s="30">
        <v>60686</v>
      </c>
      <c r="BZ6" s="25">
        <v>319705</v>
      </c>
      <c r="CA6" s="30">
        <v>355305</v>
      </c>
      <c r="CB6" s="30">
        <v>169194</v>
      </c>
      <c r="CC6" s="26">
        <v>507251</v>
      </c>
      <c r="CD6" s="53" t="s">
        <v>28</v>
      </c>
      <c r="CE6" s="30">
        <v>44233</v>
      </c>
      <c r="CF6" s="30">
        <v>39294</v>
      </c>
      <c r="CG6" s="26">
        <v>23606</v>
      </c>
      <c r="CH6" s="25">
        <v>190328</v>
      </c>
      <c r="CI6" s="30">
        <v>99516</v>
      </c>
      <c r="CJ6" s="30">
        <v>202226</v>
      </c>
      <c r="CK6" s="26">
        <v>196297</v>
      </c>
    </row>
    <row r="7" ht="14.25" spans="1:89">
      <c r="A7" s="25" t="s">
        <v>32</v>
      </c>
      <c r="B7" s="25">
        <v>249624516</v>
      </c>
      <c r="C7" s="30">
        <v>2614634</v>
      </c>
      <c r="D7" s="30">
        <v>120969</v>
      </c>
      <c r="E7" s="26">
        <v>5470243</v>
      </c>
      <c r="F7" s="30">
        <v>6758325</v>
      </c>
      <c r="G7" s="30">
        <v>1275962</v>
      </c>
      <c r="H7" s="53" t="s">
        <v>28</v>
      </c>
      <c r="I7" s="26">
        <v>2775985</v>
      </c>
      <c r="J7" s="25">
        <v>97081595</v>
      </c>
      <c r="K7" s="30">
        <v>1885750</v>
      </c>
      <c r="L7" s="30">
        <v>75743</v>
      </c>
      <c r="M7" s="26">
        <v>2320985</v>
      </c>
      <c r="N7" s="25">
        <v>350601</v>
      </c>
      <c r="O7" s="30">
        <v>2868912</v>
      </c>
      <c r="P7" s="30">
        <v>85965</v>
      </c>
      <c r="Q7" s="26">
        <v>5057498</v>
      </c>
      <c r="R7" s="25">
        <v>476059</v>
      </c>
      <c r="S7" s="30">
        <v>1819649</v>
      </c>
      <c r="T7" s="30">
        <v>111503</v>
      </c>
      <c r="U7" s="26">
        <v>8672013</v>
      </c>
      <c r="V7" s="25">
        <v>109022</v>
      </c>
      <c r="W7" s="30">
        <v>2713940</v>
      </c>
      <c r="X7" s="30">
        <v>242375</v>
      </c>
      <c r="Y7" s="26">
        <v>2940848</v>
      </c>
      <c r="Z7" s="25">
        <v>116929570</v>
      </c>
      <c r="AA7" s="30">
        <v>5366182</v>
      </c>
      <c r="AB7" s="30">
        <v>396285</v>
      </c>
      <c r="AC7" s="26">
        <v>3425563</v>
      </c>
      <c r="AD7" s="25">
        <v>210574</v>
      </c>
      <c r="AE7" s="30">
        <v>4387303</v>
      </c>
      <c r="AF7" s="30">
        <v>28225</v>
      </c>
      <c r="AG7" s="26">
        <v>3439503</v>
      </c>
      <c r="AH7" s="25">
        <v>329458</v>
      </c>
      <c r="AI7" s="30">
        <v>3150507</v>
      </c>
      <c r="AJ7" s="30">
        <v>55245</v>
      </c>
      <c r="AK7" s="26">
        <v>3780963</v>
      </c>
      <c r="AL7" s="25">
        <v>35321414</v>
      </c>
      <c r="AM7" s="30">
        <v>3223331</v>
      </c>
      <c r="AN7" s="30">
        <v>93051</v>
      </c>
      <c r="AO7" s="26">
        <v>2056665</v>
      </c>
      <c r="AP7" s="25">
        <v>18180869</v>
      </c>
      <c r="AQ7" s="30">
        <v>1300794</v>
      </c>
      <c r="AR7" s="30">
        <v>154740</v>
      </c>
      <c r="AS7" s="26">
        <v>24472254</v>
      </c>
      <c r="AT7" s="25">
        <v>138522778</v>
      </c>
      <c r="AU7" s="30">
        <v>1581669</v>
      </c>
      <c r="AV7" s="30">
        <v>182564</v>
      </c>
      <c r="AW7" s="30">
        <v>66619679</v>
      </c>
      <c r="AX7" s="63">
        <v>901964</v>
      </c>
      <c r="AY7" s="30">
        <v>1852379</v>
      </c>
      <c r="AZ7" s="30">
        <v>420623</v>
      </c>
      <c r="BA7" s="26">
        <v>72035911</v>
      </c>
      <c r="BB7" s="30">
        <v>116525</v>
      </c>
      <c r="BC7" s="30">
        <v>8229737</v>
      </c>
      <c r="BD7" s="30">
        <v>236161</v>
      </c>
      <c r="BE7" s="26">
        <v>2374205</v>
      </c>
      <c r="BF7" s="25">
        <v>82408</v>
      </c>
      <c r="BG7" s="30">
        <v>5413866</v>
      </c>
      <c r="BH7" s="30">
        <v>261227</v>
      </c>
      <c r="BI7" s="26">
        <v>2638440</v>
      </c>
      <c r="BJ7" s="25">
        <v>149769452</v>
      </c>
      <c r="BK7" s="30">
        <v>2476505</v>
      </c>
      <c r="BL7" s="30">
        <v>293581</v>
      </c>
      <c r="BM7" s="26">
        <v>2663886</v>
      </c>
      <c r="BN7" s="25">
        <v>148568964</v>
      </c>
      <c r="BO7" s="30">
        <v>3387113</v>
      </c>
      <c r="BP7" s="30">
        <v>56193</v>
      </c>
      <c r="BQ7" s="30">
        <v>3772891</v>
      </c>
      <c r="BR7" s="25">
        <v>1232890445</v>
      </c>
      <c r="BS7" s="30">
        <v>357.27</v>
      </c>
      <c r="BT7" s="30">
        <v>1134670125</v>
      </c>
      <c r="BU7" s="26">
        <v>6840.69</v>
      </c>
      <c r="BV7" s="25">
        <v>166648</v>
      </c>
      <c r="BW7" s="30">
        <v>57966</v>
      </c>
      <c r="BX7" s="30">
        <v>258906</v>
      </c>
      <c r="BY7" s="30">
        <v>81653</v>
      </c>
      <c r="BZ7" s="25">
        <v>238265</v>
      </c>
      <c r="CA7" s="30">
        <v>226186</v>
      </c>
      <c r="CB7" s="30">
        <v>114838</v>
      </c>
      <c r="CC7" s="26">
        <v>438828</v>
      </c>
      <c r="CD7" s="53" t="s">
        <v>28</v>
      </c>
      <c r="CE7" s="30">
        <v>24934</v>
      </c>
      <c r="CF7" s="30">
        <v>57606</v>
      </c>
      <c r="CG7" s="26">
        <v>21161</v>
      </c>
      <c r="CH7" s="25">
        <v>177807</v>
      </c>
      <c r="CI7" s="30">
        <v>78980</v>
      </c>
      <c r="CJ7" s="30">
        <v>175167</v>
      </c>
      <c r="CK7" s="26">
        <v>104467</v>
      </c>
    </row>
    <row r="8" ht="14.25" spans="1:89">
      <c r="A8" s="25" t="s">
        <v>33</v>
      </c>
      <c r="B8" s="25">
        <v>249624516</v>
      </c>
      <c r="C8" s="30">
        <v>3000064</v>
      </c>
      <c r="D8" s="30">
        <v>161644</v>
      </c>
      <c r="E8" s="26">
        <v>6261324</v>
      </c>
      <c r="F8" s="30">
        <v>4443019</v>
      </c>
      <c r="G8" s="30">
        <v>1320208</v>
      </c>
      <c r="H8" s="53" t="s">
        <v>28</v>
      </c>
      <c r="I8" s="26">
        <v>2952283</v>
      </c>
      <c r="J8" s="25">
        <v>105743341</v>
      </c>
      <c r="K8" s="30">
        <v>1982891</v>
      </c>
      <c r="L8" s="30">
        <v>89125</v>
      </c>
      <c r="M8" s="26">
        <v>2352741</v>
      </c>
      <c r="N8" s="25">
        <v>349849</v>
      </c>
      <c r="O8" s="30">
        <v>3897308</v>
      </c>
      <c r="P8" s="30">
        <v>103039</v>
      </c>
      <c r="Q8" s="26">
        <v>5047169</v>
      </c>
      <c r="R8" s="25">
        <v>437041</v>
      </c>
      <c r="S8" s="30">
        <v>2377209</v>
      </c>
      <c r="T8" s="30">
        <v>107864</v>
      </c>
      <c r="U8" s="26">
        <v>9940816</v>
      </c>
      <c r="V8" s="25">
        <v>118568</v>
      </c>
      <c r="W8" s="30">
        <v>4045331</v>
      </c>
      <c r="X8" s="30">
        <v>258085</v>
      </c>
      <c r="Y8" s="26">
        <v>3187254</v>
      </c>
      <c r="Z8" s="25">
        <v>116597413</v>
      </c>
      <c r="AA8" s="30">
        <v>6486368</v>
      </c>
      <c r="AB8" s="30">
        <v>413668</v>
      </c>
      <c r="AC8" s="26">
        <v>3873874</v>
      </c>
      <c r="AD8" s="25">
        <v>180540</v>
      </c>
      <c r="AE8" s="30">
        <v>4416927</v>
      </c>
      <c r="AF8" s="30">
        <v>23489</v>
      </c>
      <c r="AG8" s="26">
        <v>3461151</v>
      </c>
      <c r="AH8" s="25">
        <v>189527</v>
      </c>
      <c r="AI8" s="30">
        <v>3889234</v>
      </c>
      <c r="AJ8" s="30">
        <v>49573</v>
      </c>
      <c r="AK8" s="26">
        <v>4797521</v>
      </c>
      <c r="AL8" s="25">
        <v>37306444</v>
      </c>
      <c r="AM8" s="30">
        <v>3023144</v>
      </c>
      <c r="AN8" s="30">
        <v>119847</v>
      </c>
      <c r="AO8" s="26">
        <v>2563182</v>
      </c>
      <c r="AP8" s="25">
        <v>22674687</v>
      </c>
      <c r="AQ8" s="30">
        <v>1465335</v>
      </c>
      <c r="AR8" s="30">
        <v>168223</v>
      </c>
      <c r="AS8" s="26">
        <v>27771845</v>
      </c>
      <c r="AT8" s="25">
        <v>143191186</v>
      </c>
      <c r="AU8" s="30">
        <v>1839337</v>
      </c>
      <c r="AV8" s="30">
        <v>153459</v>
      </c>
      <c r="AW8" s="30">
        <v>61994347</v>
      </c>
      <c r="AX8" s="63">
        <v>1828937</v>
      </c>
      <c r="AY8" s="30">
        <v>2266295</v>
      </c>
      <c r="AZ8" s="30">
        <v>459934</v>
      </c>
      <c r="BA8" s="26">
        <v>76306940</v>
      </c>
      <c r="BB8" s="30">
        <v>182469</v>
      </c>
      <c r="BC8" s="30">
        <v>10622543</v>
      </c>
      <c r="BD8" s="30">
        <v>241926</v>
      </c>
      <c r="BE8" s="26">
        <v>2442812</v>
      </c>
      <c r="BF8" s="25">
        <v>70065</v>
      </c>
      <c r="BG8" s="30">
        <v>5647928</v>
      </c>
      <c r="BH8" s="30">
        <v>242578</v>
      </c>
      <c r="BI8" s="26">
        <v>3406903</v>
      </c>
      <c r="BJ8" s="25">
        <v>130448994</v>
      </c>
      <c r="BK8" s="30">
        <v>2609404</v>
      </c>
      <c r="BL8" s="30">
        <v>296053</v>
      </c>
      <c r="BM8" s="26">
        <v>2225004</v>
      </c>
      <c r="BN8" s="25">
        <v>187124513</v>
      </c>
      <c r="BO8" s="30">
        <v>3329119</v>
      </c>
      <c r="BP8" s="30">
        <v>52537</v>
      </c>
      <c r="BQ8" s="30">
        <v>3754099</v>
      </c>
      <c r="BR8" s="25">
        <v>1217957135</v>
      </c>
      <c r="BS8" s="30">
        <v>432.45</v>
      </c>
      <c r="BT8" s="30">
        <v>1118560628</v>
      </c>
      <c r="BU8" s="26">
        <v>6828.31</v>
      </c>
      <c r="BV8" s="25">
        <v>193424</v>
      </c>
      <c r="BW8" s="30">
        <v>65110</v>
      </c>
      <c r="BX8" s="30">
        <v>302809</v>
      </c>
      <c r="BY8" s="30">
        <v>95193</v>
      </c>
      <c r="BZ8" s="25">
        <v>274188</v>
      </c>
      <c r="CA8" s="30">
        <v>257165</v>
      </c>
      <c r="CB8" s="30">
        <v>111939</v>
      </c>
      <c r="CC8" s="26">
        <v>314334</v>
      </c>
      <c r="CD8" s="53" t="s">
        <v>28</v>
      </c>
      <c r="CE8" s="30">
        <v>21997</v>
      </c>
      <c r="CF8" s="30">
        <v>123394</v>
      </c>
      <c r="CG8" s="26">
        <v>21004</v>
      </c>
      <c r="CH8" s="25">
        <v>175709</v>
      </c>
      <c r="CI8" s="30">
        <v>101025</v>
      </c>
      <c r="CJ8" s="30">
        <v>158957</v>
      </c>
      <c r="CK8" s="26">
        <v>93309</v>
      </c>
    </row>
    <row r="9" ht="14.25" spans="1:89">
      <c r="A9" s="25" t="s">
        <v>34</v>
      </c>
      <c r="B9" s="25">
        <v>198932746</v>
      </c>
      <c r="C9" s="30">
        <v>2906292</v>
      </c>
      <c r="D9" s="30">
        <v>131997</v>
      </c>
      <c r="E9" s="26">
        <v>4633223</v>
      </c>
      <c r="F9" s="30">
        <v>580739</v>
      </c>
      <c r="G9" s="30">
        <v>1042454</v>
      </c>
      <c r="H9" s="53" t="s">
        <v>28</v>
      </c>
      <c r="I9" s="26">
        <v>1373254</v>
      </c>
      <c r="J9" s="25">
        <v>71243658</v>
      </c>
      <c r="K9" s="30">
        <v>1080568</v>
      </c>
      <c r="L9" s="30">
        <v>2718</v>
      </c>
      <c r="M9" s="26">
        <v>983313</v>
      </c>
      <c r="N9" s="25">
        <v>354251</v>
      </c>
      <c r="O9" s="30">
        <v>4405917</v>
      </c>
      <c r="P9" s="30">
        <v>94064</v>
      </c>
      <c r="Q9" s="26">
        <v>5535118</v>
      </c>
      <c r="R9" s="25">
        <v>70515</v>
      </c>
      <c r="S9" s="30">
        <v>2010840</v>
      </c>
      <c r="T9" s="30">
        <v>24473</v>
      </c>
      <c r="U9" s="26">
        <v>3549577</v>
      </c>
      <c r="V9" s="25">
        <v>54362</v>
      </c>
      <c r="W9" s="30">
        <v>2002328</v>
      </c>
      <c r="X9" s="30">
        <v>95247</v>
      </c>
      <c r="Y9" s="26">
        <v>1916442</v>
      </c>
      <c r="Z9" s="25">
        <v>74985222</v>
      </c>
      <c r="AA9" s="30">
        <v>2410755</v>
      </c>
      <c r="AB9" s="30">
        <v>96093</v>
      </c>
      <c r="AC9" s="26">
        <v>1542861</v>
      </c>
      <c r="AD9" s="25">
        <v>37173</v>
      </c>
      <c r="AE9" s="30">
        <v>980404</v>
      </c>
      <c r="AF9" s="30">
        <v>3640</v>
      </c>
      <c r="AG9" s="26">
        <v>1111035</v>
      </c>
      <c r="AH9" s="25">
        <v>9161</v>
      </c>
      <c r="AI9" s="30">
        <v>1359059</v>
      </c>
      <c r="AJ9" s="30">
        <v>4926</v>
      </c>
      <c r="AK9" s="26">
        <v>1428804</v>
      </c>
      <c r="AL9" s="25">
        <v>37504534</v>
      </c>
      <c r="AM9" s="30">
        <v>3429183</v>
      </c>
      <c r="AN9" s="30">
        <v>102001</v>
      </c>
      <c r="AO9" s="26">
        <v>1840959</v>
      </c>
      <c r="AP9" s="25">
        <v>4279455</v>
      </c>
      <c r="AQ9" s="30">
        <v>1496929</v>
      </c>
      <c r="AR9" s="30">
        <v>45991</v>
      </c>
      <c r="AS9" s="26">
        <v>12031535</v>
      </c>
      <c r="AT9" s="25">
        <v>99400792</v>
      </c>
      <c r="AU9" s="30">
        <v>988247</v>
      </c>
      <c r="AV9" s="30">
        <v>39670</v>
      </c>
      <c r="AW9" s="30">
        <v>20393991</v>
      </c>
      <c r="AX9" s="63">
        <v>503187</v>
      </c>
      <c r="AY9" s="30">
        <v>824622</v>
      </c>
      <c r="AZ9" s="30">
        <v>62931</v>
      </c>
      <c r="BA9" s="26">
        <v>12124339</v>
      </c>
      <c r="BB9" s="30">
        <v>432492</v>
      </c>
      <c r="BC9" s="30">
        <v>80744269</v>
      </c>
      <c r="BD9" s="30">
        <v>530195</v>
      </c>
      <c r="BE9" s="26">
        <v>2546652</v>
      </c>
      <c r="BF9" s="25">
        <v>76445</v>
      </c>
      <c r="BG9" s="30">
        <v>4819919</v>
      </c>
      <c r="BH9" s="30">
        <v>244405</v>
      </c>
      <c r="BI9" s="26">
        <v>1701254</v>
      </c>
      <c r="BJ9" s="25">
        <v>143012351</v>
      </c>
      <c r="BK9" s="30">
        <v>3949707</v>
      </c>
      <c r="BL9" s="30">
        <v>452626</v>
      </c>
      <c r="BM9" s="26">
        <v>3569463</v>
      </c>
      <c r="BN9" s="25">
        <v>185872076</v>
      </c>
      <c r="BO9" s="30">
        <v>3318195</v>
      </c>
      <c r="BP9" s="30">
        <v>57438</v>
      </c>
      <c r="BQ9" s="30">
        <v>3005962</v>
      </c>
      <c r="BR9" s="25">
        <v>1200826475</v>
      </c>
      <c r="BS9" s="30">
        <v>503.47</v>
      </c>
      <c r="BT9" s="30">
        <v>1114184139</v>
      </c>
      <c r="BU9" s="26">
        <v>6414.56</v>
      </c>
      <c r="BV9" s="25">
        <v>69587</v>
      </c>
      <c r="BW9" s="30">
        <v>80640</v>
      </c>
      <c r="BX9" s="30">
        <v>167219</v>
      </c>
      <c r="BY9" s="30">
        <v>45966</v>
      </c>
      <c r="BZ9" s="25">
        <v>187448</v>
      </c>
      <c r="CA9" s="30">
        <v>173868</v>
      </c>
      <c r="CB9" s="30">
        <v>97840</v>
      </c>
      <c r="CC9" s="26">
        <v>251973</v>
      </c>
      <c r="CD9" s="53" t="s">
        <v>28</v>
      </c>
      <c r="CE9" s="30">
        <v>105787</v>
      </c>
      <c r="CF9" s="30">
        <v>104876</v>
      </c>
      <c r="CG9" s="26">
        <v>150692</v>
      </c>
      <c r="CH9" s="25">
        <v>73705</v>
      </c>
      <c r="CI9" s="30">
        <v>35668</v>
      </c>
      <c r="CJ9" s="30">
        <v>74624</v>
      </c>
      <c r="CK9" s="26">
        <v>49033</v>
      </c>
    </row>
    <row r="10" ht="14.25" spans="1:89">
      <c r="A10" s="25" t="s">
        <v>35</v>
      </c>
      <c r="B10" s="25">
        <v>212431759</v>
      </c>
      <c r="C10" s="30">
        <v>2551027</v>
      </c>
      <c r="D10" s="30">
        <v>154450</v>
      </c>
      <c r="E10" s="26">
        <v>4720107</v>
      </c>
      <c r="F10" s="30">
        <v>5152784</v>
      </c>
      <c r="G10" s="30">
        <v>1329856</v>
      </c>
      <c r="H10" s="53" t="s">
        <v>28</v>
      </c>
      <c r="I10" s="26">
        <v>2898630</v>
      </c>
      <c r="J10" s="25">
        <v>87135825</v>
      </c>
      <c r="K10" s="30">
        <v>1772982</v>
      </c>
      <c r="L10" s="30">
        <v>34955</v>
      </c>
      <c r="M10" s="26">
        <v>2443078</v>
      </c>
      <c r="N10" s="25">
        <v>438892</v>
      </c>
      <c r="O10" s="30">
        <v>3630201</v>
      </c>
      <c r="P10" s="30">
        <v>129836</v>
      </c>
      <c r="Q10" s="26">
        <v>5057490</v>
      </c>
      <c r="R10" s="25">
        <v>357891</v>
      </c>
      <c r="S10" s="30">
        <v>2803683</v>
      </c>
      <c r="T10" s="30">
        <v>66166</v>
      </c>
      <c r="U10" s="26">
        <v>12674642</v>
      </c>
      <c r="V10" s="25">
        <v>124446</v>
      </c>
      <c r="W10" s="30">
        <v>4379732</v>
      </c>
      <c r="X10" s="30">
        <v>149655</v>
      </c>
      <c r="Y10" s="26">
        <v>2839230</v>
      </c>
      <c r="Z10" s="25">
        <v>114134950</v>
      </c>
      <c r="AA10" s="30">
        <v>2315357</v>
      </c>
      <c r="AB10" s="30">
        <v>103430</v>
      </c>
      <c r="AC10" s="26">
        <v>1809106</v>
      </c>
      <c r="AD10" s="25">
        <v>81404</v>
      </c>
      <c r="AE10" s="30">
        <v>1367620</v>
      </c>
      <c r="AF10" s="30">
        <v>5715</v>
      </c>
      <c r="AG10" s="26">
        <v>1199241</v>
      </c>
      <c r="AH10" s="25">
        <v>42931</v>
      </c>
      <c r="AI10" s="30">
        <v>1959693</v>
      </c>
      <c r="AJ10" s="30">
        <v>6506</v>
      </c>
      <c r="AK10" s="26">
        <v>1149680</v>
      </c>
      <c r="AL10" s="25">
        <v>29182224</v>
      </c>
      <c r="AM10" s="30">
        <v>2876078</v>
      </c>
      <c r="AN10" s="30">
        <v>113204</v>
      </c>
      <c r="AO10" s="26">
        <v>1827328</v>
      </c>
      <c r="AP10" s="25">
        <v>7550990</v>
      </c>
      <c r="AQ10" s="30">
        <v>1383480</v>
      </c>
      <c r="AR10" s="30">
        <v>92167</v>
      </c>
      <c r="AS10" s="26">
        <v>17190226</v>
      </c>
      <c r="AT10" s="25">
        <v>103143376</v>
      </c>
      <c r="AU10" s="30">
        <v>1660737</v>
      </c>
      <c r="AV10" s="30">
        <v>56307</v>
      </c>
      <c r="AW10" s="30">
        <v>17996364</v>
      </c>
      <c r="AX10" s="63">
        <v>1051131</v>
      </c>
      <c r="AY10" s="30">
        <v>905201</v>
      </c>
      <c r="AZ10" s="30">
        <v>74294</v>
      </c>
      <c r="BA10" s="26">
        <v>22738811</v>
      </c>
      <c r="BB10" s="30">
        <v>359432</v>
      </c>
      <c r="BC10" s="30">
        <v>33679920</v>
      </c>
      <c r="BD10" s="30">
        <v>973621</v>
      </c>
      <c r="BE10" s="26">
        <v>2803886</v>
      </c>
      <c r="BF10" s="25">
        <v>315370</v>
      </c>
      <c r="BG10" s="30">
        <v>7539380</v>
      </c>
      <c r="BH10" s="30">
        <v>339515</v>
      </c>
      <c r="BI10" s="26">
        <v>3118476</v>
      </c>
      <c r="BJ10" s="25">
        <v>131236600</v>
      </c>
      <c r="BK10" s="30">
        <v>3329053</v>
      </c>
      <c r="BL10" s="30">
        <v>431746</v>
      </c>
      <c r="BM10" s="26">
        <v>3670651</v>
      </c>
      <c r="BN10" s="25">
        <v>177947979</v>
      </c>
      <c r="BO10" s="30">
        <v>2891102</v>
      </c>
      <c r="BP10" s="30">
        <v>57680</v>
      </c>
      <c r="BQ10" s="30">
        <v>3205651</v>
      </c>
      <c r="BR10" s="25">
        <v>1217101568</v>
      </c>
      <c r="BS10" s="30">
        <v>435.21</v>
      </c>
      <c r="BT10" s="30">
        <v>1157934131</v>
      </c>
      <c r="BU10" s="26">
        <v>6827.17</v>
      </c>
      <c r="BV10" s="25">
        <v>222517</v>
      </c>
      <c r="BW10" s="30">
        <v>188856</v>
      </c>
      <c r="BX10" s="30">
        <v>447298</v>
      </c>
      <c r="BY10" s="30">
        <v>170047</v>
      </c>
      <c r="BZ10" s="25">
        <v>145063</v>
      </c>
      <c r="CA10" s="30">
        <v>124470</v>
      </c>
      <c r="CB10" s="30">
        <v>89061</v>
      </c>
      <c r="CC10" s="26">
        <v>337025</v>
      </c>
      <c r="CD10" s="53" t="s">
        <v>28</v>
      </c>
      <c r="CE10" s="30">
        <v>73884</v>
      </c>
      <c r="CF10" s="30">
        <v>253326</v>
      </c>
      <c r="CG10" s="26">
        <v>466053</v>
      </c>
      <c r="CH10" s="25">
        <v>64190</v>
      </c>
      <c r="CI10" s="30">
        <v>25579</v>
      </c>
      <c r="CJ10" s="30">
        <v>94702</v>
      </c>
      <c r="CK10" s="26">
        <v>48135</v>
      </c>
    </row>
    <row r="11" ht="14.25" spans="1:89">
      <c r="A11" s="25" t="s">
        <v>36</v>
      </c>
      <c r="B11" s="25">
        <v>199314758</v>
      </c>
      <c r="C11" s="30">
        <v>2891012</v>
      </c>
      <c r="D11" s="30">
        <v>135727</v>
      </c>
      <c r="E11" s="26">
        <v>5029584</v>
      </c>
      <c r="F11" s="30">
        <v>6031202</v>
      </c>
      <c r="G11" s="30">
        <v>1282437</v>
      </c>
      <c r="H11" s="53" t="s">
        <v>28</v>
      </c>
      <c r="I11" s="26">
        <v>2228302</v>
      </c>
      <c r="J11" s="25">
        <v>86946471</v>
      </c>
      <c r="K11" s="30">
        <v>1550419</v>
      </c>
      <c r="L11" s="30">
        <v>83482</v>
      </c>
      <c r="M11" s="26">
        <v>1934612</v>
      </c>
      <c r="N11" s="25">
        <v>433100</v>
      </c>
      <c r="O11" s="30">
        <v>4237039</v>
      </c>
      <c r="P11" s="30">
        <v>139696</v>
      </c>
      <c r="Q11" s="26">
        <v>4868970</v>
      </c>
      <c r="R11" s="25">
        <v>510304</v>
      </c>
      <c r="S11" s="30">
        <v>3564491</v>
      </c>
      <c r="T11" s="30">
        <v>128309</v>
      </c>
      <c r="U11" s="26">
        <v>10710108</v>
      </c>
      <c r="V11" s="25">
        <v>140659</v>
      </c>
      <c r="W11" s="30">
        <v>4458387</v>
      </c>
      <c r="X11" s="30">
        <v>355717</v>
      </c>
      <c r="Y11" s="26">
        <v>3132525</v>
      </c>
      <c r="Z11" s="25">
        <v>103489258</v>
      </c>
      <c r="AA11" s="30">
        <v>2652523</v>
      </c>
      <c r="AB11" s="30">
        <v>89265</v>
      </c>
      <c r="AC11" s="26">
        <v>1874030</v>
      </c>
      <c r="AD11" s="25">
        <v>145568</v>
      </c>
      <c r="AE11" s="30">
        <v>2103277</v>
      </c>
      <c r="AF11" s="30">
        <v>11699</v>
      </c>
      <c r="AG11" s="26">
        <v>1489682</v>
      </c>
      <c r="AH11" s="25">
        <v>77951</v>
      </c>
      <c r="AI11" s="30">
        <v>2672428</v>
      </c>
      <c r="AJ11" s="30">
        <v>16137</v>
      </c>
      <c r="AK11" s="26">
        <v>1525240</v>
      </c>
      <c r="AL11" s="25">
        <v>40898308</v>
      </c>
      <c r="AM11" s="30">
        <v>3074868</v>
      </c>
      <c r="AN11" s="30">
        <v>104198</v>
      </c>
      <c r="AO11" s="26">
        <v>1878667</v>
      </c>
      <c r="AP11" s="25">
        <v>7352041</v>
      </c>
      <c r="AQ11" s="30">
        <v>1436685</v>
      </c>
      <c r="AR11" s="30">
        <v>126853</v>
      </c>
      <c r="AS11" s="26">
        <v>17206540</v>
      </c>
      <c r="AT11" s="25">
        <v>110522498</v>
      </c>
      <c r="AU11" s="30">
        <v>1648964</v>
      </c>
      <c r="AV11" s="30">
        <v>61836</v>
      </c>
      <c r="AW11" s="30">
        <v>20168313</v>
      </c>
      <c r="AX11" s="63">
        <v>1070194</v>
      </c>
      <c r="AY11" s="30">
        <v>2398461</v>
      </c>
      <c r="AZ11" s="30">
        <v>136003</v>
      </c>
      <c r="BA11" s="26">
        <v>21787442</v>
      </c>
      <c r="BB11" s="30">
        <v>652964</v>
      </c>
      <c r="BC11" s="30">
        <v>29832990</v>
      </c>
      <c r="BD11" s="30">
        <v>738124</v>
      </c>
      <c r="BE11" s="26">
        <v>2977813</v>
      </c>
      <c r="BF11" s="25">
        <v>476631</v>
      </c>
      <c r="BG11" s="30">
        <v>8485312</v>
      </c>
      <c r="BH11" s="30">
        <v>796405</v>
      </c>
      <c r="BI11" s="26">
        <v>4689928</v>
      </c>
      <c r="BJ11" s="25">
        <v>135142118</v>
      </c>
      <c r="BK11" s="30">
        <v>3751988</v>
      </c>
      <c r="BL11" s="30">
        <v>438035</v>
      </c>
      <c r="BM11" s="26">
        <v>3504085</v>
      </c>
      <c r="BN11" s="25">
        <v>199733275</v>
      </c>
      <c r="BO11" s="30">
        <v>3187519</v>
      </c>
      <c r="BP11" s="30">
        <v>55981</v>
      </c>
      <c r="BQ11" s="30">
        <v>3004433</v>
      </c>
      <c r="BR11" s="25">
        <v>1318936717</v>
      </c>
      <c r="BS11" s="30">
        <v>454.9</v>
      </c>
      <c r="BT11" s="30">
        <v>1174170940</v>
      </c>
      <c r="BU11" s="26">
        <v>6061.45</v>
      </c>
      <c r="BV11" s="25">
        <v>172175</v>
      </c>
      <c r="BW11" s="30">
        <v>118847</v>
      </c>
      <c r="BX11" s="30">
        <v>596897</v>
      </c>
      <c r="BY11" s="30">
        <v>225077</v>
      </c>
      <c r="BZ11" s="25">
        <v>191387</v>
      </c>
      <c r="CA11" s="30">
        <v>188947</v>
      </c>
      <c r="CB11" s="30">
        <v>110755</v>
      </c>
      <c r="CC11" s="26">
        <v>262961</v>
      </c>
      <c r="CD11" s="53" t="s">
        <v>28</v>
      </c>
      <c r="CE11" s="30">
        <v>80184</v>
      </c>
      <c r="CF11" s="30">
        <v>442484</v>
      </c>
      <c r="CG11" s="26">
        <v>196542</v>
      </c>
      <c r="CH11" s="25">
        <v>79530</v>
      </c>
      <c r="CI11" s="30">
        <v>38624</v>
      </c>
      <c r="CJ11" s="30">
        <v>83376</v>
      </c>
      <c r="CK11" s="26">
        <v>32251</v>
      </c>
    </row>
    <row r="12" ht="14.25" spans="1:89">
      <c r="A12" s="25" t="s">
        <v>37</v>
      </c>
      <c r="B12" s="25">
        <v>233877156</v>
      </c>
      <c r="C12" s="30">
        <v>2508720</v>
      </c>
      <c r="D12" s="30">
        <v>148982</v>
      </c>
      <c r="E12" s="26">
        <v>5036721</v>
      </c>
      <c r="F12" s="30">
        <v>4151462</v>
      </c>
      <c r="G12" s="30">
        <v>1529117</v>
      </c>
      <c r="H12" s="53" t="s">
        <v>28</v>
      </c>
      <c r="I12" s="26">
        <v>1987118</v>
      </c>
      <c r="J12" s="25">
        <v>90313860</v>
      </c>
      <c r="K12" s="30">
        <v>1648308</v>
      </c>
      <c r="L12" s="30">
        <v>36788</v>
      </c>
      <c r="M12" s="26">
        <v>1868730</v>
      </c>
      <c r="N12" s="25">
        <v>416479</v>
      </c>
      <c r="O12" s="30">
        <v>4114984</v>
      </c>
      <c r="P12" s="30">
        <v>142769</v>
      </c>
      <c r="Q12" s="26">
        <v>5051998</v>
      </c>
      <c r="R12" s="25">
        <v>393368</v>
      </c>
      <c r="S12" s="30">
        <v>3270338</v>
      </c>
      <c r="T12" s="30">
        <v>132810</v>
      </c>
      <c r="U12" s="26">
        <v>10104704</v>
      </c>
      <c r="V12" s="25">
        <v>116143</v>
      </c>
      <c r="W12" s="30">
        <v>4529251</v>
      </c>
      <c r="X12" s="30">
        <v>363935</v>
      </c>
      <c r="Y12" s="26">
        <v>2879906</v>
      </c>
      <c r="Z12" s="25">
        <v>103448570</v>
      </c>
      <c r="AA12" s="30">
        <v>2566134</v>
      </c>
      <c r="AB12" s="30">
        <v>91518</v>
      </c>
      <c r="AC12" s="26">
        <v>1803499</v>
      </c>
      <c r="AD12" s="25">
        <v>171367</v>
      </c>
      <c r="AE12" s="30">
        <v>2184065</v>
      </c>
      <c r="AF12" s="30">
        <v>18485</v>
      </c>
      <c r="AG12" s="26">
        <v>1554806</v>
      </c>
      <c r="AH12" s="25">
        <v>99376</v>
      </c>
      <c r="AI12" s="30">
        <v>2252355</v>
      </c>
      <c r="AJ12" s="30">
        <v>23642</v>
      </c>
      <c r="AK12" s="26">
        <v>1530293</v>
      </c>
      <c r="AL12" s="25">
        <v>18672849</v>
      </c>
      <c r="AM12" s="30">
        <v>3161519</v>
      </c>
      <c r="AN12" s="30">
        <v>104870</v>
      </c>
      <c r="AO12" s="26">
        <v>1997505</v>
      </c>
      <c r="AP12" s="25">
        <v>7744900</v>
      </c>
      <c r="AQ12" s="30">
        <v>1408059</v>
      </c>
      <c r="AR12" s="30">
        <v>125250</v>
      </c>
      <c r="AS12" s="26">
        <v>16904543</v>
      </c>
      <c r="AT12" s="25">
        <v>110497193</v>
      </c>
      <c r="AU12" s="30">
        <v>1859472</v>
      </c>
      <c r="AV12" s="30">
        <v>59676</v>
      </c>
      <c r="AW12" s="30">
        <v>19232447</v>
      </c>
      <c r="AX12" s="63">
        <v>945121</v>
      </c>
      <c r="AY12" s="30">
        <v>2677462</v>
      </c>
      <c r="AZ12" s="30">
        <v>135641</v>
      </c>
      <c r="BA12" s="26">
        <v>22811071</v>
      </c>
      <c r="BB12" s="30">
        <v>442146</v>
      </c>
      <c r="BC12" s="30">
        <v>40884019</v>
      </c>
      <c r="BD12" s="30">
        <v>754159</v>
      </c>
      <c r="BE12" s="26">
        <v>2799129</v>
      </c>
      <c r="BF12" s="25">
        <v>432755</v>
      </c>
      <c r="BG12" s="30">
        <v>9099999</v>
      </c>
      <c r="BH12" s="30">
        <v>812702</v>
      </c>
      <c r="BI12" s="26">
        <v>4688546</v>
      </c>
      <c r="BJ12" s="25">
        <v>139200327</v>
      </c>
      <c r="BK12" s="30">
        <v>3616120</v>
      </c>
      <c r="BL12" s="30">
        <v>402018</v>
      </c>
      <c r="BM12" s="26">
        <v>3488312</v>
      </c>
      <c r="BN12" s="25">
        <v>167199851</v>
      </c>
      <c r="BO12" s="30">
        <v>3239195</v>
      </c>
      <c r="BP12" s="30">
        <v>58744</v>
      </c>
      <c r="BQ12" s="30">
        <v>3132462</v>
      </c>
      <c r="BR12" s="25">
        <v>1328028428</v>
      </c>
      <c r="BS12" s="30">
        <v>439.33</v>
      </c>
      <c r="BT12" s="30">
        <v>1185100596</v>
      </c>
      <c r="BU12" s="66">
        <v>6283.21</v>
      </c>
      <c r="BV12" s="25">
        <v>115165</v>
      </c>
      <c r="BW12" s="30">
        <v>85280</v>
      </c>
      <c r="BX12" s="30">
        <v>218982</v>
      </c>
      <c r="BY12" s="30">
        <v>60606</v>
      </c>
      <c r="BZ12" s="25">
        <v>176614</v>
      </c>
      <c r="CA12" s="30">
        <v>193453</v>
      </c>
      <c r="CB12" s="30">
        <v>124740</v>
      </c>
      <c r="CC12" s="26">
        <v>248434</v>
      </c>
      <c r="CD12" s="53" t="s">
        <v>28</v>
      </c>
      <c r="CE12" s="30">
        <v>56462</v>
      </c>
      <c r="CF12" s="30">
        <v>94882</v>
      </c>
      <c r="CG12" s="26">
        <v>164757</v>
      </c>
      <c r="CH12" s="25">
        <v>71168</v>
      </c>
      <c r="CI12" s="30">
        <v>33809</v>
      </c>
      <c r="CJ12" s="30">
        <v>96416</v>
      </c>
      <c r="CK12" s="26">
        <v>42804</v>
      </c>
    </row>
    <row r="13" ht="14.25" spans="1:89">
      <c r="A13" s="25" t="s">
        <v>38</v>
      </c>
      <c r="B13" s="25">
        <v>205491482</v>
      </c>
      <c r="C13" s="30">
        <v>2685985</v>
      </c>
      <c r="D13" s="30">
        <v>130845</v>
      </c>
      <c r="E13" s="26">
        <v>5018290</v>
      </c>
      <c r="F13" s="30">
        <v>4532241</v>
      </c>
      <c r="G13" s="30">
        <v>1289399</v>
      </c>
      <c r="H13" s="53" t="s">
        <v>28</v>
      </c>
      <c r="I13" s="26">
        <v>2285224</v>
      </c>
      <c r="J13" s="25">
        <v>79397379</v>
      </c>
      <c r="K13" s="30">
        <v>1662574</v>
      </c>
      <c r="L13" s="30">
        <v>30590</v>
      </c>
      <c r="M13" s="26">
        <v>2008528</v>
      </c>
      <c r="N13" s="25">
        <v>402201</v>
      </c>
      <c r="O13" s="30">
        <v>3688119</v>
      </c>
      <c r="P13" s="30">
        <v>123541</v>
      </c>
      <c r="Q13" s="26">
        <v>5198466</v>
      </c>
      <c r="R13" s="25">
        <v>644554</v>
      </c>
      <c r="S13" s="30">
        <v>3921201</v>
      </c>
      <c r="T13" s="30">
        <v>125766</v>
      </c>
      <c r="U13" s="26">
        <v>9396616</v>
      </c>
      <c r="V13" s="25">
        <v>108992</v>
      </c>
      <c r="W13" s="30">
        <v>5473069</v>
      </c>
      <c r="X13" s="30">
        <v>291161</v>
      </c>
      <c r="Y13" s="26">
        <v>3171720</v>
      </c>
      <c r="Z13" s="25">
        <v>99980916</v>
      </c>
      <c r="AA13" s="30">
        <v>2847367</v>
      </c>
      <c r="AB13" s="30">
        <v>88704</v>
      </c>
      <c r="AC13" s="26">
        <v>1870840</v>
      </c>
      <c r="AD13" s="25">
        <v>172530</v>
      </c>
      <c r="AE13" s="30">
        <v>1929462</v>
      </c>
      <c r="AF13" s="30">
        <v>22505</v>
      </c>
      <c r="AG13" s="26">
        <v>1550692</v>
      </c>
      <c r="AH13" s="25">
        <v>89852</v>
      </c>
      <c r="AI13" s="30">
        <v>2717170</v>
      </c>
      <c r="AJ13" s="30">
        <v>23307</v>
      </c>
      <c r="AK13" s="26">
        <v>1551620</v>
      </c>
      <c r="AL13" s="25">
        <v>22697337</v>
      </c>
      <c r="AM13" s="30">
        <v>2937912</v>
      </c>
      <c r="AN13" s="30">
        <v>101202</v>
      </c>
      <c r="AO13" s="26">
        <v>2054134</v>
      </c>
      <c r="AP13" s="25">
        <v>9056108</v>
      </c>
      <c r="AQ13" s="30">
        <v>1352657</v>
      </c>
      <c r="AR13" s="30">
        <v>131473</v>
      </c>
      <c r="AS13" s="26">
        <v>18687248</v>
      </c>
      <c r="AT13" s="25">
        <v>114204542</v>
      </c>
      <c r="AU13" s="30">
        <v>1792162</v>
      </c>
      <c r="AV13" s="30">
        <v>50173</v>
      </c>
      <c r="AW13" s="30">
        <v>22299341</v>
      </c>
      <c r="AX13" s="63">
        <v>1159657</v>
      </c>
      <c r="AY13" s="30">
        <v>2835526</v>
      </c>
      <c r="AZ13" s="30">
        <v>93292</v>
      </c>
      <c r="BA13" s="26">
        <v>19921581</v>
      </c>
      <c r="BB13" s="30">
        <v>333699</v>
      </c>
      <c r="BC13" s="30">
        <v>32755127</v>
      </c>
      <c r="BD13" s="30">
        <v>592813</v>
      </c>
      <c r="BE13" s="26">
        <v>3543874</v>
      </c>
      <c r="BF13" s="25">
        <v>427080</v>
      </c>
      <c r="BG13" s="30">
        <v>7944458</v>
      </c>
      <c r="BH13" s="30">
        <v>536138</v>
      </c>
      <c r="BI13" s="26">
        <v>4885348</v>
      </c>
      <c r="BJ13" s="25">
        <v>142063665</v>
      </c>
      <c r="BK13" s="30">
        <v>4751047</v>
      </c>
      <c r="BL13" s="30">
        <v>401786</v>
      </c>
      <c r="BM13" s="26">
        <v>3537480</v>
      </c>
      <c r="BN13" s="25">
        <v>189794737</v>
      </c>
      <c r="BO13" s="30">
        <v>3333045</v>
      </c>
      <c r="BP13" s="30">
        <v>57720</v>
      </c>
      <c r="BQ13" s="30">
        <v>3319655</v>
      </c>
      <c r="BR13" s="25">
        <v>1332064653</v>
      </c>
      <c r="BS13" s="30">
        <v>406.65</v>
      </c>
      <c r="BT13" s="30">
        <v>1181525925</v>
      </c>
      <c r="BU13" s="66">
        <v>7766.11</v>
      </c>
      <c r="BV13" s="25">
        <v>116715</v>
      </c>
      <c r="BW13" s="30">
        <v>79709</v>
      </c>
      <c r="BX13" s="30">
        <v>216504</v>
      </c>
      <c r="BY13" s="30">
        <v>56739</v>
      </c>
      <c r="BZ13" s="25">
        <v>227337</v>
      </c>
      <c r="CA13" s="30">
        <v>208973</v>
      </c>
      <c r="CB13" s="30">
        <v>119804</v>
      </c>
      <c r="CC13" s="26">
        <v>341963</v>
      </c>
      <c r="CD13" s="53" t="s">
        <v>28</v>
      </c>
      <c r="CE13" s="30">
        <v>77761</v>
      </c>
      <c r="CF13" s="30">
        <v>75950</v>
      </c>
      <c r="CG13" s="26">
        <v>219845</v>
      </c>
      <c r="CH13" s="25">
        <v>71180</v>
      </c>
      <c r="CI13" s="30">
        <v>34984</v>
      </c>
      <c r="CJ13" s="30">
        <v>72982</v>
      </c>
      <c r="CK13" s="26">
        <v>51316</v>
      </c>
    </row>
    <row r="14" ht="14.25" spans="1:89">
      <c r="A14" s="22" t="s">
        <v>39</v>
      </c>
      <c r="B14" s="22">
        <v>230554096</v>
      </c>
      <c r="C14" s="43">
        <v>3742224</v>
      </c>
      <c r="D14" s="43">
        <v>162384</v>
      </c>
      <c r="E14" s="23">
        <v>4721554</v>
      </c>
      <c r="F14" s="43">
        <v>3531465</v>
      </c>
      <c r="G14" s="43">
        <v>1463506</v>
      </c>
      <c r="H14" s="53" t="s">
        <v>28</v>
      </c>
      <c r="I14" s="23">
        <v>2349608</v>
      </c>
      <c r="J14" s="22">
        <v>111618497</v>
      </c>
      <c r="K14" s="43">
        <v>1997192</v>
      </c>
      <c r="L14" s="43">
        <v>22097</v>
      </c>
      <c r="M14" s="23">
        <v>1869588</v>
      </c>
      <c r="N14" s="22">
        <v>357958</v>
      </c>
      <c r="O14" s="43">
        <v>4471428</v>
      </c>
      <c r="P14" s="43">
        <v>130501</v>
      </c>
      <c r="Q14" s="23">
        <v>5835746</v>
      </c>
      <c r="R14" s="22">
        <v>641880</v>
      </c>
      <c r="S14" s="43">
        <v>4637956</v>
      </c>
      <c r="T14" s="43">
        <v>115345</v>
      </c>
      <c r="U14" s="23">
        <v>7599486</v>
      </c>
      <c r="V14" s="22">
        <v>145962</v>
      </c>
      <c r="W14" s="43">
        <v>7464754</v>
      </c>
      <c r="X14" s="43">
        <v>322786</v>
      </c>
      <c r="Y14" s="23">
        <v>2891439</v>
      </c>
      <c r="Z14" s="22">
        <v>92806051</v>
      </c>
      <c r="AA14" s="43">
        <v>2942914</v>
      </c>
      <c r="AB14" s="43">
        <v>77028</v>
      </c>
      <c r="AC14" s="23">
        <v>1649741</v>
      </c>
      <c r="AD14" s="22">
        <v>189540</v>
      </c>
      <c r="AE14" s="43">
        <v>2413633</v>
      </c>
      <c r="AF14" s="43">
        <v>22081</v>
      </c>
      <c r="AG14" s="23">
        <v>1223033</v>
      </c>
      <c r="AH14" s="22">
        <v>65201</v>
      </c>
      <c r="AI14" s="43">
        <v>3133536</v>
      </c>
      <c r="AJ14" s="43">
        <v>21300</v>
      </c>
      <c r="AK14" s="23">
        <v>1419871</v>
      </c>
      <c r="AL14" s="22">
        <v>17735145</v>
      </c>
      <c r="AM14" s="43">
        <v>3814524</v>
      </c>
      <c r="AN14" s="43">
        <v>97044</v>
      </c>
      <c r="AO14" s="23">
        <v>2073890</v>
      </c>
      <c r="AP14" s="22">
        <v>10364549</v>
      </c>
      <c r="AQ14" s="43">
        <v>1796537</v>
      </c>
      <c r="AR14" s="43">
        <v>100357</v>
      </c>
      <c r="AS14" s="23">
        <v>18883426</v>
      </c>
      <c r="AT14" s="22">
        <v>92199216</v>
      </c>
      <c r="AU14" s="43">
        <v>1351681</v>
      </c>
      <c r="AV14" s="43">
        <v>46967</v>
      </c>
      <c r="AW14" s="43">
        <v>19047274</v>
      </c>
      <c r="AX14" s="64">
        <v>834016</v>
      </c>
      <c r="AY14" s="43">
        <v>2949331</v>
      </c>
      <c r="AZ14" s="43">
        <v>121164</v>
      </c>
      <c r="BA14" s="23">
        <v>22005882</v>
      </c>
      <c r="BB14" s="43">
        <v>303435</v>
      </c>
      <c r="BC14" s="43">
        <v>62058320</v>
      </c>
      <c r="BD14" s="43">
        <v>696725</v>
      </c>
      <c r="BE14" s="23">
        <v>3399569</v>
      </c>
      <c r="BF14" s="22">
        <v>378411</v>
      </c>
      <c r="BG14" s="43">
        <v>9240463</v>
      </c>
      <c r="BH14" s="43">
        <v>580112</v>
      </c>
      <c r="BI14" s="23">
        <v>4745978</v>
      </c>
      <c r="BJ14" s="22">
        <v>152024533</v>
      </c>
      <c r="BK14" s="43">
        <v>4942579</v>
      </c>
      <c r="BL14" s="43">
        <v>441186</v>
      </c>
      <c r="BM14" s="23">
        <v>3748482</v>
      </c>
      <c r="BN14" s="22">
        <v>171549669</v>
      </c>
      <c r="BO14" s="43">
        <v>3382098</v>
      </c>
      <c r="BP14" s="43">
        <v>47126</v>
      </c>
      <c r="BQ14" s="43">
        <v>3273332</v>
      </c>
      <c r="BR14" s="22">
        <v>1333034122</v>
      </c>
      <c r="BS14" s="43">
        <v>418.53</v>
      </c>
      <c r="BT14" s="43">
        <v>1178644784</v>
      </c>
      <c r="BU14" s="23">
        <v>8022.5</v>
      </c>
      <c r="BV14" s="22">
        <v>114086</v>
      </c>
      <c r="BW14" s="43">
        <v>102880</v>
      </c>
      <c r="BX14" s="43">
        <v>204323</v>
      </c>
      <c r="BY14" s="43">
        <v>45251</v>
      </c>
      <c r="BZ14" s="22">
        <v>245027</v>
      </c>
      <c r="CA14" s="43">
        <v>234343</v>
      </c>
      <c r="CB14" s="43">
        <v>153754</v>
      </c>
      <c r="CC14" s="23">
        <v>370875</v>
      </c>
      <c r="CD14" s="53" t="s">
        <v>28</v>
      </c>
      <c r="CE14" s="43">
        <v>153533</v>
      </c>
      <c r="CF14" s="43">
        <v>72652</v>
      </c>
      <c r="CG14" s="23">
        <v>175871</v>
      </c>
      <c r="CH14" s="22">
        <v>74896</v>
      </c>
      <c r="CI14" s="43">
        <v>42497</v>
      </c>
      <c r="CJ14" s="43">
        <v>69799</v>
      </c>
      <c r="CK14" s="23">
        <v>17577</v>
      </c>
    </row>
    <row r="15" spans="18:21">
      <c r="R15" s="30"/>
      <c r="S15" s="30"/>
      <c r="T15" s="30"/>
      <c r="U15" s="30"/>
    </row>
    <row r="17" ht="14.25"/>
    <row r="18" spans="1:89">
      <c r="A18" s="44" t="s">
        <v>40</v>
      </c>
      <c r="B18" s="19" t="s">
        <v>1</v>
      </c>
      <c r="C18" s="42"/>
      <c r="D18" s="42"/>
      <c r="E18" s="20"/>
      <c r="F18" s="19" t="s">
        <v>2</v>
      </c>
      <c r="G18" s="42"/>
      <c r="H18" s="42"/>
      <c r="I18" s="20"/>
      <c r="J18" s="19" t="s">
        <v>3</v>
      </c>
      <c r="K18" s="42"/>
      <c r="L18" s="42"/>
      <c r="M18" s="20"/>
      <c r="N18" s="19" t="s">
        <v>4</v>
      </c>
      <c r="O18" s="42"/>
      <c r="P18" s="42"/>
      <c r="Q18" s="20"/>
      <c r="R18" s="19" t="s">
        <v>5</v>
      </c>
      <c r="S18" s="42"/>
      <c r="T18" s="42"/>
      <c r="U18" s="20"/>
      <c r="V18" s="19" t="s">
        <v>6</v>
      </c>
      <c r="W18" s="42"/>
      <c r="X18" s="42"/>
      <c r="Y18" s="20"/>
      <c r="Z18" s="19" t="s">
        <v>7</v>
      </c>
      <c r="AA18" s="42"/>
      <c r="AB18" s="42"/>
      <c r="AC18" s="20"/>
      <c r="AD18" s="19" t="s">
        <v>8</v>
      </c>
      <c r="AE18" s="42"/>
      <c r="AF18" s="42"/>
      <c r="AG18" s="20"/>
      <c r="AH18" s="19" t="s">
        <v>9</v>
      </c>
      <c r="AI18" s="42"/>
      <c r="AJ18" s="42"/>
      <c r="AK18" s="20"/>
      <c r="AL18" s="19" t="s">
        <v>10</v>
      </c>
      <c r="AM18" s="42"/>
      <c r="AN18" s="42"/>
      <c r="AO18" s="20"/>
      <c r="AP18" s="19" t="s">
        <v>11</v>
      </c>
      <c r="AQ18" s="42"/>
      <c r="AR18" s="42"/>
      <c r="AS18" s="20"/>
      <c r="AT18" s="19" t="s">
        <v>12</v>
      </c>
      <c r="AU18" s="42"/>
      <c r="AV18" s="42"/>
      <c r="AW18" s="20"/>
      <c r="AX18" s="19" t="s">
        <v>13</v>
      </c>
      <c r="AY18" s="42"/>
      <c r="AZ18" s="42"/>
      <c r="BA18" s="20"/>
      <c r="BB18" s="19" t="s">
        <v>14</v>
      </c>
      <c r="BC18" s="42"/>
      <c r="BD18" s="42"/>
      <c r="BE18" s="20"/>
      <c r="BF18" s="19" t="s">
        <v>15</v>
      </c>
      <c r="BG18" s="42"/>
      <c r="BH18" s="42"/>
      <c r="BI18" s="20"/>
      <c r="BJ18" s="19" t="s">
        <v>16</v>
      </c>
      <c r="BK18" s="42"/>
      <c r="BL18" s="42"/>
      <c r="BM18" s="20"/>
      <c r="BN18" s="19" t="s">
        <v>17</v>
      </c>
      <c r="BO18" s="42"/>
      <c r="BP18" s="42"/>
      <c r="BQ18" s="42"/>
      <c r="BR18" s="19" t="s">
        <v>18</v>
      </c>
      <c r="BS18" s="42"/>
      <c r="BT18" s="42"/>
      <c r="BU18" s="20"/>
      <c r="BV18" s="19" t="s">
        <v>19</v>
      </c>
      <c r="BW18" s="42"/>
      <c r="BX18" s="42"/>
      <c r="BY18" s="20"/>
      <c r="BZ18" s="19" t="s">
        <v>20</v>
      </c>
      <c r="CA18" s="42"/>
      <c r="CB18" s="42"/>
      <c r="CC18" s="20"/>
      <c r="CD18" s="19" t="s">
        <v>21</v>
      </c>
      <c r="CE18" s="42"/>
      <c r="CF18" s="42"/>
      <c r="CG18" s="20"/>
      <c r="CH18" s="19" t="s">
        <v>22</v>
      </c>
      <c r="CI18" s="42"/>
      <c r="CJ18" s="42"/>
      <c r="CK18" s="20"/>
    </row>
    <row r="19" ht="14.25" spans="1:89">
      <c r="A19" s="21"/>
      <c r="B19" s="25" t="s">
        <v>23</v>
      </c>
      <c r="C19" s="30" t="s">
        <v>24</v>
      </c>
      <c r="D19" s="30" t="s">
        <v>25</v>
      </c>
      <c r="E19" s="26" t="s">
        <v>26</v>
      </c>
      <c r="F19" s="25" t="s">
        <v>23</v>
      </c>
      <c r="G19" s="30" t="s">
        <v>24</v>
      </c>
      <c r="H19" s="30" t="s">
        <v>25</v>
      </c>
      <c r="I19" s="26" t="s">
        <v>26</v>
      </c>
      <c r="J19" s="25" t="s">
        <v>23</v>
      </c>
      <c r="K19" s="30" t="s">
        <v>24</v>
      </c>
      <c r="L19" s="30" t="s">
        <v>25</v>
      </c>
      <c r="M19" s="26" t="s">
        <v>26</v>
      </c>
      <c r="N19" s="25" t="s">
        <v>23</v>
      </c>
      <c r="O19" s="30" t="s">
        <v>24</v>
      </c>
      <c r="P19" s="30" t="s">
        <v>25</v>
      </c>
      <c r="Q19" s="26" t="s">
        <v>26</v>
      </c>
      <c r="R19" s="25" t="s">
        <v>23</v>
      </c>
      <c r="S19" s="30" t="s">
        <v>24</v>
      </c>
      <c r="T19" s="30" t="s">
        <v>25</v>
      </c>
      <c r="U19" s="26" t="s">
        <v>26</v>
      </c>
      <c r="V19" s="25" t="s">
        <v>23</v>
      </c>
      <c r="W19" s="30" t="s">
        <v>24</v>
      </c>
      <c r="X19" s="30" t="s">
        <v>25</v>
      </c>
      <c r="Y19" s="26" t="s">
        <v>26</v>
      </c>
      <c r="Z19" s="25" t="s">
        <v>23</v>
      </c>
      <c r="AA19" s="30" t="s">
        <v>24</v>
      </c>
      <c r="AB19" s="30" t="s">
        <v>25</v>
      </c>
      <c r="AC19" s="26" t="s">
        <v>26</v>
      </c>
      <c r="AD19" s="25" t="s">
        <v>23</v>
      </c>
      <c r="AE19" s="30" t="s">
        <v>24</v>
      </c>
      <c r="AF19" s="30" t="s">
        <v>25</v>
      </c>
      <c r="AG19" s="26" t="s">
        <v>26</v>
      </c>
      <c r="AH19" s="25" t="s">
        <v>23</v>
      </c>
      <c r="AI19" s="30" t="s">
        <v>24</v>
      </c>
      <c r="AJ19" s="30" t="s">
        <v>25</v>
      </c>
      <c r="AK19" s="26" t="s">
        <v>26</v>
      </c>
      <c r="AL19" s="25" t="s">
        <v>23</v>
      </c>
      <c r="AM19" s="30" t="s">
        <v>24</v>
      </c>
      <c r="AN19" s="30" t="s">
        <v>25</v>
      </c>
      <c r="AO19" s="26" t="s">
        <v>26</v>
      </c>
      <c r="AP19" s="25" t="s">
        <v>23</v>
      </c>
      <c r="AQ19" s="30" t="s">
        <v>24</v>
      </c>
      <c r="AR19" s="30" t="s">
        <v>25</v>
      </c>
      <c r="AS19" s="26" t="s">
        <v>26</v>
      </c>
      <c r="AT19" s="25" t="s">
        <v>23</v>
      </c>
      <c r="AU19" s="30" t="s">
        <v>24</v>
      </c>
      <c r="AV19" s="30" t="s">
        <v>25</v>
      </c>
      <c r="AW19" s="26" t="s">
        <v>26</v>
      </c>
      <c r="AX19" s="25" t="s">
        <v>23</v>
      </c>
      <c r="AY19" s="30" t="s">
        <v>24</v>
      </c>
      <c r="AZ19" s="30" t="s">
        <v>25</v>
      </c>
      <c r="BA19" s="26" t="s">
        <v>26</v>
      </c>
      <c r="BB19" s="25" t="s">
        <v>23</v>
      </c>
      <c r="BC19" s="30" t="s">
        <v>24</v>
      </c>
      <c r="BD19" s="30" t="s">
        <v>25</v>
      </c>
      <c r="BE19" s="26" t="s">
        <v>26</v>
      </c>
      <c r="BF19" s="25" t="s">
        <v>23</v>
      </c>
      <c r="BG19" s="30" t="s">
        <v>24</v>
      </c>
      <c r="BH19" s="30" t="s">
        <v>25</v>
      </c>
      <c r="BI19" s="26" t="s">
        <v>26</v>
      </c>
      <c r="BJ19" s="25" t="s">
        <v>23</v>
      </c>
      <c r="BK19" s="30" t="s">
        <v>24</v>
      </c>
      <c r="BL19" s="30" t="s">
        <v>25</v>
      </c>
      <c r="BM19" s="26" t="s">
        <v>26</v>
      </c>
      <c r="BN19" s="25" t="s">
        <v>23</v>
      </c>
      <c r="BO19" s="30" t="s">
        <v>24</v>
      </c>
      <c r="BP19" s="30" t="s">
        <v>25</v>
      </c>
      <c r="BQ19" s="30" t="s">
        <v>26</v>
      </c>
      <c r="BR19" s="64" t="s">
        <v>23</v>
      </c>
      <c r="BS19" s="43" t="s">
        <v>24</v>
      </c>
      <c r="BT19" s="43" t="s">
        <v>25</v>
      </c>
      <c r="BU19" s="23" t="s">
        <v>26</v>
      </c>
      <c r="BV19" s="64" t="s">
        <v>23</v>
      </c>
      <c r="BW19" s="43" t="s">
        <v>24</v>
      </c>
      <c r="BX19" s="43" t="s">
        <v>25</v>
      </c>
      <c r="BY19" s="23" t="s">
        <v>26</v>
      </c>
      <c r="BZ19" s="64" t="s">
        <v>23</v>
      </c>
      <c r="CA19" s="43" t="s">
        <v>24</v>
      </c>
      <c r="CB19" s="43" t="s">
        <v>25</v>
      </c>
      <c r="CC19" s="23" t="s">
        <v>26</v>
      </c>
      <c r="CD19" s="64" t="s">
        <v>23</v>
      </c>
      <c r="CE19" s="43" t="s">
        <v>24</v>
      </c>
      <c r="CF19" s="43" t="s">
        <v>25</v>
      </c>
      <c r="CG19" s="23" t="s">
        <v>26</v>
      </c>
      <c r="CH19" s="64" t="s">
        <v>23</v>
      </c>
      <c r="CI19" s="43" t="s">
        <v>24</v>
      </c>
      <c r="CJ19" s="43" t="s">
        <v>25</v>
      </c>
      <c r="CK19" s="23" t="s">
        <v>26</v>
      </c>
    </row>
    <row r="20" spans="1:89">
      <c r="A20" s="19" t="s">
        <v>27</v>
      </c>
      <c r="B20" s="19">
        <f>B3/AVERAGE(B3:B14)</f>
        <v>1.08344283611613</v>
      </c>
      <c r="C20" s="42">
        <f>C3/AVERAGE(C3:C14)</f>
        <v>1.14615149549353</v>
      </c>
      <c r="D20" s="42">
        <f>D3/AVERAGE(D3:D14)</f>
        <v>1.10115137280366</v>
      </c>
      <c r="E20" s="20">
        <f t="shared" ref="E20:AG20" si="0">E3/AVERAGE(E3:E14)</f>
        <v>1.25395430539876</v>
      </c>
      <c r="F20" s="19">
        <f t="shared" si="0"/>
        <v>0.191591171344616</v>
      </c>
      <c r="G20" s="42">
        <f t="shared" si="0"/>
        <v>0.839004922271097</v>
      </c>
      <c r="H20" s="42"/>
      <c r="I20" s="20">
        <f t="shared" si="0"/>
        <v>0.743028342639334</v>
      </c>
      <c r="J20" s="19">
        <f t="shared" si="0"/>
        <v>0.710181219819913</v>
      </c>
      <c r="K20" s="42">
        <f t="shared" si="0"/>
        <v>0.629513352177952</v>
      </c>
      <c r="L20" s="42">
        <f t="shared" si="0"/>
        <v>0.0326143106457243</v>
      </c>
      <c r="M20" s="20">
        <f t="shared" si="0"/>
        <v>0.522599495657187</v>
      </c>
      <c r="N20" s="19">
        <f t="shared" si="0"/>
        <v>0.679186858674571</v>
      </c>
      <c r="O20" s="42">
        <f t="shared" si="0"/>
        <v>0.753814456617277</v>
      </c>
      <c r="P20" s="42">
        <f t="shared" si="0"/>
        <v>0.500692802349628</v>
      </c>
      <c r="Q20" s="20">
        <f t="shared" si="0"/>
        <v>0.780209644991375</v>
      </c>
      <c r="R20" s="19">
        <f t="shared" si="0"/>
        <v>0.228030684446794</v>
      </c>
      <c r="S20" s="42">
        <f t="shared" si="0"/>
        <v>0.480466718391254</v>
      </c>
      <c r="T20" s="42">
        <f t="shared" si="0"/>
        <v>0.165402059316832</v>
      </c>
      <c r="U20" s="20">
        <f t="shared" si="0"/>
        <v>0.298626314587072</v>
      </c>
      <c r="V20" s="19">
        <f t="shared" si="0"/>
        <v>0.489295886985836</v>
      </c>
      <c r="W20" s="42">
        <f t="shared" si="0"/>
        <v>0.311216257076941</v>
      </c>
      <c r="X20" s="42">
        <f t="shared" si="0"/>
        <v>0.455719258198029</v>
      </c>
      <c r="Y20" s="20">
        <f t="shared" si="0"/>
        <v>0.776198464657183</v>
      </c>
      <c r="Z20" s="19">
        <f t="shared" si="0"/>
        <v>0.775162767598295</v>
      </c>
      <c r="AA20" s="42">
        <f t="shared" si="0"/>
        <v>1.08699119640296</v>
      </c>
      <c r="AB20" s="42">
        <f t="shared" si="0"/>
        <v>1.62099242940691</v>
      </c>
      <c r="AC20" s="20">
        <f t="shared" si="0"/>
        <v>1.15011086537487</v>
      </c>
      <c r="AD20" s="19">
        <f>AH3/AVERAGE(AH3:AH14)</f>
        <v>0.338293548377582</v>
      </c>
      <c r="AE20" s="42">
        <f t="shared" si="0"/>
        <v>0.659888890947174</v>
      </c>
      <c r="AF20" s="42">
        <f t="shared" si="0"/>
        <v>0.195914219307243</v>
      </c>
      <c r="AG20" s="20">
        <f t="shared" si="0"/>
        <v>0.857364468635415</v>
      </c>
      <c r="AH20" s="19">
        <f>AH3/AVERAGE($AH$3:$AH$14)</f>
        <v>0.338293548377582</v>
      </c>
      <c r="AI20" s="42">
        <f>AI3/AVERAGE(AI3:AI14)</f>
        <v>0.428071191613054</v>
      </c>
      <c r="AJ20" s="42">
        <f t="shared" ref="AJ20:BV20" si="1">AJ3/AVERAGE(AJ3:AJ14)</f>
        <v>0.335056256544285</v>
      </c>
      <c r="AK20" s="20">
        <f t="shared" si="1"/>
        <v>0.576811249092848</v>
      </c>
      <c r="AL20" s="19">
        <f t="shared" si="1"/>
        <v>1.83168769400239</v>
      </c>
      <c r="AM20" s="42">
        <f t="shared" si="1"/>
        <v>0.831236866294512</v>
      </c>
      <c r="AN20" s="42">
        <f t="shared" si="1"/>
        <v>1.16542153885131</v>
      </c>
      <c r="AO20" s="20">
        <f t="shared" si="1"/>
        <v>1.1832083241892</v>
      </c>
      <c r="AP20" s="19">
        <f t="shared" si="1"/>
        <v>0.377308384637984</v>
      </c>
      <c r="AQ20" s="42">
        <f t="shared" si="1"/>
        <v>0.918718743447011</v>
      </c>
      <c r="AR20" s="42">
        <f t="shared" si="1"/>
        <v>0.413914507050556</v>
      </c>
      <c r="AS20" s="20">
        <f t="shared" si="1"/>
        <v>0.642095513594119</v>
      </c>
      <c r="AT20" s="19">
        <f t="shared" si="1"/>
        <v>0.674326032460525</v>
      </c>
      <c r="AU20" s="42">
        <f t="shared" si="1"/>
        <v>1.03030836062478</v>
      </c>
      <c r="AV20" s="42">
        <f t="shared" si="1"/>
        <v>1.7032278516419</v>
      </c>
      <c r="AW20" s="20">
        <f t="shared" si="1"/>
        <v>1.43090427450858</v>
      </c>
      <c r="AX20" s="19">
        <f>AX3/AVERAGE($AX$3:$AX$14)</f>
        <v>0.759046446287435</v>
      </c>
      <c r="AY20" s="42">
        <f>AY3/AVERAGE(AY3:AY14)</f>
        <v>0.561573178779763</v>
      </c>
      <c r="AZ20" s="42">
        <f t="shared" si="1"/>
        <v>0.665667429866023</v>
      </c>
      <c r="BA20" s="20">
        <f t="shared" si="1"/>
        <v>0.551975354897549</v>
      </c>
      <c r="BB20" s="19">
        <f t="shared" si="1"/>
        <v>0.446344791963209</v>
      </c>
      <c r="BC20" s="42">
        <f t="shared" si="1"/>
        <v>0.469488767884227</v>
      </c>
      <c r="BD20" s="42">
        <f t="shared" si="1"/>
        <v>0.324226796598286</v>
      </c>
      <c r="BE20" s="20">
        <f t="shared" si="1"/>
        <v>1.6181565783433</v>
      </c>
      <c r="BF20" s="19">
        <f t="shared" si="1"/>
        <v>0.0462989259901119</v>
      </c>
      <c r="BG20" s="42">
        <f t="shared" si="1"/>
        <v>0.425217222463645</v>
      </c>
      <c r="BH20" s="42">
        <f t="shared" si="1"/>
        <v>0.0560074356213543</v>
      </c>
      <c r="BI20" s="20">
        <f t="shared" si="1"/>
        <v>0.500520654603881</v>
      </c>
      <c r="BJ20" s="19">
        <f t="shared" si="1"/>
        <v>1.07763652112618</v>
      </c>
      <c r="BK20" s="42">
        <f t="shared" si="1"/>
        <v>0.838681572975784</v>
      </c>
      <c r="BL20" s="42">
        <f t="shared" si="1"/>
        <v>0.769287469984039</v>
      </c>
      <c r="BM20" s="20">
        <f t="shared" si="1"/>
        <v>0.667429341340733</v>
      </c>
      <c r="BN20" s="19">
        <f t="shared" si="1"/>
        <v>0.873696411316681</v>
      </c>
      <c r="BO20" s="42">
        <f t="shared" si="1"/>
        <v>0.99629278534179</v>
      </c>
      <c r="BP20" s="42">
        <f t="shared" si="1"/>
        <v>1.08845612286896</v>
      </c>
      <c r="BQ20" s="42">
        <f t="shared" si="1"/>
        <v>1.15358699583955</v>
      </c>
      <c r="BR20" s="19">
        <f t="shared" si="1"/>
        <v>0.897389996581981</v>
      </c>
      <c r="BS20" s="42">
        <f t="shared" si="1"/>
        <v>1.15355467024252</v>
      </c>
      <c r="BT20" s="42">
        <f t="shared" si="1"/>
        <v>0.984936836758833</v>
      </c>
      <c r="BU20" s="20">
        <f t="shared" si="1"/>
        <v>1.03215309879589</v>
      </c>
      <c r="BV20" s="19">
        <f t="shared" si="1"/>
        <v>0.221909370087322</v>
      </c>
      <c r="BW20" s="42">
        <f t="shared" ref="BW20:BZ20" si="2">BW3/AVERAGE(BW3:BW14)</f>
        <v>0.273903944129161</v>
      </c>
      <c r="BX20" s="42">
        <f t="shared" si="2"/>
        <v>0.456802489353973</v>
      </c>
      <c r="BY20" s="42">
        <f t="shared" si="2"/>
        <v>0.275424269490877</v>
      </c>
      <c r="BZ20" s="19">
        <f t="shared" si="2"/>
        <v>1.61235664328958</v>
      </c>
      <c r="CA20" s="19">
        <f>CA3/AVERAGE($CA$3:$CA$14)</f>
        <v>0.914168869175164</v>
      </c>
      <c r="CB20" s="42">
        <f t="shared" ref="CB20" si="3">CB3/AVERAGE(CB3:CB14)</f>
        <v>1.54799057891442</v>
      </c>
      <c r="CC20" s="42">
        <f>CC3/AVERAGE($CC$3:$CC$14)</f>
        <v>0.724470688350242</v>
      </c>
      <c r="CD20" s="19"/>
      <c r="CE20" s="42">
        <f t="shared" ref="CE20:CH20" si="4">CE3/AVERAGE(CE3:CE14)</f>
        <v>0.261707699787836</v>
      </c>
      <c r="CF20" s="42">
        <f t="shared" si="4"/>
        <v>0.414526972470826</v>
      </c>
      <c r="CG20" s="42">
        <f t="shared" si="4"/>
        <v>0.257641012877773</v>
      </c>
      <c r="CH20" s="19">
        <f t="shared" si="4"/>
        <v>2.03734107875977</v>
      </c>
      <c r="CI20" s="42">
        <f t="shared" ref="CI20:CK20" si="5">CI3/AVERAGE(CI3:CI14)</f>
        <v>1.57929788217612</v>
      </c>
      <c r="CJ20" s="42">
        <f t="shared" si="5"/>
        <v>1.74183887821606</v>
      </c>
      <c r="CK20" s="42">
        <f t="shared" si="5"/>
        <v>1.484898201836</v>
      </c>
    </row>
    <row r="21" spans="1:89">
      <c r="A21" s="25" t="s">
        <v>29</v>
      </c>
      <c r="B21" s="25">
        <f t="shared" ref="B21:AG21" si="6">B4/AVERAGE(B3:B14)</f>
        <v>1.14388645159119</v>
      </c>
      <c r="C21" s="30">
        <f t="shared" si="6"/>
        <v>1.21726769449568</v>
      </c>
      <c r="D21" s="30">
        <f t="shared" si="6"/>
        <v>1.12101673878599</v>
      </c>
      <c r="E21" s="26">
        <f t="shared" si="6"/>
        <v>1.27796869330112</v>
      </c>
      <c r="F21" s="25">
        <f t="shared" si="6"/>
        <v>0.650631023334849</v>
      </c>
      <c r="G21" s="30">
        <f t="shared" si="6"/>
        <v>1.00501223219315</v>
      </c>
      <c r="H21" s="30"/>
      <c r="I21" s="26">
        <f t="shared" si="6"/>
        <v>1.09051922384203</v>
      </c>
      <c r="J21" s="25">
        <f t="shared" si="6"/>
        <v>1.01331115388025</v>
      </c>
      <c r="K21" s="30">
        <f t="shared" si="6"/>
        <v>1.04757400304445</v>
      </c>
      <c r="L21" s="30">
        <f t="shared" ref="L21" si="7">L4/AVERAGE(L3:L14)</f>
        <v>1.35799883653287</v>
      </c>
      <c r="M21" s="26">
        <f t="shared" si="6"/>
        <v>1.21131077497083</v>
      </c>
      <c r="N21" s="25">
        <f t="shared" si="6"/>
        <v>0.778131760886186</v>
      </c>
      <c r="O21" s="30">
        <f t="shared" si="6"/>
        <v>0.782937494369373</v>
      </c>
      <c r="P21" s="30">
        <f t="shared" si="6"/>
        <v>0.714885922798379</v>
      </c>
      <c r="Q21" s="26">
        <f t="shared" si="6"/>
        <v>1.01932025846762</v>
      </c>
      <c r="R21" s="25">
        <f t="shared" si="6"/>
        <v>1.05282095481681</v>
      </c>
      <c r="S21" s="30">
        <f t="shared" si="6"/>
        <v>0.866150720943272</v>
      </c>
      <c r="T21" s="30">
        <f t="shared" si="6"/>
        <v>0.802674611895829</v>
      </c>
      <c r="U21" s="26">
        <f t="shared" si="6"/>
        <v>0.983165747229206</v>
      </c>
      <c r="V21" s="25">
        <f t="shared" si="6"/>
        <v>1.14183976615699</v>
      </c>
      <c r="W21" s="30">
        <f t="shared" si="6"/>
        <v>0.913937530015392</v>
      </c>
      <c r="X21" s="30">
        <f t="shared" si="6"/>
        <v>1.15414174092607</v>
      </c>
      <c r="Y21" s="26">
        <f t="shared" si="6"/>
        <v>1.03207999741775</v>
      </c>
      <c r="Z21" s="25">
        <f t="shared" si="6"/>
        <v>1.07122589828612</v>
      </c>
      <c r="AA21" s="30">
        <f t="shared" si="6"/>
        <v>1.44896147042633</v>
      </c>
      <c r="AB21" s="30">
        <f t="shared" si="6"/>
        <v>1.38778658820997</v>
      </c>
      <c r="AC21" s="26">
        <f t="shared" si="6"/>
        <v>1.39858275386119</v>
      </c>
      <c r="AD21" s="25">
        <f>AH4/AVERAGE(AH3:AH14)</f>
        <v>1.3797794301996</v>
      </c>
      <c r="AE21" s="30">
        <f t="shared" si="6"/>
        <v>1.14564371899132</v>
      </c>
      <c r="AF21" s="30">
        <f t="shared" si="6"/>
        <v>0.682368661252835</v>
      </c>
      <c r="AG21" s="26">
        <f t="shared" si="6"/>
        <v>1.34333450790514</v>
      </c>
      <c r="AH21" s="25">
        <f t="shared" ref="AH21:AH31" si="8">AH4/AVERAGE($AH$3:$AH$14)</f>
        <v>1.3797794301996</v>
      </c>
      <c r="AI21" s="30">
        <f t="shared" ref="AI21:BU21" si="9">AI4/AVERAGE(AI3:AI14)</f>
        <v>1.11789841613221</v>
      </c>
      <c r="AJ21" s="30">
        <f t="shared" si="9"/>
        <v>1.05832849600191</v>
      </c>
      <c r="AK21" s="26">
        <f t="shared" si="9"/>
        <v>1.31089293970413</v>
      </c>
      <c r="AL21" s="25">
        <f t="shared" si="9"/>
        <v>1.38385883055967</v>
      </c>
      <c r="AM21" s="30">
        <f t="shared" si="9"/>
        <v>1.13930870473415</v>
      </c>
      <c r="AN21" s="30">
        <f t="shared" si="9"/>
        <v>1.08584294198016</v>
      </c>
      <c r="AO21" s="26">
        <f t="shared" si="9"/>
        <v>1.13439247065478</v>
      </c>
      <c r="AP21" s="25">
        <f t="shared" si="9"/>
        <v>1.14963528115165</v>
      </c>
      <c r="AQ21" s="30">
        <f t="shared" si="9"/>
        <v>1.00360077053241</v>
      </c>
      <c r="AR21" s="30">
        <f t="shared" si="9"/>
        <v>1.37139976460879</v>
      </c>
      <c r="AS21" s="26">
        <f t="shared" si="9"/>
        <v>1.3069569486197</v>
      </c>
      <c r="AT21" s="25">
        <f t="shared" si="9"/>
        <v>0.722111793800315</v>
      </c>
      <c r="AU21" s="30">
        <f t="shared" si="9"/>
        <v>1.28346840666683</v>
      </c>
      <c r="AV21" s="30">
        <f t="shared" si="9"/>
        <v>1.58110653215731</v>
      </c>
      <c r="AW21" s="26">
        <f t="shared" si="9"/>
        <v>1.32672992061858</v>
      </c>
      <c r="AX21" s="25">
        <f t="shared" ref="AX21:AX31" si="10">AX4/AVERAGE($AX$3:$AX$14)</f>
        <v>2.66795781045468</v>
      </c>
      <c r="AY21" s="30">
        <f t="shared" si="9"/>
        <v>0.802452927653342</v>
      </c>
      <c r="AZ21" s="30">
        <f t="shared" si="9"/>
        <v>1.76041955394153</v>
      </c>
      <c r="BA21" s="26">
        <f t="shared" si="9"/>
        <v>1.78161892713812</v>
      </c>
      <c r="BB21" s="25">
        <f t="shared" si="9"/>
        <v>0.62719020464704</v>
      </c>
      <c r="BC21" s="30">
        <f t="shared" si="9"/>
        <v>0.450204870217006</v>
      </c>
      <c r="BD21" s="30">
        <f t="shared" si="9"/>
        <v>0.488840952459968</v>
      </c>
      <c r="BE21" s="26">
        <f t="shared" si="9"/>
        <v>0.794482762853213</v>
      </c>
      <c r="BF21" s="25">
        <f t="shared" si="9"/>
        <v>0.399997681576065</v>
      </c>
      <c r="BG21" s="30">
        <f t="shared" si="9"/>
        <v>0.72938759818757</v>
      </c>
      <c r="BH21" s="30">
        <f t="shared" si="9"/>
        <v>0.553946040073039</v>
      </c>
      <c r="BI21" s="26">
        <f t="shared" si="9"/>
        <v>0.525500140506046</v>
      </c>
      <c r="BJ21" s="25">
        <f t="shared" si="9"/>
        <v>1.10989756932833</v>
      </c>
      <c r="BK21" s="30">
        <f t="shared" si="9"/>
        <v>0.788011768550242</v>
      </c>
      <c r="BL21" s="30">
        <f t="shared" si="9"/>
        <v>0.727870404758327</v>
      </c>
      <c r="BM21" s="26">
        <f t="shared" si="9"/>
        <v>0.702238969559866</v>
      </c>
      <c r="BN21" s="25">
        <f t="shared" si="9"/>
        <v>1.07417848827152</v>
      </c>
      <c r="BO21" s="30">
        <f t="shared" si="9"/>
        <v>1.05623722798206</v>
      </c>
      <c r="BP21" s="30">
        <f t="shared" si="9"/>
        <v>1.18042588220003</v>
      </c>
      <c r="BQ21" s="30">
        <f t="shared" si="9"/>
        <v>1.19428864580244</v>
      </c>
      <c r="BR21" s="25">
        <f t="shared" si="9"/>
        <v>0.939052130772386</v>
      </c>
      <c r="BS21" s="30">
        <f t="shared" si="9"/>
        <v>0.892333262620738</v>
      </c>
      <c r="BT21" s="30">
        <f t="shared" si="9"/>
        <v>1.00187578809404</v>
      </c>
      <c r="BU21" s="26">
        <f t="shared" si="9"/>
        <v>0.963234443827917</v>
      </c>
      <c r="BV21" s="25">
        <f t="shared" ref="BV21:CK21" si="11">BV4/AVERAGE(BV3:BV14)</f>
        <v>3.20943891147363</v>
      </c>
      <c r="BW21" s="30">
        <f t="shared" si="11"/>
        <v>1.1680180188837</v>
      </c>
      <c r="BX21" s="30">
        <f t="shared" si="11"/>
        <v>1.44054067542645</v>
      </c>
      <c r="BY21" s="30">
        <f t="shared" si="11"/>
        <v>1.36641421912647</v>
      </c>
      <c r="BZ21" s="25">
        <f t="shared" si="11"/>
        <v>1.17186800948486</v>
      </c>
      <c r="CA21" s="30">
        <f t="shared" ref="CA21:CA31" si="12">CA4/AVERAGE($CA$3:$CA$14)</f>
        <v>1.25628027580687</v>
      </c>
      <c r="CB21" s="30">
        <f t="shared" si="11"/>
        <v>1.20323580423025</v>
      </c>
      <c r="CC21" s="30">
        <f t="shared" ref="CC21:CC31" si="13">CC4/AVERAGE($CC$3:$CC$14)</f>
        <v>0.955643311202701</v>
      </c>
      <c r="CD21" s="25"/>
      <c r="CE21" s="30">
        <f t="shared" si="11"/>
        <v>0.475496154526167</v>
      </c>
      <c r="CF21" s="30">
        <f t="shared" si="11"/>
        <v>0.419507551611889</v>
      </c>
      <c r="CG21" s="30">
        <f t="shared" si="11"/>
        <v>0.329677209861228</v>
      </c>
      <c r="CH21" s="25">
        <f t="shared" si="11"/>
        <v>1.49915425708768</v>
      </c>
      <c r="CI21" s="30">
        <f t="shared" si="11"/>
        <v>1.440718482939</v>
      </c>
      <c r="CJ21" s="30">
        <f t="shared" si="11"/>
        <v>1.75016248630986</v>
      </c>
      <c r="CK21" s="30">
        <f t="shared" si="11"/>
        <v>1.16073069232016</v>
      </c>
    </row>
    <row r="22" spans="1:89">
      <c r="A22" s="25" t="s">
        <v>30</v>
      </c>
      <c r="B22" s="25">
        <f t="shared" ref="B22:AG22" si="14">B5/AVERAGE(B3:B14)</f>
        <v>0.996838606234349</v>
      </c>
      <c r="C22" s="30">
        <f t="shared" si="14"/>
        <v>0.924071600236136</v>
      </c>
      <c r="D22" s="30">
        <f t="shared" si="14"/>
        <v>1.02616079989043</v>
      </c>
      <c r="E22" s="26">
        <f t="shared" si="14"/>
        <v>1.03769415451776</v>
      </c>
      <c r="F22" s="25">
        <f t="shared" si="14"/>
        <v>1.13556983021518</v>
      </c>
      <c r="G22" s="30">
        <f t="shared" si="14"/>
        <v>1.26522537862668</v>
      </c>
      <c r="H22" s="30"/>
      <c r="I22" s="26">
        <f t="shared" si="14"/>
        <v>1.02380424851083</v>
      </c>
      <c r="J22" s="25">
        <f t="shared" si="14"/>
        <v>1.03105085972276</v>
      </c>
      <c r="K22" s="30">
        <f t="shared" si="14"/>
        <v>1.16812517655506</v>
      </c>
      <c r="L22" s="30">
        <f t="shared" ref="L22" si="15">L5/AVERAGE(L3:L14)</f>
        <v>1.85125305410122</v>
      </c>
      <c r="M22" s="26">
        <f t="shared" si="14"/>
        <v>1.17135819481814</v>
      </c>
      <c r="N22" s="25">
        <f t="shared" si="14"/>
        <v>0.859984372896565</v>
      </c>
      <c r="O22" s="30">
        <f t="shared" si="14"/>
        <v>0.950777411395451</v>
      </c>
      <c r="P22" s="30">
        <f t="shared" si="14"/>
        <v>0.777472523092083</v>
      </c>
      <c r="Q22" s="26">
        <f t="shared" si="14"/>
        <v>1.02202976295695</v>
      </c>
      <c r="R22" s="25">
        <f t="shared" si="14"/>
        <v>1.08457085083936</v>
      </c>
      <c r="S22" s="30">
        <f t="shared" si="14"/>
        <v>1.00631291014975</v>
      </c>
      <c r="T22" s="30">
        <f t="shared" si="14"/>
        <v>0.872782428456557</v>
      </c>
      <c r="U22" s="26">
        <f t="shared" si="14"/>
        <v>0.911139909446862</v>
      </c>
      <c r="V22" s="25">
        <f t="shared" si="14"/>
        <v>1.11446149342279</v>
      </c>
      <c r="W22" s="30">
        <f t="shared" si="14"/>
        <v>0.839142514442717</v>
      </c>
      <c r="X22" s="30">
        <f t="shared" si="14"/>
        <v>1.11757062141276</v>
      </c>
      <c r="Y22" s="26">
        <f t="shared" si="14"/>
        <v>1.02142611592627</v>
      </c>
      <c r="Z22" s="25">
        <f t="shared" si="14"/>
        <v>1.26430544498795</v>
      </c>
      <c r="AA22" s="30">
        <f t="shared" si="14"/>
        <v>1.72602883676835</v>
      </c>
      <c r="AB22" s="30">
        <f t="shared" si="14"/>
        <v>1.57144415342112</v>
      </c>
      <c r="AC22" s="26">
        <f t="shared" si="14"/>
        <v>1.35736034040168</v>
      </c>
      <c r="AD22" s="25">
        <f>AH5/AVERAGE(AH3:AH14)</f>
        <v>2.44171181986308</v>
      </c>
      <c r="AE22" s="30">
        <f t="shared" si="14"/>
        <v>1.93711730967129</v>
      </c>
      <c r="AF22" s="30">
        <f t="shared" si="14"/>
        <v>1.60384300514722</v>
      </c>
      <c r="AG22" s="26">
        <f t="shared" si="14"/>
        <v>1.54362618128942</v>
      </c>
      <c r="AH22" s="25">
        <f t="shared" si="8"/>
        <v>2.44171181986308</v>
      </c>
      <c r="AI22" s="30">
        <f t="shared" ref="AI22:BU22" si="16">AI5/AVERAGE(AI3:AI14)</f>
        <v>1.12758825684901</v>
      </c>
      <c r="AJ22" s="30">
        <f t="shared" si="16"/>
        <v>1.52353442744975</v>
      </c>
      <c r="AK22" s="26">
        <f t="shared" si="16"/>
        <v>1.66116691769849</v>
      </c>
      <c r="AL22" s="25">
        <f t="shared" si="16"/>
        <v>1.19108454474777</v>
      </c>
      <c r="AM22" s="30">
        <f t="shared" si="16"/>
        <v>1.17439381577301</v>
      </c>
      <c r="AN22" s="30">
        <f t="shared" si="16"/>
        <v>1.08418712808278</v>
      </c>
      <c r="AO22" s="26">
        <f t="shared" si="16"/>
        <v>1.13256994558033</v>
      </c>
      <c r="AP22" s="25">
        <f t="shared" si="16"/>
        <v>1.38181340094239</v>
      </c>
      <c r="AQ22" s="30">
        <f t="shared" si="16"/>
        <v>1.08366643981732</v>
      </c>
      <c r="AR22" s="30">
        <f t="shared" si="16"/>
        <v>1.19004689529563</v>
      </c>
      <c r="AS22" s="26">
        <f t="shared" si="16"/>
        <v>1.22650381680295</v>
      </c>
      <c r="AT22" s="25">
        <f t="shared" si="16"/>
        <v>0.901043356233283</v>
      </c>
      <c r="AU22" s="30">
        <f t="shared" si="16"/>
        <v>1.10463421152976</v>
      </c>
      <c r="AV22" s="30">
        <f t="shared" si="16"/>
        <v>1.00833535346001</v>
      </c>
      <c r="AW22" s="26">
        <f t="shared" si="16"/>
        <v>1.63849443285178</v>
      </c>
      <c r="AX22" s="25">
        <f t="shared" si="10"/>
        <v>1.47398065727128</v>
      </c>
      <c r="AY22" s="30">
        <f t="shared" si="16"/>
        <v>1.25958247230994</v>
      </c>
      <c r="AZ22" s="30">
        <f t="shared" si="16"/>
        <v>1.80122021247554</v>
      </c>
      <c r="BA22" s="26">
        <f t="shared" si="16"/>
        <v>1.44225365812233</v>
      </c>
      <c r="BB22" s="25">
        <f t="shared" si="16"/>
        <v>0.491850217032104</v>
      </c>
      <c r="BC22" s="30">
        <f t="shared" si="16"/>
        <v>0.459924252915048</v>
      </c>
      <c r="BD22" s="30">
        <f t="shared" si="16"/>
        <v>0.379508387312261</v>
      </c>
      <c r="BE22" s="26">
        <f t="shared" si="16"/>
        <v>0.955159023148509</v>
      </c>
      <c r="BF22" s="25">
        <f t="shared" si="16"/>
        <v>0.542390642840997</v>
      </c>
      <c r="BG22" s="30">
        <f t="shared" si="16"/>
        <v>1.01856181018953</v>
      </c>
      <c r="BH22" s="30">
        <f t="shared" si="16"/>
        <v>0.681180940988475</v>
      </c>
      <c r="BI22" s="26">
        <f t="shared" si="16"/>
        <v>0.682601007503888</v>
      </c>
      <c r="BJ22" s="25">
        <f t="shared" si="16"/>
        <v>0.870930665679829</v>
      </c>
      <c r="BK22" s="30">
        <f t="shared" si="16"/>
        <v>0.767346219583636</v>
      </c>
      <c r="BL22" s="30">
        <f t="shared" si="16"/>
        <v>0.655837767804745</v>
      </c>
      <c r="BM22" s="26">
        <f t="shared" si="16"/>
        <v>0.911934389476222</v>
      </c>
      <c r="BN22" s="25">
        <f t="shared" si="16"/>
        <v>0.965547598697035</v>
      </c>
      <c r="BO22" s="30">
        <f t="shared" si="16"/>
        <v>0.997095998858924</v>
      </c>
      <c r="BP22" s="30">
        <f t="shared" si="16"/>
        <v>0.978931178649568</v>
      </c>
      <c r="BQ22" s="30">
        <f t="shared" si="16"/>
        <v>1.13446030816941</v>
      </c>
      <c r="BR22" s="25">
        <f t="shared" si="16"/>
        <v>0.999610333027807</v>
      </c>
      <c r="BS22" s="30">
        <f t="shared" si="16"/>
        <v>0.915314207198283</v>
      </c>
      <c r="BT22" s="30">
        <f t="shared" si="16"/>
        <v>0.988028591635986</v>
      </c>
      <c r="BU22" s="26">
        <f t="shared" si="16"/>
        <v>0.981733347197105</v>
      </c>
      <c r="BV22" s="25">
        <f t="shared" ref="BV22:BX22" si="17">BV5/AVERAGE(BV3:BV14)</f>
        <v>0.906496193770593</v>
      </c>
      <c r="BW22" s="30">
        <f t="shared" si="17"/>
        <v>0.624857065435684</v>
      </c>
      <c r="BX22" s="30">
        <f t="shared" si="17"/>
        <v>0.935102467649889</v>
      </c>
      <c r="BY22" s="30">
        <f t="shared" ref="BY22:BZ22" si="18">BY5/AVERAGE(BY3:BY14)</f>
        <v>0.887047864954327</v>
      </c>
      <c r="BZ22" s="25">
        <f t="shared" si="18"/>
        <v>1.25978320785057</v>
      </c>
      <c r="CA22" s="30">
        <f t="shared" si="12"/>
        <v>1.64743327858328</v>
      </c>
      <c r="CB22" s="30">
        <f>CB5/AVERAGE(CB3:CB14)</f>
        <v>0.844264734557322</v>
      </c>
      <c r="CC22" s="30">
        <f t="shared" si="13"/>
        <v>1.27979204003122</v>
      </c>
      <c r="CD22" s="25"/>
      <c r="CE22" s="30">
        <f t="shared" ref="CE22:CF22" si="19">CE5/AVERAGE(CE3:CE14)</f>
        <v>0.674897233026874</v>
      </c>
      <c r="CF22" s="30">
        <f t="shared" si="19"/>
        <v>0.418929600448762</v>
      </c>
      <c r="CG22" s="30">
        <f t="shared" ref="CG22:CJ22" si="20">CG5/AVERAGE(CG3:CG14)</f>
        <v>0.216575247376516</v>
      </c>
      <c r="CH22" s="25">
        <f t="shared" si="20"/>
        <v>1.35226570074933</v>
      </c>
      <c r="CI22" s="30">
        <f t="shared" si="20"/>
        <v>1.70197691579382</v>
      </c>
      <c r="CJ22" s="30">
        <f t="shared" si="20"/>
        <v>1.12340700576333</v>
      </c>
      <c r="CK22" s="30">
        <f t="shared" ref="CK22" si="21">CK5/AVERAGE(CK3:CK14)</f>
        <v>1.9981624601416</v>
      </c>
    </row>
    <row r="23" spans="1:89">
      <c r="A23" s="25" t="s">
        <v>31</v>
      </c>
      <c r="B23" s="25">
        <f t="shared" ref="B23:AG23" si="22">B6/AVERAGE(B3:B14)</f>
        <v>1.03305996808791</v>
      </c>
      <c r="C23" s="30">
        <f t="shared" si="22"/>
        <v>0.955735216219343</v>
      </c>
      <c r="D23" s="30">
        <f t="shared" si="22"/>
        <v>0.99357267142502</v>
      </c>
      <c r="E23" s="26">
        <f t="shared" si="22"/>
        <v>0.96835177913975</v>
      </c>
      <c r="F23" s="25">
        <f t="shared" si="22"/>
        <v>1.21322387841826</v>
      </c>
      <c r="G23" s="30">
        <f t="shared" si="22"/>
        <v>1.1345112918665</v>
      </c>
      <c r="H23" s="30"/>
      <c r="I23" s="26">
        <f t="shared" si="22"/>
        <v>1.22252778495156</v>
      </c>
      <c r="J23" s="25">
        <f t="shared" si="22"/>
        <v>1.16890780429864</v>
      </c>
      <c r="K23" s="30">
        <f t="shared" si="22"/>
        <v>1.17479442245383</v>
      </c>
      <c r="L23" s="30">
        <f t="shared" ref="L23" si="23">L6/AVERAGE(L3:L14)</f>
        <v>1.76806050029087</v>
      </c>
      <c r="M23" s="26">
        <f t="shared" si="22"/>
        <v>1.17697582871326</v>
      </c>
      <c r="N23" s="25">
        <f t="shared" si="22"/>
        <v>0.994239342924396</v>
      </c>
      <c r="O23" s="30">
        <f t="shared" si="22"/>
        <v>0.955126874366853</v>
      </c>
      <c r="P23" s="30">
        <f t="shared" si="22"/>
        <v>0.924037291740744</v>
      </c>
      <c r="Q23" s="26">
        <f t="shared" si="22"/>
        <v>1.20715104029879</v>
      </c>
      <c r="R23" s="25">
        <f t="shared" si="22"/>
        <v>0.96463907395932</v>
      </c>
      <c r="S23" s="30">
        <f t="shared" si="22"/>
        <v>0.873589642955649</v>
      </c>
      <c r="T23" s="30">
        <f t="shared" si="22"/>
        <v>1.0669977593409</v>
      </c>
      <c r="U23" s="26">
        <f t="shared" si="22"/>
        <v>1.09364864762348</v>
      </c>
      <c r="V23" s="25">
        <f t="shared" si="22"/>
        <v>1.02609823019556</v>
      </c>
      <c r="W23" s="30">
        <f t="shared" si="22"/>
        <v>0.939204944533299</v>
      </c>
      <c r="X23" s="30">
        <f t="shared" si="22"/>
        <v>1.00485076370448</v>
      </c>
      <c r="Y23" s="26">
        <f t="shared" si="22"/>
        <v>1.07101582278314</v>
      </c>
      <c r="Z23" s="25">
        <f t="shared" si="22"/>
        <v>1.32919170379157</v>
      </c>
      <c r="AA23" s="30">
        <f t="shared" si="22"/>
        <v>1.42207551150367</v>
      </c>
      <c r="AB23" s="30">
        <f t="shared" si="22"/>
        <v>1.58148900290625</v>
      </c>
      <c r="AC23" s="26">
        <f t="shared" si="22"/>
        <v>1.33331494256937</v>
      </c>
      <c r="AD23" s="25">
        <f>AH6/AVERAGE(AH3:AH14)</f>
        <v>2.51057277948034</v>
      </c>
      <c r="AE23" s="30">
        <f t="shared" si="22"/>
        <v>2.19171073064071</v>
      </c>
      <c r="AF23" s="30">
        <f t="shared" si="22"/>
        <v>1.84848171184989</v>
      </c>
      <c r="AG23" s="26">
        <f t="shared" si="22"/>
        <v>1.68175247231448</v>
      </c>
      <c r="AH23" s="25">
        <f t="shared" si="8"/>
        <v>2.51057277948034</v>
      </c>
      <c r="AI23" s="30">
        <f t="shared" ref="AI23:BU23" si="24">AI6/AVERAGE(AI3:AI14)</f>
        <v>1.56738028977922</v>
      </c>
      <c r="AJ23" s="30">
        <f t="shared" si="24"/>
        <v>2.39608717750738</v>
      </c>
      <c r="AK23" s="26">
        <f t="shared" si="24"/>
        <v>1.67075745453042</v>
      </c>
      <c r="AL23" s="25">
        <f t="shared" si="24"/>
        <v>0.740513058588818</v>
      </c>
      <c r="AM23" s="30">
        <f t="shared" si="24"/>
        <v>1.23029164252259</v>
      </c>
      <c r="AN23" s="30">
        <f t="shared" si="24"/>
        <v>1.10555888997132</v>
      </c>
      <c r="AO23" s="26">
        <f t="shared" si="24"/>
        <v>1.0211325186524</v>
      </c>
      <c r="AP23" s="25">
        <f t="shared" si="24"/>
        <v>2.01407421955523</v>
      </c>
      <c r="AQ23" s="30">
        <f t="shared" si="24"/>
        <v>1.19750488420051</v>
      </c>
      <c r="AR23" s="30">
        <f t="shared" si="24"/>
        <v>1.3404452105613</v>
      </c>
      <c r="AS23" s="26">
        <f t="shared" si="24"/>
        <v>1.25495008535707</v>
      </c>
      <c r="AT23" s="25">
        <f t="shared" si="24"/>
        <v>1.15332377724009</v>
      </c>
      <c r="AU23" s="30">
        <f t="shared" si="24"/>
        <v>1.32760207117988</v>
      </c>
      <c r="AV23" s="30">
        <f t="shared" si="24"/>
        <v>1.64087120293882</v>
      </c>
      <c r="AW23" s="26">
        <f t="shared" si="24"/>
        <v>1.46571430314557</v>
      </c>
      <c r="AX23" s="25">
        <f t="shared" si="10"/>
        <v>1.28241130803521</v>
      </c>
      <c r="AY23" s="30">
        <f t="shared" si="24"/>
        <v>1.14360603473021</v>
      </c>
      <c r="AZ23" s="30">
        <f t="shared" si="24"/>
        <v>1.48071413703909</v>
      </c>
      <c r="BA23" s="26">
        <f t="shared" si="24"/>
        <v>1.76526964316445</v>
      </c>
      <c r="BB23" s="25">
        <f t="shared" si="24"/>
        <v>0.49194882796794</v>
      </c>
      <c r="BC23" s="30">
        <f t="shared" si="24"/>
        <v>0.547341220167012</v>
      </c>
      <c r="BD23" s="30">
        <f t="shared" si="24"/>
        <v>0.629791382766173</v>
      </c>
      <c r="BE23" s="26">
        <f t="shared" si="24"/>
        <v>0.828484324760007</v>
      </c>
      <c r="BF23" s="25">
        <f t="shared" si="24"/>
        <v>0.535908329517594</v>
      </c>
      <c r="BG23" s="30">
        <f t="shared" si="24"/>
        <v>1.02883930846378</v>
      </c>
      <c r="BH23" s="30">
        <f t="shared" si="24"/>
        <v>0.857359695599407</v>
      </c>
      <c r="BI23" s="26">
        <f t="shared" si="24"/>
        <v>0.654645169680607</v>
      </c>
      <c r="BJ23" s="25">
        <f t="shared" si="24"/>
        <v>0.900323540640371</v>
      </c>
      <c r="BK23" s="30">
        <f t="shared" si="24"/>
        <v>0.757852359103604</v>
      </c>
      <c r="BL23" s="30">
        <f t="shared" si="24"/>
        <v>0.896702567693612</v>
      </c>
      <c r="BM23" s="26">
        <f t="shared" si="24"/>
        <v>0.923111612751629</v>
      </c>
      <c r="BN23" s="25">
        <f t="shared" si="24"/>
        <v>0.902518185553748</v>
      </c>
      <c r="BO23" s="30">
        <f t="shared" si="24"/>
        <v>1.09383485402649</v>
      </c>
      <c r="BP23" s="30">
        <f t="shared" si="24"/>
        <v>1.06778155665793</v>
      </c>
      <c r="BQ23" s="30">
        <f t="shared" si="24"/>
        <v>1.06057312681459</v>
      </c>
      <c r="BR23" s="25">
        <f t="shared" si="24"/>
        <v>0.945510275068856</v>
      </c>
      <c r="BS23" s="30">
        <f t="shared" si="24"/>
        <v>0.986569148159753</v>
      </c>
      <c r="BT23" s="30">
        <f t="shared" si="24"/>
        <v>0.996828943565908</v>
      </c>
      <c r="BU23" s="26">
        <f t="shared" si="24"/>
        <v>0.99944804049517</v>
      </c>
      <c r="BV23" s="25">
        <f t="shared" ref="BV23:CK23" si="25">BV6/AVERAGE(BV3:BV14)</f>
        <v>0.673342062007426</v>
      </c>
      <c r="BW23" s="30">
        <f t="shared" si="25"/>
        <v>0.947363565955533</v>
      </c>
      <c r="BX23" s="30">
        <f t="shared" si="25"/>
        <v>0.765852395979986</v>
      </c>
      <c r="BY23" s="30">
        <f t="shared" si="25"/>
        <v>0.683252144803309</v>
      </c>
      <c r="BZ23" s="25">
        <f t="shared" si="25"/>
        <v>1.26859218692495</v>
      </c>
      <c r="CA23" s="30">
        <f t="shared" si="12"/>
        <v>1.48119043847289</v>
      </c>
      <c r="CB23" s="30">
        <f t="shared" si="25"/>
        <v>1.30228035426566</v>
      </c>
      <c r="CC23" s="30">
        <f t="shared" si="13"/>
        <v>1.49190885525939</v>
      </c>
      <c r="CD23" s="25"/>
      <c r="CE23" s="30">
        <f t="shared" si="25"/>
        <v>0.733176051980198</v>
      </c>
      <c r="CF23" s="30">
        <f t="shared" si="25"/>
        <v>0.333970779469135</v>
      </c>
      <c r="CG23" s="30">
        <f t="shared" si="25"/>
        <v>0.18359819326187</v>
      </c>
      <c r="CH23" s="25">
        <f t="shared" si="25"/>
        <v>1.3831884598637</v>
      </c>
      <c r="CI23" s="30">
        <f t="shared" si="25"/>
        <v>1.47606416509484</v>
      </c>
      <c r="CJ23" s="30">
        <f t="shared" si="25"/>
        <v>1.45232956891754</v>
      </c>
      <c r="CK23" s="30">
        <f t="shared" si="25"/>
        <v>2.27334177469291</v>
      </c>
    </row>
    <row r="24" spans="1:89">
      <c r="A24" s="25" t="s">
        <v>32</v>
      </c>
      <c r="B24" s="25">
        <f t="shared" ref="B24:AG24" si="26">B7/AVERAGE(B3:B14)</f>
        <v>1.08592557239191</v>
      </c>
      <c r="C24" s="30">
        <f t="shared" si="26"/>
        <v>0.885640271212092</v>
      </c>
      <c r="D24" s="30">
        <f t="shared" si="26"/>
        <v>0.818213638923131</v>
      </c>
      <c r="E24" s="26">
        <f t="shared" si="26"/>
        <v>0.99824111160068</v>
      </c>
      <c r="F24" s="25">
        <f t="shared" si="26"/>
        <v>1.69220819169158</v>
      </c>
      <c r="G24" s="30">
        <f t="shared" si="26"/>
        <v>0.939592964698615</v>
      </c>
      <c r="H24" s="30"/>
      <c r="I24" s="26">
        <f t="shared" si="26"/>
        <v>1.16634823469832</v>
      </c>
      <c r="J24" s="25">
        <f t="shared" si="26"/>
        <v>1.07485274784198</v>
      </c>
      <c r="K24" s="30">
        <f t="shared" si="26"/>
        <v>1.10806435714566</v>
      </c>
      <c r="L24" s="30">
        <f t="shared" ref="L24" si="27">L7/AVERAGE(L3:L14)</f>
        <v>1.40999185573008</v>
      </c>
      <c r="M24" s="26">
        <f t="shared" si="26"/>
        <v>1.16445869483372</v>
      </c>
      <c r="N24" s="25">
        <f t="shared" si="26"/>
        <v>0.981584608819631</v>
      </c>
      <c r="O24" s="30">
        <f t="shared" si="26"/>
        <v>0.784005184230473</v>
      </c>
      <c r="P24" s="30">
        <f t="shared" si="26"/>
        <v>0.822417776558885</v>
      </c>
      <c r="Q24" s="26">
        <f t="shared" si="26"/>
        <v>0.96788483795761</v>
      </c>
      <c r="R24" s="25">
        <f t="shared" si="26"/>
        <v>1.16870206066637</v>
      </c>
      <c r="S24" s="30">
        <f t="shared" si="26"/>
        <v>0.654145218233214</v>
      </c>
      <c r="T24" s="30">
        <f t="shared" si="26"/>
        <v>1.24816092447244</v>
      </c>
      <c r="U24" s="26">
        <f t="shared" si="26"/>
        <v>1.04012396311224</v>
      </c>
      <c r="V24" s="25">
        <f t="shared" si="26"/>
        <v>0.977032422267662</v>
      </c>
      <c r="W24" s="30">
        <f t="shared" si="26"/>
        <v>0.696270073072132</v>
      </c>
      <c r="X24" s="30">
        <f t="shared" si="26"/>
        <v>0.963889200961205</v>
      </c>
      <c r="Y24" s="26">
        <f t="shared" si="26"/>
        <v>1.0374307498585</v>
      </c>
      <c r="Z24" s="25">
        <f t="shared" si="26"/>
        <v>1.07494048263957</v>
      </c>
      <c r="AA24" s="30">
        <f t="shared" si="26"/>
        <v>1.22854106767496</v>
      </c>
      <c r="AB24" s="30">
        <f t="shared" si="26"/>
        <v>1.70622510853575</v>
      </c>
      <c r="AC24" s="26">
        <f t="shared" si="26"/>
        <v>1.29745648790486</v>
      </c>
      <c r="AD24" s="25">
        <f>AH7/AVERAGE(AH3:AH14)</f>
        <v>1.9435272880651</v>
      </c>
      <c r="AE24" s="30">
        <f t="shared" si="26"/>
        <v>1.34520615603176</v>
      </c>
      <c r="AF24" s="30">
        <f t="shared" si="26"/>
        <v>1.5935673890337</v>
      </c>
      <c r="AG24" s="26">
        <f t="shared" si="26"/>
        <v>1.50447871265083</v>
      </c>
      <c r="AH24" s="25">
        <f t="shared" si="8"/>
        <v>1.9435272880651</v>
      </c>
      <c r="AI24" s="30">
        <f t="shared" ref="AI24:BU24" si="28">AI7/AVERAGE(AI3:AI14)</f>
        <v>1.15666695741859</v>
      </c>
      <c r="AJ24" s="30">
        <f t="shared" si="28"/>
        <v>1.84125961332826</v>
      </c>
      <c r="AK24" s="26">
        <f t="shared" si="28"/>
        <v>1.49187299068912</v>
      </c>
      <c r="AL24" s="25">
        <f t="shared" si="28"/>
        <v>1.0114253897632</v>
      </c>
      <c r="AM24" s="30">
        <f t="shared" si="28"/>
        <v>0.962279415693963</v>
      </c>
      <c r="AN24" s="30">
        <f t="shared" si="28"/>
        <v>0.841940650080378</v>
      </c>
      <c r="AO24" s="26">
        <f t="shared" si="28"/>
        <v>0.950386291136443</v>
      </c>
      <c r="AP24" s="25">
        <f t="shared" si="28"/>
        <v>1.4755019144899</v>
      </c>
      <c r="AQ24" s="30">
        <f t="shared" si="28"/>
        <v>0.871240346088786</v>
      </c>
      <c r="AR24" s="30">
        <f t="shared" si="28"/>
        <v>1.25818431660321</v>
      </c>
      <c r="AS24" s="26">
        <f t="shared" si="28"/>
        <v>1.20956874505221</v>
      </c>
      <c r="AT24" s="25">
        <f t="shared" si="28"/>
        <v>1.29898231062479</v>
      </c>
      <c r="AU24" s="30">
        <f t="shared" si="28"/>
        <v>0.901836479421837</v>
      </c>
      <c r="AV24" s="30">
        <f t="shared" si="28"/>
        <v>1.70216495422082</v>
      </c>
      <c r="AW24" s="26">
        <f t="shared" si="28"/>
        <v>1.65053140362027</v>
      </c>
      <c r="AX24" s="25">
        <f t="shared" si="10"/>
        <v>0.632533913124685</v>
      </c>
      <c r="AY24" s="30">
        <f t="shared" si="28"/>
        <v>0.912680947326986</v>
      </c>
      <c r="AZ24" s="30">
        <f t="shared" si="28"/>
        <v>1.75981289935914</v>
      </c>
      <c r="BA24" s="26">
        <f t="shared" si="28"/>
        <v>1.72494000934583</v>
      </c>
      <c r="BB24" s="25">
        <f t="shared" si="28"/>
        <v>0.410379974936387</v>
      </c>
      <c r="BC24" s="30">
        <f t="shared" si="28"/>
        <v>0.277431579958221</v>
      </c>
      <c r="BD24" s="30">
        <f t="shared" si="28"/>
        <v>0.504554811385622</v>
      </c>
      <c r="BE24" s="26">
        <f t="shared" si="28"/>
        <v>0.809492888312072</v>
      </c>
      <c r="BF24" s="25">
        <f t="shared" si="28"/>
        <v>0.382113359338322</v>
      </c>
      <c r="BG24" s="30">
        <f t="shared" si="28"/>
        <v>0.818526832193651</v>
      </c>
      <c r="BH24" s="30">
        <f t="shared" si="28"/>
        <v>0.674907942848026</v>
      </c>
      <c r="BI24" s="26">
        <f t="shared" si="28"/>
        <v>0.851081170775839</v>
      </c>
      <c r="BJ24" s="25">
        <f t="shared" si="28"/>
        <v>1.07251756375676</v>
      </c>
      <c r="BK24" s="30">
        <f t="shared" si="28"/>
        <v>0.744650438591908</v>
      </c>
      <c r="BL24" s="30">
        <f t="shared" si="28"/>
        <v>0.832313192280759</v>
      </c>
      <c r="BM24" s="26">
        <f t="shared" si="28"/>
        <v>0.887238851045351</v>
      </c>
      <c r="BN24" s="25">
        <f t="shared" si="28"/>
        <v>0.851593236975596</v>
      </c>
      <c r="BO24" s="30">
        <f t="shared" si="28"/>
        <v>1.02085363814658</v>
      </c>
      <c r="BP24" s="30">
        <f t="shared" si="28"/>
        <v>0.97381885925958</v>
      </c>
      <c r="BQ24" s="30">
        <f t="shared" si="28"/>
        <v>1.06295434857641</v>
      </c>
      <c r="BR24" s="25">
        <f t="shared" si="28"/>
        <v>0.995245306980708</v>
      </c>
      <c r="BS24" s="30">
        <f t="shared" si="28"/>
        <v>0.834390454188943</v>
      </c>
      <c r="BT24" s="30">
        <f t="shared" si="28"/>
        <v>0.985366327800564</v>
      </c>
      <c r="BU24" s="26">
        <f t="shared" si="28"/>
        <v>0.997126020712086</v>
      </c>
      <c r="BV24" s="25">
        <f t="shared" ref="BV24:CK24" si="29">BV7/AVERAGE(BV3:BV14)</f>
        <v>0.995176337629493</v>
      </c>
      <c r="BW24" s="30">
        <f t="shared" si="29"/>
        <v>0.668397576214151</v>
      </c>
      <c r="BX24" s="30">
        <f t="shared" si="29"/>
        <v>0.901494796242756</v>
      </c>
      <c r="BY24" s="30">
        <f t="shared" si="29"/>
        <v>0.919315614468322</v>
      </c>
      <c r="BZ24" s="25">
        <f t="shared" si="29"/>
        <v>0.945437567187479</v>
      </c>
      <c r="CA24" s="30">
        <f t="shared" si="12"/>
        <v>0.942920984833957</v>
      </c>
      <c r="CB24" s="30">
        <f t="shared" si="29"/>
        <v>0.883904106074445</v>
      </c>
      <c r="CC24" s="30">
        <f t="shared" si="13"/>
        <v>1.29066552680186</v>
      </c>
      <c r="CD24" s="25"/>
      <c r="CE24" s="30">
        <f t="shared" si="29"/>
        <v>0.413288985148515</v>
      </c>
      <c r="CF24" s="30">
        <f t="shared" si="29"/>
        <v>0.489609627986435</v>
      </c>
      <c r="CG24" s="30">
        <f t="shared" si="29"/>
        <v>0.164581943896231</v>
      </c>
      <c r="CH24" s="25">
        <f t="shared" si="29"/>
        <v>1.2921934265215</v>
      </c>
      <c r="CI24" s="30">
        <f t="shared" si="29"/>
        <v>1.17146536998262</v>
      </c>
      <c r="CJ24" s="30">
        <f t="shared" si="29"/>
        <v>1.2579995331885</v>
      </c>
      <c r="CK24" s="30">
        <f t="shared" si="29"/>
        <v>1.20984627975386</v>
      </c>
    </row>
    <row r="25" spans="1:89">
      <c r="A25" s="25" t="s">
        <v>33</v>
      </c>
      <c r="B25" s="25">
        <f t="shared" ref="B25:AG25" si="30">B8/AVERAGE(B3:B14)</f>
        <v>1.08592557239191</v>
      </c>
      <c r="C25" s="30">
        <f t="shared" si="30"/>
        <v>1.016194807615</v>
      </c>
      <c r="D25" s="30">
        <f t="shared" si="30"/>
        <v>1.09333238639726</v>
      </c>
      <c r="E25" s="26">
        <f t="shared" si="30"/>
        <v>1.14260207999023</v>
      </c>
      <c r="F25" s="25">
        <f t="shared" si="30"/>
        <v>1.11248173883933</v>
      </c>
      <c r="G25" s="30">
        <f t="shared" si="30"/>
        <v>0.972174836506753</v>
      </c>
      <c r="H25" s="30"/>
      <c r="I25" s="26">
        <f t="shared" si="30"/>
        <v>1.2404209912445</v>
      </c>
      <c r="J25" s="25">
        <f t="shared" si="30"/>
        <v>1.17075250607328</v>
      </c>
      <c r="K25" s="30">
        <f t="shared" si="30"/>
        <v>1.16514428805776</v>
      </c>
      <c r="L25" s="30">
        <f t="shared" ref="L25" si="31">L8/AVERAGE(L3:L14)</f>
        <v>1.65910413030832</v>
      </c>
      <c r="M25" s="26">
        <f t="shared" si="30"/>
        <v>1.18039096079543</v>
      </c>
      <c r="N25" s="25">
        <f t="shared" si="30"/>
        <v>0.97947921942875</v>
      </c>
      <c r="O25" s="30">
        <f t="shared" si="30"/>
        <v>1.06504126879559</v>
      </c>
      <c r="P25" s="30">
        <f t="shared" si="30"/>
        <v>0.985762871853091</v>
      </c>
      <c r="Q25" s="26">
        <f t="shared" si="30"/>
        <v>0.965908113005615</v>
      </c>
      <c r="R25" s="25">
        <f t="shared" si="30"/>
        <v>1.07291473808013</v>
      </c>
      <c r="S25" s="30">
        <f t="shared" si="30"/>
        <v>0.854582339830901</v>
      </c>
      <c r="T25" s="30">
        <f t="shared" si="30"/>
        <v>1.20742607783912</v>
      </c>
      <c r="U25" s="26">
        <f t="shared" si="30"/>
        <v>1.19230459346515</v>
      </c>
      <c r="V25" s="25">
        <f t="shared" si="30"/>
        <v>1.06258168299455</v>
      </c>
      <c r="W25" s="30">
        <f t="shared" si="30"/>
        <v>1.0378427345376</v>
      </c>
      <c r="X25" s="30">
        <f t="shared" si="30"/>
        <v>1.02636552627157</v>
      </c>
      <c r="Y25" s="26">
        <f t="shared" si="30"/>
        <v>1.12435437234753</v>
      </c>
      <c r="Z25" s="25">
        <f t="shared" si="30"/>
        <v>1.07188694360841</v>
      </c>
      <c r="AA25" s="30">
        <f t="shared" si="30"/>
        <v>1.48499798703299</v>
      </c>
      <c r="AB25" s="30">
        <f t="shared" si="30"/>
        <v>1.78106849413369</v>
      </c>
      <c r="AC25" s="26">
        <f t="shared" si="30"/>
        <v>1.46725748574058</v>
      </c>
      <c r="AD25" s="25">
        <f>AH8/AVERAGE(AH3:AH14)</f>
        <v>1.1180511516646</v>
      </c>
      <c r="AE25" s="30">
        <f t="shared" si="30"/>
        <v>1.35428927319195</v>
      </c>
      <c r="AF25" s="30">
        <f t="shared" si="30"/>
        <v>1.32617553236537</v>
      </c>
      <c r="AG25" s="26">
        <f t="shared" si="30"/>
        <v>1.51394780024037</v>
      </c>
      <c r="AH25" s="25">
        <f t="shared" si="8"/>
        <v>1.1180511516646</v>
      </c>
      <c r="AI25" s="30">
        <f t="shared" ref="AI25:BU25" si="32">AI8/AVERAGE(AI3:AI14)</f>
        <v>1.42788080060414</v>
      </c>
      <c r="AJ25" s="30">
        <f t="shared" si="32"/>
        <v>1.65221762714312</v>
      </c>
      <c r="AK25" s="26">
        <f t="shared" si="32"/>
        <v>1.89298123313131</v>
      </c>
      <c r="AL25" s="25">
        <f t="shared" si="32"/>
        <v>1.0682665383492</v>
      </c>
      <c r="AM25" s="30">
        <f t="shared" si="32"/>
        <v>0.902516447078724</v>
      </c>
      <c r="AN25" s="30">
        <f t="shared" si="32"/>
        <v>1.08439523584038</v>
      </c>
      <c r="AO25" s="26">
        <f t="shared" si="32"/>
        <v>1.18444814030855</v>
      </c>
      <c r="AP25" s="25">
        <f t="shared" si="32"/>
        <v>1.84020599229659</v>
      </c>
      <c r="AQ25" s="30">
        <f t="shared" si="32"/>
        <v>0.981445926515659</v>
      </c>
      <c r="AR25" s="30">
        <f t="shared" si="32"/>
        <v>1.36781401248508</v>
      </c>
      <c r="AS25" s="26">
        <f t="shared" si="32"/>
        <v>1.37265475033213</v>
      </c>
      <c r="AT25" s="25">
        <f t="shared" si="32"/>
        <v>1.34275979977375</v>
      </c>
      <c r="AU25" s="30">
        <f t="shared" si="32"/>
        <v>1.04875369280824</v>
      </c>
      <c r="AV25" s="30">
        <f t="shared" si="32"/>
        <v>1.43079978369105</v>
      </c>
      <c r="AW25" s="26">
        <f t="shared" si="32"/>
        <v>1.53593679985207</v>
      </c>
      <c r="AX25" s="25">
        <f t="shared" si="10"/>
        <v>1.28260626529276</v>
      </c>
      <c r="AY25" s="30">
        <f t="shared" si="32"/>
        <v>1.11662044728558</v>
      </c>
      <c r="AZ25" s="30">
        <f t="shared" si="32"/>
        <v>1.92428323238113</v>
      </c>
      <c r="BA25" s="26">
        <f t="shared" si="32"/>
        <v>1.82721217750341</v>
      </c>
      <c r="BB25" s="25">
        <f t="shared" si="32"/>
        <v>0.642622816105279</v>
      </c>
      <c r="BC25" s="30">
        <f t="shared" si="32"/>
        <v>0.358095147835726</v>
      </c>
      <c r="BD25" s="30">
        <f t="shared" si="32"/>
        <v>0.516871656621025</v>
      </c>
      <c r="BE25" s="26">
        <f t="shared" si="32"/>
        <v>0.832884667281633</v>
      </c>
      <c r="BF25" s="25">
        <f t="shared" si="32"/>
        <v>0.324880746068822</v>
      </c>
      <c r="BG25" s="30">
        <f t="shared" si="32"/>
        <v>0.853914857570878</v>
      </c>
      <c r="BH25" s="30">
        <f t="shared" si="32"/>
        <v>0.626726253259382</v>
      </c>
      <c r="BI25" s="26">
        <f t="shared" si="32"/>
        <v>1.09896415835104</v>
      </c>
      <c r="BJ25" s="25">
        <f t="shared" si="32"/>
        <v>0.934161375174157</v>
      </c>
      <c r="BK25" s="30">
        <f t="shared" si="32"/>
        <v>0.784611310319777</v>
      </c>
      <c r="BL25" s="30">
        <f t="shared" si="32"/>
        <v>0.839321405384871</v>
      </c>
      <c r="BM25" s="26">
        <f t="shared" si="32"/>
        <v>0.741063991676562</v>
      </c>
      <c r="BN25" s="25">
        <f t="shared" si="32"/>
        <v>1.07259258900905</v>
      </c>
      <c r="BO25" s="30">
        <f t="shared" si="32"/>
        <v>1.00337462699736</v>
      </c>
      <c r="BP25" s="30">
        <f t="shared" si="32"/>
        <v>0.910460758616208</v>
      </c>
      <c r="BQ25" s="30">
        <f t="shared" si="32"/>
        <v>1.05765998992188</v>
      </c>
      <c r="BR25" s="25">
        <f t="shared" si="32"/>
        <v>0.983190459159101</v>
      </c>
      <c r="BS25" s="30">
        <f t="shared" si="32"/>
        <v>1.00997047586981</v>
      </c>
      <c r="BT25" s="30">
        <f t="shared" si="32"/>
        <v>0.971376573816688</v>
      </c>
      <c r="BU25" s="26">
        <f t="shared" si="32"/>
        <v>0.995321462964781</v>
      </c>
      <c r="BV25" s="25">
        <f t="shared" ref="BV25:CK25" si="33">BV8/AVERAGE(BV3:BV14)</f>
        <v>1.15507529601104</v>
      </c>
      <c r="BW25" s="30">
        <f t="shared" si="33"/>
        <v>0.750774008682734</v>
      </c>
      <c r="BX25" s="30">
        <f t="shared" si="33"/>
        <v>1.05436234678019</v>
      </c>
      <c r="BY25" s="30">
        <f t="shared" si="33"/>
        <v>1.07175990212341</v>
      </c>
      <c r="BZ25" s="25">
        <f t="shared" si="33"/>
        <v>1.0879803398401</v>
      </c>
      <c r="CA25" s="30">
        <f t="shared" si="12"/>
        <v>1.07206580011506</v>
      </c>
      <c r="CB25" s="30">
        <f t="shared" si="33"/>
        <v>0.861590603544709</v>
      </c>
      <c r="CC25" s="30">
        <f t="shared" si="13"/>
        <v>0.924508139183768</v>
      </c>
      <c r="CD25" s="25"/>
      <c r="CE25" s="30">
        <f t="shared" si="33"/>
        <v>0.364607275459689</v>
      </c>
      <c r="CF25" s="30">
        <f t="shared" si="33"/>
        <v>1.04876037974791</v>
      </c>
      <c r="CG25" s="30">
        <f t="shared" si="33"/>
        <v>0.163360859581137</v>
      </c>
      <c r="CH25" s="25">
        <f t="shared" si="33"/>
        <v>1.27694643507099</v>
      </c>
      <c r="CI25" s="30">
        <f t="shared" si="33"/>
        <v>1.49844630289307</v>
      </c>
      <c r="CJ25" s="30">
        <f t="shared" si="33"/>
        <v>1.14158392732104</v>
      </c>
      <c r="CK25" s="30">
        <f t="shared" si="33"/>
        <v>1.08062399147629</v>
      </c>
    </row>
    <row r="26" spans="1:89">
      <c r="A26" s="25" t="s">
        <v>34</v>
      </c>
      <c r="B26" s="25">
        <f t="shared" ref="B26:AG26" si="34">B9/AVERAGE(B3:B14)</f>
        <v>0.865404406302561</v>
      </c>
      <c r="C26" s="30">
        <f t="shared" si="34"/>
        <v>0.984431945389501</v>
      </c>
      <c r="D26" s="30">
        <f t="shared" si="34"/>
        <v>0.892805145921157</v>
      </c>
      <c r="E26" s="26">
        <f t="shared" si="34"/>
        <v>0.845496932734768</v>
      </c>
      <c r="F26" s="25">
        <f t="shared" si="34"/>
        <v>0.145410481596368</v>
      </c>
      <c r="G26" s="30">
        <f t="shared" si="34"/>
        <v>0.767642331371883</v>
      </c>
      <c r="H26" s="30"/>
      <c r="I26" s="26">
        <f t="shared" si="34"/>
        <v>0.576981640279903</v>
      </c>
      <c r="J26" s="25">
        <f t="shared" si="34"/>
        <v>0.788784337212569</v>
      </c>
      <c r="K26" s="30">
        <f t="shared" si="34"/>
        <v>0.634940414303153</v>
      </c>
      <c r="L26" s="30">
        <f t="shared" ref="L26" si="35">L9/AVERAGE(L3:L14)</f>
        <v>0.0505968586387435</v>
      </c>
      <c r="M26" s="26">
        <f t="shared" si="34"/>
        <v>0.493336825784322</v>
      </c>
      <c r="N26" s="25">
        <f t="shared" si="34"/>
        <v>0.991803586581222</v>
      </c>
      <c r="O26" s="30">
        <f t="shared" si="34"/>
        <v>1.20403197075727</v>
      </c>
      <c r="P26" s="30">
        <f t="shared" si="34"/>
        <v>0.899900025990054</v>
      </c>
      <c r="Q26" s="26">
        <f t="shared" si="34"/>
        <v>1.05928994702642</v>
      </c>
      <c r="R26" s="25">
        <f t="shared" si="34"/>
        <v>0.173110950129898</v>
      </c>
      <c r="S26" s="30">
        <f t="shared" si="34"/>
        <v>0.722876428713491</v>
      </c>
      <c r="T26" s="30">
        <f t="shared" si="34"/>
        <v>0.273949959235303</v>
      </c>
      <c r="U26" s="26">
        <f t="shared" si="34"/>
        <v>0.425737380307438</v>
      </c>
      <c r="V26" s="25">
        <f t="shared" si="34"/>
        <v>0.48718090421488</v>
      </c>
      <c r="W26" s="30">
        <f t="shared" si="34"/>
        <v>0.513703715953329</v>
      </c>
      <c r="X26" s="30">
        <f t="shared" si="34"/>
        <v>0.378783103554211</v>
      </c>
      <c r="Y26" s="26">
        <f t="shared" si="34"/>
        <v>0.676055294636213</v>
      </c>
      <c r="Z26" s="25">
        <f t="shared" si="34"/>
        <v>0.689343599976596</v>
      </c>
      <c r="AA26" s="30">
        <f t="shared" si="34"/>
        <v>0.551921556444179</v>
      </c>
      <c r="AB26" s="30">
        <f t="shared" si="34"/>
        <v>0.413733271142047</v>
      </c>
      <c r="AC26" s="26">
        <f t="shared" si="34"/>
        <v>0.584369639205405</v>
      </c>
      <c r="AD26" s="25">
        <f>AH9/AVERAGE(AH3:AH14)</f>
        <v>0.054042255722928</v>
      </c>
      <c r="AE26" s="30">
        <f t="shared" si="34"/>
        <v>0.300605063338037</v>
      </c>
      <c r="AF26" s="30">
        <f t="shared" si="34"/>
        <v>0.205512322270422</v>
      </c>
      <c r="AG26" s="26">
        <f t="shared" si="34"/>
        <v>0.485979662326219</v>
      </c>
      <c r="AH26" s="25">
        <f t="shared" si="8"/>
        <v>0.054042255722928</v>
      </c>
      <c r="AI26" s="30">
        <f t="shared" ref="AI26:BM26" si="36">AI9/AVERAGE(AI3:AI14)</f>
        <v>0.498960528728345</v>
      </c>
      <c r="AJ26" s="30">
        <f t="shared" si="36"/>
        <v>0.164178565576161</v>
      </c>
      <c r="AK26" s="26">
        <f t="shared" si="36"/>
        <v>0.563770155007752</v>
      </c>
      <c r="AL26" s="25">
        <f t="shared" si="36"/>
        <v>1.07393882699138</v>
      </c>
      <c r="AM26" s="30">
        <f t="shared" si="36"/>
        <v>1.02373358911873</v>
      </c>
      <c r="AN26" s="30">
        <f t="shared" si="36"/>
        <v>0.922921712274437</v>
      </c>
      <c r="AO26" s="26">
        <f t="shared" si="36"/>
        <v>0.850708402264956</v>
      </c>
      <c r="AP26" s="25">
        <f t="shared" si="36"/>
        <v>0.347307053665773</v>
      </c>
      <c r="AQ26" s="30">
        <f t="shared" si="36"/>
        <v>1.00260682324053</v>
      </c>
      <c r="AR26" s="30">
        <f t="shared" si="36"/>
        <v>0.373950852429225</v>
      </c>
      <c r="AS26" s="26">
        <f t="shared" si="36"/>
        <v>0.594672182260031</v>
      </c>
      <c r="AT26" s="25">
        <f t="shared" si="36"/>
        <v>0.932120134568005</v>
      </c>
      <c r="AU26" s="30">
        <f t="shared" si="36"/>
        <v>0.563478955002085</v>
      </c>
      <c r="AV26" s="30">
        <f t="shared" si="36"/>
        <v>0.369869655210994</v>
      </c>
      <c r="AW26" s="26">
        <f t="shared" si="36"/>
        <v>0.505269960707092</v>
      </c>
      <c r="AX26" s="25">
        <f t="shared" si="10"/>
        <v>0.352877545160861</v>
      </c>
      <c r="AY26" s="30">
        <f t="shared" si="36"/>
        <v>0.406297408978764</v>
      </c>
      <c r="AZ26" s="30">
        <f t="shared" si="36"/>
        <v>0.263292272580363</v>
      </c>
      <c r="BA26" s="26">
        <f t="shared" si="36"/>
        <v>0.290324050014055</v>
      </c>
      <c r="BB26" s="25">
        <f t="shared" si="36"/>
        <v>1.52315860218998</v>
      </c>
      <c r="BC26" s="30">
        <f t="shared" si="36"/>
        <v>2.72195941635093</v>
      </c>
      <c r="BD26" s="30">
        <f t="shared" si="36"/>
        <v>1.13275451163655</v>
      </c>
      <c r="BE26" s="26">
        <f t="shared" si="36"/>
        <v>0.868289251772999</v>
      </c>
      <c r="BF26" s="25">
        <f t="shared" si="36"/>
        <v>0.354463835484638</v>
      </c>
      <c r="BG26" s="30">
        <f t="shared" si="36"/>
        <v>0.728727499073673</v>
      </c>
      <c r="BH26" s="30">
        <f t="shared" si="36"/>
        <v>0.63144650350757</v>
      </c>
      <c r="BI26" s="26">
        <f t="shared" si="36"/>
        <v>0.548773231950349</v>
      </c>
      <c r="BJ26" s="25">
        <f t="shared" si="36"/>
        <v>1.0241291280257</v>
      </c>
      <c r="BK26" s="30">
        <f t="shared" si="36"/>
        <v>1.18762168857302</v>
      </c>
      <c r="BL26" s="30">
        <f t="shared" si="36"/>
        <v>1.2832117574682</v>
      </c>
      <c r="BM26" s="26">
        <f t="shared" si="36"/>
        <v>1.18885201955673</v>
      </c>
      <c r="BN26" s="25">
        <f t="shared" ref="BN26:BU26" si="37">BN9/AVERAGE(BN3:BN14)</f>
        <v>1.06541365439025</v>
      </c>
      <c r="BO26" s="30">
        <f t="shared" si="37"/>
        <v>1.00008220506071</v>
      </c>
      <c r="BP26" s="30">
        <f t="shared" si="37"/>
        <v>0.995394580074952</v>
      </c>
      <c r="BQ26" s="30">
        <f t="shared" si="37"/>
        <v>0.846883829815238</v>
      </c>
      <c r="BR26" s="25">
        <f t="shared" si="37"/>
        <v>0.969361810360965</v>
      </c>
      <c r="BS26" s="30">
        <f t="shared" si="37"/>
        <v>1.17583497626587</v>
      </c>
      <c r="BT26" s="30">
        <f t="shared" si="37"/>
        <v>0.967575958290136</v>
      </c>
      <c r="BU26" s="26">
        <f t="shared" si="37"/>
        <v>0.93501162710471</v>
      </c>
      <c r="BV26" s="25">
        <f t="shared" ref="BV26:CK26" si="38">BV9/AVERAGE(BV3:BV14)</f>
        <v>0.41555455695012</v>
      </c>
      <c r="BW26" s="30">
        <f t="shared" si="38"/>
        <v>0.929848196285911</v>
      </c>
      <c r="BX26" s="30">
        <f t="shared" si="38"/>
        <v>0.582246291445225</v>
      </c>
      <c r="BY26" s="30">
        <f t="shared" si="38"/>
        <v>0.517522461325988</v>
      </c>
      <c r="BZ26" s="25">
        <f t="shared" si="38"/>
        <v>0.743795274564701</v>
      </c>
      <c r="CA26" s="30">
        <f t="shared" si="12"/>
        <v>0.724818449378434</v>
      </c>
      <c r="CB26" s="30">
        <f t="shared" si="38"/>
        <v>0.753071089171909</v>
      </c>
      <c r="CC26" s="30">
        <f t="shared" si="13"/>
        <v>0.741094152571951</v>
      </c>
      <c r="CD26" s="25"/>
      <c r="CE26" s="30">
        <f t="shared" si="38"/>
        <v>1.75345319130127</v>
      </c>
      <c r="CF26" s="30">
        <f t="shared" si="38"/>
        <v>0.891370679177609</v>
      </c>
      <c r="CG26" s="30">
        <f t="shared" si="38"/>
        <v>1.17202316949156</v>
      </c>
      <c r="CH26" s="25">
        <f t="shared" si="38"/>
        <v>0.535643233965859</v>
      </c>
      <c r="CI26" s="30">
        <f t="shared" si="38"/>
        <v>0.529043135180301</v>
      </c>
      <c r="CJ26" s="30">
        <f t="shared" si="38"/>
        <v>0.53592832648078</v>
      </c>
      <c r="CK26" s="30">
        <f t="shared" si="38"/>
        <v>0.567857721913821</v>
      </c>
    </row>
    <row r="27" spans="1:89">
      <c r="A27" s="25" t="s">
        <v>35</v>
      </c>
      <c r="B27" s="25">
        <f t="shared" ref="B27:AG27" si="39">B10/AVERAGE(B3:B14)</f>
        <v>0.924128299506828</v>
      </c>
      <c r="C27" s="30">
        <f t="shared" si="39"/>
        <v>0.864095029801253</v>
      </c>
      <c r="D27" s="30">
        <f t="shared" si="39"/>
        <v>1.04467340005851</v>
      </c>
      <c r="E27" s="26">
        <f t="shared" si="39"/>
        <v>0.861352020112114</v>
      </c>
      <c r="F27" s="25">
        <f t="shared" si="39"/>
        <v>1.29019887247466</v>
      </c>
      <c r="G27" s="30">
        <f t="shared" si="39"/>
        <v>0.979279431254412</v>
      </c>
      <c r="H27" s="30"/>
      <c r="I27" s="26">
        <f t="shared" si="39"/>
        <v>1.21787833275165</v>
      </c>
      <c r="J27" s="25">
        <f t="shared" si="39"/>
        <v>0.964736734462672</v>
      </c>
      <c r="K27" s="30">
        <f t="shared" si="39"/>
        <v>1.04180202044853</v>
      </c>
      <c r="L27" s="30">
        <f t="shared" ref="L27" si="40">L10/AVERAGE(L3:L14)</f>
        <v>0.650703897614892</v>
      </c>
      <c r="M27" s="26">
        <f t="shared" si="39"/>
        <v>1.22571383238451</v>
      </c>
      <c r="N27" s="25">
        <f t="shared" si="39"/>
        <v>1.22877468157269</v>
      </c>
      <c r="O27" s="30">
        <f t="shared" si="39"/>
        <v>0.992047300090992</v>
      </c>
      <c r="P27" s="30">
        <f t="shared" si="39"/>
        <v>1.2421268474065</v>
      </c>
      <c r="Q27" s="26">
        <f t="shared" si="39"/>
        <v>0.967883306947869</v>
      </c>
      <c r="R27" s="25">
        <f t="shared" si="39"/>
        <v>0.878605276224054</v>
      </c>
      <c r="S27" s="30">
        <f t="shared" si="39"/>
        <v>1.00789538416022</v>
      </c>
      <c r="T27" s="30">
        <f t="shared" si="39"/>
        <v>0.740660033619215</v>
      </c>
      <c r="U27" s="26">
        <f t="shared" si="39"/>
        <v>1.52020054260398</v>
      </c>
      <c r="V27" s="25">
        <f t="shared" si="39"/>
        <v>1.1152590928576</v>
      </c>
      <c r="W27" s="30">
        <f t="shared" si="39"/>
        <v>1.12363439120849</v>
      </c>
      <c r="X27" s="30">
        <f t="shared" si="39"/>
        <v>0.595155599256727</v>
      </c>
      <c r="Y27" s="26">
        <f t="shared" si="39"/>
        <v>1.00158338952599</v>
      </c>
      <c r="Z27" s="25">
        <f t="shared" si="39"/>
        <v>1.04924937497883</v>
      </c>
      <c r="AA27" s="30">
        <f t="shared" si="39"/>
        <v>0.530081007470242</v>
      </c>
      <c r="AB27" s="30">
        <f t="shared" si="39"/>
        <v>0.445323095690861</v>
      </c>
      <c r="AC27" s="26">
        <f t="shared" si="39"/>
        <v>0.68521183729729</v>
      </c>
      <c r="AD27" s="25">
        <f>AH10/AVERAGE(AH3:AH14)</f>
        <v>0.253257076786489</v>
      </c>
      <c r="AE27" s="30">
        <f t="shared" si="39"/>
        <v>0.419330701141944</v>
      </c>
      <c r="AF27" s="30">
        <f t="shared" si="39"/>
        <v>0.322665637850401</v>
      </c>
      <c r="AG27" s="26">
        <f t="shared" si="39"/>
        <v>0.524561995101646</v>
      </c>
      <c r="AH27" s="25">
        <f t="shared" si="8"/>
        <v>0.253257076786489</v>
      </c>
      <c r="AI27" s="30">
        <f t="shared" ref="AI27:BU27" si="41">AI10/AVERAGE(AI3:AI14)</f>
        <v>0.719475354215848</v>
      </c>
      <c r="AJ27" s="30">
        <f t="shared" si="41"/>
        <v>0.216838357214475</v>
      </c>
      <c r="AK27" s="26">
        <f t="shared" si="41"/>
        <v>0.453634838514808</v>
      </c>
      <c r="AL27" s="25">
        <f t="shared" si="41"/>
        <v>0.835630257705903</v>
      </c>
      <c r="AM27" s="30">
        <f t="shared" si="41"/>
        <v>0.85861199403048</v>
      </c>
      <c r="AN27" s="30">
        <f t="shared" si="41"/>
        <v>1.0242882865493</v>
      </c>
      <c r="AO27" s="26">
        <f t="shared" si="41"/>
        <v>0.844409507921696</v>
      </c>
      <c r="AP27" s="25">
        <f t="shared" si="41"/>
        <v>0.612814503052309</v>
      </c>
      <c r="AQ27" s="30">
        <f t="shared" si="41"/>
        <v>0.926621428148433</v>
      </c>
      <c r="AR27" s="30">
        <f t="shared" si="41"/>
        <v>0.749405931939823</v>
      </c>
      <c r="AS27" s="26">
        <f t="shared" si="41"/>
        <v>0.84964630107157</v>
      </c>
      <c r="AT27" s="25">
        <f t="shared" si="41"/>
        <v>0.967215809678039</v>
      </c>
      <c r="AU27" s="30">
        <f t="shared" si="41"/>
        <v>0.946919494107543</v>
      </c>
      <c r="AV27" s="30">
        <f t="shared" si="41"/>
        <v>0.524987413056856</v>
      </c>
      <c r="AW27" s="26">
        <f t="shared" si="41"/>
        <v>0.445867713247031</v>
      </c>
      <c r="AX27" s="25">
        <f t="shared" si="10"/>
        <v>0.737142507502143</v>
      </c>
      <c r="AY27" s="30">
        <f>AY10/AVERAGE(AY3:AY14)</f>
        <v>0.445999283192767</v>
      </c>
      <c r="AZ27" s="30">
        <f t="shared" si="41"/>
        <v>0.310833072715919</v>
      </c>
      <c r="BA27" s="26">
        <f t="shared" si="41"/>
        <v>0.544493493791632</v>
      </c>
      <c r="BB27" s="25">
        <f t="shared" si="41"/>
        <v>1.26585449604236</v>
      </c>
      <c r="BC27" s="30">
        <f t="shared" si="41"/>
        <v>1.13537934668708</v>
      </c>
      <c r="BD27" s="30">
        <f t="shared" si="41"/>
        <v>2.08012821768235</v>
      </c>
      <c r="BE27" s="26">
        <f t="shared" si="41"/>
        <v>0.955994017634443</v>
      </c>
      <c r="BF27" s="25">
        <f t="shared" si="41"/>
        <v>1.46232271301969</v>
      </c>
      <c r="BG27" s="30">
        <f t="shared" si="41"/>
        <v>1.1398850337456</v>
      </c>
      <c r="BH27" s="30">
        <f t="shared" si="41"/>
        <v>0.877173378770371</v>
      </c>
      <c r="BI27" s="26">
        <f t="shared" si="41"/>
        <v>1.00592630687693</v>
      </c>
      <c r="BJ27" s="25">
        <f t="shared" si="41"/>
        <v>0.939801519122338</v>
      </c>
      <c r="BK27" s="30">
        <f t="shared" si="41"/>
        <v>1.0009997058539</v>
      </c>
      <c r="BL27" s="30">
        <f t="shared" si="41"/>
        <v>1.22401617105483</v>
      </c>
      <c r="BM27" s="26">
        <f t="shared" si="41"/>
        <v>1.22255388399821</v>
      </c>
      <c r="BN27" s="25">
        <f t="shared" si="41"/>
        <v>1.01999294718024</v>
      </c>
      <c r="BO27" s="30">
        <f t="shared" si="41"/>
        <v>0.871359176665457</v>
      </c>
      <c r="BP27" s="30">
        <f t="shared" si="41"/>
        <v>0.999588414964365</v>
      </c>
      <c r="BQ27" s="30">
        <f t="shared" si="41"/>
        <v>0.903143152152638</v>
      </c>
      <c r="BR27" s="25">
        <f t="shared" si="41"/>
        <v>0.982499806518381</v>
      </c>
      <c r="BS27" s="30">
        <f t="shared" si="41"/>
        <v>1.01641635056839</v>
      </c>
      <c r="BT27" s="30">
        <f t="shared" si="41"/>
        <v>1.00556917588573</v>
      </c>
      <c r="BU27" s="26">
        <f t="shared" si="41"/>
        <v>0.995155292057517</v>
      </c>
      <c r="BV27" s="25">
        <f t="shared" ref="BV27:CK27" si="42">BV10/AVERAGE(BV3:BV14)</f>
        <v>1.32881074552531</v>
      </c>
      <c r="BW27" s="30">
        <f t="shared" si="42"/>
        <v>2.17767126683745</v>
      </c>
      <c r="BX27" s="30">
        <f t="shared" si="42"/>
        <v>1.55746417375338</v>
      </c>
      <c r="BY27" s="30">
        <f t="shared" si="42"/>
        <v>1.91452686727364</v>
      </c>
      <c r="BZ27" s="25">
        <f t="shared" si="42"/>
        <v>0.575611230390184</v>
      </c>
      <c r="CA27" s="30">
        <f t="shared" si="12"/>
        <v>0.518888768457299</v>
      </c>
      <c r="CB27" s="30">
        <f t="shared" si="42"/>
        <v>0.685499430424565</v>
      </c>
      <c r="CC27" s="30">
        <f t="shared" si="13"/>
        <v>0.991246112760342</v>
      </c>
      <c r="CD27" s="25"/>
      <c r="CE27" s="30">
        <f t="shared" si="42"/>
        <v>1.22465081329562</v>
      </c>
      <c r="CF27" s="30">
        <f t="shared" si="42"/>
        <v>2.15308906397409</v>
      </c>
      <c r="CG27" s="30">
        <f t="shared" si="42"/>
        <v>3.62477712294647</v>
      </c>
      <c r="CH27" s="25">
        <f t="shared" si="42"/>
        <v>0.466493985323499</v>
      </c>
      <c r="CI27" s="30">
        <f t="shared" si="42"/>
        <v>0.379398742704298</v>
      </c>
      <c r="CJ27" s="30">
        <f t="shared" si="42"/>
        <v>0.680122807332531</v>
      </c>
      <c r="CK27" s="30">
        <f t="shared" si="42"/>
        <v>0.557457863975726</v>
      </c>
    </row>
    <row r="28" spans="1:89">
      <c r="A28" s="25" t="s">
        <v>36</v>
      </c>
      <c r="B28" s="25">
        <f t="shared" ref="B28:AG28" si="43">B11/AVERAGE(B3:B14)</f>
        <v>0.8670662486825</v>
      </c>
      <c r="C28" s="30">
        <f t="shared" si="43"/>
        <v>0.979256236917829</v>
      </c>
      <c r="D28" s="30">
        <f t="shared" si="43"/>
        <v>0.918034228357015</v>
      </c>
      <c r="E28" s="26">
        <f t="shared" si="43"/>
        <v>0.917827146444681</v>
      </c>
      <c r="F28" s="25">
        <f t="shared" si="43"/>
        <v>1.51014481105106</v>
      </c>
      <c r="G28" s="30">
        <f t="shared" si="43"/>
        <v>0.944361025539317</v>
      </c>
      <c r="H28" s="30"/>
      <c r="I28" s="26">
        <f t="shared" si="43"/>
        <v>0.93623564395151</v>
      </c>
      <c r="J28" s="25">
        <f t="shared" si="43"/>
        <v>0.9626402746011</v>
      </c>
      <c r="K28" s="30">
        <f t="shared" si="43"/>
        <v>0.911024278160634</v>
      </c>
      <c r="L28" s="30">
        <f t="shared" si="43"/>
        <v>1.55405700988947</v>
      </c>
      <c r="M28" s="26">
        <f t="shared" si="43"/>
        <v>0.970611944725901</v>
      </c>
      <c r="N28" s="25">
        <f t="shared" si="43"/>
        <v>1.21255870371101</v>
      </c>
      <c r="O28" s="30">
        <f t="shared" si="43"/>
        <v>1.1578816435592</v>
      </c>
      <c r="P28" s="30">
        <f t="shared" si="43"/>
        <v>1.33645639171954</v>
      </c>
      <c r="Q28" s="26">
        <f t="shared" si="43"/>
        <v>0.931805062398535</v>
      </c>
      <c r="R28" s="25">
        <f t="shared" si="43"/>
        <v>1.25277189668989</v>
      </c>
      <c r="S28" s="30">
        <f t="shared" si="43"/>
        <v>1.28139808451263</v>
      </c>
      <c r="T28" s="30">
        <f t="shared" si="43"/>
        <v>1.4362867372011</v>
      </c>
      <c r="U28" s="26">
        <f t="shared" si="43"/>
        <v>1.28457371758092</v>
      </c>
      <c r="V28" s="25">
        <f t="shared" si="43"/>
        <v>1.260556616864</v>
      </c>
      <c r="W28" s="30">
        <f t="shared" si="43"/>
        <v>1.14381358551547</v>
      </c>
      <c r="X28" s="30">
        <f t="shared" si="43"/>
        <v>1.41463341886876</v>
      </c>
      <c r="Y28" s="26">
        <f t="shared" si="43"/>
        <v>1.10504785004206</v>
      </c>
      <c r="Z28" s="25">
        <f t="shared" si="43"/>
        <v>0.951382896067531</v>
      </c>
      <c r="AA28" s="30">
        <f t="shared" si="43"/>
        <v>0.607272253988474</v>
      </c>
      <c r="AB28" s="30">
        <f t="shared" si="43"/>
        <v>0.384334971834523</v>
      </c>
      <c r="AC28" s="26">
        <f t="shared" si="43"/>
        <v>0.70980226667218</v>
      </c>
      <c r="AD28" s="25">
        <f>AH11/AVERAGE(AH3:AH14)</f>
        <v>0.459845854803838</v>
      </c>
      <c r="AE28" s="30">
        <f t="shared" si="43"/>
        <v>0.644893039810564</v>
      </c>
      <c r="AF28" s="30">
        <f t="shared" si="43"/>
        <v>0.660518862154304</v>
      </c>
      <c r="AG28" s="26">
        <f t="shared" si="43"/>
        <v>0.651604274692918</v>
      </c>
      <c r="AH28" s="25">
        <f t="shared" si="8"/>
        <v>0.459845854803838</v>
      </c>
      <c r="AI28" s="30">
        <f t="shared" ref="AI28:BV28" si="44">AI11/AVERAGE(AI3:AI14)</f>
        <v>0.981146578528551</v>
      </c>
      <c r="AJ28" s="30">
        <f t="shared" si="44"/>
        <v>0.537829783333842</v>
      </c>
      <c r="AK28" s="26">
        <f t="shared" si="44"/>
        <v>0.601821377336586</v>
      </c>
      <c r="AL28" s="25">
        <f t="shared" si="44"/>
        <v>1.17111922839655</v>
      </c>
      <c r="AM28" s="30">
        <f t="shared" si="44"/>
        <v>0.917957908255796</v>
      </c>
      <c r="AN28" s="30">
        <f t="shared" si="44"/>
        <v>0.942800527206319</v>
      </c>
      <c r="AO28" s="26">
        <f t="shared" si="44"/>
        <v>0.868133294634969</v>
      </c>
      <c r="AP28" s="25">
        <f t="shared" si="44"/>
        <v>0.596668430475368</v>
      </c>
      <c r="AQ28" s="30">
        <f t="shared" si="44"/>
        <v>0.962256849755278</v>
      </c>
      <c r="AR28" s="30">
        <f t="shared" si="44"/>
        <v>1.03143631326139</v>
      </c>
      <c r="AS28" s="26">
        <f t="shared" si="44"/>
        <v>0.850452638914695</v>
      </c>
      <c r="AT28" s="25">
        <f t="shared" si="44"/>
        <v>1.03641272504702</v>
      </c>
      <c r="AU28" s="30">
        <f t="shared" si="44"/>
        <v>0.940206761625441</v>
      </c>
      <c r="AV28" s="30">
        <f t="shared" si="44"/>
        <v>0.576537937979003</v>
      </c>
      <c r="AW28" s="26">
        <f t="shared" si="44"/>
        <v>0.499678690504391</v>
      </c>
      <c r="AX28" s="25">
        <f t="shared" si="10"/>
        <v>0.750511105346288</v>
      </c>
      <c r="AY28" s="30">
        <f t="shared" si="44"/>
        <v>1.18173962110714</v>
      </c>
      <c r="AZ28" s="30">
        <f t="shared" si="44"/>
        <v>0.569012711505413</v>
      </c>
      <c r="BA28" s="26">
        <f t="shared" si="44"/>
        <v>0.521712433221005</v>
      </c>
      <c r="BB28" s="25">
        <f t="shared" si="44"/>
        <v>2.29962111095785</v>
      </c>
      <c r="BC28" s="30">
        <f t="shared" si="44"/>
        <v>1.00569599618771</v>
      </c>
      <c r="BD28" s="30">
        <f t="shared" si="44"/>
        <v>1.57699203339756</v>
      </c>
      <c r="BE28" s="26">
        <f t="shared" si="44"/>
        <v>1.01529499189128</v>
      </c>
      <c r="BF28" s="25">
        <f t="shared" si="44"/>
        <v>2.21006543751558</v>
      </c>
      <c r="BG28" s="30">
        <f t="shared" si="44"/>
        <v>1.28290126714159</v>
      </c>
      <c r="BH28" s="30">
        <f t="shared" si="44"/>
        <v>2.05759764581717</v>
      </c>
      <c r="BI28" s="26">
        <f t="shared" si="44"/>
        <v>1.51282932835099</v>
      </c>
      <c r="BJ28" s="25">
        <f t="shared" si="44"/>
        <v>0.967769416411354</v>
      </c>
      <c r="BK28" s="30">
        <f t="shared" si="44"/>
        <v>1.12817034885517</v>
      </c>
      <c r="BL28" s="30">
        <f t="shared" si="44"/>
        <v>1.24184572292043</v>
      </c>
      <c r="BM28" s="26">
        <f t="shared" si="44"/>
        <v>1.16707710065868</v>
      </c>
      <c r="BN28" s="25">
        <f t="shared" si="44"/>
        <v>1.14486566783213</v>
      </c>
      <c r="BO28" s="30">
        <f t="shared" si="44"/>
        <v>0.960697315918117</v>
      </c>
      <c r="BP28" s="30">
        <f t="shared" si="44"/>
        <v>0.970144921257284</v>
      </c>
      <c r="BQ28" s="30">
        <f t="shared" si="44"/>
        <v>0.846453057444932</v>
      </c>
      <c r="BR28" s="25">
        <f t="shared" si="44"/>
        <v>1.0647057758638</v>
      </c>
      <c r="BS28" s="30">
        <f t="shared" si="44"/>
        <v>1.06240159434195</v>
      </c>
      <c r="BT28" s="30">
        <f t="shared" si="44"/>
        <v>1.01966948971882</v>
      </c>
      <c r="BU28" s="26">
        <f t="shared" si="44"/>
        <v>0.883540917399455</v>
      </c>
      <c r="BV28" s="25">
        <f t="shared" si="44"/>
        <v>1.02818207198021</v>
      </c>
      <c r="BW28" s="30">
        <f t="shared" ref="BW28:CK28" si="45">BW11/AVERAGE(BW3:BW14)</f>
        <v>1.37040759652768</v>
      </c>
      <c r="BX28" s="30">
        <f t="shared" si="45"/>
        <v>2.07835870699371</v>
      </c>
      <c r="BY28" s="30">
        <f t="shared" si="45"/>
        <v>2.53409918261039</v>
      </c>
      <c r="BZ28" s="25">
        <f t="shared" si="45"/>
        <v>0.759425260408831</v>
      </c>
      <c r="CA28" s="30">
        <f t="shared" si="12"/>
        <v>0.787679570448311</v>
      </c>
      <c r="CB28" s="30">
        <f t="shared" si="45"/>
        <v>0.852477396578442</v>
      </c>
      <c r="CC28" s="30">
        <f t="shared" si="13"/>
        <v>0.7734116728954</v>
      </c>
      <c r="CD28" s="25"/>
      <c r="CE28" s="30">
        <f t="shared" si="45"/>
        <v>1.32907531824611</v>
      </c>
      <c r="CF28" s="30">
        <f t="shared" si="45"/>
        <v>3.76079621272002</v>
      </c>
      <c r="CG28" s="30">
        <f t="shared" si="45"/>
        <v>1.52862645514168</v>
      </c>
      <c r="CH28" s="25">
        <f t="shared" si="45"/>
        <v>0.577975800791056</v>
      </c>
      <c r="CI28" s="30">
        <f t="shared" si="45"/>
        <v>0.572887800078612</v>
      </c>
      <c r="CJ28" s="30">
        <f t="shared" si="45"/>
        <v>0.598782699247715</v>
      </c>
      <c r="CK28" s="30">
        <f t="shared" si="45"/>
        <v>0.373503138487195</v>
      </c>
    </row>
    <row r="29" spans="1:89">
      <c r="A29" s="25" t="s">
        <v>37</v>
      </c>
      <c r="B29" s="25">
        <f t="shared" ref="B29:AG29" si="46">B12/AVERAGE(B3:B14)</f>
        <v>1.01742083897998</v>
      </c>
      <c r="C29" s="30">
        <f t="shared" si="46"/>
        <v>0.849764617608124</v>
      </c>
      <c r="D29" s="30">
        <f t="shared" si="46"/>
        <v>1.00768878269677</v>
      </c>
      <c r="E29" s="26">
        <f t="shared" si="46"/>
        <v>0.919129546870676</v>
      </c>
      <c r="F29" s="25">
        <f t="shared" si="46"/>
        <v>1.03947916146328</v>
      </c>
      <c r="G29" s="30">
        <f t="shared" si="46"/>
        <v>1.12601125691913</v>
      </c>
      <c r="H29" s="30"/>
      <c r="I29" s="26">
        <f t="shared" si="46"/>
        <v>0.834900610571474</v>
      </c>
      <c r="J29" s="25">
        <f t="shared" si="46"/>
        <v>0.999922802970179</v>
      </c>
      <c r="K29" s="30">
        <f t="shared" si="46"/>
        <v>0.968543732943416</v>
      </c>
      <c r="L29" s="30">
        <f t="shared" ref="L29" si="47">L12/AVERAGE(L3:L14)</f>
        <v>0.684826061663758</v>
      </c>
      <c r="M29" s="26">
        <f t="shared" si="46"/>
        <v>0.937558362848795</v>
      </c>
      <c r="N29" s="25">
        <f t="shared" si="46"/>
        <v>1.16602455867665</v>
      </c>
      <c r="O29" s="30">
        <f t="shared" si="46"/>
        <v>1.12452692485006</v>
      </c>
      <c r="P29" s="30">
        <f t="shared" si="46"/>
        <v>1.3658554474674</v>
      </c>
      <c r="Q29" s="26">
        <f t="shared" si="46"/>
        <v>0.966832268760595</v>
      </c>
      <c r="R29" s="25">
        <f t="shared" si="46"/>
        <v>0.965699613283664</v>
      </c>
      <c r="S29" s="30">
        <f t="shared" si="46"/>
        <v>1.17565308732968</v>
      </c>
      <c r="T29" s="30">
        <f t="shared" si="46"/>
        <v>1.48667078355905</v>
      </c>
      <c r="U29" s="26">
        <f t="shared" si="46"/>
        <v>1.21196137166262</v>
      </c>
      <c r="V29" s="25">
        <f t="shared" si="46"/>
        <v>1.04084933884384</v>
      </c>
      <c r="W29" s="30">
        <f t="shared" si="46"/>
        <v>1.16199397360739</v>
      </c>
      <c r="X29" s="30">
        <f t="shared" si="46"/>
        <v>1.44731517834684</v>
      </c>
      <c r="Y29" s="26">
        <f t="shared" si="46"/>
        <v>1.01593249331553</v>
      </c>
      <c r="Z29" s="25">
        <f t="shared" si="46"/>
        <v>0.95100884886666</v>
      </c>
      <c r="AA29" s="30">
        <f t="shared" si="46"/>
        <v>0.587494237831852</v>
      </c>
      <c r="AB29" s="30">
        <f t="shared" si="46"/>
        <v>0.394035377273869</v>
      </c>
      <c r="AC29" s="26">
        <f t="shared" si="46"/>
        <v>0.683088145942706</v>
      </c>
      <c r="AD29" s="25">
        <f>AH12/AVERAGE(AH3:AH14)</f>
        <v>0.586235476991779</v>
      </c>
      <c r="AE29" s="30">
        <f t="shared" si="46"/>
        <v>0.669663728074742</v>
      </c>
      <c r="AF29" s="30">
        <f t="shared" si="46"/>
        <v>1.04365254867273</v>
      </c>
      <c r="AG29" s="26">
        <f t="shared" si="46"/>
        <v>0.680090271560103</v>
      </c>
      <c r="AH29" s="25">
        <f t="shared" si="8"/>
        <v>0.586235476991779</v>
      </c>
      <c r="AI29" s="30">
        <f t="shared" ref="AI29:BU29" si="48">AI12/AVERAGE(AI3:AI14)</f>
        <v>0.826922335000858</v>
      </c>
      <c r="AJ29" s="30">
        <f t="shared" si="48"/>
        <v>0.787963793615833</v>
      </c>
      <c r="AK29" s="26">
        <f t="shared" si="48"/>
        <v>0.603815164163369</v>
      </c>
      <c r="AL29" s="25">
        <f t="shared" si="48"/>
        <v>0.534695286485821</v>
      </c>
      <c r="AM29" s="30">
        <f t="shared" si="48"/>
        <v>0.943826326252365</v>
      </c>
      <c r="AN29" s="30">
        <f t="shared" si="48"/>
        <v>0.948880892993404</v>
      </c>
      <c r="AO29" s="26">
        <f t="shared" si="48"/>
        <v>0.923048415019704</v>
      </c>
      <c r="AP29" s="25">
        <f t="shared" si="48"/>
        <v>0.628551626301959</v>
      </c>
      <c r="AQ29" s="30">
        <f t="shared" si="48"/>
        <v>0.943083847614172</v>
      </c>
      <c r="AR29" s="30">
        <f t="shared" si="48"/>
        <v>1.01840238887522</v>
      </c>
      <c r="AS29" s="26">
        <f t="shared" si="48"/>
        <v>0.835526096704912</v>
      </c>
      <c r="AT29" s="25">
        <f t="shared" si="48"/>
        <v>1.036175430157</v>
      </c>
      <c r="AU29" s="30">
        <f t="shared" si="48"/>
        <v>1.06023427282414</v>
      </c>
      <c r="AV29" s="30">
        <f t="shared" si="48"/>
        <v>0.556398828948105</v>
      </c>
      <c r="AW29" s="26">
        <f t="shared" si="48"/>
        <v>0.476492204982891</v>
      </c>
      <c r="AX29" s="25">
        <f t="shared" si="10"/>
        <v>0.662799274146546</v>
      </c>
      <c r="AY29" s="30">
        <f t="shared" si="48"/>
        <v>1.31920549444364</v>
      </c>
      <c r="AZ29" s="30">
        <f t="shared" si="48"/>
        <v>0.567498166961801</v>
      </c>
      <c r="BA29" s="26">
        <f t="shared" si="48"/>
        <v>0.54622379973689</v>
      </c>
      <c r="BB29" s="25">
        <f t="shared" si="48"/>
        <v>1.55715824413837</v>
      </c>
      <c r="BC29" s="30">
        <f t="shared" si="48"/>
        <v>1.37823577912781</v>
      </c>
      <c r="BD29" s="30">
        <f t="shared" si="48"/>
        <v>1.61125059599074</v>
      </c>
      <c r="BE29" s="26">
        <f t="shared" si="48"/>
        <v>0.954372103069483</v>
      </c>
      <c r="BF29" s="25">
        <f t="shared" si="48"/>
        <v>2.00661910033559</v>
      </c>
      <c r="BG29" s="30">
        <f t="shared" si="48"/>
        <v>1.37583629783881</v>
      </c>
      <c r="BH29" s="30">
        <f t="shared" si="48"/>
        <v>2.09970269140815</v>
      </c>
      <c r="BI29" s="26">
        <f t="shared" si="48"/>
        <v>1.512383536831</v>
      </c>
      <c r="BJ29" s="25">
        <f t="shared" si="48"/>
        <v>0.996830752830584</v>
      </c>
      <c r="BK29" s="30">
        <f t="shared" si="48"/>
        <v>1.08731674032597</v>
      </c>
      <c r="BL29" s="30">
        <f t="shared" si="48"/>
        <v>1.13973617139504</v>
      </c>
      <c r="BM29" s="26">
        <f t="shared" si="48"/>
        <v>1.16182371579253</v>
      </c>
      <c r="BN29" s="25">
        <f t="shared" si="48"/>
        <v>0.958384971540405</v>
      </c>
      <c r="BO29" s="30">
        <f t="shared" si="48"/>
        <v>0.976272123314523</v>
      </c>
      <c r="BP29" s="30">
        <f t="shared" si="48"/>
        <v>1.0180274245608</v>
      </c>
      <c r="BQ29" s="30">
        <f t="shared" si="48"/>
        <v>0.882523270523945</v>
      </c>
      <c r="BR29" s="25">
        <f t="shared" si="48"/>
        <v>1.07204501897487</v>
      </c>
      <c r="BS29" s="30">
        <f t="shared" si="48"/>
        <v>1.02603845337932</v>
      </c>
      <c r="BT29" s="30">
        <f t="shared" si="48"/>
        <v>1.02916098399504</v>
      </c>
      <c r="BU29" s="26">
        <f t="shared" si="48"/>
        <v>0.915865531780915</v>
      </c>
      <c r="BV29" s="25">
        <f t="shared" ref="BV29:CK29" si="49">BV12/AVERAGE(BV3:BV14)</f>
        <v>0.687733923738062</v>
      </c>
      <c r="BW29" s="30">
        <f t="shared" si="49"/>
        <v>0.983351366310299</v>
      </c>
      <c r="BX29" s="30">
        <f t="shared" si="49"/>
        <v>0.762481879411181</v>
      </c>
      <c r="BY29" s="30">
        <f t="shared" si="49"/>
        <v>0.682351440001801</v>
      </c>
      <c r="BZ29" s="25">
        <f t="shared" si="49"/>
        <v>0.700805869478309</v>
      </c>
      <c r="CA29" s="30">
        <f t="shared" si="12"/>
        <v>0.806464119260624</v>
      </c>
      <c r="CB29" s="30">
        <f t="shared" si="49"/>
        <v>0.960119456902125</v>
      </c>
      <c r="CC29" s="30">
        <f t="shared" si="13"/>
        <v>0.730685369861295</v>
      </c>
      <c r="CD29" s="25"/>
      <c r="CE29" s="30">
        <f t="shared" si="49"/>
        <v>0.935875618811881</v>
      </c>
      <c r="CF29" s="30">
        <f t="shared" si="49"/>
        <v>0.806428856761604</v>
      </c>
      <c r="CG29" s="30">
        <f t="shared" si="49"/>
        <v>1.28141521338837</v>
      </c>
      <c r="CH29" s="25">
        <f t="shared" si="49"/>
        <v>0.517205856792379</v>
      </c>
      <c r="CI29" s="30">
        <f t="shared" si="49"/>
        <v>0.501469646666782</v>
      </c>
      <c r="CJ29" s="30">
        <f t="shared" si="49"/>
        <v>0.69243226744708</v>
      </c>
      <c r="CK29" s="30">
        <f t="shared" si="49"/>
        <v>0.495718840960153</v>
      </c>
    </row>
    <row r="30" spans="1:89">
      <c r="A30" s="25" t="s">
        <v>38</v>
      </c>
      <c r="B30" s="25">
        <f t="shared" ref="B30:AG30" si="50">B13/AVERAGE(B3:B14)</f>
        <v>0.893936456195318</v>
      </c>
      <c r="C30" s="30">
        <f t="shared" si="50"/>
        <v>0.909808594193914</v>
      </c>
      <c r="D30" s="30">
        <f t="shared" si="50"/>
        <v>0.885013214831048</v>
      </c>
      <c r="E30" s="26">
        <f t="shared" si="50"/>
        <v>0.915766152972468</v>
      </c>
      <c r="F30" s="25">
        <f t="shared" si="50"/>
        <v>1.13482191917678</v>
      </c>
      <c r="G30" s="30">
        <f t="shared" si="50"/>
        <v>0.949487703465644</v>
      </c>
      <c r="H30" s="30"/>
      <c r="I30" s="26">
        <f t="shared" si="50"/>
        <v>0.960151794152429</v>
      </c>
      <c r="J30" s="25">
        <f t="shared" si="50"/>
        <v>0.879059424081371</v>
      </c>
      <c r="K30" s="30">
        <f t="shared" si="50"/>
        <v>0.976926416819349</v>
      </c>
      <c r="L30" s="30">
        <f t="shared" ref="L30" si="51">L13/AVERAGE(L3:L14)</f>
        <v>0.569447353112275</v>
      </c>
      <c r="M30" s="26">
        <f t="shared" si="50"/>
        <v>1.00769625543335</v>
      </c>
      <c r="N30" s="25">
        <f t="shared" si="50"/>
        <v>1.12605015744925</v>
      </c>
      <c r="O30" s="30">
        <f t="shared" si="50"/>
        <v>1.00787490730246</v>
      </c>
      <c r="P30" s="30">
        <f t="shared" si="50"/>
        <v>1.18190326916607</v>
      </c>
      <c r="Q30" s="26">
        <f t="shared" si="50"/>
        <v>0.994862760605767</v>
      </c>
      <c r="R30" s="25">
        <f t="shared" si="50"/>
        <v>1.58234922144262</v>
      </c>
      <c r="S30" s="30">
        <f t="shared" si="50"/>
        <v>1.40963168384743</v>
      </c>
      <c r="T30" s="30">
        <f t="shared" si="50"/>
        <v>1.40782047861672</v>
      </c>
      <c r="U30" s="26">
        <f t="shared" si="50"/>
        <v>1.12703307453112</v>
      </c>
      <c r="V30" s="25">
        <f t="shared" si="50"/>
        <v>0.976763568525591</v>
      </c>
      <c r="W30" s="30">
        <f t="shared" si="50"/>
        <v>1.4041335300555</v>
      </c>
      <c r="X30" s="30">
        <f t="shared" si="50"/>
        <v>1.15790384173725</v>
      </c>
      <c r="Y30" s="26">
        <f t="shared" si="50"/>
        <v>1.11887450760501</v>
      </c>
      <c r="Z30" s="25">
        <f t="shared" si="50"/>
        <v>0.919130499665623</v>
      </c>
      <c r="AA30" s="30">
        <f t="shared" si="50"/>
        <v>0.651880106608839</v>
      </c>
      <c r="AB30" s="30">
        <f t="shared" si="50"/>
        <v>0.381919557963475</v>
      </c>
      <c r="AC30" s="26">
        <f t="shared" si="50"/>
        <v>0.708594031355411</v>
      </c>
      <c r="AD30" s="25">
        <f>AH13/AVERAGE(AH3:AH14)</f>
        <v>0.530051824169471</v>
      </c>
      <c r="AE30" s="30">
        <f t="shared" si="50"/>
        <v>0.591599021136527</v>
      </c>
      <c r="AF30" s="30">
        <f t="shared" si="50"/>
        <v>1.27061945403732</v>
      </c>
      <c r="AG30" s="26">
        <f t="shared" si="50"/>
        <v>0.678290759995832</v>
      </c>
      <c r="AH30" s="25">
        <f t="shared" si="8"/>
        <v>0.530051824169471</v>
      </c>
      <c r="AI30" s="30">
        <f t="shared" ref="AI30:BU30" si="52">AI13/AVERAGE(AI3:AI14)</f>
        <v>0.997573011800663</v>
      </c>
      <c r="AJ30" s="30">
        <f t="shared" si="52"/>
        <v>0.776798584629229</v>
      </c>
      <c r="AK30" s="26">
        <f t="shared" si="52"/>
        <v>0.612230262452462</v>
      </c>
      <c r="AL30" s="25">
        <f t="shared" si="52"/>
        <v>0.649936124352541</v>
      </c>
      <c r="AM30" s="30">
        <f t="shared" si="52"/>
        <v>0.877071651257746</v>
      </c>
      <c r="AN30" s="30">
        <f t="shared" si="52"/>
        <v>0.9156922297389</v>
      </c>
      <c r="AO30" s="26">
        <f t="shared" si="52"/>
        <v>0.949216714320157</v>
      </c>
      <c r="AP30" s="25">
        <f t="shared" si="52"/>
        <v>0.734965126904954</v>
      </c>
      <c r="AQ30" s="30">
        <f t="shared" si="52"/>
        <v>0.905976928567797</v>
      </c>
      <c r="AR30" s="30">
        <f t="shared" si="52"/>
        <v>1.06900133550972</v>
      </c>
      <c r="AS30" s="26">
        <f t="shared" si="52"/>
        <v>0.923638301230425</v>
      </c>
      <c r="AT30" s="25">
        <f t="shared" si="52"/>
        <v>1.07094069288017</v>
      </c>
      <c r="AU30" s="30">
        <f t="shared" si="52"/>
        <v>1.02185543791628</v>
      </c>
      <c r="AV30" s="30">
        <f t="shared" si="52"/>
        <v>0.467796072873739</v>
      </c>
      <c r="AW30" s="26">
        <f t="shared" si="52"/>
        <v>0.55247583226177</v>
      </c>
      <c r="AX30" s="25">
        <f t="shared" si="10"/>
        <v>0.813250174167076</v>
      </c>
      <c r="AY30" s="30">
        <f t="shared" si="52"/>
        <v>1.39708480599829</v>
      </c>
      <c r="AZ30" s="30">
        <f t="shared" si="52"/>
        <v>0.390317374482644</v>
      </c>
      <c r="BA30" s="26">
        <f t="shared" si="52"/>
        <v>0.477033352383421</v>
      </c>
      <c r="BB30" s="25">
        <f t="shared" si="52"/>
        <v>1.1752275241905</v>
      </c>
      <c r="BC30" s="30">
        <f t="shared" si="52"/>
        <v>1.10420377168094</v>
      </c>
      <c r="BD30" s="30">
        <f t="shared" si="52"/>
        <v>1.26653702940767</v>
      </c>
      <c r="BE30" s="26">
        <f t="shared" si="52"/>
        <v>1.20829532415021</v>
      </c>
      <c r="BF30" s="25">
        <f t="shared" si="52"/>
        <v>1.9803049886687</v>
      </c>
      <c r="BG30" s="30">
        <f t="shared" si="52"/>
        <v>1.2011291081522</v>
      </c>
      <c r="BH30" s="30">
        <f t="shared" si="52"/>
        <v>1.38516996582534</v>
      </c>
      <c r="BI30" s="26">
        <f t="shared" si="52"/>
        <v>1.57586592664127</v>
      </c>
      <c r="BJ30" s="25">
        <f t="shared" si="52"/>
        <v>1.01733547028106</v>
      </c>
      <c r="BK30" s="30">
        <f t="shared" si="52"/>
        <v>1.42857342598572</v>
      </c>
      <c r="BL30" s="30">
        <f t="shared" si="52"/>
        <v>1.13907844265711</v>
      </c>
      <c r="BM30" s="26">
        <f t="shared" si="52"/>
        <v>1.1781997017875</v>
      </c>
      <c r="BN30" s="25">
        <f t="shared" si="52"/>
        <v>1.08789823992285</v>
      </c>
      <c r="BO30" s="30">
        <f t="shared" si="52"/>
        <v>1.00455789764212</v>
      </c>
      <c r="BP30" s="30">
        <f t="shared" si="52"/>
        <v>1.00028161081386</v>
      </c>
      <c r="BQ30" s="30">
        <f t="shared" si="52"/>
        <v>0.935262035935685</v>
      </c>
      <c r="BR30" s="25">
        <f t="shared" si="52"/>
        <v>1.07530324358474</v>
      </c>
      <c r="BS30" s="30">
        <f t="shared" si="52"/>
        <v>0.949715560209179</v>
      </c>
      <c r="BT30" s="30">
        <f t="shared" si="52"/>
        <v>1.02605668049859</v>
      </c>
      <c r="BU30" s="26">
        <f t="shared" si="52"/>
        <v>1.13201889878248</v>
      </c>
      <c r="BV30" s="25">
        <f t="shared" ref="BV30:CK30" si="53">BV13/AVERAGE(BV3:BV14)</f>
        <v>0.696990100369799</v>
      </c>
      <c r="BW30" s="30">
        <f t="shared" si="53"/>
        <v>0.919112969714208</v>
      </c>
      <c r="BX30" s="30">
        <f t="shared" si="53"/>
        <v>0.753853635550129</v>
      </c>
      <c r="BY30" s="30">
        <f t="shared" si="53"/>
        <v>0.638813621658948</v>
      </c>
      <c r="BZ30" s="25">
        <f t="shared" si="53"/>
        <v>0.902075169293433</v>
      </c>
      <c r="CA30" s="30">
        <f t="shared" si="12"/>
        <v>0.871163674868058</v>
      </c>
      <c r="CB30" s="30">
        <f t="shared" si="53"/>
        <v>0.922127235968432</v>
      </c>
      <c r="CC30" s="30">
        <f t="shared" si="13"/>
        <v>1.00576958521731</v>
      </c>
      <c r="CD30" s="25"/>
      <c r="CE30" s="30">
        <f t="shared" si="53"/>
        <v>1.28891332213579</v>
      </c>
      <c r="CF30" s="30">
        <f t="shared" si="53"/>
        <v>0.645520453521677</v>
      </c>
      <c r="CG30" s="30">
        <f t="shared" si="53"/>
        <v>1.70986803345149</v>
      </c>
      <c r="CH30" s="25">
        <f t="shared" si="53"/>
        <v>0.517293065513735</v>
      </c>
      <c r="CI30" s="30">
        <f t="shared" si="53"/>
        <v>0.518897752639555</v>
      </c>
      <c r="CJ30" s="30">
        <f t="shared" si="53"/>
        <v>0.524135949871627</v>
      </c>
      <c r="CK30" s="30">
        <f t="shared" si="53"/>
        <v>0.59429744983439</v>
      </c>
    </row>
    <row r="31" ht="14.25" spans="1:89">
      <c r="A31" s="22" t="s">
        <v>39</v>
      </c>
      <c r="B31" s="22">
        <f t="shared" ref="B31:AG31" si="54">B14/AVERAGE(B3:B14)</f>
        <v>1.00296474351942</v>
      </c>
      <c r="C31" s="43">
        <f t="shared" si="54"/>
        <v>1.26758249081761</v>
      </c>
      <c r="D31" s="43">
        <f t="shared" si="54"/>
        <v>1.09833761991001</v>
      </c>
      <c r="E31" s="23">
        <f t="shared" si="54"/>
        <v>0.861616076916992</v>
      </c>
      <c r="F31" s="22">
        <f t="shared" si="54"/>
        <v>0.884238920394047</v>
      </c>
      <c r="G31" s="43">
        <f t="shared" si="54"/>
        <v>1.07769662528681</v>
      </c>
      <c r="H31" s="43"/>
      <c r="I31" s="23">
        <f t="shared" si="54"/>
        <v>0.987203152406461</v>
      </c>
      <c r="J31" s="22">
        <f t="shared" si="54"/>
        <v>1.23580013503529</v>
      </c>
      <c r="K31" s="43">
        <f t="shared" si="54"/>
        <v>1.1735475378902</v>
      </c>
      <c r="L31" s="43">
        <f t="shared" si="54"/>
        <v>0.411346131471786</v>
      </c>
      <c r="M31" s="23">
        <f t="shared" si="54"/>
        <v>0.93798882903456</v>
      </c>
      <c r="N31" s="22">
        <f t="shared" si="54"/>
        <v>1.00218214837909</v>
      </c>
      <c r="O31" s="43">
        <f t="shared" si="54"/>
        <v>1.221934563665</v>
      </c>
      <c r="P31" s="43">
        <f t="shared" si="54"/>
        <v>1.24848882985763</v>
      </c>
      <c r="Q31" s="23">
        <f t="shared" si="54"/>
        <v>1.11682299658285</v>
      </c>
      <c r="R31" s="22">
        <f t="shared" si="54"/>
        <v>1.5757846794211</v>
      </c>
      <c r="S31" s="43">
        <f t="shared" si="54"/>
        <v>1.6672977809325</v>
      </c>
      <c r="T31" s="43">
        <f t="shared" si="54"/>
        <v>1.29116814644694</v>
      </c>
      <c r="U31" s="23">
        <f t="shared" si="54"/>
        <v>0.911484737849904</v>
      </c>
      <c r="V31" s="22">
        <f t="shared" si="54"/>
        <v>1.30808099667069</v>
      </c>
      <c r="W31" s="43">
        <f t="shared" si="54"/>
        <v>1.91510674998176</v>
      </c>
      <c r="X31" s="43">
        <f t="shared" si="54"/>
        <v>1.2836717467621</v>
      </c>
      <c r="Y31" s="23">
        <f t="shared" si="54"/>
        <v>1.02000094188482</v>
      </c>
      <c r="Z31" s="22">
        <f t="shared" si="54"/>
        <v>0.853171539532838</v>
      </c>
      <c r="AA31" s="43">
        <f t="shared" si="54"/>
        <v>0.673754767847153</v>
      </c>
      <c r="AB31" s="43">
        <f t="shared" si="54"/>
        <v>0.33164794948154</v>
      </c>
      <c r="AC31" s="23">
        <f t="shared" si="54"/>
        <v>0.624851203674449</v>
      </c>
      <c r="AD31" s="22">
        <f>AH14/AVERAGE(AH3:AH14)</f>
        <v>0.384631493875191</v>
      </c>
      <c r="AE31" s="43">
        <f t="shared" si="54"/>
        <v>0.740052367023978</v>
      </c>
      <c r="AF31" s="43">
        <f t="shared" si="54"/>
        <v>1.24668065605857</v>
      </c>
      <c r="AG31" s="23">
        <f t="shared" si="54"/>
        <v>0.53496889328763</v>
      </c>
      <c r="AH31" s="22">
        <f t="shared" si="8"/>
        <v>0.384631493875191</v>
      </c>
      <c r="AI31" s="43">
        <f t="shared" ref="AI31:BU31" si="55">AI14/AVERAGE(AI3:AI14)</f>
        <v>1.15043627932952</v>
      </c>
      <c r="AJ31" s="43">
        <f t="shared" si="55"/>
        <v>0.70990731765575</v>
      </c>
      <c r="AK31" s="23">
        <f t="shared" si="55"/>
        <v>0.56024541767871</v>
      </c>
      <c r="AL31" s="22">
        <f t="shared" si="55"/>
        <v>0.507844220056756</v>
      </c>
      <c r="AM31" s="43">
        <f t="shared" si="55"/>
        <v>1.13877163898793</v>
      </c>
      <c r="AN31" s="43">
        <f t="shared" si="55"/>
        <v>0.878069966431314</v>
      </c>
      <c r="AO31" s="23">
        <f t="shared" si="55"/>
        <v>0.958345975316815</v>
      </c>
      <c r="AP31" s="22">
        <f t="shared" si="55"/>
        <v>0.841154066525887</v>
      </c>
      <c r="AQ31" s="43">
        <f t="shared" si="55"/>
        <v>1.20327701207209</v>
      </c>
      <c r="AR31" s="43">
        <f t="shared" si="55"/>
        <v>0.815998471380047</v>
      </c>
      <c r="AS31" s="23">
        <f t="shared" si="55"/>
        <v>0.933334620060184</v>
      </c>
      <c r="AT31" s="22">
        <f t="shared" si="55"/>
        <v>0.864588137537018</v>
      </c>
      <c r="AU31" s="43">
        <f t="shared" si="55"/>
        <v>0.770701856293187</v>
      </c>
      <c r="AV31" s="43">
        <f t="shared" si="55"/>
        <v>0.437904413821396</v>
      </c>
      <c r="AW31" s="23">
        <f t="shared" si="55"/>
        <v>0.47190446369998</v>
      </c>
      <c r="AX31" s="22">
        <f t="shared" si="10"/>
        <v>0.584882993211034</v>
      </c>
      <c r="AY31" s="43">
        <f t="shared" si="55"/>
        <v>1.45315737819358</v>
      </c>
      <c r="AZ31" s="43">
        <f t="shared" si="55"/>
        <v>0.50692893669141</v>
      </c>
      <c r="BA31" s="23">
        <f t="shared" si="55"/>
        <v>0.526943100681315</v>
      </c>
      <c r="BB31" s="22">
        <f t="shared" si="55"/>
        <v>1.06864318982899</v>
      </c>
      <c r="BC31" s="43">
        <f t="shared" si="55"/>
        <v>2.0920398509883</v>
      </c>
      <c r="BD31" s="43">
        <f t="shared" si="55"/>
        <v>1.4885436247418</v>
      </c>
      <c r="BE31" s="23">
        <f t="shared" si="55"/>
        <v>1.15909406678285</v>
      </c>
      <c r="BF31" s="22">
        <f t="shared" si="55"/>
        <v>1.75463423964389</v>
      </c>
      <c r="BG31" s="43">
        <f t="shared" si="55"/>
        <v>1.39707316497908</v>
      </c>
      <c r="BH31" s="43">
        <f t="shared" si="55"/>
        <v>1.49878150628172</v>
      </c>
      <c r="BI31" s="23">
        <f t="shared" si="55"/>
        <v>1.53090936792816</v>
      </c>
      <c r="BJ31" s="22">
        <f t="shared" si="55"/>
        <v>1.08866647762335</v>
      </c>
      <c r="BK31" s="43">
        <f t="shared" si="55"/>
        <v>1.48616442128126</v>
      </c>
      <c r="BL31" s="43">
        <f t="shared" si="55"/>
        <v>1.25077892659804</v>
      </c>
      <c r="BM31" s="23">
        <f t="shared" si="55"/>
        <v>1.24847642235598</v>
      </c>
      <c r="BN31" s="22">
        <f t="shared" si="55"/>
        <v>0.983318009310492</v>
      </c>
      <c r="BO31" s="43">
        <f t="shared" si="55"/>
        <v>1.01934215004586</v>
      </c>
      <c r="BP31" s="43">
        <f t="shared" si="55"/>
        <v>0.816688690076468</v>
      </c>
      <c r="BQ31" s="43">
        <f t="shared" si="55"/>
        <v>0.922211239003278</v>
      </c>
      <c r="BR31" s="22">
        <f t="shared" si="55"/>
        <v>1.0760858431064</v>
      </c>
      <c r="BS31" s="43">
        <f t="shared" si="55"/>
        <v>0.977460846955239</v>
      </c>
      <c r="BT31" s="43">
        <f t="shared" si="55"/>
        <v>1.02355464993966</v>
      </c>
      <c r="BU31" s="23">
        <f t="shared" si="55"/>
        <v>1.16939131888197</v>
      </c>
      <c r="BV31" s="22">
        <f t="shared" ref="BV31:CK31" si="56">BV14/AVERAGE(BV3:BV14)</f>
        <v>0.681290430457001</v>
      </c>
      <c r="BW31" s="43">
        <f t="shared" si="56"/>
        <v>1.18629442502349</v>
      </c>
      <c r="BX31" s="43">
        <f t="shared" si="56"/>
        <v>0.711440141413133</v>
      </c>
      <c r="BY31" s="43">
        <f t="shared" si="56"/>
        <v>0.509472412162517</v>
      </c>
      <c r="BZ31" s="22">
        <f t="shared" si="56"/>
        <v>0.972269241286997</v>
      </c>
      <c r="CA31" s="43">
        <f t="shared" si="12"/>
        <v>0.976925770600055</v>
      </c>
      <c r="CB31" s="43">
        <f t="shared" si="56"/>
        <v>1.18343920936772</v>
      </c>
      <c r="CC31" s="43">
        <f t="shared" si="13"/>
        <v>1.09080454586453</v>
      </c>
      <c r="CD31" s="22"/>
      <c r="CE31" s="43">
        <f t="shared" si="56"/>
        <v>2.54485833628006</v>
      </c>
      <c r="CF31" s="43">
        <f t="shared" si="56"/>
        <v>0.617489822110032</v>
      </c>
      <c r="CG31" s="43">
        <f t="shared" si="56"/>
        <v>1.36785553872568</v>
      </c>
      <c r="CH31" s="22">
        <f t="shared" si="56"/>
        <v>0.544298699560504</v>
      </c>
      <c r="CI31" s="43">
        <f t="shared" si="56"/>
        <v>0.630333803850993</v>
      </c>
      <c r="CJ31" s="43">
        <f t="shared" si="56"/>
        <v>0.501276549903945</v>
      </c>
      <c r="CK31" s="43">
        <f t="shared" si="56"/>
        <v>0.203561584607901</v>
      </c>
    </row>
    <row r="34" ht="14.25"/>
    <row r="35" spans="1:85">
      <c r="A35" s="44" t="s">
        <v>41</v>
      </c>
      <c r="B35" s="19" t="s">
        <v>1</v>
      </c>
      <c r="C35" s="42"/>
      <c r="D35" s="42"/>
      <c r="E35" s="20"/>
      <c r="F35" s="19" t="s">
        <v>2</v>
      </c>
      <c r="G35" s="42"/>
      <c r="H35" s="42"/>
      <c r="I35" s="20"/>
      <c r="J35" s="19" t="s">
        <v>3</v>
      </c>
      <c r="K35" s="42"/>
      <c r="L35" s="42"/>
      <c r="M35" s="20"/>
      <c r="N35" s="19" t="s">
        <v>4</v>
      </c>
      <c r="O35" s="42"/>
      <c r="P35" s="42"/>
      <c r="Q35" s="20"/>
      <c r="R35" s="19" t="s">
        <v>5</v>
      </c>
      <c r="S35" s="42"/>
      <c r="T35" s="42"/>
      <c r="U35" s="20"/>
      <c r="V35" s="19" t="s">
        <v>6</v>
      </c>
      <c r="W35" s="42"/>
      <c r="X35" s="42"/>
      <c r="Y35" s="20"/>
      <c r="Z35" s="19" t="s">
        <v>7</v>
      </c>
      <c r="AA35" s="42"/>
      <c r="AB35" s="42"/>
      <c r="AC35" s="20"/>
      <c r="AD35" s="19" t="s">
        <v>8</v>
      </c>
      <c r="AE35" s="42"/>
      <c r="AF35" s="42"/>
      <c r="AG35" s="20"/>
      <c r="AH35" s="19" t="s">
        <v>9</v>
      </c>
      <c r="AI35" s="42"/>
      <c r="AJ35" s="42"/>
      <c r="AK35" s="20"/>
      <c r="AL35" s="19" t="s">
        <v>10</v>
      </c>
      <c r="AM35" s="42"/>
      <c r="AN35" s="42"/>
      <c r="AO35" s="20"/>
      <c r="AP35" s="19" t="s">
        <v>11</v>
      </c>
      <c r="AQ35" s="42"/>
      <c r="AR35" s="42"/>
      <c r="AS35" s="20"/>
      <c r="AT35" s="19" t="s">
        <v>12</v>
      </c>
      <c r="AU35" s="42"/>
      <c r="AV35" s="42"/>
      <c r="AW35" s="20"/>
      <c r="AX35" s="19" t="s">
        <v>13</v>
      </c>
      <c r="AY35" s="42"/>
      <c r="AZ35" s="42"/>
      <c r="BA35" s="20"/>
      <c r="BB35" s="19" t="s">
        <v>14</v>
      </c>
      <c r="BC35" s="42"/>
      <c r="BD35" s="42"/>
      <c r="BE35" s="20"/>
      <c r="BF35" s="19" t="s">
        <v>15</v>
      </c>
      <c r="BG35" s="42"/>
      <c r="BH35" s="42"/>
      <c r="BI35" s="20"/>
      <c r="BJ35" s="19" t="s">
        <v>16</v>
      </c>
      <c r="BK35" s="42"/>
      <c r="BL35" s="42"/>
      <c r="BM35" s="20"/>
      <c r="BN35" s="19" t="s">
        <v>17</v>
      </c>
      <c r="BO35" s="42"/>
      <c r="BP35" s="42"/>
      <c r="BQ35" s="20"/>
      <c r="BR35" s="19" t="s">
        <v>19</v>
      </c>
      <c r="BS35" s="42"/>
      <c r="BT35" s="42"/>
      <c r="BU35" s="20"/>
      <c r="BV35" s="19" t="s">
        <v>20</v>
      </c>
      <c r="BW35" s="42"/>
      <c r="BX35" s="42"/>
      <c r="BY35" s="20"/>
      <c r="BZ35" s="19" t="s">
        <v>21</v>
      </c>
      <c r="CA35" s="42"/>
      <c r="CB35" s="42"/>
      <c r="CC35" s="20"/>
      <c r="CD35" s="19" t="s">
        <v>22</v>
      </c>
      <c r="CE35" s="42"/>
      <c r="CF35" s="42"/>
      <c r="CG35" s="20"/>
    </row>
    <row r="36" ht="14.25" spans="1:85">
      <c r="A36" s="21"/>
      <c r="B36" s="25" t="s">
        <v>23</v>
      </c>
      <c r="C36" s="30" t="s">
        <v>24</v>
      </c>
      <c r="D36" s="30" t="s">
        <v>25</v>
      </c>
      <c r="E36" s="26" t="s">
        <v>26</v>
      </c>
      <c r="F36" s="25" t="s">
        <v>23</v>
      </c>
      <c r="G36" s="30" t="s">
        <v>24</v>
      </c>
      <c r="H36" s="30" t="s">
        <v>25</v>
      </c>
      <c r="I36" s="26" t="s">
        <v>26</v>
      </c>
      <c r="J36" s="25" t="s">
        <v>23</v>
      </c>
      <c r="K36" s="30" t="s">
        <v>24</v>
      </c>
      <c r="L36" s="30" t="s">
        <v>25</v>
      </c>
      <c r="M36" s="26" t="s">
        <v>26</v>
      </c>
      <c r="N36" s="25" t="s">
        <v>23</v>
      </c>
      <c r="O36" s="30" t="s">
        <v>24</v>
      </c>
      <c r="P36" s="30" t="s">
        <v>25</v>
      </c>
      <c r="Q36" s="26" t="s">
        <v>26</v>
      </c>
      <c r="R36" s="25" t="s">
        <v>23</v>
      </c>
      <c r="S36" s="30" t="s">
        <v>24</v>
      </c>
      <c r="T36" s="30" t="s">
        <v>25</v>
      </c>
      <c r="U36" s="26" t="s">
        <v>26</v>
      </c>
      <c r="V36" s="25" t="s">
        <v>23</v>
      </c>
      <c r="W36" s="30" t="s">
        <v>24</v>
      </c>
      <c r="X36" s="30" t="s">
        <v>25</v>
      </c>
      <c r="Y36" s="26" t="s">
        <v>26</v>
      </c>
      <c r="Z36" s="25" t="s">
        <v>23</v>
      </c>
      <c r="AA36" s="30" t="s">
        <v>24</v>
      </c>
      <c r="AB36" s="30" t="s">
        <v>25</v>
      </c>
      <c r="AC36" s="26" t="s">
        <v>26</v>
      </c>
      <c r="AD36" s="25" t="s">
        <v>23</v>
      </c>
      <c r="AE36" s="30" t="s">
        <v>24</v>
      </c>
      <c r="AF36" s="30" t="s">
        <v>25</v>
      </c>
      <c r="AG36" s="26" t="s">
        <v>26</v>
      </c>
      <c r="AH36" s="25" t="s">
        <v>23</v>
      </c>
      <c r="AI36" s="30" t="s">
        <v>24</v>
      </c>
      <c r="AJ36" s="30" t="s">
        <v>25</v>
      </c>
      <c r="AK36" s="26" t="s">
        <v>26</v>
      </c>
      <c r="AL36" s="25" t="s">
        <v>23</v>
      </c>
      <c r="AM36" s="30" t="s">
        <v>24</v>
      </c>
      <c r="AN36" s="30" t="s">
        <v>25</v>
      </c>
      <c r="AO36" s="26" t="s">
        <v>26</v>
      </c>
      <c r="AP36" s="25" t="s">
        <v>23</v>
      </c>
      <c r="AQ36" s="30" t="s">
        <v>24</v>
      </c>
      <c r="AR36" s="30" t="s">
        <v>25</v>
      </c>
      <c r="AS36" s="26" t="s">
        <v>26</v>
      </c>
      <c r="AT36" s="25" t="s">
        <v>23</v>
      </c>
      <c r="AU36" s="30" t="s">
        <v>24</v>
      </c>
      <c r="AV36" s="30" t="s">
        <v>25</v>
      </c>
      <c r="AW36" s="26" t="s">
        <v>26</v>
      </c>
      <c r="AX36" s="25" t="s">
        <v>23</v>
      </c>
      <c r="AY36" s="30" t="s">
        <v>24</v>
      </c>
      <c r="AZ36" s="30" t="s">
        <v>25</v>
      </c>
      <c r="BA36" s="26" t="s">
        <v>26</v>
      </c>
      <c r="BB36" s="25" t="s">
        <v>23</v>
      </c>
      <c r="BC36" s="30" t="s">
        <v>24</v>
      </c>
      <c r="BD36" s="30" t="s">
        <v>25</v>
      </c>
      <c r="BE36" s="26" t="s">
        <v>26</v>
      </c>
      <c r="BF36" s="25" t="s">
        <v>23</v>
      </c>
      <c r="BG36" s="30" t="s">
        <v>24</v>
      </c>
      <c r="BH36" s="30" t="s">
        <v>25</v>
      </c>
      <c r="BI36" s="26" t="s">
        <v>26</v>
      </c>
      <c r="BJ36" s="25" t="s">
        <v>23</v>
      </c>
      <c r="BK36" s="30" t="s">
        <v>24</v>
      </c>
      <c r="BL36" s="30" t="s">
        <v>25</v>
      </c>
      <c r="BM36" s="26" t="s">
        <v>26</v>
      </c>
      <c r="BN36" s="25" t="s">
        <v>23</v>
      </c>
      <c r="BO36" s="30" t="s">
        <v>24</v>
      </c>
      <c r="BP36" s="30" t="s">
        <v>25</v>
      </c>
      <c r="BQ36" s="30" t="s">
        <v>26</v>
      </c>
      <c r="BR36" s="64" t="s">
        <v>23</v>
      </c>
      <c r="BS36" s="43" t="s">
        <v>24</v>
      </c>
      <c r="BT36" s="43" t="s">
        <v>25</v>
      </c>
      <c r="BU36" s="23" t="s">
        <v>26</v>
      </c>
      <c r="BV36" s="64" t="s">
        <v>23</v>
      </c>
      <c r="BW36" s="43" t="s">
        <v>24</v>
      </c>
      <c r="BX36" s="43" t="s">
        <v>25</v>
      </c>
      <c r="BY36" s="23" t="s">
        <v>26</v>
      </c>
      <c r="BZ36" s="64" t="s">
        <v>23</v>
      </c>
      <c r="CA36" s="43" t="s">
        <v>24</v>
      </c>
      <c r="CB36" s="43" t="s">
        <v>25</v>
      </c>
      <c r="CC36" s="23" t="s">
        <v>26</v>
      </c>
      <c r="CD36" s="64" t="s">
        <v>23</v>
      </c>
      <c r="CE36" s="43" t="s">
        <v>24</v>
      </c>
      <c r="CF36" s="43" t="s">
        <v>25</v>
      </c>
      <c r="CG36" s="23" t="s">
        <v>26</v>
      </c>
    </row>
    <row r="37" spans="1:85">
      <c r="A37" s="19" t="s">
        <v>27</v>
      </c>
      <c r="B37" s="19">
        <f>B20/BR20</f>
        <v>1.20732662526081</v>
      </c>
      <c r="C37" s="42">
        <f>C20/$BS$20</f>
        <v>0.993582293982273</v>
      </c>
      <c r="D37" s="42">
        <f>D20/BT20</f>
        <v>1.1179918667955</v>
      </c>
      <c r="E37" s="20">
        <f>E20/$BU$20</f>
        <v>1.21489177028255</v>
      </c>
      <c r="F37" s="42">
        <f>F20/BR20</f>
        <v>0.21349822493493</v>
      </c>
      <c r="G37" s="42">
        <f>G20/$BS$20</f>
        <v>0.727321334579406</v>
      </c>
      <c r="H37" s="42"/>
      <c r="I37" s="20">
        <f>I20/$BU$20</f>
        <v>0.719881908513525</v>
      </c>
      <c r="J37" s="42">
        <f>J20/$BR$20</f>
        <v>0.791385264516969</v>
      </c>
      <c r="K37" s="42">
        <f>K20/$BS$20</f>
        <v>0.545716096876106</v>
      </c>
      <c r="L37" s="42">
        <f>L20/$BT$20</f>
        <v>0.0331130986562035</v>
      </c>
      <c r="M37" s="20">
        <f>M20/$BU$20</f>
        <v>0.506319746815518</v>
      </c>
      <c r="N37" s="42">
        <f>N20/$BR$20</f>
        <v>0.75684692414835</v>
      </c>
      <c r="O37" s="42">
        <f>O20/$BS$20</f>
        <v>0.653470941657925</v>
      </c>
      <c r="P37" s="42">
        <f>P20/$BT$20</f>
        <v>0.508350163851396</v>
      </c>
      <c r="Q37" s="20">
        <f>Q20/$BU$20</f>
        <v>0.755904958190377</v>
      </c>
      <c r="R37" s="42">
        <f>R20/$BR$20</f>
        <v>0.254104330687134</v>
      </c>
      <c r="S37" s="42">
        <f>S20/$BS$20</f>
        <v>0.416509707589535</v>
      </c>
      <c r="T37" s="42">
        <f>T20/$BT$20</f>
        <v>0.167931641039162</v>
      </c>
      <c r="U37" s="20">
        <f>U20/$BU$20</f>
        <v>0.289323662289489</v>
      </c>
      <c r="V37" s="42">
        <f>V20/$BR$20</f>
        <v>0.545243304304135</v>
      </c>
      <c r="W37" s="42">
        <f>W20/$BS$20</f>
        <v>0.269788909971221</v>
      </c>
      <c r="X37" s="42">
        <f>X20/$BT$20</f>
        <v>0.462688815353562</v>
      </c>
      <c r="Y37" s="20">
        <f>Y20/$BU$20</f>
        <v>0.752018732068621</v>
      </c>
      <c r="Z37" s="42">
        <f>Z20/$BR$20</f>
        <v>0.863796978516331</v>
      </c>
      <c r="AA37" s="42">
        <f>AA20/$BS$20</f>
        <v>0.942297079144449</v>
      </c>
      <c r="AB37" s="42">
        <f>AB20/$BT$20</f>
        <v>1.64578312934377</v>
      </c>
      <c r="AC37" s="20">
        <f>AC20/$BU$20</f>
        <v>1.11428320732321</v>
      </c>
      <c r="AD37" s="42">
        <f>AD20/$BR$20</f>
        <v>0.376974949203902</v>
      </c>
      <c r="AE37" s="42">
        <f>AE20/$BS$20</f>
        <v>0.572048215806227</v>
      </c>
      <c r="AF37" s="42">
        <f>AF20/$BT$20</f>
        <v>0.198910439731287</v>
      </c>
      <c r="AG37" s="20">
        <f>AG20/$BU$20</f>
        <v>0.830656294725673</v>
      </c>
      <c r="AH37" s="42">
        <f>AH20/$BR$20</f>
        <v>0.376974949203902</v>
      </c>
      <c r="AI37" s="42">
        <f>AI20/$BS$20</f>
        <v>0.371088776852733</v>
      </c>
      <c r="AJ37" s="42">
        <f>AJ20/$BT$20</f>
        <v>0.340180450197056</v>
      </c>
      <c r="AK37" s="20">
        <f>AK20/$BU$20</f>
        <v>0.558842723783666</v>
      </c>
      <c r="AL37" s="42">
        <f>AL20/$BR$20</f>
        <v>2.04112782734263</v>
      </c>
      <c r="AM37" s="42">
        <f>AM20/$BS$20</f>
        <v>0.720587318258402</v>
      </c>
      <c r="AN37" s="42">
        <f>AN20/$BT$20</f>
        <v>1.18324495069796</v>
      </c>
      <c r="AO37" s="20">
        <f>AO20/$BU$20</f>
        <v>1.14634963124126</v>
      </c>
      <c r="AP37" s="42">
        <f>AP20/$BR$20</f>
        <v>0.420450847541306</v>
      </c>
      <c r="AQ37" s="42">
        <f>AQ20/$BS$20</f>
        <v>0.796424102945952</v>
      </c>
      <c r="AR37" s="42">
        <f>AR20/$BT$20</f>
        <v>0.420244721897741</v>
      </c>
      <c r="AS37" s="20">
        <f>AS20/$BU$20</f>
        <v>0.62209328668701</v>
      </c>
      <c r="AT37" s="42">
        <f>AT20/$BR$20</f>
        <v>0.751430297896041</v>
      </c>
      <c r="AU37" s="42">
        <f>AU20/$BS$20</f>
        <v>0.893159541721735</v>
      </c>
      <c r="AV37" s="42">
        <f>AV20/$BT$20</f>
        <v>1.7292762216578</v>
      </c>
      <c r="AW37" s="20">
        <f>AW20/$BU$20</f>
        <v>1.3863294855946</v>
      </c>
      <c r="AX37" s="42">
        <f>AX20/$BR$20</f>
        <v>0.845837873364451</v>
      </c>
      <c r="AY37" s="42">
        <f>AY20/$BS$20</f>
        <v>0.486819734917029</v>
      </c>
      <c r="AZ37" s="42">
        <f>AZ20/$BT$20</f>
        <v>0.675847836148112</v>
      </c>
      <c r="BA37" s="20">
        <f>BA20/$BU$20</f>
        <v>0.534780504502173</v>
      </c>
      <c r="BB37" s="42">
        <f>BB20/$BR$20</f>
        <v>0.497381064713521</v>
      </c>
      <c r="BC37" s="42">
        <f>BC20/$BS$20</f>
        <v>0.406993079734594</v>
      </c>
      <c r="BD37" s="42">
        <f>BD20/$BT$20</f>
        <v>0.32918536955652</v>
      </c>
      <c r="BE37" s="20">
        <f>BE20/$BU$20</f>
        <v>1.56774860263563</v>
      </c>
      <c r="BF37" s="42">
        <f>BF20/$BR$20</f>
        <v>0.0515928706208642</v>
      </c>
      <c r="BG37" s="42">
        <f>BG20/$BS$20</f>
        <v>0.368614711927133</v>
      </c>
      <c r="BH37" s="42">
        <f>BH20/$BT$20</f>
        <v>0.0568639871422212</v>
      </c>
      <c r="BI37" s="20">
        <f>BI20/$BU$20</f>
        <v>0.484928694384377</v>
      </c>
      <c r="BJ37" s="42">
        <f>BJ20/$BR$20</f>
        <v>1.20085640048444</v>
      </c>
      <c r="BK37" s="42">
        <f>BK20/$BS$20</f>
        <v>0.727041027712594</v>
      </c>
      <c r="BL37" s="42">
        <f>BL20/$BT$20</f>
        <v>0.781052592687629</v>
      </c>
      <c r="BM37" s="20">
        <f>BM20/$BU$20</f>
        <v>0.6466379281517</v>
      </c>
      <c r="BN37" s="42">
        <f>BN20/$BR$20</f>
        <v>0.973597226004808</v>
      </c>
      <c r="BO37" s="42">
        <f>BO20/$BS$20</f>
        <v>0.863671927341193</v>
      </c>
      <c r="BP37" s="42">
        <f>BP20/$BT$20</f>
        <v>1.10510246164697</v>
      </c>
      <c r="BQ37" s="20">
        <f>BQ20/$BU$20</f>
        <v>1.11765105117189</v>
      </c>
      <c r="BR37" s="42">
        <f>BV20/$BR$20</f>
        <v>0.247283088659936</v>
      </c>
      <c r="BS37" s="42">
        <f>BW20/$BS$20</f>
        <v>0.237443400989029</v>
      </c>
      <c r="BT37" s="42">
        <f>BX20/$BT$20</f>
        <v>0.463788612940084</v>
      </c>
      <c r="BU37" s="20">
        <f>BY20/$BU$20</f>
        <v>0.266844395286112</v>
      </c>
      <c r="BV37" s="42">
        <f>BZ20/$BR$20</f>
        <v>1.79671787007968</v>
      </c>
      <c r="BW37" s="42">
        <f>CA20/$BS$20</f>
        <v>0.792479882191429</v>
      </c>
      <c r="BX37" s="42">
        <f>CB20/$BT$20</f>
        <v>1.57166482269914</v>
      </c>
      <c r="BY37" s="20">
        <f>CC20/$BU$20</f>
        <v>0.701902352660092</v>
      </c>
      <c r="BZ37" s="42"/>
      <c r="CA37" s="42">
        <f>CE20/$BS$20</f>
        <v>0.226870651681221</v>
      </c>
      <c r="CB37" s="42">
        <f>CF20/$BT$20</f>
        <v>0.420866554077645</v>
      </c>
      <c r="CC37" s="20">
        <f>CG20/$BU$20</f>
        <v>0.249615113473317</v>
      </c>
      <c r="CD37" s="42">
        <f>CH20/$BR$20</f>
        <v>2.27029617726929</v>
      </c>
      <c r="CE37" s="42">
        <f>CI20/$BS$20</f>
        <v>1.36907068465519</v>
      </c>
      <c r="CF37" s="42">
        <f>CJ20/$BT$20</f>
        <v>1.76847774721067</v>
      </c>
      <c r="CG37" s="20">
        <f>CK20/$BU$20</f>
        <v>1.43864142206062</v>
      </c>
    </row>
    <row r="38" spans="1:85">
      <c r="A38" s="25" t="s">
        <v>29</v>
      </c>
      <c r="B38" s="25">
        <f>B21/BR21</f>
        <v>1.2181288068111</v>
      </c>
      <c r="C38" s="30">
        <f>C21/$BS$21</f>
        <v>1.36414022146908</v>
      </c>
      <c r="D38" s="30">
        <f t="shared" ref="D38:D48" si="57">D21/BT21</f>
        <v>1.11891788593734</v>
      </c>
      <c r="E38" s="26">
        <f>E21/$BU$21</f>
        <v>1.32674729552075</v>
      </c>
      <c r="F38" s="30">
        <f t="shared" ref="F38:F48" si="58">F21/BR21</f>
        <v>0.692859322729713</v>
      </c>
      <c r="G38" s="30">
        <f>G21/$BS$21</f>
        <v>1.1262745369835</v>
      </c>
      <c r="H38" s="30"/>
      <c r="I38" s="26">
        <f>I21/$BU$21</f>
        <v>1.13214309437304</v>
      </c>
      <c r="J38" s="30">
        <f>J21/$BR$21</f>
        <v>1.07907870146334</v>
      </c>
      <c r="K38" s="30">
        <f>K21/$BS$21</f>
        <v>1.1739717064539</v>
      </c>
      <c r="L38" s="30">
        <f>L21/$BT$21</f>
        <v>1.35545628776628</v>
      </c>
      <c r="M38" s="26">
        <f>M21/$BU$21</f>
        <v>1.25754512074657</v>
      </c>
      <c r="N38" s="30">
        <f>N21/$BR$21</f>
        <v>0.828635317877571</v>
      </c>
      <c r="O38" s="30">
        <f>O21/$BS$21</f>
        <v>0.877404807336134</v>
      </c>
      <c r="P38" s="30">
        <f>P21/$BT$21</f>
        <v>0.71354745897031</v>
      </c>
      <c r="Q38" s="26">
        <f>Q21/$BU$21</f>
        <v>1.05822654598689</v>
      </c>
      <c r="R38" s="30">
        <f>R21/$BR$21</f>
        <v>1.12115283094118</v>
      </c>
      <c r="S38" s="30">
        <f>S21/$BS$21</f>
        <v>0.970658337221938</v>
      </c>
      <c r="T38" s="30">
        <f>T21/$BT$21</f>
        <v>0.80117178340324</v>
      </c>
      <c r="U38" s="26">
        <f>U21/$BU$21</f>
        <v>1.02069205843811</v>
      </c>
      <c r="V38" s="30">
        <f>V21/$BR$21</f>
        <v>1.21594928411249</v>
      </c>
      <c r="W38" s="30">
        <f>W21/$BS$21</f>
        <v>1.02421098517745</v>
      </c>
      <c r="X38" s="30">
        <f>X21/$BT$21</f>
        <v>1.15198086892757</v>
      </c>
      <c r="Y38" s="26">
        <f>Y21/$BU$21</f>
        <v>1.07147330956755</v>
      </c>
      <c r="Z38" s="30">
        <f>Z21/$BR$21</f>
        <v>1.14075232160436</v>
      </c>
      <c r="AA38" s="30">
        <f>AA21/$BS$21</f>
        <v>1.62378959870979</v>
      </c>
      <c r="AB38" s="30">
        <f>AB21/$BT$21</f>
        <v>1.38518826854782</v>
      </c>
      <c r="AC38" s="26">
        <f>AC21/$BU$21</f>
        <v>1.4519650567137</v>
      </c>
      <c r="AD38" s="30">
        <f>AD21/$BR$21</f>
        <v>1.46933209029056</v>
      </c>
      <c r="AE38" s="30">
        <f>AE21/$BS$21</f>
        <v>1.28387427319096</v>
      </c>
      <c r="AF38" s="30">
        <f>AF21/$BT$21</f>
        <v>0.681091078716422</v>
      </c>
      <c r="AG38" s="26">
        <f>AG21/$BU$21</f>
        <v>1.39460804844841</v>
      </c>
      <c r="AH38" s="30">
        <f>AH21/$BR$21</f>
        <v>1.46933209029056</v>
      </c>
      <c r="AI38" s="30">
        <f>AI21/$BS$21</f>
        <v>1.25278129030963</v>
      </c>
      <c r="AJ38" s="30">
        <f>AJ21/$BT$21</f>
        <v>1.05634701285202</v>
      </c>
      <c r="AK38" s="26">
        <f>AK21/$BU$21</f>
        <v>1.36092822272281</v>
      </c>
      <c r="AL38" s="30">
        <f>AL21/$BR$21</f>
        <v>1.4736762584431</v>
      </c>
      <c r="AM38" s="30">
        <f>AM21/$BS$21</f>
        <v>1.27677489169019</v>
      </c>
      <c r="AN38" s="30">
        <f>AN21/$BT$21</f>
        <v>1.08380994419064</v>
      </c>
      <c r="AO38" s="26">
        <f>AO21/$BU$21</f>
        <v>1.17769093279791</v>
      </c>
      <c r="AP38" s="30">
        <f>AP21/$BR$21</f>
        <v>1.22425075613859</v>
      </c>
      <c r="AQ38" s="30">
        <f>AQ21/$BS$21</f>
        <v>1.12469277182931</v>
      </c>
      <c r="AR38" s="30">
        <f>AR21/$BT$21</f>
        <v>1.36883212560483</v>
      </c>
      <c r="AS38" s="26">
        <f>AS21/$BU$21</f>
        <v>1.35684199936396</v>
      </c>
      <c r="AT38" s="30">
        <f>AT21/$BR$21</f>
        <v>0.768979452936618</v>
      </c>
      <c r="AU38" s="30">
        <f>AU21/$BS$21</f>
        <v>1.43832854879504</v>
      </c>
      <c r="AV38" s="30">
        <f>AV21/$BT$21</f>
        <v>1.57814626418429</v>
      </c>
      <c r="AW38" s="26">
        <f>AW21/$BU$21</f>
        <v>1.37736968307126</v>
      </c>
      <c r="AX38" s="30">
        <f>AX21/$BR$21</f>
        <v>2.84111789220928</v>
      </c>
      <c r="AY38" s="30">
        <f>AY21/$BS$21</f>
        <v>0.899274924815172</v>
      </c>
      <c r="AZ38" s="30">
        <f>AZ21/$BT$21</f>
        <v>1.75712356248326</v>
      </c>
      <c r="BA38" s="26">
        <f>BA21/$BU$21</f>
        <v>1.8496212822892</v>
      </c>
      <c r="BB38" s="30">
        <f>BB21/$BR$21</f>
        <v>0.6678971103885</v>
      </c>
      <c r="BC38" s="30">
        <f>BC21/$BS$21</f>
        <v>0.504525482883801</v>
      </c>
      <c r="BD38" s="30">
        <f>BD21/$BT$21</f>
        <v>0.487925707227573</v>
      </c>
      <c r="BE38" s="26">
        <f>BE21/$BU$21</f>
        <v>0.824807260521041</v>
      </c>
      <c r="BF38" s="30">
        <f>BF21/$BR$21</f>
        <v>0.425958973382085</v>
      </c>
      <c r="BG38" s="30">
        <f>BG21/$BS$21</f>
        <v>0.817393712350691</v>
      </c>
      <c r="BH38" s="30">
        <f>BH21/$BT$21</f>
        <v>0.552908900141063</v>
      </c>
      <c r="BI38" s="26">
        <f>BI21/$BU$21</f>
        <v>0.545557879364961</v>
      </c>
      <c r="BJ38" s="30">
        <f>BJ21/$BR$21</f>
        <v>1.18193392353566</v>
      </c>
      <c r="BK38" s="30">
        <f>BK21/$BS$21</f>
        <v>0.88309133096293</v>
      </c>
      <c r="BL38" s="30">
        <f>BL21/$BT$21</f>
        <v>0.726507630395</v>
      </c>
      <c r="BM38" s="26">
        <f>BM21/$BU$21</f>
        <v>0.729042627222871</v>
      </c>
      <c r="BN38" s="30">
        <f>BN21/$BR$21</f>
        <v>1.14389654532596</v>
      </c>
      <c r="BO38" s="30">
        <f>BO21/$BS$21</f>
        <v>1.18368021481116</v>
      </c>
      <c r="BP38" s="30">
        <f>BP21/$BT$21</f>
        <v>1.17821579903199</v>
      </c>
      <c r="BQ38" s="26">
        <f>BQ21/$BU$21</f>
        <v>1.23987327639189</v>
      </c>
      <c r="BR38" s="30">
        <f>BV21/$BR$21</f>
        <v>3.4177430691029</v>
      </c>
      <c r="BS38" s="30">
        <f>BW21/$BS$21</f>
        <v>1.30894820109394</v>
      </c>
      <c r="BT38" s="30">
        <f>BX21/$BT$21</f>
        <v>1.43784358554759</v>
      </c>
      <c r="BU38" s="26">
        <f>BY21/$BU$21</f>
        <v>1.41856868582928</v>
      </c>
      <c r="BV38" s="30">
        <f>BZ21/$BR$21</f>
        <v>1.24792646870518</v>
      </c>
      <c r="BW38" s="30">
        <f>CA21/$BS$21</f>
        <v>1.40785996491629</v>
      </c>
      <c r="BX38" s="30">
        <f>CB21/$BT$21</f>
        <v>1.20098301459034</v>
      </c>
      <c r="BY38" s="26">
        <f>CC21/$BU$21</f>
        <v>0.992119122531532</v>
      </c>
      <c r="BZ38" s="30"/>
      <c r="CA38" s="30">
        <f>CE21/$BS$21</f>
        <v>0.532868351370943</v>
      </c>
      <c r="CB38" s="30">
        <f>CF21/$BT$21</f>
        <v>0.418722117648892</v>
      </c>
      <c r="CC38" s="26">
        <f>CG21/$BU$21</f>
        <v>0.342260611602595</v>
      </c>
      <c r="CD38" s="30">
        <f>CH21/$BR$21</f>
        <v>1.59645477387352</v>
      </c>
      <c r="CE38" s="30">
        <f>CI21/$BS$21</f>
        <v>1.61455203262028</v>
      </c>
      <c r="CF38" s="30">
        <f>CJ21/$BT$21</f>
        <v>1.74688569891418</v>
      </c>
      <c r="CG38" s="26">
        <f>CK21/$BU$21</f>
        <v>1.2050344542367</v>
      </c>
    </row>
    <row r="39" spans="1:85">
      <c r="A39" s="25" t="s">
        <v>30</v>
      </c>
      <c r="B39" s="25">
        <f t="shared" ref="B39:B48" si="59">B22/BR22</f>
        <v>0.99722719273513</v>
      </c>
      <c r="C39" s="30">
        <f>C22/$BS$22</f>
        <v>1.00956763586644</v>
      </c>
      <c r="D39" s="30">
        <f t="shared" si="57"/>
        <v>1.03859423560942</v>
      </c>
      <c r="E39" s="26">
        <f>E22/$BU$22</f>
        <v>1.05700204386499</v>
      </c>
      <c r="F39" s="30">
        <f t="shared" si="58"/>
        <v>1.13601249676517</v>
      </c>
      <c r="G39" s="30">
        <f>G22/$BS$22</f>
        <v>1.38228530561047</v>
      </c>
      <c r="H39" s="30"/>
      <c r="I39" s="26">
        <f>I22/$BU$22</f>
        <v>1.0428536948794</v>
      </c>
      <c r="J39" s="30">
        <f>J22/$BR$22</f>
        <v>1.03145278280559</v>
      </c>
      <c r="K39" s="30">
        <f>K22/$BS$22</f>
        <v>1.27620129499641</v>
      </c>
      <c r="L39" s="30">
        <f>L22/$BT$22</f>
        <v>1.87368368665921</v>
      </c>
      <c r="M39" s="26">
        <f>M22/$BU$22</f>
        <v>1.19315310838979</v>
      </c>
      <c r="N39" s="30">
        <f>N22/$BR$22</f>
        <v>0.860319611034515</v>
      </c>
      <c r="O39" s="30">
        <f>O22/$BS$22</f>
        <v>1.03874429558536</v>
      </c>
      <c r="P39" s="30">
        <f>P22/$BT$22</f>
        <v>0.786892737390056</v>
      </c>
      <c r="Q39" s="26">
        <f>Q22/$BU$22</f>
        <v>1.04104619230354</v>
      </c>
      <c r="R39" s="30">
        <f>R22/$BR$22</f>
        <v>1.08499363702475</v>
      </c>
      <c r="S39" s="30">
        <f>S22/$BS$22</f>
        <v>1.0994179946469</v>
      </c>
      <c r="T39" s="30">
        <f>T22/$BT$22</f>
        <v>0.883357461357871</v>
      </c>
      <c r="U39" s="26">
        <f>U22/$BU$22</f>
        <v>0.928093063201132</v>
      </c>
      <c r="V39" s="30">
        <f>V22/$BR$22</f>
        <v>1.11489593154475</v>
      </c>
      <c r="W39" s="30">
        <f>W22/$BS$22</f>
        <v>0.91678082547334</v>
      </c>
      <c r="X39" s="30">
        <f>X22/$BT$22</f>
        <v>1.13111162052737</v>
      </c>
      <c r="Y39" s="26">
        <f>Y22/$BU$22</f>
        <v>1.04043131349514</v>
      </c>
      <c r="Z39" s="30">
        <f>Z22/$BR$22</f>
        <v>1.26479829511004</v>
      </c>
      <c r="AA39" s="30">
        <f>AA22/$BS$22</f>
        <v>1.88572276404582</v>
      </c>
      <c r="AB39" s="30">
        <f>AB22/$BT$22</f>
        <v>1.59048449278083</v>
      </c>
      <c r="AC39" s="26">
        <f>AC22/$BU$22</f>
        <v>1.38261610882121</v>
      </c>
      <c r="AD39" s="30">
        <f>AD22/$BR$22</f>
        <v>2.4426636452098</v>
      </c>
      <c r="AE39" s="30">
        <f>AE22/$BS$22</f>
        <v>2.11634135517319</v>
      </c>
      <c r="AF39" s="30">
        <f>AF22/$BT$22</f>
        <v>1.62327590388003</v>
      </c>
      <c r="AG39" s="26">
        <f>AG22/$BU$22</f>
        <v>1.5723477110119</v>
      </c>
      <c r="AH39" s="30">
        <f>AH22/$BR$22</f>
        <v>2.4426636452098</v>
      </c>
      <c r="AI39" s="30">
        <f>AI22/$BS$22</f>
        <v>1.23191385863056</v>
      </c>
      <c r="AJ39" s="30">
        <f>AJ22/$BT$22</f>
        <v>1.54199427055756</v>
      </c>
      <c r="AK39" s="26">
        <f>AK22/$BU$22</f>
        <v>1.69207547287784</v>
      </c>
      <c r="AL39" s="30">
        <f>AL22/$BR$22</f>
        <v>1.19154885198114</v>
      </c>
      <c r="AM39" s="30">
        <f>AM22/$BS$22</f>
        <v>1.28304991503165</v>
      </c>
      <c r="AN39" s="30">
        <f>AN22/$BT$22</f>
        <v>1.09732363745423</v>
      </c>
      <c r="AO39" s="26">
        <f>AO22/$BU$22</f>
        <v>1.15364314435673</v>
      </c>
      <c r="AP39" s="30">
        <f>AP22/$BR$22</f>
        <v>1.38235205788329</v>
      </c>
      <c r="AQ39" s="30">
        <f>AQ22/$BS$22</f>
        <v>1.18392835082759</v>
      </c>
      <c r="AR39" s="30">
        <f>AR22/$BT$22</f>
        <v>1.20446605024369</v>
      </c>
      <c r="AS39" s="26">
        <f>AS22/$BU$22</f>
        <v>1.24932479914701</v>
      </c>
      <c r="AT39" s="30">
        <f>AT22/$BR$22</f>
        <v>0.901394599937792</v>
      </c>
      <c r="AU39" s="30">
        <f>AU22/$BS$22</f>
        <v>1.20683608190784</v>
      </c>
      <c r="AV39" s="30">
        <f>AV22/$BT$22</f>
        <v>1.02055280788019</v>
      </c>
      <c r="AW39" s="26">
        <f>AW22/$BU$22</f>
        <v>1.66898113171948</v>
      </c>
      <c r="AX39" s="30">
        <f>AX22/$BR$22</f>
        <v>1.47455524274805</v>
      </c>
      <c r="AY39" s="30">
        <f>AY22/$BS$22</f>
        <v>1.37612031191501</v>
      </c>
      <c r="AZ39" s="30">
        <f>AZ22/$BT$22</f>
        <v>1.8230446241369</v>
      </c>
      <c r="BA39" s="26">
        <f>BA22/$BU$22</f>
        <v>1.46908899676275</v>
      </c>
      <c r="BB39" s="30">
        <f>BB22/$BR$22</f>
        <v>0.492041949528769</v>
      </c>
      <c r="BC39" s="30">
        <f>BC22/$BS$22</f>
        <v>0.502476908255195</v>
      </c>
      <c r="BD39" s="30">
        <f>BD22/$BT$22</f>
        <v>0.384106685297303</v>
      </c>
      <c r="BE39" s="26">
        <f>BE22/$BU$22</f>
        <v>0.972931219944329</v>
      </c>
      <c r="BF39" s="30">
        <f>BF22/$BR$22</f>
        <v>0.542602076949427</v>
      </c>
      <c r="BG39" s="30">
        <f>BG22/$BS$22</f>
        <v>1.11280017526143</v>
      </c>
      <c r="BH39" s="30">
        <f>BH22/$BT$22</f>
        <v>0.689434442236707</v>
      </c>
      <c r="BI39" s="26">
        <f>BI22/$BU$22</f>
        <v>0.69530184489785</v>
      </c>
      <c r="BJ39" s="30">
        <f>BJ22/$BR$22</f>
        <v>0.871270170889281</v>
      </c>
      <c r="BK39" s="30">
        <f>BK22/$BS$22</f>
        <v>0.838341865065585</v>
      </c>
      <c r="BL39" s="30">
        <f>BL22/$BT$22</f>
        <v>0.663784199522813</v>
      </c>
      <c r="BM39" s="26">
        <f>BM22/$BU$22</f>
        <v>0.928902325748471</v>
      </c>
      <c r="BN39" s="30">
        <f>BN22/$BR$22</f>
        <v>0.965923987372563</v>
      </c>
      <c r="BO39" s="30">
        <f>BO22/$BS$22</f>
        <v>1.08934832543567</v>
      </c>
      <c r="BP39" s="30">
        <f>BP22/$BT$22</f>
        <v>0.99079235857805</v>
      </c>
      <c r="BQ39" s="26">
        <f>BQ22/$BU$22</f>
        <v>1.15556868003755</v>
      </c>
      <c r="BR39" s="30">
        <f>BV22/$BR$22</f>
        <v>0.906849563094079</v>
      </c>
      <c r="BS39" s="30">
        <f>BW22/$BS$22</f>
        <v>0.682669470791162</v>
      </c>
      <c r="BT39" s="30">
        <f>BX22/$BT$22</f>
        <v>0.946432598778886</v>
      </c>
      <c r="BU39" s="26">
        <f>BY22/$BU$22</f>
        <v>0.903552749315168</v>
      </c>
      <c r="BV39" s="30">
        <f>BZ22/$BR$22</f>
        <v>1.26027429511928</v>
      </c>
      <c r="BW39" s="30">
        <f>CA22/$BS$22</f>
        <v>1.79985546561761</v>
      </c>
      <c r="BX39" s="30">
        <f>CB22/$BT$22</f>
        <v>0.854494233976956</v>
      </c>
      <c r="BY39" s="26">
        <f>CC22/$BU$22</f>
        <v>1.30360453139855</v>
      </c>
      <c r="BZ39" s="30"/>
      <c r="CA39" s="30">
        <f>CE22/$BS$22</f>
        <v>0.737339405112798</v>
      </c>
      <c r="CB39" s="30">
        <f>CF22/$BT$22</f>
        <v>0.424005543964163</v>
      </c>
      <c r="CC39" s="26">
        <f>CG22/$BU$22</f>
        <v>0.220604961616969</v>
      </c>
      <c r="CD39" s="30">
        <f>CH22/$BR$22</f>
        <v>1.35279283943908</v>
      </c>
      <c r="CE39" s="30">
        <f>CI22/$BS$22</f>
        <v>1.85944553510587</v>
      </c>
      <c r="CF39" s="30">
        <f>CJ22/$BT$22</f>
        <v>1.13701872119225</v>
      </c>
      <c r="CG39" s="26">
        <f>CK22/$BU$22</f>
        <v>2.03534133361818</v>
      </c>
    </row>
    <row r="40" spans="1:85">
      <c r="A40" s="25" t="s">
        <v>31</v>
      </c>
      <c r="B40" s="25">
        <f t="shared" si="59"/>
        <v>1.09259517884422</v>
      </c>
      <c r="C40" s="30">
        <f>C23/$BS$23</f>
        <v>0.968746304303226</v>
      </c>
      <c r="D40" s="30">
        <f t="shared" si="57"/>
        <v>0.99673336918846</v>
      </c>
      <c r="E40" s="26">
        <f>E23/$BU$23</f>
        <v>0.968886565288563</v>
      </c>
      <c r="F40" s="30">
        <f t="shared" si="58"/>
        <v>1.28314192918729</v>
      </c>
      <c r="G40" s="30">
        <f>G23/$BS$23</f>
        <v>1.14995618298292</v>
      </c>
      <c r="H40" s="30"/>
      <c r="I40" s="26">
        <f>I23/$BU$23</f>
        <v>1.22320294344253</v>
      </c>
      <c r="J40" s="30">
        <f>J23/$BR$23</f>
        <v>1.23627192122636</v>
      </c>
      <c r="K40" s="30">
        <f>K23/$BS$23</f>
        <v>1.19078771583845</v>
      </c>
      <c r="L40" s="30">
        <f>L23/$BT$23</f>
        <v>1.77368495538068</v>
      </c>
      <c r="M40" s="26">
        <f>M23/$BU$23</f>
        <v>1.17762583048353</v>
      </c>
      <c r="N40" s="30">
        <f>N23/$BR$23</f>
        <v>1.05153732237547</v>
      </c>
      <c r="O40" s="30">
        <f>O23/$BS$23</f>
        <v>0.968129680670079</v>
      </c>
      <c r="P40" s="30">
        <f>P23/$BT$23</f>
        <v>0.926976787446831</v>
      </c>
      <c r="Q40" s="26">
        <f>Q23/$BU$23</f>
        <v>1.20781770676214</v>
      </c>
      <c r="R40" s="30">
        <f>R23/$BR$23</f>
        <v>1.02023119091865</v>
      </c>
      <c r="S40" s="30">
        <f>S23/$BS$23</f>
        <v>0.88548242622948</v>
      </c>
      <c r="T40" s="30">
        <f>T23/$BT$23</f>
        <v>1.07039203288378</v>
      </c>
      <c r="U40" s="26">
        <f>U23/$BU$23</f>
        <v>1.09425263076372</v>
      </c>
      <c r="V40" s="30">
        <f>V23/$BR$23</f>
        <v>1.08523223623438</v>
      </c>
      <c r="W40" s="30">
        <f>W23/$BS$23</f>
        <v>0.951990994534136</v>
      </c>
      <c r="X40" s="30">
        <f>X23/$BT$23</f>
        <v>1.00804733870374</v>
      </c>
      <c r="Y40" s="26">
        <f>Y23/$BU$23</f>
        <v>1.07160730662147</v>
      </c>
      <c r="Z40" s="30">
        <f>Z23/$BR$23</f>
        <v>1.40579297638492</v>
      </c>
      <c r="AA40" s="30">
        <f>AA23/$BS$23</f>
        <v>1.44143521430431</v>
      </c>
      <c r="AB40" s="30">
        <f>AB23/$BT$23</f>
        <v>1.58651994719261</v>
      </c>
      <c r="AC40" s="26">
        <f>AC23/$BU$23</f>
        <v>1.33405128485598</v>
      </c>
      <c r="AD40" s="30">
        <f>AD23/$BR$23</f>
        <v>2.65525700320656</v>
      </c>
      <c r="AE40" s="30">
        <f>AE23/$BS$23</f>
        <v>2.2215480128574</v>
      </c>
      <c r="AF40" s="30">
        <f>AF23/$BT$23</f>
        <v>1.85436199839604</v>
      </c>
      <c r="AG40" s="26">
        <f>AG23/$BU$23</f>
        <v>1.68268124422083</v>
      </c>
      <c r="AH40" s="30">
        <f>AH23/$BR$23</f>
        <v>2.65525700320656</v>
      </c>
      <c r="AI40" s="30">
        <f>AI23/$BS$23</f>
        <v>1.58871812756647</v>
      </c>
      <c r="AJ40" s="30">
        <f>AJ23/$BT$23</f>
        <v>2.40370947590664</v>
      </c>
      <c r="AK40" s="26">
        <f>AK23/$BU$23</f>
        <v>1.67168015428062</v>
      </c>
      <c r="AL40" s="30">
        <f>AL23/$BR$23</f>
        <v>0.783188800920108</v>
      </c>
      <c r="AM40" s="30">
        <f>AM23/$BS$23</f>
        <v>1.24704045815486</v>
      </c>
      <c r="AN40" s="30">
        <f>AN23/$BT$23</f>
        <v>1.10907583202435</v>
      </c>
      <c r="AO40" s="26">
        <f>AO23/$BU$23</f>
        <v>1.02169645372109</v>
      </c>
      <c r="AP40" s="30">
        <f>AP23/$BR$23</f>
        <v>2.13014524819263</v>
      </c>
      <c r="AQ40" s="30">
        <f>AQ23/$BS$23</f>
        <v>1.21380735089295</v>
      </c>
      <c r="AR40" s="30">
        <f>AR23/$BT$23</f>
        <v>1.34470935982877</v>
      </c>
      <c r="AS40" s="26">
        <f>AS23/$BU$23</f>
        <v>1.25564314952813</v>
      </c>
      <c r="AT40" s="30">
        <f>AT23/$BR$23</f>
        <v>1.21978978721949</v>
      </c>
      <c r="AU40" s="30">
        <f>AU23/$BS$23</f>
        <v>1.3456756413438</v>
      </c>
      <c r="AV40" s="30">
        <f>AV23/$BT$23</f>
        <v>1.64609105055578</v>
      </c>
      <c r="AW40" s="26">
        <f>AW23/$BU$23</f>
        <v>1.46652376487666</v>
      </c>
      <c r="AX40" s="30">
        <f>AX23/$BR$23</f>
        <v>1.35631662801531</v>
      </c>
      <c r="AY40" s="30">
        <f>AY23/$BS$23</f>
        <v>1.1591747389054</v>
      </c>
      <c r="AZ40" s="30">
        <f>AZ23/$BT$23</f>
        <v>1.4854245019634</v>
      </c>
      <c r="BA40" s="26">
        <f>BA23/$BU$23</f>
        <v>1.7662445386254</v>
      </c>
      <c r="BB40" s="30">
        <f>BB23/$BR$23</f>
        <v>0.520299822159113</v>
      </c>
      <c r="BC40" s="30">
        <f>BC23/$BS$23</f>
        <v>0.554792556799457</v>
      </c>
      <c r="BD40" s="30">
        <f>BD23/$BT$23</f>
        <v>0.631794839858132</v>
      </c>
      <c r="BE40" s="26">
        <f>BE23/$BU$23</f>
        <v>0.828941867102506</v>
      </c>
      <c r="BF40" s="30">
        <f>BF23/$BR$23</f>
        <v>0.566792708285023</v>
      </c>
      <c r="BG40" s="30">
        <f>BG23/$BS$23</f>
        <v>1.04284561338946</v>
      </c>
      <c r="BH40" s="30">
        <f>BH23/$BT$23</f>
        <v>0.860087080269174</v>
      </c>
      <c r="BI40" s="26">
        <f>BI23/$BU$23</f>
        <v>0.655006706858185</v>
      </c>
      <c r="BJ40" s="30">
        <f>BJ23/$BR$23</f>
        <v>0.952209155606275</v>
      </c>
      <c r="BK40" s="30">
        <f>BK23/$BS$23</f>
        <v>0.768169530252619</v>
      </c>
      <c r="BL40" s="30">
        <f>BL23/$BT$23</f>
        <v>0.899555107705723</v>
      </c>
      <c r="BM40" s="26">
        <f>BM23/$BU$23</f>
        <v>0.923621414370155</v>
      </c>
      <c r="BN40" s="30">
        <f>BN23/$BR$23</f>
        <v>0.95453027783122</v>
      </c>
      <c r="BO40" s="30">
        <f>BO23/$BS$23</f>
        <v>1.1087259885096</v>
      </c>
      <c r="BP40" s="30">
        <f>BP23/$BT$23</f>
        <v>1.07117832357296</v>
      </c>
      <c r="BQ40" s="26">
        <f>BQ23/$BU$23</f>
        <v>1.06115884352441</v>
      </c>
      <c r="BR40" s="30">
        <f>BV23/$BR$23</f>
        <v>0.712146742094781</v>
      </c>
      <c r="BS40" s="30">
        <f>BW23/$BS$23</f>
        <v>0.960260684943017</v>
      </c>
      <c r="BT40" s="30">
        <f>BX23/$BT$23</f>
        <v>0.768288682750662</v>
      </c>
      <c r="BU40" s="26">
        <f>BY23/$BU$23</f>
        <v>0.683629480592904</v>
      </c>
      <c r="BV40" s="30">
        <f>BZ23/$BR$23</f>
        <v>1.34170111142638</v>
      </c>
      <c r="BW40" s="30">
        <f>CA23/$BS$23</f>
        <v>1.50135491388085</v>
      </c>
      <c r="BX40" s="30">
        <f>CB23/$BT$23</f>
        <v>1.3064230956287</v>
      </c>
      <c r="BY40" s="26">
        <f>CC23/$BU$23</f>
        <v>1.49273278330731</v>
      </c>
      <c r="BZ40" s="30"/>
      <c r="CA40" s="30">
        <f>CE23/$BS$23</f>
        <v>0.743157287401285</v>
      </c>
      <c r="CB40" s="30">
        <f>CF23/$BT$23</f>
        <v>0.335033188617535</v>
      </c>
      <c r="CC40" s="26">
        <f>CG23/$BU$23</f>
        <v>0.183699587995498</v>
      </c>
      <c r="CD40" s="30">
        <f>CH23/$BR$23</f>
        <v>1.46290156366939</v>
      </c>
      <c r="CE40" s="30">
        <f>CI23/$BS$23</f>
        <v>1.49615885297867</v>
      </c>
      <c r="CF40" s="30">
        <f>CJ23/$BT$23</f>
        <v>1.45694963844267</v>
      </c>
      <c r="CG40" s="26">
        <f>CK23/$BU$23</f>
        <v>2.27459726027037</v>
      </c>
    </row>
    <row r="41" spans="1:85">
      <c r="A41" s="25" t="s">
        <v>32</v>
      </c>
      <c r="B41" s="25">
        <f t="shared" si="59"/>
        <v>1.09111348204826</v>
      </c>
      <c r="C41" s="30">
        <f>C24/$BS$24</f>
        <v>1.06142186402763</v>
      </c>
      <c r="D41" s="30">
        <f t="shared" si="57"/>
        <v>0.830364927071808</v>
      </c>
      <c r="E41" s="26">
        <f>E24/$BU$24</f>
        <v>1.00111830487364</v>
      </c>
      <c r="F41" s="30">
        <f t="shared" si="58"/>
        <v>1.70029256086146</v>
      </c>
      <c r="G41" s="30">
        <f>G24/$BS$24</f>
        <v>1.12608307055949</v>
      </c>
      <c r="H41" s="30"/>
      <c r="I41" s="26">
        <f>I24/$BU$24</f>
        <v>1.16970995688728</v>
      </c>
      <c r="J41" s="30">
        <f>J24/$BR$24</f>
        <v>1.07998775809632</v>
      </c>
      <c r="K41" s="30">
        <f>K24/$BS$24</f>
        <v>1.32799261015364</v>
      </c>
      <c r="L41" s="30">
        <f>L24/$BT$24</f>
        <v>1.43093164029394</v>
      </c>
      <c r="M41" s="26">
        <f>M24/$BU$24</f>
        <v>1.16781497087212</v>
      </c>
      <c r="N41" s="30">
        <f>N24/$BR$24</f>
        <v>0.986274039108489</v>
      </c>
      <c r="O41" s="30">
        <f>O24/$BS$24</f>
        <v>0.939614278057092</v>
      </c>
      <c r="P41" s="30">
        <f>P24/$BT$24</f>
        <v>0.834631500342216</v>
      </c>
      <c r="Q41" s="26">
        <f>Q24/$BU$24</f>
        <v>0.970674536470732</v>
      </c>
      <c r="R41" s="30">
        <f>R24/$BR$24</f>
        <v>1.17428542739064</v>
      </c>
      <c r="S41" s="30">
        <f>S24/$BS$24</f>
        <v>0.783979748269132</v>
      </c>
      <c r="T41" s="30">
        <f>T24/$BT$24</f>
        <v>1.26669735839102</v>
      </c>
      <c r="U41" s="26">
        <f>U24/$BU$24</f>
        <v>1.04312187377223</v>
      </c>
      <c r="V41" s="30">
        <f>V24/$BR$24</f>
        <v>0.981700104903485</v>
      </c>
      <c r="W41" s="30">
        <f>W24/$BS$24</f>
        <v>0.834465530587753</v>
      </c>
      <c r="X41" s="30">
        <f>X24/$BT$24</f>
        <v>0.978203916418274</v>
      </c>
      <c r="Y41" s="26">
        <f>Y24/$BU$24</f>
        <v>1.04042089796998</v>
      </c>
      <c r="Z41" s="30">
        <f>Z24/$BR$24</f>
        <v>1.08007591203885</v>
      </c>
      <c r="AA41" s="30">
        <f>AA24/$BS$24</f>
        <v>1.47238149898196</v>
      </c>
      <c r="AB41" s="30">
        <f>AB24/$BT$24</f>
        <v>1.73156425219463</v>
      </c>
      <c r="AC41" s="26">
        <f>AC24/$BU$24</f>
        <v>1.30119609854159</v>
      </c>
      <c r="AD41" s="30">
        <f>AD24/$BR$24</f>
        <v>1.95281231112882</v>
      </c>
      <c r="AE41" s="30">
        <f>AE24/$BS$24</f>
        <v>1.61220223610941</v>
      </c>
      <c r="AF41" s="30">
        <f>AF24/$BT$24</f>
        <v>1.61723345325865</v>
      </c>
      <c r="AG41" s="26">
        <f>AG24/$BU$24</f>
        <v>1.50881501575541</v>
      </c>
      <c r="AH41" s="30">
        <f>AH24/$BR$24</f>
        <v>1.95281231112882</v>
      </c>
      <c r="AI41" s="30">
        <f>AI24/$BS$24</f>
        <v>1.38624183871196</v>
      </c>
      <c r="AJ41" s="30">
        <f>AJ24/$BT$24</f>
        <v>1.86860415398823</v>
      </c>
      <c r="AK41" s="26">
        <f>AK24/$BU$24</f>
        <v>1.49617296078956</v>
      </c>
      <c r="AL41" s="30">
        <f>AL24/$BR$24</f>
        <v>1.01625738164149</v>
      </c>
      <c r="AM41" s="30">
        <f>AM24/$BS$24</f>
        <v>1.15327232096553</v>
      </c>
      <c r="AN41" s="30">
        <f>AN24/$BT$24</f>
        <v>0.854444307996269</v>
      </c>
      <c r="AO41" s="26">
        <f>AO24/$BU$24</f>
        <v>0.953125554238105</v>
      </c>
      <c r="AP41" s="30">
        <f>AP24/$BR$24</f>
        <v>1.48255098932962</v>
      </c>
      <c r="AQ41" s="30">
        <f>AQ24/$BS$24</f>
        <v>1.04416384645203</v>
      </c>
      <c r="AR41" s="30">
        <f>AR24/$BT$24</f>
        <v>1.27686960788644</v>
      </c>
      <c r="AS41" s="26">
        <f>AS24/$BU$24</f>
        <v>1.2130550401126</v>
      </c>
      <c r="AT41" s="30">
        <f>AT24/$BR$24</f>
        <v>1.30518807927418</v>
      </c>
      <c r="AU41" s="30">
        <f>AU24/$BS$24</f>
        <v>1.0808326903721</v>
      </c>
      <c r="AV41" s="30">
        <f>AV24/$BT$24</f>
        <v>1.72744380054088</v>
      </c>
      <c r="AW41" s="26">
        <f>AW24/$BU$24</f>
        <v>1.65528866897041</v>
      </c>
      <c r="AX41" s="30">
        <f>AX24/$BR$24</f>
        <v>0.635555785782717</v>
      </c>
      <c r="AY41" s="30">
        <f>AY24/$BS$24</f>
        <v>1.09382956473794</v>
      </c>
      <c r="AZ41" s="30">
        <f>AZ24/$BT$24</f>
        <v>1.78594787512906</v>
      </c>
      <c r="BA41" s="26">
        <f>BA24/$BU$24</f>
        <v>1.7299117398561</v>
      </c>
      <c r="BB41" s="30">
        <f>BB24/$BR$24</f>
        <v>0.412340527564369</v>
      </c>
      <c r="BC41" s="30">
        <f>BC24/$BS$24</f>
        <v>0.332496109663544</v>
      </c>
      <c r="BD41" s="30">
        <f>BD24/$BT$24</f>
        <v>0.512047953284378</v>
      </c>
      <c r="BE41" s="26">
        <f>BE24/$BU$24</f>
        <v>0.81182605959273</v>
      </c>
      <c r="BF41" s="30">
        <f>BF24/$BR$24</f>
        <v>0.383938870807184</v>
      </c>
      <c r="BG41" s="30">
        <f>BG24/$BS$24</f>
        <v>0.980987771473594</v>
      </c>
      <c r="BH41" s="30">
        <f>BH24/$BT$24</f>
        <v>0.684930998560188</v>
      </c>
      <c r="BI41" s="26">
        <f>BI24/$BU$24</f>
        <v>0.853534210418107</v>
      </c>
      <c r="BJ41" s="30">
        <f>BJ24/$BR$24</f>
        <v>1.07764141788367</v>
      </c>
      <c r="BK41" s="30">
        <f>BK24/$BS$24</f>
        <v>0.892448415311432</v>
      </c>
      <c r="BL41" s="30">
        <f>BL24/$BT$24</f>
        <v>0.844673872851496</v>
      </c>
      <c r="BM41" s="26">
        <f>BM24/$BU$24</f>
        <v>0.889796106626261</v>
      </c>
      <c r="BN41" s="30">
        <f>BN24/$BR$24</f>
        <v>0.855661645427989</v>
      </c>
      <c r="BO41" s="30">
        <f>BO24/$BS$24</f>
        <v>1.22347233602869</v>
      </c>
      <c r="BP41" s="30">
        <f>BP24/$BT$24</f>
        <v>0.98828104004045</v>
      </c>
      <c r="BQ41" s="26">
        <f>BQ24/$BU$24</f>
        <v>1.06601806240831</v>
      </c>
      <c r="BR41" s="30">
        <f>BV24/$BR$24</f>
        <v>0.999930701154046</v>
      </c>
      <c r="BS41" s="30">
        <f>BW24/$BS$24</f>
        <v>0.801060909623969</v>
      </c>
      <c r="BT41" s="30">
        <f>BX24/$BT$24</f>
        <v>0.914882892593846</v>
      </c>
      <c r="BU41" s="26">
        <f>BY24/$BU$24</f>
        <v>0.921965323712847</v>
      </c>
      <c r="BV41" s="30">
        <f>BZ24/$BR$24</f>
        <v>0.949954308305827</v>
      </c>
      <c r="BW41" s="30">
        <f>CA24/$BS$24</f>
        <v>1.13007163504826</v>
      </c>
      <c r="BX41" s="30">
        <f>CB24/$BT$24</f>
        <v>0.897030963141807</v>
      </c>
      <c r="BY41" s="26">
        <f>CC24/$BU$24</f>
        <v>1.29438556410366</v>
      </c>
      <c r="BZ41" s="30"/>
      <c r="CA41" s="30">
        <f>CE24/$BS$24</f>
        <v>0.495318448423821</v>
      </c>
      <c r="CB41" s="30">
        <f>CF24/$BT$24</f>
        <v>0.496880819014074</v>
      </c>
      <c r="CC41" s="26">
        <f>CG24/$BU$24</f>
        <v>0.165056312319176</v>
      </c>
      <c r="CD41" s="30">
        <f>CH24/$BR$24</f>
        <v>1.2983667619008</v>
      </c>
      <c r="CE41" s="30">
        <f>CI24/$BS$24</f>
        <v>1.40397743538584</v>
      </c>
      <c r="CF41" s="30">
        <f>CJ24/$BT$24</f>
        <v>1.27668208025383</v>
      </c>
      <c r="CG41" s="26">
        <f>CK24/$BU$24</f>
        <v>1.21333337474221</v>
      </c>
    </row>
    <row r="42" spans="1:85">
      <c r="A42" s="25" t="s">
        <v>33</v>
      </c>
      <c r="B42" s="25">
        <f t="shared" si="59"/>
        <v>1.1044915685214</v>
      </c>
      <c r="C42" s="30">
        <f>C25/$BS$25</f>
        <v>1.0061628848505</v>
      </c>
      <c r="D42" s="30">
        <f t="shared" si="57"/>
        <v>1.12554946852526</v>
      </c>
      <c r="E42" s="26">
        <f>E25/$BU$25</f>
        <v>1.14797291378279</v>
      </c>
      <c r="F42" s="30">
        <f t="shared" si="58"/>
        <v>1.13150176395203</v>
      </c>
      <c r="G42" s="30">
        <f>G25/$BS$25</f>
        <v>0.962577480960018</v>
      </c>
      <c r="H42" s="30"/>
      <c r="I42" s="26">
        <f>I25/$BU$25</f>
        <v>1.24625162563021</v>
      </c>
      <c r="J42" s="30">
        <f>J25/$BR$25</f>
        <v>1.19076878255572</v>
      </c>
      <c r="K42" s="30">
        <f>K25/$BS$25</f>
        <v>1.15364192904184</v>
      </c>
      <c r="L42" s="30">
        <f>L25/$BT$25</f>
        <v>1.70799273425901</v>
      </c>
      <c r="M42" s="26">
        <f>M25/$BU$25</f>
        <v>1.1859394223042</v>
      </c>
      <c r="N42" s="30">
        <f>N25/$BR$25</f>
        <v>0.996225309454767</v>
      </c>
      <c r="O42" s="30">
        <f>O25/$BS$25</f>
        <v>1.05452713147714</v>
      </c>
      <c r="P42" s="30">
        <f>P25/$BT$25</f>
        <v>1.01481021719504</v>
      </c>
      <c r="Q42" s="26">
        <f>Q25/$BU$25</f>
        <v>0.970448391747173</v>
      </c>
      <c r="R42" s="30">
        <f>R25/$BR$25</f>
        <v>1.0912582888546</v>
      </c>
      <c r="S42" s="30">
        <f>S25/$BS$25</f>
        <v>0.846145862922295</v>
      </c>
      <c r="T42" s="30">
        <f>T25/$BT$25</f>
        <v>1.24300514381869</v>
      </c>
      <c r="U42" s="26">
        <f>U25/$BU$25</f>
        <v>1.19790905534541</v>
      </c>
      <c r="V42" s="30">
        <f>V25/$BR$25</f>
        <v>1.08074857022448</v>
      </c>
      <c r="W42" s="30">
        <f>W25/$BS$25</f>
        <v>1.02759710242399</v>
      </c>
      <c r="X42" s="30">
        <f>X25/$BT$25</f>
        <v>1.05660930470953</v>
      </c>
      <c r="Y42" s="26">
        <f>Y25/$BU$25</f>
        <v>1.12963943226784</v>
      </c>
      <c r="Z42" s="30">
        <f>Z25/$BR$25</f>
        <v>1.09021292225025</v>
      </c>
      <c r="AA42" s="30">
        <f>AA25/$BS$25</f>
        <v>1.47033801731093</v>
      </c>
      <c r="AB42" s="30">
        <f>AB25/$BT$25</f>
        <v>1.83355100600748</v>
      </c>
      <c r="AC42" s="26">
        <f>AC25/$BU$25</f>
        <v>1.47415437156357</v>
      </c>
      <c r="AD42" s="30">
        <f>AD25/$BR$25</f>
        <v>1.13716639665202</v>
      </c>
      <c r="AE42" s="30">
        <f>AE25/$BS$25</f>
        <v>1.34091966601856</v>
      </c>
      <c r="AF42" s="30">
        <f>AF25/$BT$25</f>
        <v>1.36525377295709</v>
      </c>
      <c r="AG42" s="26">
        <f>AG25/$BU$25</f>
        <v>1.52106415522352</v>
      </c>
      <c r="AH42" s="30">
        <f>AH25/$BR$25</f>
        <v>1.13716639665202</v>
      </c>
      <c r="AI42" s="30">
        <f>AI25/$BS$25</f>
        <v>1.41378469442328</v>
      </c>
      <c r="AJ42" s="30">
        <f>AJ25/$BT$25</f>
        <v>1.70090330740766</v>
      </c>
      <c r="AK42" s="26">
        <f>AK25/$BU$25</f>
        <v>1.90187924561845</v>
      </c>
      <c r="AL42" s="30">
        <f>AL25/$BR$25</f>
        <v>1.08653061916697</v>
      </c>
      <c r="AM42" s="30">
        <f>AM25/$BS$25</f>
        <v>0.893606762416943</v>
      </c>
      <c r="AN42" s="30">
        <f>AN25/$BT$25</f>
        <v>1.1163489681243</v>
      </c>
      <c r="AO42" s="26">
        <f>AO25/$BU$25</f>
        <v>1.1900156727058</v>
      </c>
      <c r="AP42" s="30">
        <f>AP25/$BR$25</f>
        <v>1.8716678697945</v>
      </c>
      <c r="AQ42" s="30">
        <f>AQ25/$BS$25</f>
        <v>0.971757046333866</v>
      </c>
      <c r="AR42" s="30">
        <f>AR25/$BT$25</f>
        <v>1.40811920871298</v>
      </c>
      <c r="AS42" s="26">
        <f>AS25/$BU$25</f>
        <v>1.37910695328862</v>
      </c>
      <c r="AT42" s="30">
        <f>AT25/$BR$25</f>
        <v>1.36571687333315</v>
      </c>
      <c r="AU42" s="30">
        <f>AU25/$BS$25</f>
        <v>1.03840034720325</v>
      </c>
      <c r="AV42" s="30">
        <f>AV25/$BT$25</f>
        <v>1.4729609733836</v>
      </c>
      <c r="AW42" s="26">
        <f>AW25/$BU$25</f>
        <v>1.5431565147575</v>
      </c>
      <c r="AX42" s="30">
        <f>AX25/$BR$25</f>
        <v>1.30453489793803</v>
      </c>
      <c r="AY42" s="30">
        <f>AY25/$BS$25</f>
        <v>1.10559711789982</v>
      </c>
      <c r="AZ42" s="30">
        <f>AZ25/$BT$25</f>
        <v>1.98098583417585</v>
      </c>
      <c r="BA42" s="26">
        <f>BA25/$BU$25</f>
        <v>1.83580104066144</v>
      </c>
      <c r="BB42" s="30">
        <f>BB25/$BR$25</f>
        <v>0.653609694966831</v>
      </c>
      <c r="BC42" s="30">
        <f>BC25/$BS$25</f>
        <v>0.354560015754248</v>
      </c>
      <c r="BD42" s="30">
        <f>BD25/$BT$25</f>
        <v>0.532102245980832</v>
      </c>
      <c r="BE42" s="26">
        <f>BE25/$BU$25</f>
        <v>0.83679966550777</v>
      </c>
      <c r="BF42" s="30">
        <f>BF25/$BR$25</f>
        <v>0.330435210230462</v>
      </c>
      <c r="BG42" s="30">
        <f>BG25/$BS$25</f>
        <v>0.845484970078421</v>
      </c>
      <c r="BH42" s="30">
        <f>BH25/$BT$25</f>
        <v>0.6451939136198</v>
      </c>
      <c r="BI42" s="26">
        <f>BI25/$BU$25</f>
        <v>1.10412987084347</v>
      </c>
      <c r="BJ42" s="30">
        <f>BJ25/$BR$25</f>
        <v>0.950132669079318</v>
      </c>
      <c r="BK42" s="30">
        <f>BK25/$BS$25</f>
        <v>0.776865590693678</v>
      </c>
      <c r="BL42" s="30">
        <f>BL25/$BT$25</f>
        <v>0.864053579228339</v>
      </c>
      <c r="BM42" s="26">
        <f>BM25/$BU$25</f>
        <v>0.744547384187961</v>
      </c>
      <c r="BN42" s="30">
        <f>BN25/$BR$25</f>
        <v>1.09093063202262</v>
      </c>
      <c r="BO42" s="30">
        <f>BO25/$BS$25</f>
        <v>0.993469265656731</v>
      </c>
      <c r="BP42" s="30">
        <f>BP25/$BT$25</f>
        <v>0.937289186457182</v>
      </c>
      <c r="BQ42" s="26">
        <f>BQ25/$BU$25</f>
        <v>1.06263155098797</v>
      </c>
      <c r="BR42" s="30">
        <f>BV25/$BR$25</f>
        <v>1.17482354029243</v>
      </c>
      <c r="BS42" s="30">
        <f>BW25/$BS$25</f>
        <v>0.743362332484175</v>
      </c>
      <c r="BT42" s="30">
        <f>BX25/$BT$25</f>
        <v>1.08543110385856</v>
      </c>
      <c r="BU42" s="26">
        <f>BY25/$BU$25</f>
        <v>1.07679774023052</v>
      </c>
      <c r="BV42" s="30">
        <f>BZ25/$BR$25</f>
        <v>1.1065814661898</v>
      </c>
      <c r="BW42" s="30">
        <f>CA25/$BS$25</f>
        <v>1.06148231629421</v>
      </c>
      <c r="BX42" s="30">
        <f>CB25/$BT$25</f>
        <v>0.886978980931553</v>
      </c>
      <c r="BY42" s="26">
        <f>CC25/$BU$25</f>
        <v>0.928853816162991</v>
      </c>
      <c r="BZ42" s="30"/>
      <c r="CA42" s="30">
        <f>CE25/$BS$25</f>
        <v>0.361007855349119</v>
      </c>
      <c r="CB42" s="30">
        <f>CF25/$BT$25</f>
        <v>1.07966406439798</v>
      </c>
      <c r="CC42" s="26">
        <f>CG25/$BU$25</f>
        <v>0.16412874197903</v>
      </c>
      <c r="CD42" s="30">
        <f>CH25/$BR$25</f>
        <v>1.29877830198142</v>
      </c>
      <c r="CE42" s="30">
        <f>CI25/$BS$25</f>
        <v>1.48365357076658</v>
      </c>
      <c r="CF42" s="30">
        <f>CJ25/$BT$25</f>
        <v>1.17522283128116</v>
      </c>
      <c r="CG42" s="26">
        <f>CK25/$BU$25</f>
        <v>1.0857034954892</v>
      </c>
    </row>
    <row r="43" spans="1:85">
      <c r="A43" s="25" t="s">
        <v>34</v>
      </c>
      <c r="B43" s="25">
        <f t="shared" si="59"/>
        <v>0.892756860289665</v>
      </c>
      <c r="C43" s="30">
        <f>C26/$BS$26</f>
        <v>0.837219478294299</v>
      </c>
      <c r="D43" s="30">
        <f t="shared" si="57"/>
        <v>0.922723573556839</v>
      </c>
      <c r="E43" s="26">
        <f>E26/$BU$26</f>
        <v>0.90426354948427</v>
      </c>
      <c r="F43" s="30">
        <f t="shared" si="58"/>
        <v>0.150006406320279</v>
      </c>
      <c r="G43" s="30">
        <f>G26/$BS$26</f>
        <v>0.652848696344877</v>
      </c>
      <c r="H43" s="30"/>
      <c r="I43" s="26">
        <f>I26/$BU$26</f>
        <v>0.617084989698516</v>
      </c>
      <c r="J43" s="30">
        <f>J26/$BR$26</f>
        <v>0.813715094592851</v>
      </c>
      <c r="K43" s="30">
        <f>K26/$BS$26</f>
        <v>0.539991093239588</v>
      </c>
      <c r="L43" s="30">
        <f>L26/$BT$26</f>
        <v>0.0522923892488568</v>
      </c>
      <c r="M43" s="26">
        <f>M26/$BU$26</f>
        <v>0.527626407504636</v>
      </c>
      <c r="N43" s="30">
        <f>N26/$BR$26</f>
        <v>1.0231510835071</v>
      </c>
      <c r="O43" s="30">
        <f>O26/$BS$26</f>
        <v>1.02398040121322</v>
      </c>
      <c r="P43" s="30">
        <f>P26/$BT$26</f>
        <v>0.930056207246326</v>
      </c>
      <c r="Q43" s="26">
        <f>Q26/$BU$26</f>
        <v>1.13291633635246</v>
      </c>
      <c r="R43" s="30">
        <f>R26/$BR$26</f>
        <v>0.178582391300763</v>
      </c>
      <c r="S43" s="30">
        <f>S26/$BS$26</f>
        <v>0.614777110142742</v>
      </c>
      <c r="T43" s="30">
        <f>T26/$BT$26</f>
        <v>0.283130184135018</v>
      </c>
      <c r="U43" s="26">
        <f>U26/$BU$26</f>
        <v>0.455328434391501</v>
      </c>
      <c r="V43" s="30">
        <f>V26/$BR$26</f>
        <v>0.502579015397219</v>
      </c>
      <c r="W43" s="30">
        <f>W26/$BS$26</f>
        <v>0.436884194059876</v>
      </c>
      <c r="X43" s="30">
        <f>X26/$BT$26</f>
        <v>0.39147634902337</v>
      </c>
      <c r="Y43" s="26">
        <f>Y26/$BU$26</f>
        <v>0.723044799699055</v>
      </c>
      <c r="Z43" s="30">
        <f>Z26/$BR$26</f>
        <v>0.71113137799384</v>
      </c>
      <c r="AA43" s="30">
        <f>AA26/$BS$26</f>
        <v>0.469386918729812</v>
      </c>
      <c r="AB43" s="30">
        <f>AB26/$BT$26</f>
        <v>0.42759771736493</v>
      </c>
      <c r="AC43" s="26">
        <f>AC26/$BU$26</f>
        <v>0.624986494568974</v>
      </c>
      <c r="AD43" s="30">
        <f>AD26/$BR$26</f>
        <v>0.0557503453770311</v>
      </c>
      <c r="AE43" s="30">
        <f>AE26/$BS$26</f>
        <v>0.25565242521759</v>
      </c>
      <c r="AF43" s="30">
        <f>AF26/$BT$26</f>
        <v>0.212399161543447</v>
      </c>
      <c r="AG43" s="26">
        <f>AG26/$BU$26</f>
        <v>0.519757881333592</v>
      </c>
      <c r="AH43" s="30">
        <f>AH26/$BR$26</f>
        <v>0.0557503453770311</v>
      </c>
      <c r="AI43" s="30">
        <f>AI26/$BS$26</f>
        <v>0.424345710750081</v>
      </c>
      <c r="AJ43" s="30">
        <f>AJ26/$BT$26</f>
        <v>0.169680286255036</v>
      </c>
      <c r="AK43" s="26">
        <f>AK26/$BU$26</f>
        <v>0.602955234635405</v>
      </c>
      <c r="AL43" s="30">
        <f>AL26/$BR$26</f>
        <v>1.10788233610263</v>
      </c>
      <c r="AM43" s="30">
        <f>AM26/$BS$26</f>
        <v>0.870643933700484</v>
      </c>
      <c r="AN43" s="30">
        <f>AN26/$BT$26</f>
        <v>0.953849363832261</v>
      </c>
      <c r="AO43" s="26">
        <f>AO26/$BU$26</f>
        <v>0.90983724437652</v>
      </c>
      <c r="AP43" s="30">
        <f>AP26/$BR$26</f>
        <v>0.358284233970848</v>
      </c>
      <c r="AQ43" s="30">
        <f>AQ26/$BS$26</f>
        <v>0.852676475422201</v>
      </c>
      <c r="AR43" s="30">
        <f>AR26/$BT$26</f>
        <v>0.386482166309772</v>
      </c>
      <c r="AS43" s="26">
        <f>AS26/$BU$26</f>
        <v>0.636005120173158</v>
      </c>
      <c r="AT43" s="30">
        <f>AT26/$BR$26</f>
        <v>0.96158124304578</v>
      </c>
      <c r="AU43" s="30">
        <f>AU26/$BS$26</f>
        <v>0.479216017873137</v>
      </c>
      <c r="AV43" s="30">
        <f>AV26/$BT$26</f>
        <v>0.382264205762837</v>
      </c>
      <c r="AW43" s="26">
        <f>AW26/$BU$26</f>
        <v>0.54038895994446</v>
      </c>
      <c r="AX43" s="30">
        <f>AX26/$BR$26</f>
        <v>0.364030789524768</v>
      </c>
      <c r="AY43" s="30">
        <f>AY26/$BS$26</f>
        <v>0.345539482308184</v>
      </c>
      <c r="AZ43" s="30">
        <f>AZ26/$BT$26</f>
        <v>0.272115352106974</v>
      </c>
      <c r="BA43" s="26">
        <f>BA26/$BU$26</f>
        <v>0.310503144129931</v>
      </c>
      <c r="BB43" s="30">
        <f>BB26/$BR$26</f>
        <v>1.57130040188276</v>
      </c>
      <c r="BC43" s="30">
        <f>BC26/$BS$26</f>
        <v>2.31491618406788</v>
      </c>
      <c r="BD43" s="30">
        <f>BD26/$BT$26</f>
        <v>1.17071378420596</v>
      </c>
      <c r="BE43" s="26">
        <f>BE26/$BU$26</f>
        <v>0.92864005815808</v>
      </c>
      <c r="BF43" s="30">
        <f>BF26/$BR$26</f>
        <v>0.365667217024616</v>
      </c>
      <c r="BG43" s="30">
        <f>BG26/$BS$26</f>
        <v>0.619753208386361</v>
      </c>
      <c r="BH43" s="30">
        <f>BH26/$BT$26</f>
        <v>0.652606648705326</v>
      </c>
      <c r="BI43" s="26">
        <f>BI26/$BU$26</f>
        <v>0.586915944189529</v>
      </c>
      <c r="BJ43" s="30">
        <f>BJ26/$BR$26</f>
        <v>1.05649832403067</v>
      </c>
      <c r="BK43" s="30">
        <f>BK26/$BS$26</f>
        <v>1.01002412119478</v>
      </c>
      <c r="BL43" s="30">
        <f>BL26/$BT$26</f>
        <v>1.32621294118949</v>
      </c>
      <c r="BM43" s="26">
        <f>BM26/$BU$26</f>
        <v>1.27148367474107</v>
      </c>
      <c r="BN43" s="30">
        <f>BN26/$BR$26</f>
        <v>1.09908771214488</v>
      </c>
      <c r="BO43" s="30">
        <f>BO26/$BS$26</f>
        <v>0.850529389963123</v>
      </c>
      <c r="BP43" s="30">
        <f>BP26/$BT$26</f>
        <v>1.02875084022755</v>
      </c>
      <c r="BQ43" s="26">
        <f>BQ26/$BU$26</f>
        <v>0.905746843424437</v>
      </c>
      <c r="BR43" s="30">
        <f>BV26/$BR$26</f>
        <v>0.428688805880828</v>
      </c>
      <c r="BS43" s="30">
        <f>BW26/$BS$26</f>
        <v>0.790798211530375</v>
      </c>
      <c r="BT43" s="30">
        <f>BX26/$BT$26</f>
        <v>0.601757708484354</v>
      </c>
      <c r="BU43" s="26">
        <f>BY26/$BU$26</f>
        <v>0.553493075726246</v>
      </c>
      <c r="BV43" s="30">
        <f>BZ26/$BR$26</f>
        <v>0.767304082556885</v>
      </c>
      <c r="BW43" s="30">
        <f>CA26/$BS$26</f>
        <v>0.616428720023502</v>
      </c>
      <c r="BX43" s="30">
        <f>CB26/$BT$26</f>
        <v>0.778306946053836</v>
      </c>
      <c r="BY43" s="26">
        <f>CC26/$BU$26</f>
        <v>0.792604210566632</v>
      </c>
      <c r="BZ43" s="30"/>
      <c r="CA43" s="30">
        <f>CE26/$BS$26</f>
        <v>1.49124088557883</v>
      </c>
      <c r="CB43" s="30">
        <f>CF26/$BT$26</f>
        <v>0.921241036985671</v>
      </c>
      <c r="CC43" s="26">
        <f>CG26/$BU$26</f>
        <v>1.25348512843713</v>
      </c>
      <c r="CD43" s="30">
        <f>CH26/$BR$26</f>
        <v>0.552573072552136</v>
      </c>
      <c r="CE43" s="30">
        <f>CI26/$BS$26</f>
        <v>0.449929748526785</v>
      </c>
      <c r="CF43" s="30">
        <f>CJ26/$BT$26</f>
        <v>0.553887601163481</v>
      </c>
      <c r="CG43" s="26">
        <f>CK26/$BU$26</f>
        <v>0.607326909583155</v>
      </c>
    </row>
    <row r="44" spans="1:85">
      <c r="A44" s="25" t="s">
        <v>35</v>
      </c>
      <c r="B44" s="25">
        <f t="shared" si="59"/>
        <v>0.940588785235082</v>
      </c>
      <c r="C44" s="30">
        <f>C27/$BS$27</f>
        <v>0.850138852368955</v>
      </c>
      <c r="D44" s="30">
        <f t="shared" si="57"/>
        <v>1.03888765199901</v>
      </c>
      <c r="E44" s="26">
        <f>E27/$BU$27</f>
        <v>0.865545334468593</v>
      </c>
      <c r="F44" s="30">
        <f t="shared" si="58"/>
        <v>1.3131797725708</v>
      </c>
      <c r="G44" s="30">
        <f>G27/$BS$27</f>
        <v>0.963462886745957</v>
      </c>
      <c r="H44" s="30"/>
      <c r="I44" s="26">
        <f>I27/$BU$27</f>
        <v>1.22380732180366</v>
      </c>
      <c r="J44" s="30">
        <f>J27/$BR$27</f>
        <v>0.981920533787529</v>
      </c>
      <c r="K44" s="30">
        <f>K27/$BS$27</f>
        <v>1.02497566067876</v>
      </c>
      <c r="L44" s="30">
        <f>L27/$BT$27</f>
        <v>0.647100083434575</v>
      </c>
      <c r="M44" s="26">
        <f>M27/$BU$27</f>
        <v>1.23168096694769</v>
      </c>
      <c r="N44" s="30">
        <f>N27/$BR$27</f>
        <v>1.25066149979918</v>
      </c>
      <c r="O44" s="30">
        <f>O27/$BS$27</f>
        <v>0.976024539093875</v>
      </c>
      <c r="P44" s="30">
        <f>P27/$BT$27</f>
        <v>1.23524753661268</v>
      </c>
      <c r="Q44" s="26">
        <f>Q27/$BU$27</f>
        <v>0.972595246865178</v>
      </c>
      <c r="R44" s="30">
        <f>R27/$BR$27</f>
        <v>0.894254910173987</v>
      </c>
      <c r="S44" s="30">
        <f>S27/$BS$27</f>
        <v>0.991616657481543</v>
      </c>
      <c r="T44" s="30">
        <f>T27/$BT$27</f>
        <v>0.736558012497572</v>
      </c>
      <c r="U44" s="26">
        <f>U27/$BU$27</f>
        <v>1.52760132487556</v>
      </c>
      <c r="V44" s="30">
        <f>V27/$BR$27</f>
        <v>1.13512398217122</v>
      </c>
      <c r="W44" s="30">
        <f>W27/$BS$27</f>
        <v>1.10548633990405</v>
      </c>
      <c r="X44" s="30">
        <f>X27/$BT$27</f>
        <v>0.591859429991476</v>
      </c>
      <c r="Y44" s="26">
        <f>Y27/$BU$27</f>
        <v>1.00645939133297</v>
      </c>
      <c r="Z44" s="30">
        <f>Z27/$BR$27</f>
        <v>1.06793850545069</v>
      </c>
      <c r="AA44" s="30">
        <f>AA27/$BS$27</f>
        <v>0.521519559552359</v>
      </c>
      <c r="AB44" s="30">
        <f>AB27/$BT$27</f>
        <v>0.442856748565915</v>
      </c>
      <c r="AC44" s="26">
        <f>AC27/$BU$27</f>
        <v>0.68854764956391</v>
      </c>
      <c r="AD44" s="30">
        <f>AD27/$BR$27</f>
        <v>0.257768067847198</v>
      </c>
      <c r="AE44" s="30">
        <f>AE27/$BS$27</f>
        <v>0.41255800431334</v>
      </c>
      <c r="AF44" s="30">
        <f>AF27/$BT$27</f>
        <v>0.320878608442019</v>
      </c>
      <c r="AG44" s="26">
        <f>AG27/$BU$27</f>
        <v>0.527115716801441</v>
      </c>
      <c r="AH44" s="30">
        <f>AH27/$BR$27</f>
        <v>0.257768067847198</v>
      </c>
      <c r="AI44" s="30">
        <f>AI27/$BS$27</f>
        <v>0.707854959056403</v>
      </c>
      <c r="AJ44" s="30">
        <f>AJ27/$BT$27</f>
        <v>0.215637434414672</v>
      </c>
      <c r="AK44" s="26">
        <f>AK27/$BU$27</f>
        <v>0.455843266006156</v>
      </c>
      <c r="AL44" s="30">
        <f>AL27/$BR$27</f>
        <v>0.850514424697008</v>
      </c>
      <c r="AM44" s="30">
        <f>AM27/$BS$27</f>
        <v>0.844744374242242</v>
      </c>
      <c r="AN44" s="30">
        <f>AN27/$BT$27</f>
        <v>1.01861543801508</v>
      </c>
      <c r="AO44" s="26">
        <f>AO27/$BU$27</f>
        <v>0.848520341157862</v>
      </c>
      <c r="AP44" s="30">
        <f>AP27/$BR$27</f>
        <v>0.623729896928834</v>
      </c>
      <c r="AQ44" s="30">
        <f>AQ27/$BS$27</f>
        <v>0.911655373932399</v>
      </c>
      <c r="AR44" s="30">
        <f>AR27/$BT$27</f>
        <v>0.745255473130158</v>
      </c>
      <c r="AS44" s="26">
        <f>AS27/$BU$27</f>
        <v>0.853782628553276</v>
      </c>
      <c r="AT44" s="30">
        <f>AT27/$BR$27</f>
        <v>0.984443766055789</v>
      </c>
      <c r="AU44" s="30">
        <f>AU27/$BS$27</f>
        <v>0.931625601632652</v>
      </c>
      <c r="AV44" s="30">
        <f>AV27/$BT$27</f>
        <v>0.522079858498481</v>
      </c>
      <c r="AW44" s="26">
        <f>AW27/$BU$27</f>
        <v>0.448038328093683</v>
      </c>
      <c r="AX44" s="30">
        <f>AX27/$BR$27</f>
        <v>0.750272420016352</v>
      </c>
      <c r="AY44" s="30">
        <f>AY27/$BS$27</f>
        <v>0.43879585658314</v>
      </c>
      <c r="AZ44" s="30">
        <f>AZ27/$BT$27</f>
        <v>0.309111575980966</v>
      </c>
      <c r="BA44" s="26">
        <f>BA27/$BU$27</f>
        <v>0.547144247874997</v>
      </c>
      <c r="BB44" s="30">
        <f>BB27/$BR$27</f>
        <v>1.28840177641162</v>
      </c>
      <c r="BC44" s="30">
        <f>BC27/$BS$27</f>
        <v>1.11704160017906</v>
      </c>
      <c r="BD44" s="30">
        <f>BD27/$BT$27</f>
        <v>2.06860777713291</v>
      </c>
      <c r="BE44" s="26">
        <f>BE27/$BU$27</f>
        <v>0.960648077003031</v>
      </c>
      <c r="BF44" s="30">
        <f>BF27/$BR$27</f>
        <v>1.48836946665834</v>
      </c>
      <c r="BG44" s="30">
        <f>BG27/$BS$27</f>
        <v>1.12147451495459</v>
      </c>
      <c r="BH44" s="30">
        <f>BH27/$BT$27</f>
        <v>0.8723153014289</v>
      </c>
      <c r="BI44" s="26">
        <f>BI27/$BU$27</f>
        <v>1.01082345127979</v>
      </c>
      <c r="BJ44" s="30">
        <f>BJ27/$BR$27</f>
        <v>0.956541174753662</v>
      </c>
      <c r="BK44" s="30">
        <f>BK27/$BS$27</f>
        <v>0.984832352700866</v>
      </c>
      <c r="BL44" s="30">
        <f>BL27/$BT$27</f>
        <v>1.21723716319833</v>
      </c>
      <c r="BM44" s="26">
        <f>BM27/$BU$27</f>
        <v>1.22850563500551</v>
      </c>
      <c r="BN44" s="30">
        <f>BN27/$BR$27</f>
        <v>1.03816096493161</v>
      </c>
      <c r="BO44" s="30">
        <f>BO27/$BS$27</f>
        <v>0.857285674495675</v>
      </c>
      <c r="BP44" s="30">
        <f>BP27/$BT$27</f>
        <v>0.994052362517879</v>
      </c>
      <c r="BQ44" s="26">
        <f>BQ27/$BU$27</f>
        <v>0.9075399180015</v>
      </c>
      <c r="BR44" s="30">
        <f>BV27/$BR$27</f>
        <v>1.35247939664653</v>
      </c>
      <c r="BS44" s="30">
        <f>BW27/$BS$27</f>
        <v>2.14249924808832</v>
      </c>
      <c r="BT44" s="30">
        <f>BX27/$BT$27</f>
        <v>1.54883842017286</v>
      </c>
      <c r="BU44" s="26">
        <f>BY27/$BU$27</f>
        <v>1.92384734578992</v>
      </c>
      <c r="BV44" s="30">
        <f>BZ27/$BR$27</f>
        <v>0.585863963098313</v>
      </c>
      <c r="BW44" s="30">
        <f>CA27/$BS$27</f>
        <v>0.510508088705116</v>
      </c>
      <c r="BX44" s="30">
        <f>CB27/$BT$27</f>
        <v>0.681702907033482</v>
      </c>
      <c r="BY44" s="26">
        <f>CC27/$BU$27</f>
        <v>0.996071789671045</v>
      </c>
      <c r="BZ44" s="30"/>
      <c r="CA44" s="30">
        <f>CE27/$BS$27</f>
        <v>1.20487122487825</v>
      </c>
      <c r="CB44" s="30">
        <f>CF27/$BT$27</f>
        <v>2.14116454203919</v>
      </c>
      <c r="CC44" s="26">
        <f>CG27/$BU$27</f>
        <v>3.64242360149854</v>
      </c>
      <c r="CD44" s="30">
        <f>CH27/$BR$27</f>
        <v>0.474803131999163</v>
      </c>
      <c r="CE44" s="30">
        <f>CI27/$BS$27</f>
        <v>0.373270995190243</v>
      </c>
      <c r="CF44" s="30">
        <f>CJ27/$BT$27</f>
        <v>0.676356061464854</v>
      </c>
      <c r="CG44" s="26">
        <f>CK27/$BU$27</f>
        <v>0.560171732416921</v>
      </c>
    </row>
    <row r="45" spans="1:85">
      <c r="A45" s="25" t="s">
        <v>36</v>
      </c>
      <c r="B45" s="25">
        <f t="shared" si="59"/>
        <v>0.814371696236029</v>
      </c>
      <c r="C45" s="30">
        <f>C28/$BS$28</f>
        <v>0.921738297582638</v>
      </c>
      <c r="D45" s="30">
        <f t="shared" si="57"/>
        <v>0.90032528933485</v>
      </c>
      <c r="E45" s="26">
        <f>E28/$BU$28</f>
        <v>1.03880547959923</v>
      </c>
      <c r="F45" s="30">
        <f t="shared" si="58"/>
        <v>1.41836819643987</v>
      </c>
      <c r="G45" s="30">
        <f>G28/$BS$28</f>
        <v>0.888892703633651</v>
      </c>
      <c r="H45" s="30"/>
      <c r="I45" s="26">
        <f>I28/$BU$28</f>
        <v>1.05964039187585</v>
      </c>
      <c r="J45" s="30">
        <f>J28/$BR$28</f>
        <v>0.904137364916713</v>
      </c>
      <c r="K45" s="30">
        <f>K28/$BS$28</f>
        <v>0.857514035193933</v>
      </c>
      <c r="L45" s="30">
        <f>L28/$BT$28</f>
        <v>1.52407915070403</v>
      </c>
      <c r="M45" s="26">
        <f>M28/$BU$28</f>
        <v>1.09854781551343</v>
      </c>
      <c r="N45" s="30">
        <f>N28/$BR$28</f>
        <v>1.13886740468488</v>
      </c>
      <c r="O45" s="30">
        <f>O28/$BS$28</f>
        <v>1.08987189940767</v>
      </c>
      <c r="P45" s="30">
        <f>P28/$BT$28</f>
        <v>1.31067606238574</v>
      </c>
      <c r="Q45" s="26">
        <f>Q28/$BU$28</f>
        <v>1.05462581760349</v>
      </c>
      <c r="R45" s="30">
        <f>R28/$BR$28</f>
        <v>1.17663670573545</v>
      </c>
      <c r="S45" s="30">
        <f>S28/$BS$28</f>
        <v>1.20613343516896</v>
      </c>
      <c r="T45" s="30">
        <f>T28/$BT$28</f>
        <v>1.40858067411349</v>
      </c>
      <c r="U45" s="26">
        <f>U28/$BU$28</f>
        <v>1.45389273126346</v>
      </c>
      <c r="V45" s="30">
        <f>V28/$BR$28</f>
        <v>1.18394832209988</v>
      </c>
      <c r="W45" s="30">
        <f>W28/$BS$28</f>
        <v>1.07663014777754</v>
      </c>
      <c r="X45" s="30">
        <f>X28/$BT$28</f>
        <v>1.38734504967767</v>
      </c>
      <c r="Y45" s="26">
        <f>Y28/$BU$28</f>
        <v>1.25070364969012</v>
      </c>
      <c r="Z45" s="30">
        <f>Z28/$BR$28</f>
        <v>0.893564135402262</v>
      </c>
      <c r="AA45" s="30">
        <f>AA28/$BS$28</f>
        <v>0.571603296928989</v>
      </c>
      <c r="AB45" s="30">
        <f>AB28/$BT$28</f>
        <v>0.376921125629155</v>
      </c>
      <c r="AC45" s="26">
        <f>AC28/$BU$28</f>
        <v>0.803360945366691</v>
      </c>
      <c r="AD45" s="30">
        <f>AD28/$BR$28</f>
        <v>0.431899464836436</v>
      </c>
      <c r="AE45" s="30">
        <f>AE28/$BS$28</f>
        <v>0.607014375020785</v>
      </c>
      <c r="AF45" s="30">
        <f>AF28/$BT$28</f>
        <v>0.647777411028004</v>
      </c>
      <c r="AG45" s="26">
        <f>AG28/$BU$28</f>
        <v>0.737491905423915</v>
      </c>
      <c r="AH45" s="30">
        <f>AH28/$BR$28</f>
        <v>0.431899464836436</v>
      </c>
      <c r="AI45" s="30">
        <f>AI28/$BS$28</f>
        <v>0.923517607422518</v>
      </c>
      <c r="AJ45" s="30">
        <f>AJ28/$BT$28</f>
        <v>0.527455012390489</v>
      </c>
      <c r="AK45" s="26">
        <f>AK28/$BU$28</f>
        <v>0.681147149481136</v>
      </c>
      <c r="AL45" s="30">
        <f>AL28/$BR$28</f>
        <v>1.09994634662935</v>
      </c>
      <c r="AM45" s="30">
        <f>AM28/$BS$28</f>
        <v>0.864040409149022</v>
      </c>
      <c r="AN45" s="30">
        <f>AN28/$BT$28</f>
        <v>0.92461384469423</v>
      </c>
      <c r="AO45" s="26">
        <f>AO28/$BU$28</f>
        <v>0.982561506251646</v>
      </c>
      <c r="AP45" s="30">
        <f>AP28/$BR$28</f>
        <v>0.560406869204112</v>
      </c>
      <c r="AQ45" s="30">
        <f>AQ28/$BS$28</f>
        <v>0.905737392413548</v>
      </c>
      <c r="AR45" s="30">
        <f>AR28/$BT$28</f>
        <v>1.01153984076332</v>
      </c>
      <c r="AS45" s="26">
        <f>AS28/$BU$28</f>
        <v>0.962550372220283</v>
      </c>
      <c r="AT45" s="30">
        <f>AT28/$BR$28</f>
        <v>0.973426413702108</v>
      </c>
      <c r="AU45" s="30">
        <f>AU28/$BS$28</f>
        <v>0.884982446028613</v>
      </c>
      <c r="AV45" s="30">
        <f>AV28/$BT$28</f>
        <v>0.565416484255098</v>
      </c>
      <c r="AW45" s="26">
        <f>AW28/$BU$28</f>
        <v>0.56554108662574</v>
      </c>
      <c r="AX45" s="30">
        <f>AX28/$BR$28</f>
        <v>0.704900003700454</v>
      </c>
      <c r="AY45" s="30">
        <f>AY28/$BS$28</f>
        <v>1.11232854638091</v>
      </c>
      <c r="AZ45" s="30">
        <f>AZ28/$BT$28</f>
        <v>0.558036419881822</v>
      </c>
      <c r="BA45" s="26">
        <f>BA28/$BU$28</f>
        <v>0.590479085854419</v>
      </c>
      <c r="BB45" s="30">
        <f>BB28/$BR$28</f>
        <v>2.15986534786303</v>
      </c>
      <c r="BC45" s="30">
        <f>BC28/$BS$28</f>
        <v>0.946625081836994</v>
      </c>
      <c r="BD45" s="30">
        <f>BD28/$BT$28</f>
        <v>1.54657175614074</v>
      </c>
      <c r="BE45" s="26">
        <f>BE28/$BU$28</f>
        <v>1.14912051258432</v>
      </c>
      <c r="BF45" s="30">
        <f>BF28/$BR$28</f>
        <v>2.07575227599619</v>
      </c>
      <c r="BG45" s="30">
        <f>BG28/$BS$28</f>
        <v>1.20754832633343</v>
      </c>
      <c r="BH45" s="30">
        <f>BH28/$BT$28</f>
        <v>2.01790645553646</v>
      </c>
      <c r="BI45" s="26">
        <f>BI28/$BU$28</f>
        <v>1.71223459894052</v>
      </c>
      <c r="BJ45" s="30">
        <f>BJ28/$BR$28</f>
        <v>0.908954791408169</v>
      </c>
      <c r="BK45" s="30">
        <f>BK28/$BS$28</f>
        <v>1.06190573777702</v>
      </c>
      <c r="BL45" s="30">
        <f>BL28/$BT$28</f>
        <v>1.21789043944316</v>
      </c>
      <c r="BM45" s="26">
        <f>BM28/$BU$28</f>
        <v>1.32090894453849</v>
      </c>
      <c r="BN45" s="30">
        <f>BN28/$BR$28</f>
        <v>1.07528830385398</v>
      </c>
      <c r="BO45" s="30">
        <f>BO28/$BS$28</f>
        <v>0.904269459905289</v>
      </c>
      <c r="BP45" s="30">
        <f>BP28/$BT$28</f>
        <v>0.951430763633822</v>
      </c>
      <c r="BQ45" s="26">
        <f>BQ28/$BU$28</f>
        <v>0.958023607934669</v>
      </c>
      <c r="BR45" s="30">
        <f>BV28/$BR$28</f>
        <v>0.965695965297118</v>
      </c>
      <c r="BS45" s="30">
        <f>BW28/$BS$28</f>
        <v>1.28991485312718</v>
      </c>
      <c r="BT45" s="30">
        <f>BX28/$BT$28</f>
        <v>2.03826703451412</v>
      </c>
      <c r="BU45" s="26">
        <f>BY28/$BU$28</f>
        <v>2.86811751748754</v>
      </c>
      <c r="BV45" s="30">
        <f>BZ28/$BR$28</f>
        <v>0.713272415370064</v>
      </c>
      <c r="BW45" s="30">
        <f>CA28/$BS$28</f>
        <v>0.741414145689602</v>
      </c>
      <c r="BX45" s="30">
        <f>CB28/$BT$28</f>
        <v>0.836033053037135</v>
      </c>
      <c r="BY45" s="26">
        <f>CC28/$BU$28</f>
        <v>0.875354675335015</v>
      </c>
      <c r="BZ45" s="30"/>
      <c r="CA45" s="30">
        <f>CE28/$BS$28</f>
        <v>1.25101028210461</v>
      </c>
      <c r="CB45" s="30">
        <f>CF28/$BT$28</f>
        <v>3.68825021307354</v>
      </c>
      <c r="CC45" s="26">
        <f>CG28/$BU$28</f>
        <v>1.73011393704427</v>
      </c>
      <c r="CD45" s="30">
        <f>CH28/$BR$28</f>
        <v>0.542850253932493</v>
      </c>
      <c r="CE45" s="30">
        <f>CI28/$BS$28</f>
        <v>0.539238460418028</v>
      </c>
      <c r="CF45" s="30">
        <f>CJ28/$BT$28</f>
        <v>0.587232142655198</v>
      </c>
      <c r="CG45" s="26">
        <f>CK28/$BU$28</f>
        <v>0.422734398749223</v>
      </c>
    </row>
    <row r="46" spans="1:85">
      <c r="A46" s="25" t="s">
        <v>37</v>
      </c>
      <c r="B46" s="25">
        <f t="shared" si="59"/>
        <v>0.949046748011456</v>
      </c>
      <c r="C46" s="30">
        <f>C29/$BS$29</f>
        <v>0.828199581418584</v>
      </c>
      <c r="D46" s="30">
        <f t="shared" si="57"/>
        <v>0.979136207423142</v>
      </c>
      <c r="E46" s="26">
        <f>E29/$BU$29</f>
        <v>1.00356385842299</v>
      </c>
      <c r="F46" s="30">
        <f t="shared" si="58"/>
        <v>0.969622677280163</v>
      </c>
      <c r="G46" s="30">
        <f>G29/$BS$29</f>
        <v>1.09743572788188</v>
      </c>
      <c r="H46" s="30"/>
      <c r="I46" s="26">
        <f>I29/$BU$29</f>
        <v>0.911597370574692</v>
      </c>
      <c r="J46" s="30">
        <f>J29/$BR$29</f>
        <v>0.932724638678273</v>
      </c>
      <c r="K46" s="30">
        <f>K29/$BS$29</f>
        <v>0.943964360939357</v>
      </c>
      <c r="L46" s="30">
        <f>L29/$BT$29</f>
        <v>0.665421709833353</v>
      </c>
      <c r="M46" s="26">
        <f>M29/$BU$29</f>
        <v>1.02368560701886</v>
      </c>
      <c r="N46" s="30">
        <f>N29/$BR$29</f>
        <v>1.08766379959644</v>
      </c>
      <c r="O46" s="30">
        <f>O29/$BS$29</f>
        <v>1.09598906468502</v>
      </c>
      <c r="P46" s="30">
        <f>P29/$BT$29</f>
        <v>1.32715432153808</v>
      </c>
      <c r="Q46" s="26">
        <f>Q29/$BU$29</f>
        <v>1.05564871174983</v>
      </c>
      <c r="R46" s="30">
        <f>R29/$BR$29</f>
        <v>0.900801362061364</v>
      </c>
      <c r="S46" s="30">
        <f>S29/$BS$29</f>
        <v>1.14581776487772</v>
      </c>
      <c r="T46" s="30">
        <f>T29/$BT$29</f>
        <v>1.44454638941716</v>
      </c>
      <c r="U46" s="26">
        <f>U29/$BU$29</f>
        <v>1.32329619317144</v>
      </c>
      <c r="V46" s="30">
        <f>V29/$BR$29</f>
        <v>0.970900774147656</v>
      </c>
      <c r="W46" s="30">
        <f>W29/$BS$29</f>
        <v>1.13250528747757</v>
      </c>
      <c r="X46" s="30">
        <f>X29/$BT$29</f>
        <v>1.40630591409382</v>
      </c>
      <c r="Y46" s="26">
        <f>Y29/$BU$29</f>
        <v>1.10925944700641</v>
      </c>
      <c r="Z46" s="30">
        <f>Z29/$BR$29</f>
        <v>0.887097866259432</v>
      </c>
      <c r="AA46" s="30">
        <f>AA29/$BS$29</f>
        <v>0.572585009749785</v>
      </c>
      <c r="AB46" s="30">
        <f>AB29/$BT$29</f>
        <v>0.38287049684325</v>
      </c>
      <c r="AC46" s="26">
        <f>AC29/$BU$29</f>
        <v>0.745838905646367</v>
      </c>
      <c r="AD46" s="30">
        <f>AD29/$BR$29</f>
        <v>0.546838487764588</v>
      </c>
      <c r="AE46" s="30">
        <f>AE29/$BS$29</f>
        <v>0.652669230738053</v>
      </c>
      <c r="AF46" s="30">
        <f>AF29/$BT$29</f>
        <v>1.01408095031104</v>
      </c>
      <c r="AG46" s="26">
        <f>AG29/$BU$29</f>
        <v>0.742565636505237</v>
      </c>
      <c r="AH46" s="30">
        <f>AH29/$BR$29</f>
        <v>0.546838487764588</v>
      </c>
      <c r="AI46" s="30">
        <f>AI29/$BS$29</f>
        <v>0.805936982456498</v>
      </c>
      <c r="AJ46" s="30">
        <f>AJ29/$BT$29</f>
        <v>0.7656370634622</v>
      </c>
      <c r="AK46" s="26">
        <f>AK29/$BU$29</f>
        <v>0.659283642861022</v>
      </c>
      <c r="AL46" s="30">
        <f>AL29/$BR$29</f>
        <v>0.498761970833198</v>
      </c>
      <c r="AM46" s="30">
        <f>AM29/$BS$29</f>
        <v>0.91987422415195</v>
      </c>
      <c r="AN46" s="30">
        <f>AN29/$BT$29</f>
        <v>0.921994622561375</v>
      </c>
      <c r="AO46" s="26">
        <f>AO29/$BU$29</f>
        <v>1.00784272689553</v>
      </c>
      <c r="AP46" s="30">
        <f>AP29/$BR$29</f>
        <v>0.586310849989304</v>
      </c>
      <c r="AQ46" s="30">
        <f>AQ29/$BS$29</f>
        <v>0.91915058788301</v>
      </c>
      <c r="AR46" s="30">
        <f>AR29/$BT$29</f>
        <v>0.989546246615319</v>
      </c>
      <c r="AS46" s="26">
        <f>AS29/$BU$29</f>
        <v>0.912280315954481</v>
      </c>
      <c r="AT46" s="30">
        <f>AT29/$BR$29</f>
        <v>0.966540967792406</v>
      </c>
      <c r="AU46" s="30">
        <f>AU29/$BS$29</f>
        <v>1.0333280096201</v>
      </c>
      <c r="AV46" s="30">
        <f>AV29/$BT$29</f>
        <v>0.540633426257814</v>
      </c>
      <c r="AW46" s="26">
        <f>AW29/$BU$29</f>
        <v>0.520264371185958</v>
      </c>
      <c r="AX46" s="30">
        <f>AX29/$BR$29</f>
        <v>0.618256941094076</v>
      </c>
      <c r="AY46" s="30">
        <f>AY29/$BS$29</f>
        <v>1.28572714804085</v>
      </c>
      <c r="AZ46" s="30">
        <f>AZ29/$BT$29</f>
        <v>0.551418267683312</v>
      </c>
      <c r="BA46" s="26">
        <f>BA29/$BU$29</f>
        <v>0.596401743250179</v>
      </c>
      <c r="BB46" s="30">
        <f>BB29/$BR$29</f>
        <v>1.45251199024028</v>
      </c>
      <c r="BC46" s="30">
        <f>BC29/$BS$29</f>
        <v>1.34325938232481</v>
      </c>
      <c r="BD46" s="30">
        <f>BD29/$BT$29</f>
        <v>1.56559626826905</v>
      </c>
      <c r="BE46" s="26">
        <f>BE29/$BU$29</f>
        <v>1.04204391360126</v>
      </c>
      <c r="BF46" s="30">
        <f>BF29/$BR$29</f>
        <v>1.87176757022237</v>
      </c>
      <c r="BG46" s="30">
        <f>BG29/$BS$29</f>
        <v>1.34092079425231</v>
      </c>
      <c r="BH46" s="30">
        <f>BH29/$BT$29</f>
        <v>2.04020821238037</v>
      </c>
      <c r="BI46" s="26">
        <f>BI29/$BU$29</f>
        <v>1.6513161423273</v>
      </c>
      <c r="BJ46" s="30">
        <f>BJ29/$BR$29</f>
        <v>0.929840384673199</v>
      </c>
      <c r="BK46" s="30">
        <f>BK29/$BS$29</f>
        <v>1.05972318751294</v>
      </c>
      <c r="BL46" s="30">
        <f>BL29/$BT$29</f>
        <v>1.10744207089036</v>
      </c>
      <c r="BM46" s="26">
        <f>BM29/$BU$29</f>
        <v>1.2685527246924</v>
      </c>
      <c r="BN46" s="30">
        <f>BN29/$BR$29</f>
        <v>0.893978288763325</v>
      </c>
      <c r="BO46" s="30">
        <f>BO29/$BS$29</f>
        <v>0.951496622859616</v>
      </c>
      <c r="BP46" s="30">
        <f>BP29/$BT$29</f>
        <v>0.989181906808175</v>
      </c>
      <c r="BQ46" s="26">
        <f>BQ29/$BU$29</f>
        <v>0.963594807206976</v>
      </c>
      <c r="BR46" s="30">
        <f>BV29/$BR$29</f>
        <v>0.641515898647334</v>
      </c>
      <c r="BS46" s="30">
        <f>BW29/$BS$29</f>
        <v>0.958396211244882</v>
      </c>
      <c r="BT46" s="30">
        <f>BX29/$BT$29</f>
        <v>0.740877172054606</v>
      </c>
      <c r="BU46" s="26">
        <f>BY29/$BU$29</f>
        <v>0.745034523435944</v>
      </c>
      <c r="BV46" s="30">
        <f>BZ29/$BR$29</f>
        <v>0.653709365814177</v>
      </c>
      <c r="BW46" s="30">
        <f>CA29/$BS$29</f>
        <v>0.785997948326877</v>
      </c>
      <c r="BX46" s="30">
        <f>CB29/$BT$29</f>
        <v>0.932914744955734</v>
      </c>
      <c r="BY46" s="26">
        <f>CC29/$BU$29</f>
        <v>0.797808569605699</v>
      </c>
      <c r="BZ46" s="30"/>
      <c r="CA46" s="30">
        <f>CE29/$BS$29</f>
        <v>0.912125287048958</v>
      </c>
      <c r="CB46" s="30">
        <f>CF29/$BT$29</f>
        <v>0.783578924291489</v>
      </c>
      <c r="CC46" s="26">
        <f>CG29/$BU$29</f>
        <v>1.3991302968861</v>
      </c>
      <c r="CD46" s="30">
        <f>CH29/$BR$29</f>
        <v>0.482447889443067</v>
      </c>
      <c r="CE46" s="30">
        <f>CI29/$BS$29</f>
        <v>0.488743521273653</v>
      </c>
      <c r="CF46" s="30">
        <f>CJ29/$BT$29</f>
        <v>0.672812395937482</v>
      </c>
      <c r="CG46" s="26">
        <f>CK29/$BU$29</f>
        <v>0.5412572301921</v>
      </c>
    </row>
    <row r="47" spans="1:85">
      <c r="A47" s="25" t="s">
        <v>38</v>
      </c>
      <c r="B47" s="25">
        <f t="shared" si="59"/>
        <v>0.831334287819314</v>
      </c>
      <c r="C47" s="30">
        <f>C30/$BS$30</f>
        <v>0.957980086157086</v>
      </c>
      <c r="D47" s="30">
        <f t="shared" si="57"/>
        <v>0.862538329170076</v>
      </c>
      <c r="E47" s="26">
        <f>E30/$BU$30</f>
        <v>0.80896719476804</v>
      </c>
      <c r="F47" s="30">
        <f t="shared" si="58"/>
        <v>1.05535059616637</v>
      </c>
      <c r="G47" s="30">
        <f>G30/$BS$30</f>
        <v>0.999760078961447</v>
      </c>
      <c r="H47" s="30"/>
      <c r="I47" s="26">
        <f>I30/$BU$30</f>
        <v>0.8481764705387</v>
      </c>
      <c r="J47" s="30">
        <f>J30/$BR$30</f>
        <v>0.817499090908393</v>
      </c>
      <c r="K47" s="30">
        <f>K30/$BS$30</f>
        <v>1.02865158553807</v>
      </c>
      <c r="L47" s="30">
        <f>L30/$BT$30</f>
        <v>0.554986253620576</v>
      </c>
      <c r="M47" s="26">
        <f>M30/$BU$30</f>
        <v>0.890176176844006</v>
      </c>
      <c r="N47" s="30">
        <f>N30/$BR$30</f>
        <v>1.04719311893391</v>
      </c>
      <c r="O47" s="30">
        <f>O30/$BS$30</f>
        <v>1.06123870085952</v>
      </c>
      <c r="P47" s="30">
        <f>P30/$BT$30</f>
        <v>1.15188886893826</v>
      </c>
      <c r="Q47" s="26">
        <f>Q30/$BU$30</f>
        <v>0.878839356547644</v>
      </c>
      <c r="R47" s="30">
        <f>R30/$BR$30</f>
        <v>1.47153766240631</v>
      </c>
      <c r="S47" s="30">
        <f>S30/$BS$30</f>
        <v>1.48426723000827</v>
      </c>
      <c r="T47" s="30">
        <f>T30/$BT$30</f>
        <v>1.37206891721871</v>
      </c>
      <c r="U47" s="26">
        <f>U30/$BU$30</f>
        <v>0.995595635146444</v>
      </c>
      <c r="V47" s="30">
        <f>V30/$BR$30</f>
        <v>0.908361036156976</v>
      </c>
      <c r="W47" s="30">
        <f>W30/$BS$30</f>
        <v>1.47847796633577</v>
      </c>
      <c r="X47" s="30">
        <f>X30/$BT$30</f>
        <v>1.12849890629296</v>
      </c>
      <c r="Y47" s="26">
        <f>Y30/$BU$30</f>
        <v>0.988388540870119</v>
      </c>
      <c r="Z47" s="30">
        <f>Z30/$BR$30</f>
        <v>0.854763998108586</v>
      </c>
      <c r="AA47" s="30">
        <f>AA30/$BS$30</f>
        <v>0.686395099670958</v>
      </c>
      <c r="AB47" s="30">
        <f>AB30/$BT$30</f>
        <v>0.372220721547165</v>
      </c>
      <c r="AC47" s="26">
        <f>AC30/$BU$30</f>
        <v>0.625956008435482</v>
      </c>
      <c r="AD47" s="30">
        <f>AD30/$BR$30</f>
        <v>0.492932414490294</v>
      </c>
      <c r="AE47" s="30">
        <f>AE30/$BS$30</f>
        <v>0.622922321085509</v>
      </c>
      <c r="AF47" s="30">
        <f>AF30/$BT$30</f>
        <v>1.23835210879373</v>
      </c>
      <c r="AG47" s="26">
        <f>AG30/$BU$30</f>
        <v>0.59918678100282</v>
      </c>
      <c r="AH47" s="30">
        <f>AH30/$BR$30</f>
        <v>0.492932414490294</v>
      </c>
      <c r="AI47" s="30">
        <f>AI30/$BS$30</f>
        <v>1.05039135252343</v>
      </c>
      <c r="AJ47" s="30">
        <f>AJ30/$BT$30</f>
        <v>0.757071806453971</v>
      </c>
      <c r="AK47" s="26">
        <f>AK30/$BU$30</f>
        <v>0.540830425279059</v>
      </c>
      <c r="AL47" s="30">
        <f>AL30/$BR$30</f>
        <v>0.604421244174664</v>
      </c>
      <c r="AM47" s="30">
        <f>AM30/$BS$30</f>
        <v>0.923509825472973</v>
      </c>
      <c r="AN47" s="30">
        <f>AN30/$BT$30</f>
        <v>0.892438251358534</v>
      </c>
      <c r="AO47" s="26">
        <f>AO30/$BU$30</f>
        <v>0.838516667293334</v>
      </c>
      <c r="AP47" s="30">
        <f>AP30/$BR$30</f>
        <v>0.683495684858904</v>
      </c>
      <c r="AQ47" s="30">
        <f>AQ30/$BS$30</f>
        <v>0.953945545936144</v>
      </c>
      <c r="AR47" s="30">
        <f>AR30/$BT$30</f>
        <v>1.04185407670682</v>
      </c>
      <c r="AS47" s="26">
        <f>AS30/$BU$30</f>
        <v>0.815921273243604</v>
      </c>
      <c r="AT47" s="30">
        <f>AT30/$BR$30</f>
        <v>0.995942957737177</v>
      </c>
      <c r="AU47" s="30">
        <f>AU30/$BS$30</f>
        <v>1.07595945641999</v>
      </c>
      <c r="AV47" s="30">
        <f>AV30/$BT$30</f>
        <v>0.455916404780315</v>
      </c>
      <c r="AW47" s="26">
        <f>AW30/$BU$30</f>
        <v>0.488044707430214</v>
      </c>
      <c r="AX47" s="30">
        <f>AX30/$BR$30</f>
        <v>0.756298447920553</v>
      </c>
      <c r="AY47" s="30">
        <f>AY30/$BS$30</f>
        <v>1.471056034599</v>
      </c>
      <c r="AZ47" s="30">
        <f>AZ30/$BT$30</f>
        <v>0.380405275752388</v>
      </c>
      <c r="BA47" s="26">
        <f>BA30/$BU$30</f>
        <v>0.421400519811536</v>
      </c>
      <c r="BB47" s="30">
        <f>BB30/$BR$30</f>
        <v>1.09292660577554</v>
      </c>
      <c r="BC47" s="30">
        <f>BC30/$BS$30</f>
        <v>1.16266787440835</v>
      </c>
      <c r="BD47" s="30">
        <f>BD30/$BT$30</f>
        <v>1.23437335722256</v>
      </c>
      <c r="BE47" s="26">
        <f>BE30/$BU$30</f>
        <v>1.06738087628198</v>
      </c>
      <c r="BF47" s="30">
        <f>BF30/$BR$30</f>
        <v>1.84162467702316</v>
      </c>
      <c r="BG47" s="30">
        <f>BG30/$BS$30</f>
        <v>1.26472510136366</v>
      </c>
      <c r="BH47" s="30">
        <f>BH30/$BT$30</f>
        <v>1.34999361356163</v>
      </c>
      <c r="BI47" s="26">
        <f>BI30/$BU$30</f>
        <v>1.39208446814462</v>
      </c>
      <c r="BJ47" s="30">
        <f>BJ30/$BR$30</f>
        <v>0.946091696784586</v>
      </c>
      <c r="BK47" s="30">
        <f>BK30/$BS$30</f>
        <v>1.50421187757635</v>
      </c>
      <c r="BL47" s="30">
        <f>BL30/$BT$30</f>
        <v>1.11015157769219</v>
      </c>
      <c r="BM47" s="26">
        <f>BM30/$BU$30</f>
        <v>1.04079508129651</v>
      </c>
      <c r="BN47" s="30">
        <f>BN30/$BR$30</f>
        <v>1.01171297158569</v>
      </c>
      <c r="BO47" s="30">
        <f>BO30/$BS$30</f>
        <v>1.0577460660125</v>
      </c>
      <c r="BP47" s="30">
        <f>BP30/$BT$30</f>
        <v>0.974879487483864</v>
      </c>
      <c r="BQ47" s="26">
        <f>BQ30/$BU$30</f>
        <v>0.826189418693968</v>
      </c>
      <c r="BR47" s="30">
        <f>BV30/$BR$30</f>
        <v>0.648180040865721</v>
      </c>
      <c r="BS47" s="30">
        <f>BW30/$BS$30</f>
        <v>0.96777709897874</v>
      </c>
      <c r="BT47" s="30">
        <f>BX30/$BT$30</f>
        <v>0.734709543710402</v>
      </c>
      <c r="BU47" s="26">
        <f>BY30/$BU$30</f>
        <v>0.564313566095064</v>
      </c>
      <c r="BV47" s="30">
        <f>BZ30/$BR$30</f>
        <v>0.838903048675073</v>
      </c>
      <c r="BW47" s="30">
        <f>CA30/$BS$30</f>
        <v>0.917289040390346</v>
      </c>
      <c r="BX47" s="30">
        <f>CB30/$BT$30</f>
        <v>0.898709840786129</v>
      </c>
      <c r="BY47" s="26">
        <f>CC30/$BU$30</f>
        <v>0.888474199767377</v>
      </c>
      <c r="BZ47" s="30"/>
      <c r="CA47" s="30">
        <f>CE30/$BS$30</f>
        <v>1.35715721226248</v>
      </c>
      <c r="CB47" s="30">
        <f>CF30/$BT$30</f>
        <v>0.629127479787959</v>
      </c>
      <c r="CC47" s="26">
        <f>CG30/$BU$30</f>
        <v>1.51045891132251</v>
      </c>
      <c r="CD47" s="30">
        <f>CH30/$BR$30</f>
        <v>0.481067148825139</v>
      </c>
      <c r="CE47" s="30">
        <f>CI30/$BS$30</f>
        <v>0.546371750006144</v>
      </c>
      <c r="CF47" s="30">
        <f>CJ30/$BT$30</f>
        <v>0.51082553218886</v>
      </c>
      <c r="CG47" s="26">
        <f>CK30/$BU$30</f>
        <v>0.524988982492761</v>
      </c>
    </row>
    <row r="48" ht="14.25" spans="1:85">
      <c r="A48" s="22" t="s">
        <v>39</v>
      </c>
      <c r="B48" s="22">
        <f t="shared" si="59"/>
        <v>0.93204900886355</v>
      </c>
      <c r="C48" s="43">
        <f>C31/$BS$31</f>
        <v>1.29681152423249</v>
      </c>
      <c r="D48" s="43">
        <f t="shared" si="57"/>
        <v>1.07306201967306</v>
      </c>
      <c r="E48" s="23">
        <f>E31/$BU$31</f>
        <v>0.73680731420237</v>
      </c>
      <c r="F48" s="43">
        <f t="shared" si="58"/>
        <v>0.821717826750199</v>
      </c>
      <c r="G48" s="43">
        <f>G31/$BS$31</f>
        <v>1.10254710318455</v>
      </c>
      <c r="H48" s="43"/>
      <c r="I48" s="23">
        <f>I31/$BU$31</f>
        <v>0.844202566297742</v>
      </c>
      <c r="J48" s="43">
        <f>J31/$BR$31</f>
        <v>1.14842151576666</v>
      </c>
      <c r="K48" s="43">
        <f>K31/$BS$31</f>
        <v>1.20060823054526</v>
      </c>
      <c r="L48" s="43">
        <f>L31/$BT$31</f>
        <v>0.401879989012834</v>
      </c>
      <c r="M48" s="23">
        <f>M31/$BU$31</f>
        <v>0.802117147518549</v>
      </c>
      <c r="N48" s="43">
        <f>N31/$BR$31</f>
        <v>0.931321747980656</v>
      </c>
      <c r="O48" s="43">
        <f>O31/$BS$31</f>
        <v>1.25011100697413</v>
      </c>
      <c r="P48" s="43">
        <f>P31/$BT$31</f>
        <v>1.21975786044373</v>
      </c>
      <c r="Q48" s="23">
        <f>Q31/$BU$31</f>
        <v>0.955046423339811</v>
      </c>
      <c r="R48" s="43">
        <f>R31/$BR$31</f>
        <v>1.46436707583866</v>
      </c>
      <c r="S48" s="43">
        <f>S31/$BS$31</f>
        <v>1.70574380153034</v>
      </c>
      <c r="T48" s="43">
        <f>T31/$BT$31</f>
        <v>1.26145501515044</v>
      </c>
      <c r="U48" s="23">
        <f>U31/$BU$31</f>
        <v>0.779452286956735</v>
      </c>
      <c r="V48" s="43">
        <f>V31/$BR$31</f>
        <v>1.21559167890787</v>
      </c>
      <c r="W48" s="43">
        <f>W31/$BS$31</f>
        <v>1.95926696802972</v>
      </c>
      <c r="X48" s="43">
        <f>X31/$BT$31</f>
        <v>1.25413112708518</v>
      </c>
      <c r="Y48" s="23">
        <f>Y31/$BU$31</f>
        <v>0.872249456118783</v>
      </c>
      <c r="Z48" s="43">
        <f>Z31/$BR$31</f>
        <v>0.792847099512003</v>
      </c>
      <c r="AA48" s="43">
        <f>AA31/$BS$31</f>
        <v>0.689290798650277</v>
      </c>
      <c r="AB48" s="43">
        <f>AB31/$BT$31</f>
        <v>0.324015869109765</v>
      </c>
      <c r="AC48" s="23">
        <f>AC31/$BU$31</f>
        <v>0.534338842426038</v>
      </c>
      <c r="AD48" s="43">
        <f>AD31/$BR$31</f>
        <v>0.357435697476377</v>
      </c>
      <c r="AE48" s="43">
        <f>AE31/$BS$31</f>
        <v>0.75711714625626</v>
      </c>
      <c r="AF48" s="43">
        <f>AF31/$BT$31</f>
        <v>1.21799129741833</v>
      </c>
      <c r="AG48" s="23">
        <f>AG31/$BU$31</f>
        <v>0.457476367961328</v>
      </c>
      <c r="AH48" s="43">
        <f>AH31/$BR$31</f>
        <v>0.357435697476377</v>
      </c>
      <c r="AI48" s="43">
        <f>AI31/$BS$31</f>
        <v>1.17696405223094</v>
      </c>
      <c r="AJ48" s="43">
        <f>AJ31/$BT$31</f>
        <v>0.693570507151326</v>
      </c>
      <c r="AK48" s="23">
        <f>AK31/$BU$31</f>
        <v>0.47909148001402</v>
      </c>
      <c r="AL48" s="43">
        <f>AL31/$BR$31</f>
        <v>0.471936531188565</v>
      </c>
      <c r="AM48" s="43">
        <f>AM31/$BS$31</f>
        <v>1.16503043833947</v>
      </c>
      <c r="AN48" s="43">
        <f>AN31/$BT$31</f>
        <v>0.857863296779585</v>
      </c>
      <c r="AO48" s="23">
        <f>AO31/$BU$31</f>
        <v>0.819525474357949</v>
      </c>
      <c r="AP48" s="43">
        <f>AP31/$BR$31</f>
        <v>0.781679335263513</v>
      </c>
      <c r="AQ48" s="43">
        <f>AQ31/$BS$31</f>
        <v>1.23102323312516</v>
      </c>
      <c r="AR48" s="43">
        <f>AR31/$BT$31</f>
        <v>0.797220227985041</v>
      </c>
      <c r="AS48" s="23">
        <f>AS31/$BU$31</f>
        <v>0.798137120559887</v>
      </c>
      <c r="AT48" s="43">
        <f>AT31/$BR$31</f>
        <v>0.803456474291272</v>
      </c>
      <c r="AU48" s="43">
        <f>AU31/$BS$31</f>
        <v>0.788473378441602</v>
      </c>
      <c r="AV48" s="43">
        <f>AV31/$BT$31</f>
        <v>0.427827096332579</v>
      </c>
      <c r="AW48" s="23">
        <f>AW31/$BU$31</f>
        <v>0.403547089909268</v>
      </c>
      <c r="AX48" s="43">
        <f>AX31/$BR$31</f>
        <v>0.543528192437342</v>
      </c>
      <c r="AY48" s="43">
        <f>AY31/$BS$31</f>
        <v>1.48666556079471</v>
      </c>
      <c r="AZ48" s="43">
        <f>AZ31/$BT$31</f>
        <v>0.495263185723686</v>
      </c>
      <c r="BA48" s="23">
        <f>BA31/$BU$31</f>
        <v>0.45061314563641</v>
      </c>
      <c r="BB48" s="43">
        <f>BB31/$BR$31</f>
        <v>0.993083587777786</v>
      </c>
      <c r="BC48" s="43">
        <f>BC31/$BS$31</f>
        <v>2.1402799483017</v>
      </c>
      <c r="BD48" s="43">
        <f>BD31/$BT$31</f>
        <v>1.45428837124578</v>
      </c>
      <c r="BE48" s="23">
        <f>BE31/$BU$31</f>
        <v>0.991194348775426</v>
      </c>
      <c r="BF48" s="43">
        <f>BF31/$BR$31</f>
        <v>1.6305708795301</v>
      </c>
      <c r="BG48" s="43">
        <f>BG31/$BS$31</f>
        <v>1.42928810839935</v>
      </c>
      <c r="BH48" s="43">
        <f>BH31/$BT$31</f>
        <v>1.46429065255096</v>
      </c>
      <c r="BI48" s="23">
        <f>BI31/$BU$31</f>
        <v>1.30915061811116</v>
      </c>
      <c r="BJ48" s="43">
        <f>BJ31/$BR$31</f>
        <v>1.01169110679928</v>
      </c>
      <c r="BK48" s="43">
        <f>BK31/$BS$31</f>
        <v>1.52043370935073</v>
      </c>
      <c r="BL48" s="43">
        <f>BL31/$BT$31</f>
        <v>1.22199525611238</v>
      </c>
      <c r="BM48" s="23">
        <f>BM31/$BU$31</f>
        <v>1.06762928901304</v>
      </c>
      <c r="BN48" s="43">
        <f>BN31/$BR$31</f>
        <v>0.913791418788571</v>
      </c>
      <c r="BO48" s="43">
        <f>BO31/$BS$31</f>
        <v>1.04284703906154</v>
      </c>
      <c r="BP48" s="43">
        <f>BP31/$BT$31</f>
        <v>0.797894562957249</v>
      </c>
      <c r="BQ48" s="23">
        <f>BQ31/$BU$31</f>
        <v>0.788625008679715</v>
      </c>
      <c r="BR48" s="43">
        <f>BV31/$BR$31</f>
        <v>0.63311903489993</v>
      </c>
      <c r="BS48" s="43">
        <f>BW31/$BS$31</f>
        <v>1.21364904662807</v>
      </c>
      <c r="BT48" s="43">
        <f>BX31/$BT$31</f>
        <v>0.695068056654399</v>
      </c>
      <c r="BU48" s="23">
        <f>BY31/$BU$31</f>
        <v>0.435673160845433</v>
      </c>
      <c r="BV48" s="43">
        <f>BZ31/$BR$31</f>
        <v>0.903523866163215</v>
      </c>
      <c r="BW48" s="43">
        <f>CA31/$BS$31</f>
        <v>0.999452585382984</v>
      </c>
      <c r="BX48" s="43">
        <f>CB31/$BT$31</f>
        <v>1.15620520060896</v>
      </c>
      <c r="BY48" s="23">
        <f>CC31/$BU$31</f>
        <v>0.932796856151985</v>
      </c>
      <c r="BZ48" s="43"/>
      <c r="CA48" s="43">
        <f>CE31/$BS$31</f>
        <v>2.60353992101803</v>
      </c>
      <c r="CB48" s="43">
        <f>CF31/$BT$31</f>
        <v>0.603279778120722</v>
      </c>
      <c r="CC48" s="23">
        <f>CG31/$BU$31</f>
        <v>1.16971583133818</v>
      </c>
      <c r="CD48" s="43">
        <f>CH31/$BR$31</f>
        <v>0.505813456284534</v>
      </c>
      <c r="CE48" s="43">
        <f>CI31/$BS$31</f>
        <v>0.644868595826077</v>
      </c>
      <c r="CF48" s="43">
        <f>CJ31/$BT$31</f>
        <v>0.489740875031436</v>
      </c>
      <c r="CG48" s="23">
        <f>CK31/$BU$31</f>
        <v>0.17407482108087</v>
      </c>
    </row>
    <row r="51" ht="14.25"/>
    <row r="52" ht="14.25" spans="1:45">
      <c r="A52" s="45" t="s">
        <v>42</v>
      </c>
      <c r="B52" s="19" t="s">
        <v>1</v>
      </c>
      <c r="C52" s="19" t="s">
        <v>2</v>
      </c>
      <c r="D52" s="19" t="s">
        <v>3</v>
      </c>
      <c r="E52" s="19" t="s">
        <v>4</v>
      </c>
      <c r="F52" s="19" t="s">
        <v>5</v>
      </c>
      <c r="G52" s="19" t="s">
        <v>6</v>
      </c>
      <c r="H52" s="19" t="s">
        <v>7</v>
      </c>
      <c r="I52" s="19" t="s">
        <v>8</v>
      </c>
      <c r="J52" s="19" t="s">
        <v>9</v>
      </c>
      <c r="K52" s="19" t="s">
        <v>10</v>
      </c>
      <c r="L52" s="19" t="s">
        <v>11</v>
      </c>
      <c r="M52" s="19" t="s">
        <v>12</v>
      </c>
      <c r="N52" s="19" t="s">
        <v>13</v>
      </c>
      <c r="O52" s="19" t="s">
        <v>14</v>
      </c>
      <c r="P52" s="19" t="s">
        <v>15</v>
      </c>
      <c r="Q52" s="41" t="s">
        <v>16</v>
      </c>
      <c r="R52" s="54" t="s">
        <v>17</v>
      </c>
      <c r="S52" s="54" t="s">
        <v>19</v>
      </c>
      <c r="T52" s="54" t="s">
        <v>20</v>
      </c>
      <c r="U52" s="54" t="s">
        <v>21</v>
      </c>
      <c r="V52" s="54" t="s">
        <v>22</v>
      </c>
      <c r="X52" s="45" t="s">
        <v>43</v>
      </c>
      <c r="Y52" s="19" t="s">
        <v>1</v>
      </c>
      <c r="Z52" s="19" t="s">
        <v>2</v>
      </c>
      <c r="AA52" s="19" t="s">
        <v>3</v>
      </c>
      <c r="AB52" s="19" t="s">
        <v>4</v>
      </c>
      <c r="AC52" s="19" t="s">
        <v>5</v>
      </c>
      <c r="AD52" s="19" t="s">
        <v>6</v>
      </c>
      <c r="AE52" s="19" t="s">
        <v>7</v>
      </c>
      <c r="AF52" s="19" t="s">
        <v>8</v>
      </c>
      <c r="AG52" s="19" t="s">
        <v>9</v>
      </c>
      <c r="AH52" s="19" t="s">
        <v>10</v>
      </c>
      <c r="AI52" s="19" t="s">
        <v>11</v>
      </c>
      <c r="AJ52" s="19" t="s">
        <v>12</v>
      </c>
      <c r="AK52" s="19" t="s">
        <v>13</v>
      </c>
      <c r="AL52" s="19" t="s">
        <v>14</v>
      </c>
      <c r="AM52" s="19" t="s">
        <v>15</v>
      </c>
      <c r="AN52" s="41" t="s">
        <v>16</v>
      </c>
      <c r="AO52" s="54" t="s">
        <v>17</v>
      </c>
      <c r="AP52" s="54" t="s">
        <v>19</v>
      </c>
      <c r="AQ52" s="54" t="s">
        <v>20</v>
      </c>
      <c r="AR52" s="54" t="s">
        <v>21</v>
      </c>
      <c r="AS52" s="54" t="s">
        <v>22</v>
      </c>
    </row>
    <row r="53" spans="1:45">
      <c r="A53" s="19" t="s">
        <v>27</v>
      </c>
      <c r="B53" s="46">
        <f>AVERAGE(B37:E37)</f>
        <v>1.13344813908028</v>
      </c>
      <c r="C53" s="47">
        <f>AVERAGE(F37,G37,I37)</f>
        <v>0.553567156009287</v>
      </c>
      <c r="D53" s="47">
        <f>AVERAGE(J37:M37)</f>
        <v>0.469133551716199</v>
      </c>
      <c r="E53" s="47">
        <f>AVERAGE(N37:Q37)</f>
        <v>0.668643246962012</v>
      </c>
      <c r="F53" s="47">
        <f>AVERAGE(R37:U37)</f>
        <v>0.28196733540133</v>
      </c>
      <c r="G53" s="47">
        <f>AVERAGE(V37:Y37)</f>
        <v>0.507434940424385</v>
      </c>
      <c r="H53" s="47">
        <f>AVERAGE(Z37:AC37)</f>
        <v>1.14154009858194</v>
      </c>
      <c r="I53" s="47">
        <f>AVERAGE(AD37:AG37)</f>
        <v>0.494647474866772</v>
      </c>
      <c r="J53" s="47">
        <f>AVERAGE(AH37:AK37)</f>
        <v>0.411771725009339</v>
      </c>
      <c r="K53" s="47">
        <f>AVERAGE(AL37:AO37)</f>
        <v>1.27282743188506</v>
      </c>
      <c r="L53" s="47">
        <f>AVERAGE(AP37:AS37)</f>
        <v>0.564803239768002</v>
      </c>
      <c r="M53" s="47">
        <f>AVERAGE(AT37:AW37)</f>
        <v>1.19004888671754</v>
      </c>
      <c r="N53" s="47">
        <f>AVERAGE(AX37,AY37,AZ37,BA37)</f>
        <v>0.635821487232941</v>
      </c>
      <c r="O53" s="47">
        <f>AVERAGE(BB37:BE37)</f>
        <v>0.700327029160067</v>
      </c>
      <c r="P53" s="47">
        <f>AVERAGE(BF37:BI37)</f>
        <v>0.240500066018649</v>
      </c>
      <c r="Q53" s="55">
        <f>AVERAGE(BJ37:BM37)</f>
        <v>0.838896987259091</v>
      </c>
      <c r="R53" s="55">
        <f>AVERAGE(BN37:BQ37)</f>
        <v>1.01500566654122</v>
      </c>
      <c r="S53" s="55">
        <f>AVERAGE(BR37:BU37)</f>
        <v>0.30383987446879</v>
      </c>
      <c r="T53" s="55">
        <f>AVERAGE(BV37:BY37)</f>
        <v>1.21569123190758</v>
      </c>
      <c r="U53" s="55">
        <f>AVERAGE(BZ37:CC37)</f>
        <v>0.299117439744061</v>
      </c>
      <c r="V53" s="58">
        <f>AVERAGE(CD37:CG37)</f>
        <v>1.71162150779894</v>
      </c>
      <c r="X53" s="24" t="s">
        <v>27</v>
      </c>
      <c r="Y53" s="46">
        <f>STDEV(B37:E37)/SQRT(4)</f>
        <v>0.0515529232614883</v>
      </c>
      <c r="Z53" s="47">
        <f>STDEV(F37:I37)/SQRT(4)</f>
        <v>0.147265911429452</v>
      </c>
      <c r="AA53" s="47">
        <f>STDEV(J37:M37)/SQRT(4)</f>
        <v>0.158431820567189</v>
      </c>
      <c r="AB53" s="47">
        <f t="shared" ref="AB53:AB58" si="60">STDEV(N37:Q37)/SQRT(4)</f>
        <v>0.0586789046826324</v>
      </c>
      <c r="AC53" s="47">
        <f t="shared" ref="AC53:AC58" si="61">STDEV(R37:U37)/SQRT(4)</f>
        <v>0.0515883159249586</v>
      </c>
      <c r="AD53" s="47">
        <f t="shared" ref="AD53:AD58" si="62">STDEV(V37:Y37)/SQRT(4)</f>
        <v>0.0998868338893797</v>
      </c>
      <c r="AE53" s="47">
        <f t="shared" ref="AE53:AE58" si="63">STDEV(Z37:AC37)/SQRT(4)</f>
        <v>0.176031009041806</v>
      </c>
      <c r="AF53" s="47">
        <f t="shared" ref="AF53:AF58" si="64">STDEV(AD37:AG37)/SQRT(4)</f>
        <v>0.13546217767565</v>
      </c>
      <c r="AG53" s="47">
        <f t="shared" ref="AG53:AG58" si="65">STDEV(AH37:AK37)/SQRT(4)</f>
        <v>0.0496832527005602</v>
      </c>
      <c r="AH53" s="47">
        <f t="shared" ref="AH53:AH58" si="66">STDEV(AL37:AO37)/SQRT(4)</f>
        <v>0.276778535979877</v>
      </c>
      <c r="AI53" s="61">
        <f t="shared" ref="AI53:AI58" si="67">STDEV(AP37:AS37)/SQRT(4)</f>
        <v>0.090675774036627</v>
      </c>
      <c r="AJ53" s="47">
        <f t="shared" ref="AJ53:AJ58" si="68">STDEV(AT37:AW37)/SQRT(4)</f>
        <v>0.225429542184491</v>
      </c>
      <c r="AK53" s="47">
        <f t="shared" ref="AK53:AK58" si="69">STDEV(AX37:BA37)/SQRT(4)</f>
        <v>0.0806844643429112</v>
      </c>
      <c r="AL53" s="47">
        <f t="shared" ref="AL53:AL58" si="70">STDEV(BB37:BE37)/SQRT(4)</f>
        <v>0.291175518086426</v>
      </c>
      <c r="AM53" s="47">
        <f t="shared" ref="AM53:AM58" si="71">STDEV(BF37:BI37)/SQRT(4)</f>
        <v>0.110138872489528</v>
      </c>
      <c r="AN53" s="55">
        <f>STDEV(BJ37:BM37)/SQRT(4)</f>
        <v>0.123772604770706</v>
      </c>
      <c r="AO53" s="55">
        <f>STDEV(BN37:BQ37)/SQRT(4)</f>
        <v>0.0600486379544559</v>
      </c>
      <c r="AP53" s="55">
        <f>STDEV(BR37:BU37)/SQRT(4)</f>
        <v>0.0536651858983796</v>
      </c>
      <c r="AQ53" s="55">
        <f>STDEV(BV37:BY37)/SQRT(4)</f>
        <v>0.274984243574906</v>
      </c>
      <c r="AR53" s="55">
        <f>STDEV(BZ37:CC37)/SQRT(3)</f>
        <v>0.0612276156820111</v>
      </c>
      <c r="AS53" s="55">
        <f>STDEV(CD37:CG37)/SQRT(4)</f>
        <v>0.205590452906179</v>
      </c>
    </row>
    <row r="54" spans="1:45">
      <c r="A54" s="25" t="s">
        <v>29</v>
      </c>
      <c r="B54" s="48">
        <f t="shared" ref="B54:B64" si="72">AVERAGE(B38:E38)</f>
        <v>1.25698355243457</v>
      </c>
      <c r="C54" s="49">
        <f t="shared" ref="C54:C64" si="73">AVERAGE(F38,G38,I38)</f>
        <v>0.983758984695419</v>
      </c>
      <c r="D54" s="49">
        <f t="shared" ref="D54:D58" si="74">AVERAGE(J38:M38)</f>
        <v>1.21651295410752</v>
      </c>
      <c r="E54" s="49">
        <f t="shared" ref="E54:E64" si="75">AVERAGE(N38:Q38)</f>
        <v>0.869453532542726</v>
      </c>
      <c r="F54" s="49">
        <f t="shared" ref="F54:F64" si="76">AVERAGE(R38:U38)</f>
        <v>0.978418752501118</v>
      </c>
      <c r="G54" s="49">
        <f t="shared" ref="G54:G64" si="77">AVERAGE(V38:Y38)</f>
        <v>1.11590361194626</v>
      </c>
      <c r="H54" s="49">
        <f t="shared" ref="H54:H64" si="78">AVERAGE(Z38:AC38)</f>
        <v>1.40042381139392</v>
      </c>
      <c r="I54" s="49">
        <f t="shared" ref="I54:I64" si="79">AVERAGE(AD38:AG38)</f>
        <v>1.20722637266159</v>
      </c>
      <c r="J54" s="49">
        <f t="shared" ref="J54:J64" si="80">AVERAGE(AH38:AK38)</f>
        <v>1.28484715404376</v>
      </c>
      <c r="K54" s="49">
        <f t="shared" ref="K54:K64" si="81">AVERAGE(AL38:AO38)</f>
        <v>1.25298800678046</v>
      </c>
      <c r="L54" s="49">
        <f t="shared" ref="L54:L64" si="82">AVERAGE(AP38:AS38)</f>
        <v>1.26865441323417</v>
      </c>
      <c r="M54" s="49">
        <f t="shared" ref="M54:M64" si="83">AVERAGE(AT38:AW38)</f>
        <v>1.2907059872468</v>
      </c>
      <c r="N54" s="49">
        <f t="shared" ref="N54:N64" si="84">AVERAGE(AX38,AY38,AZ38,BA38)</f>
        <v>1.83678441544923</v>
      </c>
      <c r="O54" s="49">
        <f t="shared" ref="O54:O64" si="85">AVERAGE(BB38:BE38)</f>
        <v>0.621288890255229</v>
      </c>
      <c r="P54" s="49">
        <f t="shared" ref="P54:P64" si="86">AVERAGE(BF38:BI38)</f>
        <v>0.5854548663097</v>
      </c>
      <c r="Q54" s="56">
        <f t="shared" ref="Q54:Q64" si="87">AVERAGE(BJ38:BM38)</f>
        <v>0.880143878029115</v>
      </c>
      <c r="R54" s="56">
        <f t="shared" ref="R54:R64" si="88">AVERAGE(BN38:BQ38)</f>
        <v>1.18641645889025</v>
      </c>
      <c r="S54" s="56">
        <f t="shared" ref="S54:S64" si="89">AVERAGE(BR38:BU38)</f>
        <v>1.89577588539343</v>
      </c>
      <c r="T54" s="56">
        <f t="shared" ref="T54:T64" si="90">AVERAGE(BV38:BY38)</f>
        <v>1.21222214268584</v>
      </c>
      <c r="U54" s="56">
        <f t="shared" ref="U54:U64" si="91">AVERAGE(BZ38:CC38)</f>
        <v>0.43128369354081</v>
      </c>
      <c r="V54" s="59">
        <f t="shared" ref="V54:V64" si="92">AVERAGE(CD38:CG38)</f>
        <v>1.54073173991117</v>
      </c>
      <c r="X54" s="24" t="s">
        <v>29</v>
      </c>
      <c r="Y54" s="48">
        <f t="shared" ref="Y54:Y58" si="93">STDEV(B38:E38)/SQRT(4)</f>
        <v>0.0554687232371789</v>
      </c>
      <c r="Z54" s="49">
        <f t="shared" ref="Z54:Z58" si="94">STDEV(F38:I38)/SQRT(4)</f>
        <v>0.125971792467878</v>
      </c>
      <c r="AA54" s="49">
        <f>STDEV(J38:M38)/SQRT(4)</f>
        <v>0.0589398140896668</v>
      </c>
      <c r="AB54" s="49">
        <f t="shared" si="60"/>
        <v>0.0716887391208501</v>
      </c>
      <c r="AC54" s="49">
        <f t="shared" si="61"/>
        <v>0.0668560403919412</v>
      </c>
      <c r="AD54" s="49">
        <f t="shared" si="62"/>
        <v>0.0425169520737678</v>
      </c>
      <c r="AE54" s="49">
        <f t="shared" si="63"/>
        <v>0.100087536390108</v>
      </c>
      <c r="AF54" s="49">
        <f t="shared" si="64"/>
        <v>0.179467858734464</v>
      </c>
      <c r="AG54" s="49">
        <f t="shared" si="65"/>
        <v>0.0880641597809011</v>
      </c>
      <c r="AH54" s="49">
        <f t="shared" si="66"/>
        <v>0.0834465829775766</v>
      </c>
      <c r="AI54" s="49">
        <f t="shared" si="67"/>
        <v>0.058101393674235</v>
      </c>
      <c r="AJ54" s="49">
        <f t="shared" si="68"/>
        <v>0.178914203428448</v>
      </c>
      <c r="AK54" s="49">
        <f t="shared" si="69"/>
        <v>0.397295063965415</v>
      </c>
      <c r="AL54" s="49">
        <f t="shared" si="70"/>
        <v>0.0790629944558439</v>
      </c>
      <c r="AM54" s="49">
        <f t="shared" si="71"/>
        <v>0.0826062838836138</v>
      </c>
      <c r="AN54" s="56">
        <f t="shared" ref="AN54:AN57" si="95">STDEV(BJ38:BM38)/SQRT(4)</f>
        <v>0.107052013692699</v>
      </c>
      <c r="AO54" s="56">
        <f t="shared" ref="AO54:AO64" si="96">STDEV(BN38:BQ38)/SQRT(4)</f>
        <v>0.019875261509159</v>
      </c>
      <c r="AP54" s="56">
        <f t="shared" ref="AP54:AP64" si="97">STDEV(BR38:BU38)/SQRT(4)</f>
        <v>0.508115762885026</v>
      </c>
      <c r="AQ54" s="56">
        <f t="shared" ref="AQ54:AQ64" si="98">STDEV(BV38:BY38)/SQRT(4)</f>
        <v>0.0856935498666438</v>
      </c>
      <c r="AR54" s="56">
        <f t="shared" ref="AR54:AR64" si="99">STDEV(BZ38:CC38)/SQRT(3)</f>
        <v>0.0553810211371064</v>
      </c>
      <c r="AS54" s="56">
        <f t="shared" ref="AS54:AS64" si="100">STDEV(CD38:CG38)/SQRT(4)</f>
        <v>0.116814173851553</v>
      </c>
    </row>
    <row r="55" spans="1:45">
      <c r="A55" s="25" t="s">
        <v>30</v>
      </c>
      <c r="B55" s="48">
        <f t="shared" si="72"/>
        <v>1.02559777701899</v>
      </c>
      <c r="C55" s="49">
        <f t="shared" si="73"/>
        <v>1.18705049908501</v>
      </c>
      <c r="D55" s="49">
        <f t="shared" si="74"/>
        <v>1.34362271821275</v>
      </c>
      <c r="E55" s="49">
        <f t="shared" si="75"/>
        <v>0.931750709078366</v>
      </c>
      <c r="F55" s="49">
        <f t="shared" si="76"/>
        <v>0.998965539057662</v>
      </c>
      <c r="G55" s="49">
        <f t="shared" si="77"/>
        <v>1.05080492276015</v>
      </c>
      <c r="H55" s="49">
        <f t="shared" si="78"/>
        <v>1.53090541518947</v>
      </c>
      <c r="I55" s="49">
        <f t="shared" si="79"/>
        <v>1.93865715381873</v>
      </c>
      <c r="J55" s="49">
        <f t="shared" si="80"/>
        <v>1.72716181181894</v>
      </c>
      <c r="K55" s="49">
        <f t="shared" si="81"/>
        <v>1.18139138720594</v>
      </c>
      <c r="L55" s="49">
        <f t="shared" si="82"/>
        <v>1.2550178145254</v>
      </c>
      <c r="M55" s="49">
        <f t="shared" si="83"/>
        <v>1.19944115536132</v>
      </c>
      <c r="N55" s="49">
        <f t="shared" si="84"/>
        <v>1.53570229389068</v>
      </c>
      <c r="O55" s="49">
        <f t="shared" si="85"/>
        <v>0.587889190756399</v>
      </c>
      <c r="P55" s="49">
        <f t="shared" si="86"/>
        <v>0.760034634836354</v>
      </c>
      <c r="Q55" s="56">
        <f t="shared" si="87"/>
        <v>0.825574640306538</v>
      </c>
      <c r="R55" s="56">
        <f t="shared" si="88"/>
        <v>1.05040833785596</v>
      </c>
      <c r="S55" s="56">
        <f t="shared" si="89"/>
        <v>0.859876095494824</v>
      </c>
      <c r="T55" s="56">
        <f t="shared" si="90"/>
        <v>1.3045571315281</v>
      </c>
      <c r="U55" s="56">
        <f t="shared" si="91"/>
        <v>0.46064997023131</v>
      </c>
      <c r="V55" s="59">
        <f t="shared" si="92"/>
        <v>1.59614960733885</v>
      </c>
      <c r="X55" s="24" t="s">
        <v>30</v>
      </c>
      <c r="Y55" s="48">
        <f t="shared" si="93"/>
        <v>0.0135922508253958</v>
      </c>
      <c r="Z55" s="49">
        <f t="shared" si="94"/>
        <v>0.0876885295398878</v>
      </c>
      <c r="AA55" s="49">
        <f t="shared" ref="AA55:AA58" si="101">STDEV(J39:M39)/SQRT(4)</f>
        <v>0.183848091874628</v>
      </c>
      <c r="AB55" s="49">
        <f t="shared" si="60"/>
        <v>0.0642127738696736</v>
      </c>
      <c r="AC55" s="49">
        <f t="shared" si="61"/>
        <v>0.0546806371405953</v>
      </c>
      <c r="AD55" s="49">
        <f t="shared" si="62"/>
        <v>0.0488423429140728</v>
      </c>
      <c r="AE55" s="49">
        <f t="shared" si="63"/>
        <v>0.136090575009266</v>
      </c>
      <c r="AF55" s="49">
        <f t="shared" si="64"/>
        <v>0.208014855134126</v>
      </c>
      <c r="AG55" s="49">
        <f t="shared" si="65"/>
        <v>0.257023260659425</v>
      </c>
      <c r="AH55" s="49">
        <f t="shared" si="66"/>
        <v>0.0390245455876632</v>
      </c>
      <c r="AI55" s="49">
        <f t="shared" si="67"/>
        <v>0.0445866316628483</v>
      </c>
      <c r="AJ55" s="49">
        <f t="shared" si="68"/>
        <v>0.168660226590181</v>
      </c>
      <c r="AK55" s="49">
        <f t="shared" si="69"/>
        <v>0.098407450996823</v>
      </c>
      <c r="AL55" s="49">
        <f t="shared" si="70"/>
        <v>0.131106389821828</v>
      </c>
      <c r="AM55" s="49">
        <f t="shared" si="71"/>
        <v>0.122778650773448</v>
      </c>
      <c r="AN55" s="56">
        <f t="shared" si="95"/>
        <v>0.0570846161785767</v>
      </c>
      <c r="AO55" s="56">
        <f t="shared" si="96"/>
        <v>0.0440328387516285</v>
      </c>
      <c r="AP55" s="56">
        <f t="shared" si="97"/>
        <v>0.0598667776865634</v>
      </c>
      <c r="AQ55" s="56">
        <f t="shared" si="98"/>
        <v>0.193614507150892</v>
      </c>
      <c r="AR55" s="56">
        <f t="shared" si="99"/>
        <v>0.150289422732797</v>
      </c>
      <c r="AS55" s="56">
        <f t="shared" si="100"/>
        <v>0.210601876595649</v>
      </c>
    </row>
    <row r="56" spans="1:45">
      <c r="A56" s="25" t="s">
        <v>31</v>
      </c>
      <c r="B56" s="48">
        <f t="shared" si="72"/>
        <v>1.00674035440612</v>
      </c>
      <c r="C56" s="49">
        <f t="shared" si="73"/>
        <v>1.21876701853758</v>
      </c>
      <c r="D56" s="49">
        <f t="shared" si="74"/>
        <v>1.34459260573225</v>
      </c>
      <c r="E56" s="49">
        <f t="shared" si="75"/>
        <v>1.03861537431363</v>
      </c>
      <c r="F56" s="49">
        <f t="shared" si="76"/>
        <v>1.01758957019891</v>
      </c>
      <c r="G56" s="49">
        <f t="shared" si="77"/>
        <v>1.02921946902343</v>
      </c>
      <c r="H56" s="49">
        <f t="shared" si="78"/>
        <v>1.44194985568445</v>
      </c>
      <c r="I56" s="49">
        <f t="shared" si="79"/>
        <v>2.10346206467021</v>
      </c>
      <c r="J56" s="49">
        <f t="shared" si="80"/>
        <v>2.07984119024007</v>
      </c>
      <c r="K56" s="49">
        <f t="shared" si="81"/>
        <v>1.0402503862051</v>
      </c>
      <c r="L56" s="49">
        <f t="shared" si="82"/>
        <v>1.48607627711062</v>
      </c>
      <c r="M56" s="49">
        <f t="shared" si="83"/>
        <v>1.41952006099893</v>
      </c>
      <c r="N56" s="49">
        <f t="shared" si="84"/>
        <v>1.44179010187738</v>
      </c>
      <c r="O56" s="49">
        <f t="shared" si="85"/>
        <v>0.633957271479802</v>
      </c>
      <c r="P56" s="49">
        <f t="shared" si="86"/>
        <v>0.781183027200461</v>
      </c>
      <c r="Q56" s="56">
        <f t="shared" si="87"/>
        <v>0.885888801983693</v>
      </c>
      <c r="R56" s="56">
        <f t="shared" si="88"/>
        <v>1.04889835835955</v>
      </c>
      <c r="S56" s="56">
        <f t="shared" si="89"/>
        <v>0.781081397595341</v>
      </c>
      <c r="T56" s="56">
        <f t="shared" si="90"/>
        <v>1.41055297606081</v>
      </c>
      <c r="U56" s="56">
        <f t="shared" si="91"/>
        <v>0.420630021338106</v>
      </c>
      <c r="V56" s="59">
        <f t="shared" si="92"/>
        <v>1.67265182884027</v>
      </c>
      <c r="X56" s="24" t="s">
        <v>31</v>
      </c>
      <c r="Y56" s="48">
        <f t="shared" si="93"/>
        <v>0.0293650129494009</v>
      </c>
      <c r="Z56" s="49">
        <f t="shared" si="94"/>
        <v>0.0333517946305944</v>
      </c>
      <c r="AA56" s="49">
        <f t="shared" si="101"/>
        <v>0.143581412275069</v>
      </c>
      <c r="AB56" s="49">
        <f t="shared" si="60"/>
        <v>0.0620670424713992</v>
      </c>
      <c r="AC56" s="49">
        <f t="shared" si="61"/>
        <v>0.0466588689037579</v>
      </c>
      <c r="AD56" s="49">
        <f t="shared" si="62"/>
        <v>0.0307498716001164</v>
      </c>
      <c r="AE56" s="49">
        <f t="shared" si="63"/>
        <v>0.0531116730122602</v>
      </c>
      <c r="AF56" s="49">
        <f t="shared" si="64"/>
        <v>0.215547614080479</v>
      </c>
      <c r="AG56" s="49">
        <f t="shared" si="65"/>
        <v>0.265171535400183</v>
      </c>
      <c r="AH56" s="49">
        <f t="shared" si="66"/>
        <v>0.0974354413997039</v>
      </c>
      <c r="AI56" s="49">
        <f t="shared" si="67"/>
        <v>0.216417659338678</v>
      </c>
      <c r="AJ56" s="49">
        <f t="shared" si="68"/>
        <v>0.0907785501762441</v>
      </c>
      <c r="AK56" s="49">
        <f t="shared" si="69"/>
        <v>0.127263440848165</v>
      </c>
      <c r="AL56" s="49">
        <f t="shared" si="70"/>
        <v>0.0690463229030419</v>
      </c>
      <c r="AM56" s="49">
        <f t="shared" si="71"/>
        <v>0.106683656691785</v>
      </c>
      <c r="AN56" s="56">
        <f t="shared" si="95"/>
        <v>0.0406885878667817</v>
      </c>
      <c r="AO56" s="56">
        <f t="shared" si="96"/>
        <v>0.0330799489851989</v>
      </c>
      <c r="AP56" s="56">
        <f t="shared" si="97"/>
        <v>0.0622613667158784</v>
      </c>
      <c r="AQ56" s="56">
        <f t="shared" si="98"/>
        <v>0.0504827725511302</v>
      </c>
      <c r="AR56" s="56">
        <f t="shared" si="99"/>
        <v>0.167076172932138</v>
      </c>
      <c r="AS56" s="56">
        <f t="shared" si="100"/>
        <v>0.200833820531146</v>
      </c>
    </row>
    <row r="57" spans="1:45">
      <c r="A57" s="25" t="s">
        <v>32</v>
      </c>
      <c r="B57" s="48">
        <f t="shared" si="72"/>
        <v>0.996004644505335</v>
      </c>
      <c r="C57" s="49">
        <f t="shared" si="73"/>
        <v>1.33202852943608</v>
      </c>
      <c r="D57" s="49">
        <f t="shared" si="74"/>
        <v>1.25168174485401</v>
      </c>
      <c r="E57" s="49">
        <f t="shared" si="75"/>
        <v>0.932798588494633</v>
      </c>
      <c r="F57" s="49">
        <f t="shared" si="76"/>
        <v>1.06702110195576</v>
      </c>
      <c r="G57" s="49">
        <f t="shared" si="77"/>
        <v>0.958697612469872</v>
      </c>
      <c r="H57" s="49">
        <f t="shared" si="78"/>
        <v>1.39630444043926</v>
      </c>
      <c r="I57" s="49">
        <f t="shared" si="79"/>
        <v>1.67276575406307</v>
      </c>
      <c r="J57" s="49">
        <f t="shared" si="80"/>
        <v>1.67595781615464</v>
      </c>
      <c r="K57" s="49">
        <f t="shared" si="81"/>
        <v>0.994274891210348</v>
      </c>
      <c r="L57" s="49">
        <f t="shared" si="82"/>
        <v>1.25415987094517</v>
      </c>
      <c r="M57" s="49">
        <f t="shared" si="83"/>
        <v>1.44218830978939</v>
      </c>
      <c r="N57" s="49">
        <f t="shared" si="84"/>
        <v>1.31131124137645</v>
      </c>
      <c r="O57" s="49">
        <f t="shared" si="85"/>
        <v>0.517177662526255</v>
      </c>
      <c r="P57" s="49">
        <f t="shared" si="86"/>
        <v>0.725847962814768</v>
      </c>
      <c r="Q57" s="56">
        <f t="shared" si="87"/>
        <v>0.926139953168215</v>
      </c>
      <c r="R57" s="56">
        <f t="shared" si="88"/>
        <v>1.03335827097636</v>
      </c>
      <c r="S57" s="56">
        <f t="shared" si="89"/>
        <v>0.909459956771177</v>
      </c>
      <c r="T57" s="56">
        <f t="shared" si="90"/>
        <v>1.06786061764989</v>
      </c>
      <c r="U57" s="56">
        <f t="shared" si="91"/>
        <v>0.385751859919024</v>
      </c>
      <c r="V57" s="59">
        <f t="shared" si="92"/>
        <v>1.29808991307067</v>
      </c>
      <c r="X57" s="24" t="s">
        <v>32</v>
      </c>
      <c r="Y57" s="48">
        <f t="shared" si="93"/>
        <v>0.0583007783700296</v>
      </c>
      <c r="Z57" s="49">
        <f t="shared" si="94"/>
        <v>0.159835559195944</v>
      </c>
      <c r="AA57" s="49">
        <f t="shared" si="101"/>
        <v>0.0787751727200501</v>
      </c>
      <c r="AB57" s="49">
        <f t="shared" si="60"/>
        <v>0.0341289736074538</v>
      </c>
      <c r="AC57" s="49">
        <f t="shared" si="61"/>
        <v>0.104904648729028</v>
      </c>
      <c r="AD57" s="49">
        <f t="shared" si="62"/>
        <v>0.0438006051267016</v>
      </c>
      <c r="AE57" s="49">
        <f t="shared" si="63"/>
        <v>0.137608423642223</v>
      </c>
      <c r="AF57" s="49">
        <f t="shared" si="64"/>
        <v>0.096634058374694</v>
      </c>
      <c r="AG57" s="49">
        <f t="shared" si="65"/>
        <v>0.138449438626617</v>
      </c>
      <c r="AH57" s="49">
        <f t="shared" si="66"/>
        <v>0.0625894509812115</v>
      </c>
      <c r="AI57" s="49">
        <f t="shared" si="67"/>
        <v>0.0905842943200493</v>
      </c>
      <c r="AJ57" s="49">
        <f t="shared" si="68"/>
        <v>0.151693057667072</v>
      </c>
      <c r="AK57" s="49">
        <f t="shared" si="69"/>
        <v>0.274537493927759</v>
      </c>
      <c r="AL57" s="49">
        <f t="shared" si="70"/>
        <v>0.104857877086698</v>
      </c>
      <c r="AM57" s="49">
        <f t="shared" si="71"/>
        <v>0.129091739004588</v>
      </c>
      <c r="AN57" s="56">
        <f t="shared" si="95"/>
        <v>0.0516764057684277</v>
      </c>
      <c r="AO57" s="56">
        <f t="shared" si="96"/>
        <v>0.0768212574678094</v>
      </c>
      <c r="AP57" s="56">
        <f t="shared" si="97"/>
        <v>0.0409482411576856</v>
      </c>
      <c r="AQ57" s="56">
        <f t="shared" si="98"/>
        <v>0.0904932919678362</v>
      </c>
      <c r="AR57" s="56">
        <f t="shared" si="99"/>
        <v>0.110348695503939</v>
      </c>
      <c r="AS57" s="56">
        <f t="shared" si="100"/>
        <v>0.0396381656599832</v>
      </c>
    </row>
    <row r="58" spans="1:45">
      <c r="A58" s="25" t="s">
        <v>33</v>
      </c>
      <c r="B58" s="48">
        <f t="shared" si="72"/>
        <v>1.09604420891999</v>
      </c>
      <c r="C58" s="49">
        <f t="shared" si="73"/>
        <v>1.11344362351409</v>
      </c>
      <c r="D58" s="49">
        <f t="shared" si="74"/>
        <v>1.30958571704019</v>
      </c>
      <c r="E58" s="49">
        <f t="shared" si="75"/>
        <v>1.00900276246853</v>
      </c>
      <c r="F58" s="49">
        <f t="shared" si="76"/>
        <v>1.09457958773525</v>
      </c>
      <c r="G58" s="49">
        <f t="shared" si="77"/>
        <v>1.07364860240646</v>
      </c>
      <c r="H58" s="49">
        <f t="shared" si="78"/>
        <v>1.46706407928306</v>
      </c>
      <c r="I58" s="49">
        <f t="shared" si="79"/>
        <v>1.3411009977128</v>
      </c>
      <c r="J58" s="49">
        <f t="shared" si="80"/>
        <v>1.53843341102535</v>
      </c>
      <c r="K58" s="49">
        <f t="shared" si="81"/>
        <v>1.0716255056035</v>
      </c>
      <c r="L58" s="49">
        <f t="shared" si="82"/>
        <v>1.40766276953249</v>
      </c>
      <c r="M58" s="49">
        <f t="shared" si="83"/>
        <v>1.35505867716937</v>
      </c>
      <c r="N58" s="49">
        <f t="shared" si="84"/>
        <v>1.55672972266878</v>
      </c>
      <c r="O58" s="49">
        <f t="shared" si="85"/>
        <v>0.59426790555242</v>
      </c>
      <c r="P58" s="49">
        <f t="shared" si="86"/>
        <v>0.731310991193039</v>
      </c>
      <c r="Q58" s="56">
        <f t="shared" si="87"/>
        <v>0.833899805797324</v>
      </c>
      <c r="R58" s="56">
        <f t="shared" si="88"/>
        <v>1.02108015878113</v>
      </c>
      <c r="S58" s="56">
        <f t="shared" si="89"/>
        <v>1.02010367921642</v>
      </c>
      <c r="T58" s="56">
        <f t="shared" si="90"/>
        <v>0.995974144894637</v>
      </c>
      <c r="U58" s="56">
        <f t="shared" si="91"/>
        <v>0.53493355390871</v>
      </c>
      <c r="V58" s="59">
        <f t="shared" si="92"/>
        <v>1.26083954987959</v>
      </c>
      <c r="X58" s="24" t="s">
        <v>33</v>
      </c>
      <c r="Y58" s="48">
        <f t="shared" si="93"/>
        <v>0.0312478813066093</v>
      </c>
      <c r="Z58" s="49">
        <f t="shared" si="94"/>
        <v>0.0713483136024403</v>
      </c>
      <c r="AA58" s="49">
        <f t="shared" si="101"/>
        <v>0.13305778397207</v>
      </c>
      <c r="AB58" s="49">
        <f t="shared" si="60"/>
        <v>0.0176915646360801</v>
      </c>
      <c r="AC58" s="49">
        <f t="shared" si="61"/>
        <v>0.0887118327441774</v>
      </c>
      <c r="AD58" s="49">
        <f t="shared" si="62"/>
        <v>0.0215956417057994</v>
      </c>
      <c r="AE58" s="49">
        <f t="shared" si="63"/>
        <v>0.151764744734438</v>
      </c>
      <c r="AF58" s="49">
        <f t="shared" si="64"/>
        <v>0.0788244087641604</v>
      </c>
      <c r="AG58" s="49">
        <f t="shared" si="65"/>
        <v>0.167093252728375</v>
      </c>
      <c r="AH58" s="49">
        <f t="shared" si="66"/>
        <v>0.0631989287240573</v>
      </c>
      <c r="AI58" s="49">
        <f t="shared" si="67"/>
        <v>0.183967881156049</v>
      </c>
      <c r="AJ58" s="49">
        <f t="shared" si="68"/>
        <v>0.111679542680652</v>
      </c>
      <c r="AK58" s="49">
        <f t="shared" si="69"/>
        <v>0.209164390170319</v>
      </c>
      <c r="AL58" s="49">
        <f t="shared" si="70"/>
        <v>0.101516642403847</v>
      </c>
      <c r="AM58" s="49">
        <f t="shared" si="71"/>
        <v>0.163336859814933</v>
      </c>
      <c r="AN58" s="56">
        <f t="shared" ref="AN58:AN64" si="102">STDEV(BJ42:BM42)/SQRT(4)</f>
        <v>0.0462385891318119</v>
      </c>
      <c r="AO58" s="56">
        <f t="shared" si="96"/>
        <v>0.0346276566592207</v>
      </c>
      <c r="AP58" s="56">
        <f t="shared" si="97"/>
        <v>0.094870919924215</v>
      </c>
      <c r="AQ58" s="56">
        <f t="shared" si="98"/>
        <v>0.052369189686136</v>
      </c>
      <c r="AR58" s="56">
        <f t="shared" si="99"/>
        <v>0.278231823673338</v>
      </c>
      <c r="AS58" s="56">
        <f t="shared" si="100"/>
        <v>0.0861627804729072</v>
      </c>
    </row>
    <row r="59" spans="1:45">
      <c r="A59" s="25" t="s">
        <v>34</v>
      </c>
      <c r="B59" s="48">
        <f t="shared" si="72"/>
        <v>0.889240865406268</v>
      </c>
      <c r="C59" s="49">
        <f t="shared" si="73"/>
        <v>0.473313364121224</v>
      </c>
      <c r="D59" s="49">
        <f t="shared" ref="D59:D64" si="103">AVERAGE(J43:M43)</f>
        <v>0.483406246146483</v>
      </c>
      <c r="E59" s="49">
        <f t="shared" si="75"/>
        <v>1.02752600707978</v>
      </c>
      <c r="F59" s="49">
        <f t="shared" si="76"/>
        <v>0.382954529992506</v>
      </c>
      <c r="G59" s="49">
        <f t="shared" si="77"/>
        <v>0.51349608954488</v>
      </c>
      <c r="H59" s="49">
        <f t="shared" si="78"/>
        <v>0.558275627164389</v>
      </c>
      <c r="I59" s="49">
        <f t="shared" si="79"/>
        <v>0.260889953367915</v>
      </c>
      <c r="J59" s="49">
        <f t="shared" si="80"/>
        <v>0.313182894254388</v>
      </c>
      <c r="K59" s="49">
        <f t="shared" si="81"/>
        <v>0.960553219502974</v>
      </c>
      <c r="L59" s="49">
        <f t="shared" si="82"/>
        <v>0.558361998968995</v>
      </c>
      <c r="M59" s="49">
        <f t="shared" si="83"/>
        <v>0.590862606656554</v>
      </c>
      <c r="N59" s="49">
        <f t="shared" si="84"/>
        <v>0.323047192017464</v>
      </c>
      <c r="O59" s="49">
        <f t="shared" si="85"/>
        <v>1.49639260707867</v>
      </c>
      <c r="P59" s="49">
        <f t="shared" si="86"/>
        <v>0.556235754576458</v>
      </c>
      <c r="Q59" s="56">
        <f t="shared" si="87"/>
        <v>1.166054765289</v>
      </c>
      <c r="R59" s="56">
        <f t="shared" si="88"/>
        <v>0.971028696439997</v>
      </c>
      <c r="S59" s="56">
        <f t="shared" si="89"/>
        <v>0.593684450405451</v>
      </c>
      <c r="T59" s="56">
        <f t="shared" si="90"/>
        <v>0.738660989800214</v>
      </c>
      <c r="U59" s="56">
        <f t="shared" si="91"/>
        <v>1.22198901700054</v>
      </c>
      <c r="V59" s="59">
        <f t="shared" si="92"/>
        <v>0.540929332956389</v>
      </c>
      <c r="X59" s="24" t="s">
        <v>34</v>
      </c>
      <c r="Y59" s="48">
        <f t="shared" ref="Y59:Y64" si="104">STDEV(B43:E43)/SQRT(4)</f>
        <v>0.0184059766540591</v>
      </c>
      <c r="Z59" s="49">
        <f t="shared" ref="Z59:Z64" si="105">STDEV(F43:I43)/SQRT(4)</f>
        <v>0.140281237519624</v>
      </c>
      <c r="AA59" s="49">
        <f t="shared" ref="AA59:AA64" si="106">STDEV(J43:M43)/SQRT(4)</f>
        <v>0.158145597620833</v>
      </c>
      <c r="AB59" s="49">
        <f t="shared" ref="AB59:AB64" si="107">STDEV(N43:Q43)/SQRT(4)</f>
        <v>0.0414720735967854</v>
      </c>
      <c r="AC59" s="49">
        <f t="shared" ref="AC59:AC64" si="108">STDEV(R43:U43)/SQRT(4)</f>
        <v>0.0960523129188725</v>
      </c>
      <c r="AD59" s="49">
        <f t="shared" ref="AD59:AD64" si="109">STDEV(V43:Y43)/SQRT(4)</f>
        <v>0.0734779128048955</v>
      </c>
      <c r="AE59" s="49">
        <f t="shared" ref="AE59:AE64" si="110">STDEV(Z43:AC43)/SQRT(4)</f>
        <v>0.0663281859319186</v>
      </c>
      <c r="AF59" s="49">
        <f t="shared" ref="AF59:AF64" si="111">STDEV(AD43:AG43)/SQRT(4)</f>
        <v>0.0963819016070902</v>
      </c>
      <c r="AG59" s="49">
        <f t="shared" ref="AG59:AG64" si="112">STDEV(AH43:AK43)/SQRT(4)</f>
        <v>0.123554878746671</v>
      </c>
      <c r="AH59" s="49">
        <f t="shared" ref="AH59:AH64" si="113">STDEV(AL43:AO43)/SQRT(4)</f>
        <v>0.0519668164035396</v>
      </c>
      <c r="AI59" s="49">
        <f t="shared" ref="AI59:AI64" si="114">STDEV(AP43:AS43)/SQRT(4)</f>
        <v>0.116269533929381</v>
      </c>
      <c r="AJ59" s="49">
        <f t="shared" ref="AJ59:AJ64" si="115">STDEV(AT43:AW43)/SQRT(4)</f>
        <v>0.127788285202874</v>
      </c>
      <c r="AK59" s="49">
        <f t="shared" ref="AK59:AK64" si="116">STDEV(AX43:BA43)/SQRT(4)</f>
        <v>0.0202833343766812</v>
      </c>
      <c r="AL59" s="49">
        <f t="shared" ref="AL59:AL64" si="117">STDEV(BB43:BE43)/SQRT(4)</f>
        <v>0.30331524803456</v>
      </c>
      <c r="AM59" s="49">
        <f t="shared" ref="AM59:AM64" si="118">STDEV(BF43:BI43)/SQRT(4)</f>
        <v>0.0649226833196178</v>
      </c>
      <c r="AN59" s="56">
        <f t="shared" si="102"/>
        <v>0.0780566418131032</v>
      </c>
      <c r="AO59" s="56">
        <f t="shared" si="96"/>
        <v>0.0566515376235041</v>
      </c>
      <c r="AP59" s="56">
        <f t="shared" si="97"/>
        <v>0.0751431531764108</v>
      </c>
      <c r="AQ59" s="56">
        <f t="shared" si="98"/>
        <v>0.0410719160450633</v>
      </c>
      <c r="AR59" s="56">
        <f t="shared" si="99"/>
        <v>0.165296663230865</v>
      </c>
      <c r="AS59" s="56">
        <f t="shared" si="100"/>
        <v>0.0329052375959721</v>
      </c>
    </row>
    <row r="60" spans="1:45">
      <c r="A60" s="25" t="s">
        <v>35</v>
      </c>
      <c r="B60" s="48">
        <f t="shared" si="72"/>
        <v>0.923790156017911</v>
      </c>
      <c r="C60" s="49">
        <f t="shared" si="73"/>
        <v>1.16681666037347</v>
      </c>
      <c r="D60" s="49">
        <f t="shared" si="103"/>
        <v>0.971419311212139</v>
      </c>
      <c r="E60" s="49">
        <f t="shared" si="75"/>
        <v>1.10863220559273</v>
      </c>
      <c r="F60" s="49">
        <f t="shared" si="76"/>
        <v>1.03750772625716</v>
      </c>
      <c r="G60" s="49">
        <f t="shared" si="77"/>
        <v>0.959732285849931</v>
      </c>
      <c r="H60" s="49">
        <f t="shared" si="78"/>
        <v>0.680215615783218</v>
      </c>
      <c r="I60" s="49">
        <f t="shared" si="79"/>
        <v>0.379580099351</v>
      </c>
      <c r="J60" s="49">
        <f t="shared" si="80"/>
        <v>0.409275931831107</v>
      </c>
      <c r="K60" s="49">
        <f t="shared" si="81"/>
        <v>0.890598644528047</v>
      </c>
      <c r="L60" s="49">
        <f t="shared" si="82"/>
        <v>0.783605843136167</v>
      </c>
      <c r="M60" s="49">
        <f t="shared" si="83"/>
        <v>0.721546888570151</v>
      </c>
      <c r="N60" s="49">
        <f t="shared" si="84"/>
        <v>0.511331025113864</v>
      </c>
      <c r="O60" s="49">
        <f t="shared" si="85"/>
        <v>1.35867480768166</v>
      </c>
      <c r="P60" s="49">
        <f t="shared" si="86"/>
        <v>1.12324568358041</v>
      </c>
      <c r="Q60" s="56">
        <f t="shared" si="87"/>
        <v>1.09677908141459</v>
      </c>
      <c r="R60" s="56">
        <f t="shared" si="88"/>
        <v>0.949259729986666</v>
      </c>
      <c r="S60" s="56">
        <f t="shared" si="89"/>
        <v>1.74191610267441</v>
      </c>
      <c r="T60" s="56">
        <f t="shared" si="90"/>
        <v>0.693536687126989</v>
      </c>
      <c r="U60" s="56">
        <f t="shared" si="91"/>
        <v>2.32948645613866</v>
      </c>
      <c r="V60" s="59">
        <f t="shared" si="92"/>
        <v>0.521150480267795</v>
      </c>
      <c r="X60" s="24" t="s">
        <v>35</v>
      </c>
      <c r="Y60" s="48">
        <f t="shared" si="104"/>
        <v>0.043153409764079</v>
      </c>
      <c r="Z60" s="49">
        <f t="shared" si="105"/>
        <v>0.0908452347064</v>
      </c>
      <c r="AA60" s="49">
        <f t="shared" si="106"/>
        <v>0.121070795128379</v>
      </c>
      <c r="AB60" s="49">
        <f t="shared" si="107"/>
        <v>0.0776179799918536</v>
      </c>
      <c r="AC60" s="49">
        <f t="shared" si="108"/>
        <v>0.171607552555202</v>
      </c>
      <c r="AD60" s="49">
        <f t="shared" si="109"/>
        <v>0.125671646190894</v>
      </c>
      <c r="AE60" s="49">
        <f t="shared" si="110"/>
        <v>0.139021021212898</v>
      </c>
      <c r="AF60" s="49">
        <f t="shared" si="111"/>
        <v>0.0585507875596111</v>
      </c>
      <c r="AG60" s="49">
        <f t="shared" si="112"/>
        <v>0.112460531091889</v>
      </c>
      <c r="AH60" s="49">
        <f t="shared" si="113"/>
        <v>0.0426890323659768</v>
      </c>
      <c r="AI60" s="49">
        <f t="shared" si="114"/>
        <v>0.0634773795693538</v>
      </c>
      <c r="AJ60" s="49">
        <f t="shared" si="115"/>
        <v>0.137792677180011</v>
      </c>
      <c r="AK60" s="49">
        <f t="shared" si="116"/>
        <v>0.0933316815644961</v>
      </c>
      <c r="AL60" s="49">
        <f t="shared" si="117"/>
        <v>0.245925972150912</v>
      </c>
      <c r="AM60" s="49">
        <f t="shared" si="118"/>
        <v>0.131948010282333</v>
      </c>
      <c r="AN60" s="56">
        <f t="shared" si="102"/>
        <v>0.0730643408934343</v>
      </c>
      <c r="AO60" s="56">
        <f t="shared" si="96"/>
        <v>0.0409365149747651</v>
      </c>
      <c r="AP60" s="56">
        <f t="shared" si="97"/>
        <v>0.178537058033076</v>
      </c>
      <c r="AQ60" s="56">
        <f t="shared" si="98"/>
        <v>0.10675533162434</v>
      </c>
      <c r="AR60" s="56">
        <f t="shared" si="99"/>
        <v>0.709932920467225</v>
      </c>
      <c r="AS60" s="56">
        <f t="shared" si="100"/>
        <v>0.0643090515611516</v>
      </c>
    </row>
    <row r="61" spans="1:45">
      <c r="A61" s="25" t="s">
        <v>36</v>
      </c>
      <c r="B61" s="48">
        <f t="shared" si="72"/>
        <v>0.918810190688186</v>
      </c>
      <c r="C61" s="49">
        <f t="shared" si="73"/>
        <v>1.12230043064979</v>
      </c>
      <c r="D61" s="49">
        <f t="shared" si="103"/>
        <v>1.09606959158203</v>
      </c>
      <c r="E61" s="49">
        <f t="shared" si="75"/>
        <v>1.14851029602044</v>
      </c>
      <c r="F61" s="49">
        <f t="shared" si="76"/>
        <v>1.31131088657034</v>
      </c>
      <c r="G61" s="49">
        <f t="shared" si="77"/>
        <v>1.2246567923113</v>
      </c>
      <c r="H61" s="49">
        <f t="shared" si="78"/>
        <v>0.661362375831774</v>
      </c>
      <c r="I61" s="49">
        <f t="shared" si="79"/>
        <v>0.606045789077285</v>
      </c>
      <c r="J61" s="49">
        <f t="shared" si="80"/>
        <v>0.641004808532645</v>
      </c>
      <c r="K61" s="49">
        <f t="shared" si="81"/>
        <v>0.967790526681061</v>
      </c>
      <c r="L61" s="49">
        <f t="shared" si="82"/>
        <v>0.860058618650316</v>
      </c>
      <c r="M61" s="49">
        <f t="shared" si="83"/>
        <v>0.74734160765289</v>
      </c>
      <c r="N61" s="49">
        <f t="shared" si="84"/>
        <v>0.741436013954401</v>
      </c>
      <c r="O61" s="49">
        <f t="shared" si="85"/>
        <v>1.45054567460627</v>
      </c>
      <c r="P61" s="49">
        <f t="shared" si="86"/>
        <v>1.75336041420165</v>
      </c>
      <c r="Q61" s="56">
        <f t="shared" si="87"/>
        <v>1.12741497829171</v>
      </c>
      <c r="R61" s="56">
        <f t="shared" si="88"/>
        <v>0.972253033831941</v>
      </c>
      <c r="S61" s="56">
        <f t="shared" si="89"/>
        <v>1.79049884260649</v>
      </c>
      <c r="T61" s="56">
        <f t="shared" si="90"/>
        <v>0.791518572357954</v>
      </c>
      <c r="U61" s="56">
        <f t="shared" si="91"/>
        <v>2.22312481074081</v>
      </c>
      <c r="V61" s="59">
        <f t="shared" si="92"/>
        <v>0.523013813938736</v>
      </c>
      <c r="X61" s="24" t="s">
        <v>36</v>
      </c>
      <c r="Y61" s="48">
        <f t="shared" si="104"/>
        <v>0.0462389931698213</v>
      </c>
      <c r="Z61" s="49">
        <f t="shared" si="105"/>
        <v>0.135121042694099</v>
      </c>
      <c r="AA61" s="49">
        <f t="shared" si="106"/>
        <v>0.151916933829534</v>
      </c>
      <c r="AB61" s="49">
        <f t="shared" si="107"/>
        <v>0.0567475975843132</v>
      </c>
      <c r="AC61" s="49">
        <f t="shared" si="108"/>
        <v>0.0701132567538789</v>
      </c>
      <c r="AD61" s="49">
        <f t="shared" si="109"/>
        <v>0.0650095985881435</v>
      </c>
      <c r="AE61" s="49">
        <f t="shared" si="110"/>
        <v>0.11656356204517</v>
      </c>
      <c r="AF61" s="49">
        <f t="shared" si="111"/>
        <v>0.0641271459540721</v>
      </c>
      <c r="AG61" s="49">
        <f t="shared" si="112"/>
        <v>0.107254949396151</v>
      </c>
      <c r="AH61" s="49">
        <f t="shared" si="113"/>
        <v>0.0502590417561709</v>
      </c>
      <c r="AI61" s="49">
        <f t="shared" si="114"/>
        <v>0.102196233427566</v>
      </c>
      <c r="AJ61" s="49">
        <f t="shared" si="115"/>
        <v>0.106539319769796</v>
      </c>
      <c r="AK61" s="49">
        <f t="shared" si="116"/>
        <v>0.127579895197217</v>
      </c>
      <c r="AL61" s="49">
        <f t="shared" si="117"/>
        <v>0.267262121540015</v>
      </c>
      <c r="AM61" s="49">
        <f t="shared" si="118"/>
        <v>0.198646102504184</v>
      </c>
      <c r="AN61" s="56">
        <f t="shared" si="102"/>
        <v>0.0902044150298263</v>
      </c>
      <c r="AO61" s="56">
        <f t="shared" si="96"/>
        <v>0.0363708636708069</v>
      </c>
      <c r="AP61" s="56">
        <f t="shared" si="97"/>
        <v>0.423628689844698</v>
      </c>
      <c r="AQ61" s="56">
        <f t="shared" si="98"/>
        <v>0.0383437802514473</v>
      </c>
      <c r="AR61" s="56">
        <f t="shared" si="99"/>
        <v>0.74550417201261</v>
      </c>
      <c r="AS61" s="56">
        <f t="shared" si="100"/>
        <v>0.0351623358615559</v>
      </c>
    </row>
    <row r="62" spans="1:45">
      <c r="A62" s="25" t="s">
        <v>37</v>
      </c>
      <c r="B62" s="48">
        <f t="shared" si="72"/>
        <v>0.939986598819042</v>
      </c>
      <c r="C62" s="49">
        <f t="shared" si="73"/>
        <v>0.992885258578912</v>
      </c>
      <c r="D62" s="49">
        <f t="shared" si="103"/>
        <v>0.89144907911746</v>
      </c>
      <c r="E62" s="49">
        <f t="shared" si="75"/>
        <v>1.14161397439234</v>
      </c>
      <c r="F62" s="49">
        <f t="shared" si="76"/>
        <v>1.20361542738192</v>
      </c>
      <c r="G62" s="49">
        <f t="shared" si="77"/>
        <v>1.15474285568136</v>
      </c>
      <c r="H62" s="49">
        <f t="shared" si="78"/>
        <v>0.647098069624709</v>
      </c>
      <c r="I62" s="49">
        <f t="shared" si="79"/>
        <v>0.739038576329729</v>
      </c>
      <c r="J62" s="49">
        <f t="shared" si="80"/>
        <v>0.694424044136077</v>
      </c>
      <c r="K62" s="49">
        <f t="shared" si="81"/>
        <v>0.837118386110514</v>
      </c>
      <c r="L62" s="49">
        <f t="shared" si="82"/>
        <v>0.851822000110528</v>
      </c>
      <c r="M62" s="49">
        <f t="shared" si="83"/>
        <v>0.765191693714071</v>
      </c>
      <c r="N62" s="49">
        <f t="shared" si="84"/>
        <v>0.762951025017105</v>
      </c>
      <c r="O62" s="49">
        <f t="shared" si="85"/>
        <v>1.35085288860885</v>
      </c>
      <c r="P62" s="49">
        <f t="shared" si="86"/>
        <v>1.72605317979559</v>
      </c>
      <c r="Q62" s="56">
        <f t="shared" si="87"/>
        <v>1.09138959194222</v>
      </c>
      <c r="R62" s="56">
        <f t="shared" si="88"/>
        <v>0.949562906409523</v>
      </c>
      <c r="S62" s="56">
        <f t="shared" si="89"/>
        <v>0.771455951345692</v>
      </c>
      <c r="T62" s="56">
        <f t="shared" si="90"/>
        <v>0.792607657175622</v>
      </c>
      <c r="U62" s="56">
        <f t="shared" si="91"/>
        <v>1.03161150274218</v>
      </c>
      <c r="V62" s="59">
        <f t="shared" si="92"/>
        <v>0.546315259211576</v>
      </c>
      <c r="X62" s="24" t="s">
        <v>37</v>
      </c>
      <c r="Y62" s="48">
        <f t="shared" si="104"/>
        <v>0.0388942833795243</v>
      </c>
      <c r="Z62" s="49">
        <f t="shared" si="105"/>
        <v>0.047539022203263</v>
      </c>
      <c r="AA62" s="49">
        <f t="shared" si="106"/>
        <v>0.0780151681933299</v>
      </c>
      <c r="AB62" s="49">
        <f t="shared" si="107"/>
        <v>0.0624549841529004</v>
      </c>
      <c r="AC62" s="49">
        <f t="shared" si="108"/>
        <v>0.118112990435043</v>
      </c>
      <c r="AD62" s="49">
        <f t="shared" si="109"/>
        <v>0.0911249751736539</v>
      </c>
      <c r="AE62" s="49">
        <f t="shared" si="110"/>
        <v>0.109055819573002</v>
      </c>
      <c r="AF62" s="49">
        <f t="shared" si="111"/>
        <v>0.100025532382628</v>
      </c>
      <c r="AG62" s="49">
        <f t="shared" si="112"/>
        <v>0.0581110816924867</v>
      </c>
      <c r="AH62" s="49">
        <f t="shared" si="113"/>
        <v>0.114631426951701</v>
      </c>
      <c r="AI62" s="49">
        <f t="shared" si="114"/>
        <v>0.090209240842301</v>
      </c>
      <c r="AJ62" s="49">
        <f t="shared" si="115"/>
        <v>0.136276197139999</v>
      </c>
      <c r="AK62" s="49">
        <f t="shared" si="116"/>
        <v>0.174813239250822</v>
      </c>
      <c r="AL62" s="49">
        <f t="shared" si="117"/>
        <v>0.112498124590041</v>
      </c>
      <c r="AM62" s="49">
        <f t="shared" si="118"/>
        <v>0.15106252768296</v>
      </c>
      <c r="AN62" s="56">
        <f t="shared" si="102"/>
        <v>0.0699674717428075</v>
      </c>
      <c r="AO62" s="56">
        <f t="shared" si="96"/>
        <v>0.0201245049851363</v>
      </c>
      <c r="AP62" s="56">
        <f t="shared" si="97"/>
        <v>0.066748427985329</v>
      </c>
      <c r="AQ62" s="56">
        <f t="shared" si="98"/>
        <v>0.0570449763824093</v>
      </c>
      <c r="AR62" s="56">
        <f t="shared" si="99"/>
        <v>0.187468743955974</v>
      </c>
      <c r="AS62" s="56">
        <f t="shared" si="100"/>
        <v>0.0441782895282993</v>
      </c>
    </row>
    <row r="63" spans="1:45">
      <c r="A63" s="25" t="s">
        <v>38</v>
      </c>
      <c r="B63" s="48">
        <f t="shared" si="72"/>
        <v>0.865204974478629</v>
      </c>
      <c r="C63" s="49">
        <f t="shared" si="73"/>
        <v>0.967762381888837</v>
      </c>
      <c r="D63" s="49">
        <f t="shared" si="103"/>
        <v>0.822828276727761</v>
      </c>
      <c r="E63" s="49">
        <f t="shared" si="75"/>
        <v>1.03479001131983</v>
      </c>
      <c r="F63" s="49">
        <f t="shared" si="76"/>
        <v>1.33086736119493</v>
      </c>
      <c r="G63" s="49">
        <f t="shared" si="77"/>
        <v>1.12593161241396</v>
      </c>
      <c r="H63" s="49">
        <f t="shared" si="78"/>
        <v>0.634833956940548</v>
      </c>
      <c r="I63" s="49">
        <f t="shared" si="79"/>
        <v>0.738348406343088</v>
      </c>
      <c r="J63" s="49">
        <f t="shared" si="80"/>
        <v>0.710306499686687</v>
      </c>
      <c r="K63" s="49">
        <f t="shared" si="81"/>
        <v>0.814721497074877</v>
      </c>
      <c r="L63" s="49">
        <f t="shared" si="82"/>
        <v>0.873804145186368</v>
      </c>
      <c r="M63" s="49">
        <f t="shared" si="83"/>
        <v>0.753965881591924</v>
      </c>
      <c r="N63" s="49">
        <f t="shared" si="84"/>
        <v>0.75729006952087</v>
      </c>
      <c r="O63" s="49">
        <f t="shared" si="85"/>
        <v>1.13933717842211</v>
      </c>
      <c r="P63" s="49">
        <f t="shared" si="86"/>
        <v>1.46210696502327</v>
      </c>
      <c r="Q63" s="56">
        <f t="shared" si="87"/>
        <v>1.15031255833741</v>
      </c>
      <c r="R63" s="56">
        <f t="shared" si="88"/>
        <v>0.967631985944006</v>
      </c>
      <c r="S63" s="56">
        <f t="shared" si="89"/>
        <v>0.728745062412482</v>
      </c>
      <c r="T63" s="56">
        <f t="shared" si="90"/>
        <v>0.885844032404731</v>
      </c>
      <c r="U63" s="56">
        <f t="shared" si="91"/>
        <v>1.16558120112431</v>
      </c>
      <c r="V63" s="59">
        <f t="shared" si="92"/>
        <v>0.515813353378226</v>
      </c>
      <c r="X63" s="24" t="s">
        <v>38</v>
      </c>
      <c r="Y63" s="48">
        <f t="shared" si="104"/>
        <v>0.0328179874785434</v>
      </c>
      <c r="Z63" s="49">
        <f t="shared" si="105"/>
        <v>0.0536147578700581</v>
      </c>
      <c r="AA63" s="49">
        <f t="shared" si="106"/>
        <v>0.0994429164828323</v>
      </c>
      <c r="AB63" s="49">
        <f t="shared" si="107"/>
        <v>0.0569254771874809</v>
      </c>
      <c r="AC63" s="49">
        <f t="shared" si="108"/>
        <v>0.114536876121901</v>
      </c>
      <c r="AD63" s="49">
        <f t="shared" si="109"/>
        <v>0.126012755585804</v>
      </c>
      <c r="AE63" s="49">
        <f t="shared" si="110"/>
        <v>0.100030122055509</v>
      </c>
      <c r="AF63" s="49">
        <f t="shared" si="111"/>
        <v>0.169046800878404</v>
      </c>
      <c r="AG63" s="49">
        <f t="shared" si="112"/>
        <v>0.127088661229609</v>
      </c>
      <c r="AH63" s="49">
        <f t="shared" si="113"/>
        <v>0.0722652525928244</v>
      </c>
      <c r="AI63" s="49">
        <f t="shared" si="114"/>
        <v>0.0786506836878087</v>
      </c>
      <c r="AJ63" s="49">
        <f t="shared" si="115"/>
        <v>0.163752946310792</v>
      </c>
      <c r="AK63" s="49">
        <f t="shared" si="116"/>
        <v>0.252376500093803</v>
      </c>
      <c r="AL63" s="49">
        <f t="shared" si="117"/>
        <v>0.0375364792871067</v>
      </c>
      <c r="AM63" s="49">
        <f t="shared" si="118"/>
        <v>0.129249709048175</v>
      </c>
      <c r="AN63" s="56">
        <f t="shared" si="102"/>
        <v>0.122664131742926</v>
      </c>
      <c r="AO63" s="56">
        <f t="shared" si="96"/>
        <v>0.0501017355243187</v>
      </c>
      <c r="AP63" s="56">
        <f t="shared" si="97"/>
        <v>0.086938833488542</v>
      </c>
      <c r="AQ63" s="56">
        <f t="shared" si="98"/>
        <v>0.0167448780387362</v>
      </c>
      <c r="AR63" s="56">
        <f t="shared" si="99"/>
        <v>0.271853084762947</v>
      </c>
      <c r="AS63" s="56">
        <f t="shared" si="100"/>
        <v>0.0136936264528998</v>
      </c>
    </row>
    <row r="64" ht="14.25" spans="1:45">
      <c r="A64" s="22" t="s">
        <v>39</v>
      </c>
      <c r="B64" s="50">
        <f t="shared" si="72"/>
        <v>1.00968246674287</v>
      </c>
      <c r="C64" s="51">
        <f t="shared" si="73"/>
        <v>0.922822498744163</v>
      </c>
      <c r="D64" s="51">
        <f t="shared" si="103"/>
        <v>0.888256720710826</v>
      </c>
      <c r="E64" s="51">
        <f t="shared" si="75"/>
        <v>1.08905925968458</v>
      </c>
      <c r="F64" s="51">
        <f t="shared" si="76"/>
        <v>1.30275454486905</v>
      </c>
      <c r="G64" s="51">
        <f t="shared" si="77"/>
        <v>1.32530980753539</v>
      </c>
      <c r="H64" s="51">
        <f t="shared" si="78"/>
        <v>0.585123152424521</v>
      </c>
      <c r="I64" s="51">
        <f t="shared" si="79"/>
        <v>0.697505127278073</v>
      </c>
      <c r="J64" s="51">
        <f t="shared" si="80"/>
        <v>0.676765434218166</v>
      </c>
      <c r="K64" s="51">
        <f t="shared" si="81"/>
        <v>0.828588935166391</v>
      </c>
      <c r="L64" s="51">
        <f t="shared" si="82"/>
        <v>0.9020149792334</v>
      </c>
      <c r="M64" s="51">
        <f t="shared" si="83"/>
        <v>0.60582600974368</v>
      </c>
      <c r="N64" s="51">
        <f t="shared" si="84"/>
        <v>0.744017521148037</v>
      </c>
      <c r="O64" s="51">
        <f t="shared" si="85"/>
        <v>1.39471156402517</v>
      </c>
      <c r="P64" s="51">
        <f t="shared" si="86"/>
        <v>1.45832506464789</v>
      </c>
      <c r="Q64" s="57">
        <f t="shared" si="87"/>
        <v>1.20543734031886</v>
      </c>
      <c r="R64" s="57">
        <f t="shared" si="88"/>
        <v>0.88578950737177</v>
      </c>
      <c r="S64" s="57">
        <f t="shared" si="89"/>
        <v>0.744377324756959</v>
      </c>
      <c r="T64" s="57">
        <f t="shared" si="90"/>
        <v>0.997994627076786</v>
      </c>
      <c r="U64" s="57">
        <f t="shared" si="91"/>
        <v>1.45884517682564</v>
      </c>
      <c r="V64" s="60">
        <f t="shared" si="92"/>
        <v>0.453624437055729</v>
      </c>
      <c r="X64" s="21" t="s">
        <v>39</v>
      </c>
      <c r="Y64" s="50">
        <f t="shared" si="104"/>
        <v>0.117950507290421</v>
      </c>
      <c r="Z64" s="51">
        <f t="shared" si="105"/>
        <v>0.0780257825322335</v>
      </c>
      <c r="AA64" s="51">
        <f t="shared" si="106"/>
        <v>0.184668969034067</v>
      </c>
      <c r="AB64" s="51">
        <f t="shared" si="107"/>
        <v>0.0845874066913101</v>
      </c>
      <c r="AC64" s="51">
        <f t="shared" si="108"/>
        <v>0.196653217500997</v>
      </c>
      <c r="AD64" s="51">
        <f t="shared" si="109"/>
        <v>0.228084384177571</v>
      </c>
      <c r="AE64" s="51">
        <f t="shared" si="110"/>
        <v>0.101962491574047</v>
      </c>
      <c r="AF64" s="51">
        <f t="shared" si="111"/>
        <v>0.19315806750317</v>
      </c>
      <c r="AG64" s="51">
        <f t="shared" si="112"/>
        <v>0.180630271751549</v>
      </c>
      <c r="AH64" s="51">
        <f t="shared" si="113"/>
        <v>0.141813538637362</v>
      </c>
      <c r="AI64" s="51">
        <f t="shared" si="114"/>
        <v>0.109734394391774</v>
      </c>
      <c r="AJ64" s="51">
        <f t="shared" si="115"/>
        <v>0.109931128589101</v>
      </c>
      <c r="AK64" s="51">
        <f t="shared" si="116"/>
        <v>0.248275204943977</v>
      </c>
      <c r="AL64" s="51">
        <f t="shared" si="117"/>
        <v>0.271347376668543</v>
      </c>
      <c r="AM64" s="51">
        <f t="shared" si="118"/>
        <v>0.0663327277890185</v>
      </c>
      <c r="AN64" s="57">
        <f t="shared" si="102"/>
        <v>0.114026875153193</v>
      </c>
      <c r="AO64" s="57">
        <f t="shared" si="96"/>
        <v>0.0595942085855026</v>
      </c>
      <c r="AP64" s="57">
        <f t="shared" si="97"/>
        <v>0.165912632818931</v>
      </c>
      <c r="AQ64" s="57">
        <f t="shared" si="98"/>
        <v>0.0564270806889701</v>
      </c>
      <c r="AR64" s="57">
        <f t="shared" si="99"/>
        <v>0.595247005769423</v>
      </c>
      <c r="AS64" s="57">
        <f t="shared" si="100"/>
        <v>0.0994779736405615</v>
      </c>
    </row>
    <row r="65" ht="14.25"/>
    <row r="66" ht="14.25" spans="1:1">
      <c r="A66" s="68" t="s">
        <v>44</v>
      </c>
    </row>
    <row r="67" spans="1:1">
      <c r="A67" s="69" t="s">
        <v>45</v>
      </c>
    </row>
    <row r="68" ht="14.25" spans="1:1">
      <c r="A68" s="21" t="s">
        <v>46</v>
      </c>
    </row>
    <row r="69" ht="14.25" spans="1:1">
      <c r="A69" s="68" t="s">
        <v>47</v>
      </c>
    </row>
    <row r="70" spans="1:1">
      <c r="A70" s="69">
        <v>0</v>
      </c>
    </row>
    <row r="71" spans="1:1">
      <c r="A71" s="70">
        <v>15</v>
      </c>
    </row>
    <row r="72" spans="1:1">
      <c r="A72" s="70">
        <v>30</v>
      </c>
    </row>
    <row r="73" spans="1:1">
      <c r="A73" s="71">
        <v>60</v>
      </c>
    </row>
    <row r="74" spans="1:1">
      <c r="A74" s="70">
        <v>90</v>
      </c>
    </row>
    <row r="75" ht="14.25" spans="1:1">
      <c r="A75" s="21">
        <v>120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28"/>
  <sheetViews>
    <sheetView zoomScale="80" zoomScaleNormal="80" workbookViewId="0">
      <selection activeCell="F17" sqref="F17"/>
    </sheetView>
  </sheetViews>
  <sheetFormatPr defaultColWidth="9" defaultRowHeight="13.5"/>
  <cols>
    <col min="1" max="1" width="26.6666666666667" customWidth="1"/>
    <col min="2" max="2" width="10.5583333333333" customWidth="1"/>
  </cols>
  <sheetData>
    <row r="1" ht="14.25" spans="1:21">
      <c r="A1" s="1" t="s">
        <v>42</v>
      </c>
      <c r="B1" s="2" t="s">
        <v>1</v>
      </c>
      <c r="C1" s="3"/>
      <c r="H1" s="27" t="s">
        <v>48</v>
      </c>
      <c r="I1" s="27"/>
      <c r="J1" s="27"/>
      <c r="K1" s="27"/>
      <c r="L1" s="27"/>
      <c r="M1" s="27"/>
      <c r="N1" s="35" t="s">
        <v>1</v>
      </c>
      <c r="O1" s="10" t="s">
        <v>48</v>
      </c>
      <c r="P1" s="10"/>
      <c r="Q1" s="10"/>
      <c r="R1" s="10"/>
      <c r="S1" s="10"/>
      <c r="T1" s="10"/>
      <c r="U1" s="40" t="s">
        <v>2</v>
      </c>
    </row>
    <row r="2" ht="14.25" spans="1:21">
      <c r="A2" s="4" t="s">
        <v>49</v>
      </c>
      <c r="B2" s="5" t="s">
        <v>45</v>
      </c>
      <c r="C2" s="6" t="s">
        <v>46</v>
      </c>
      <c r="H2" s="27"/>
      <c r="I2" s="27"/>
      <c r="J2" s="27"/>
      <c r="K2" s="27"/>
      <c r="L2" s="27"/>
      <c r="M2" s="27"/>
      <c r="N2" s="27"/>
      <c r="O2" s="10"/>
      <c r="P2" s="10"/>
      <c r="Q2" s="10"/>
      <c r="R2" s="10"/>
      <c r="S2" s="10"/>
      <c r="T2" s="10"/>
      <c r="U2" s="10"/>
    </row>
    <row r="3" spans="1:21">
      <c r="A3" s="7">
        <v>0</v>
      </c>
      <c r="B3" s="2">
        <v>0.955727699834635</v>
      </c>
      <c r="C3" s="3">
        <v>1.03525840225493</v>
      </c>
      <c r="H3" s="28" t="s">
        <v>50</v>
      </c>
      <c r="I3" s="28" t="s">
        <v>51</v>
      </c>
      <c r="J3" s="28" t="s">
        <v>52</v>
      </c>
      <c r="K3" s="28" t="s">
        <v>53</v>
      </c>
      <c r="L3" s="28" t="s">
        <v>54</v>
      </c>
      <c r="M3" s="27"/>
      <c r="N3" s="27"/>
      <c r="O3" s="36" t="s">
        <v>50</v>
      </c>
      <c r="P3" s="36" t="s">
        <v>51</v>
      </c>
      <c r="Q3" s="36" t="s">
        <v>52</v>
      </c>
      <c r="R3" s="36" t="s">
        <v>53</v>
      </c>
      <c r="S3" s="36" t="s">
        <v>54</v>
      </c>
      <c r="T3" s="10"/>
      <c r="U3" s="10"/>
    </row>
    <row r="4" spans="1:21">
      <c r="A4" s="7">
        <v>15</v>
      </c>
      <c r="B4" s="8">
        <v>1.03634064255617</v>
      </c>
      <c r="C4" s="9">
        <v>0.957913437594731</v>
      </c>
      <c r="H4" s="29">
        <v>0</v>
      </c>
      <c r="I4" s="29">
        <v>2</v>
      </c>
      <c r="J4" s="29">
        <v>1.99098610208957</v>
      </c>
      <c r="K4" s="29">
        <v>0.995493051044784</v>
      </c>
      <c r="L4" s="29">
        <v>0.00316256631373296</v>
      </c>
      <c r="M4" s="27"/>
      <c r="N4" s="27"/>
      <c r="O4" s="37">
        <v>0</v>
      </c>
      <c r="P4" s="37">
        <v>2</v>
      </c>
      <c r="Q4" s="37">
        <v>1.51927857191885</v>
      </c>
      <c r="R4" s="37">
        <v>0.759639285959426</v>
      </c>
      <c r="S4" s="37">
        <v>0.00221267262354574</v>
      </c>
      <c r="T4" s="10"/>
      <c r="U4" s="10"/>
    </row>
    <row r="5" spans="1:21">
      <c r="A5" s="7">
        <v>30</v>
      </c>
      <c r="B5" s="8">
        <v>0.937065806140826</v>
      </c>
      <c r="C5" s="9">
        <v>1.06923342920157</v>
      </c>
      <c r="H5" s="29">
        <v>15</v>
      </c>
      <c r="I5" s="29">
        <v>2</v>
      </c>
      <c r="J5" s="29">
        <v>1.9942540801509</v>
      </c>
      <c r="K5" s="29">
        <v>0.997127040075452</v>
      </c>
      <c r="L5" s="29">
        <v>0.00307541323903195</v>
      </c>
      <c r="M5" s="27"/>
      <c r="N5" s="27"/>
      <c r="O5" s="37">
        <v>15</v>
      </c>
      <c r="P5" s="37">
        <v>2</v>
      </c>
      <c r="Q5" s="37">
        <v>2.10419903030936</v>
      </c>
      <c r="R5" s="37">
        <v>1.05209951515468</v>
      </c>
      <c r="S5" s="37">
        <v>0.0324100425168123</v>
      </c>
      <c r="T5" s="10"/>
      <c r="U5" s="10"/>
    </row>
    <row r="6" spans="1:21">
      <c r="A6" s="7">
        <v>60</v>
      </c>
      <c r="B6" s="8">
        <v>0.951638476267267</v>
      </c>
      <c r="C6" s="9">
        <v>0.996522037769597</v>
      </c>
      <c r="H6" s="29">
        <v>30</v>
      </c>
      <c r="I6" s="29">
        <v>2</v>
      </c>
      <c r="J6" s="29">
        <v>2.0062992353424</v>
      </c>
      <c r="K6" s="29">
        <v>1.0031496176712</v>
      </c>
      <c r="L6" s="29">
        <v>0.00873414029276382</v>
      </c>
      <c r="M6" s="27"/>
      <c r="N6" s="27"/>
      <c r="O6" s="37">
        <v>30</v>
      </c>
      <c r="P6" s="37">
        <v>2</v>
      </c>
      <c r="Q6" s="37">
        <v>2.11711969132243</v>
      </c>
      <c r="R6" s="37">
        <v>1.05855984566121</v>
      </c>
      <c r="S6" s="37">
        <v>0.00448586298380786</v>
      </c>
      <c r="T6" s="10"/>
      <c r="U6" s="10"/>
    </row>
    <row r="7" spans="1:21">
      <c r="A7" s="7">
        <v>90</v>
      </c>
      <c r="B7" s="8">
        <v>0.95081603500176</v>
      </c>
      <c r="C7" s="9">
        <v>0.998132068491252</v>
      </c>
      <c r="H7" s="29">
        <v>60</v>
      </c>
      <c r="I7" s="29">
        <v>2</v>
      </c>
      <c r="J7" s="29">
        <v>1.94816051403686</v>
      </c>
      <c r="K7" s="29">
        <v>0.974080257018432</v>
      </c>
      <c r="L7" s="29">
        <v>0.00100726704656673</v>
      </c>
      <c r="M7" s="27"/>
      <c r="N7" s="27"/>
      <c r="O7" s="37">
        <v>60</v>
      </c>
      <c r="P7" s="37">
        <v>2</v>
      </c>
      <c r="Q7" s="37">
        <v>2.12938303784701</v>
      </c>
      <c r="R7" s="37">
        <v>1.06469151892351</v>
      </c>
      <c r="S7" s="37">
        <v>8.23117255549966e-5</v>
      </c>
      <c r="T7" s="10"/>
      <c r="U7" s="10"/>
    </row>
    <row r="8" ht="14.25" spans="1:21">
      <c r="A8" s="4">
        <v>120</v>
      </c>
      <c r="B8" s="5">
        <v>1.04880010459091</v>
      </c>
      <c r="C8" s="6">
        <v>1.1415816849915</v>
      </c>
      <c r="H8" s="29">
        <v>90</v>
      </c>
      <c r="I8" s="29">
        <v>2</v>
      </c>
      <c r="J8" s="29">
        <v>1.94894810349301</v>
      </c>
      <c r="K8" s="29">
        <v>0.974474051746506</v>
      </c>
      <c r="L8" s="29">
        <v>0.00111940351258937</v>
      </c>
      <c r="M8" s="27"/>
      <c r="N8" s="27"/>
      <c r="O8" s="37">
        <v>90</v>
      </c>
      <c r="P8" s="37">
        <v>2</v>
      </c>
      <c r="Q8" s="37">
        <v>2.08249727083351</v>
      </c>
      <c r="R8" s="37">
        <v>1.04124863541675</v>
      </c>
      <c r="S8" s="37">
        <v>0.00200990639638407</v>
      </c>
      <c r="T8" s="10"/>
      <c r="U8" s="10"/>
    </row>
    <row r="9" spans="1:21">
      <c r="A9" s="10"/>
      <c r="B9" s="11" t="s">
        <v>2</v>
      </c>
      <c r="C9" s="12"/>
      <c r="H9" s="29">
        <v>120</v>
      </c>
      <c r="I9" s="29">
        <v>2</v>
      </c>
      <c r="J9" s="29">
        <v>2.1903817895824</v>
      </c>
      <c r="K9" s="29">
        <v>1.0951908947912</v>
      </c>
      <c r="L9" s="29">
        <v>0.0043042108308157</v>
      </c>
      <c r="M9" s="27"/>
      <c r="N9" s="27"/>
      <c r="O9" s="37">
        <v>120</v>
      </c>
      <c r="P9" s="37">
        <v>2</v>
      </c>
      <c r="Q9" s="37">
        <v>2.11837702958733</v>
      </c>
      <c r="R9" s="37">
        <v>1.05918851479366</v>
      </c>
      <c r="S9" s="37">
        <v>0.0129570287608008</v>
      </c>
      <c r="T9" s="10"/>
      <c r="U9" s="10"/>
    </row>
    <row r="10" ht="14.25" spans="1:21">
      <c r="A10" s="13" t="s">
        <v>49</v>
      </c>
      <c r="B10" s="14" t="s">
        <v>45</v>
      </c>
      <c r="C10" s="15" t="s">
        <v>46</v>
      </c>
      <c r="E10" s="30"/>
      <c r="F10" s="30"/>
      <c r="G10" s="30"/>
      <c r="H10" s="29"/>
      <c r="I10" s="29"/>
      <c r="J10" s="29"/>
      <c r="K10" s="29"/>
      <c r="L10" s="29"/>
      <c r="M10" s="27"/>
      <c r="N10" s="27"/>
      <c r="O10" s="37"/>
      <c r="P10" s="37"/>
      <c r="Q10" s="37"/>
      <c r="R10" s="37"/>
      <c r="S10" s="37"/>
      <c r="T10" s="10"/>
      <c r="U10" s="10"/>
    </row>
    <row r="11" spans="1:21">
      <c r="A11" s="16">
        <v>0</v>
      </c>
      <c r="B11" s="11">
        <v>0.726377651727583</v>
      </c>
      <c r="C11" s="12">
        <v>0.792900920191268</v>
      </c>
      <c r="E11" s="30"/>
      <c r="F11" s="30"/>
      <c r="G11" s="30"/>
      <c r="H11" s="29" t="s">
        <v>45</v>
      </c>
      <c r="I11" s="29">
        <v>6</v>
      </c>
      <c r="J11" s="29">
        <v>5.88038876439157</v>
      </c>
      <c r="K11" s="29">
        <v>0.980064794065261</v>
      </c>
      <c r="L11" s="29">
        <v>0.00239925332097043</v>
      </c>
      <c r="M11" s="27"/>
      <c r="N11" s="27"/>
      <c r="O11" s="37" t="s">
        <v>45</v>
      </c>
      <c r="P11" s="37">
        <v>6</v>
      </c>
      <c r="Q11" s="37">
        <v>5.7217322072487</v>
      </c>
      <c r="R11" s="37">
        <v>0.95362203454145</v>
      </c>
      <c r="S11" s="37">
        <v>0.0146690299749173</v>
      </c>
      <c r="T11" s="10"/>
      <c r="U11" s="10"/>
    </row>
    <row r="12" ht="14.25" spans="1:21">
      <c r="A12" s="16">
        <v>15</v>
      </c>
      <c r="B12" s="17">
        <v>0.924800570703417</v>
      </c>
      <c r="C12" s="18">
        <v>1.17939845960595</v>
      </c>
      <c r="E12" s="30"/>
      <c r="F12" s="30"/>
      <c r="G12" s="30"/>
      <c r="H12" s="31" t="s">
        <v>46</v>
      </c>
      <c r="I12" s="31">
        <v>6</v>
      </c>
      <c r="J12" s="31">
        <v>6.19864106030358</v>
      </c>
      <c r="K12" s="31">
        <v>1.03310684338393</v>
      </c>
      <c r="L12" s="31">
        <v>0.00425845636500256</v>
      </c>
      <c r="M12" s="27"/>
      <c r="N12" s="27"/>
      <c r="O12" s="38" t="s">
        <v>46</v>
      </c>
      <c r="P12" s="38">
        <v>6</v>
      </c>
      <c r="Q12" s="38">
        <v>6.34912242456979</v>
      </c>
      <c r="R12" s="38">
        <v>1.05818707076163</v>
      </c>
      <c r="S12" s="38">
        <v>0.0188411982398586</v>
      </c>
      <c r="T12" s="10"/>
      <c r="U12" s="10"/>
    </row>
    <row r="13" spans="1:21">
      <c r="A13" s="16">
        <v>30</v>
      </c>
      <c r="B13" s="17">
        <v>1.01120024798657</v>
      </c>
      <c r="C13" s="18">
        <v>1.10591944333585</v>
      </c>
      <c r="E13" s="30"/>
      <c r="F13" s="30"/>
      <c r="G13" s="30"/>
      <c r="H13" s="27"/>
      <c r="I13" s="27"/>
      <c r="J13" s="27"/>
      <c r="K13" s="27"/>
      <c r="L13" s="27"/>
      <c r="M13" s="27"/>
      <c r="N13" s="27"/>
      <c r="O13" s="10"/>
      <c r="P13" s="10"/>
      <c r="Q13" s="10"/>
      <c r="R13" s="10"/>
      <c r="S13" s="10"/>
      <c r="T13" s="10"/>
      <c r="U13" s="10"/>
    </row>
    <row r="14" spans="1:21">
      <c r="A14" s="16">
        <v>60</v>
      </c>
      <c r="B14" s="17">
        <v>1.07110680245407</v>
      </c>
      <c r="C14" s="18">
        <v>1.05827623539295</v>
      </c>
      <c r="E14" s="32"/>
      <c r="F14" s="32"/>
      <c r="G14" s="32"/>
      <c r="H14" s="27"/>
      <c r="I14" s="27"/>
      <c r="J14" s="27"/>
      <c r="K14" s="27"/>
      <c r="L14" s="27"/>
      <c r="M14" s="27"/>
      <c r="N14" s="27"/>
      <c r="O14" s="10"/>
      <c r="P14" s="10"/>
      <c r="Q14" s="10"/>
      <c r="R14" s="10"/>
      <c r="S14" s="10"/>
      <c r="T14" s="10"/>
      <c r="U14" s="10"/>
    </row>
    <row r="15" ht="14.25" spans="1:21">
      <c r="A15" s="16">
        <v>90</v>
      </c>
      <c r="B15" s="17">
        <v>1.00954763861552</v>
      </c>
      <c r="C15" s="18">
        <v>1.07294963221799</v>
      </c>
      <c r="E15" s="33"/>
      <c r="F15" s="33"/>
      <c r="G15" s="33"/>
      <c r="H15" s="27" t="s">
        <v>55</v>
      </c>
      <c r="I15" s="27"/>
      <c r="J15" s="27"/>
      <c r="K15" s="27"/>
      <c r="L15" s="27"/>
      <c r="M15" s="27"/>
      <c r="N15" s="27"/>
      <c r="O15" s="10" t="s">
        <v>55</v>
      </c>
      <c r="P15" s="10"/>
      <c r="Q15" s="10"/>
      <c r="R15" s="10"/>
      <c r="S15" s="10"/>
      <c r="T15" s="10"/>
      <c r="U15" s="10"/>
    </row>
    <row r="16" ht="14.25" spans="1:21">
      <c r="A16" s="13">
        <v>120</v>
      </c>
      <c r="B16" s="14">
        <v>0.978699295761545</v>
      </c>
      <c r="C16" s="15">
        <v>1.13967773382578</v>
      </c>
      <c r="E16" s="33"/>
      <c r="F16" s="33"/>
      <c r="G16" s="33"/>
      <c r="H16" s="28" t="s">
        <v>56</v>
      </c>
      <c r="I16" s="28" t="s">
        <v>57</v>
      </c>
      <c r="J16" s="28" t="s">
        <v>58</v>
      </c>
      <c r="K16" s="28" t="s">
        <v>59</v>
      </c>
      <c r="L16" s="28" t="s">
        <v>60</v>
      </c>
      <c r="M16" s="28" t="s">
        <v>61</v>
      </c>
      <c r="N16" s="28" t="s">
        <v>62</v>
      </c>
      <c r="O16" s="36" t="s">
        <v>56</v>
      </c>
      <c r="P16" s="36" t="s">
        <v>57</v>
      </c>
      <c r="Q16" s="36" t="s">
        <v>58</v>
      </c>
      <c r="R16" s="36" t="s">
        <v>59</v>
      </c>
      <c r="S16" s="36" t="s">
        <v>60</v>
      </c>
      <c r="T16" s="36" t="s">
        <v>61</v>
      </c>
      <c r="U16" s="36" t="s">
        <v>62</v>
      </c>
    </row>
    <row r="17" spans="2:21">
      <c r="B17" s="19" t="s">
        <v>3</v>
      </c>
      <c r="C17" s="20"/>
      <c r="E17" s="33"/>
      <c r="F17" s="33"/>
      <c r="G17" s="33"/>
      <c r="H17" s="29" t="s">
        <v>63</v>
      </c>
      <c r="I17" s="29">
        <v>0.0203259241821369</v>
      </c>
      <c r="J17" s="29">
        <v>5</v>
      </c>
      <c r="K17" s="29">
        <v>0.00406518483642738</v>
      </c>
      <c r="L17" s="29">
        <v>1.56804083754101</v>
      </c>
      <c r="M17" s="39">
        <v>0.316802204111724</v>
      </c>
      <c r="N17" s="29">
        <v>5.05032905763265</v>
      </c>
      <c r="O17" s="37" t="s">
        <v>63</v>
      </c>
      <c r="P17" s="37">
        <v>0.146194856466157</v>
      </c>
      <c r="Q17" s="37">
        <v>5</v>
      </c>
      <c r="R17" s="37">
        <v>0.0292389712932314</v>
      </c>
      <c r="S17" s="37">
        <v>6.84551920671124</v>
      </c>
      <c r="T17" s="39">
        <v>0.027315160974762</v>
      </c>
      <c r="U17" s="37">
        <v>5.05032905763265</v>
      </c>
    </row>
    <row r="18" ht="14.25" spans="1:21">
      <c r="A18" s="21" t="s">
        <v>49</v>
      </c>
      <c r="B18" s="22" t="s">
        <v>45</v>
      </c>
      <c r="C18" s="23" t="s">
        <v>46</v>
      </c>
      <c r="E18" s="33"/>
      <c r="F18" s="33"/>
      <c r="G18" s="33"/>
      <c r="H18" s="29" t="s">
        <v>64</v>
      </c>
      <c r="I18" s="29">
        <v>0.0084403769877725</v>
      </c>
      <c r="J18" s="29">
        <v>1</v>
      </c>
      <c r="K18" s="29">
        <v>0.0084403769877725</v>
      </c>
      <c r="L18" s="29">
        <v>3.25565904961406</v>
      </c>
      <c r="M18" s="39">
        <v>0.131022739147818</v>
      </c>
      <c r="N18" s="29">
        <v>6.60789097370337</v>
      </c>
      <c r="O18" s="37" t="s">
        <v>64</v>
      </c>
      <c r="P18" s="37">
        <v>0.0328015403991832</v>
      </c>
      <c r="Q18" s="37">
        <v>1</v>
      </c>
      <c r="R18" s="37">
        <v>0.0328015403991832</v>
      </c>
      <c r="S18" s="37">
        <v>7.67959900368668</v>
      </c>
      <c r="T18" s="39">
        <v>0.0393089947276686</v>
      </c>
      <c r="U18" s="37">
        <v>6.60789097370337</v>
      </c>
    </row>
    <row r="19" spans="1:21">
      <c r="A19" s="24">
        <v>0</v>
      </c>
      <c r="B19" s="19">
        <v>0.508069861217337</v>
      </c>
      <c r="C19" s="20">
        <v>0.59573449178379</v>
      </c>
      <c r="E19" s="33"/>
      <c r="F19" s="33"/>
      <c r="G19" s="33"/>
      <c r="H19" s="29" t="s">
        <v>65</v>
      </c>
      <c r="I19" s="29">
        <v>0.012962624247728</v>
      </c>
      <c r="J19" s="29">
        <v>5</v>
      </c>
      <c r="K19" s="29">
        <v>0.00259252484954561</v>
      </c>
      <c r="L19" s="34" t="s">
        <v>66</v>
      </c>
      <c r="M19" s="34"/>
      <c r="N19" s="34"/>
      <c r="O19" s="37" t="s">
        <v>65</v>
      </c>
      <c r="P19" s="37">
        <v>0.0213562846077227</v>
      </c>
      <c r="Q19" s="37">
        <v>5</v>
      </c>
      <c r="R19" s="37">
        <v>0.00427125692154453</v>
      </c>
      <c r="S19" s="39" t="s">
        <v>67</v>
      </c>
      <c r="T19" s="39"/>
      <c r="U19" s="39"/>
    </row>
    <row r="20" spans="1:21">
      <c r="A20" s="24">
        <v>15</v>
      </c>
      <c r="B20" s="25">
        <v>1.0541311048594</v>
      </c>
      <c r="C20" s="26">
        <v>1.23336000585511</v>
      </c>
      <c r="E20" s="33"/>
      <c r="F20" s="33"/>
      <c r="G20" s="33"/>
      <c r="H20" s="29"/>
      <c r="I20" s="29"/>
      <c r="J20" s="29"/>
      <c r="K20" s="29"/>
      <c r="L20" s="34" t="s">
        <v>66</v>
      </c>
      <c r="M20" s="34"/>
      <c r="N20" s="34"/>
      <c r="O20" s="37"/>
      <c r="P20" s="37"/>
      <c r="Q20" s="37"/>
      <c r="R20" s="37"/>
      <c r="S20" s="39" t="s">
        <v>67</v>
      </c>
      <c r="T20" s="39"/>
      <c r="U20" s="39"/>
    </row>
    <row r="21" ht="14.25" spans="1:21">
      <c r="A21" s="24">
        <v>30</v>
      </c>
      <c r="B21" s="25">
        <v>1.09008838920325</v>
      </c>
      <c r="C21" s="26">
        <v>1.06439472743216</v>
      </c>
      <c r="E21" s="33"/>
      <c r="F21" s="33"/>
      <c r="G21" s="33"/>
      <c r="H21" s="31" t="s">
        <v>68</v>
      </c>
      <c r="I21" s="31">
        <v>0.0417289254176375</v>
      </c>
      <c r="J21" s="31">
        <v>11</v>
      </c>
      <c r="K21" s="31"/>
      <c r="L21" s="31"/>
      <c r="M21" s="31"/>
      <c r="N21" s="31"/>
      <c r="O21" s="38" t="s">
        <v>68</v>
      </c>
      <c r="P21" s="38">
        <v>0.200352681473063</v>
      </c>
      <c r="Q21" s="38">
        <v>11</v>
      </c>
      <c r="R21" s="38"/>
      <c r="S21" s="38"/>
      <c r="T21" s="38"/>
      <c r="U21" s="38"/>
    </row>
    <row r="22" spans="1:14">
      <c r="A22" s="24">
        <v>60</v>
      </c>
      <c r="B22" s="25">
        <v>1.06660101969339</v>
      </c>
      <c r="C22" s="26">
        <v>1.05044196877741</v>
      </c>
      <c r="E22" s="33"/>
      <c r="F22" s="33"/>
      <c r="G22" s="33"/>
      <c r="H22" s="33"/>
      <c r="I22" s="33"/>
      <c r="J22" s="30"/>
      <c r="K22" s="30"/>
      <c r="L22" s="30"/>
      <c r="M22" s="30"/>
      <c r="N22" s="30"/>
    </row>
    <row r="23" spans="1:14">
      <c r="A23" s="24">
        <v>90</v>
      </c>
      <c r="B23" s="25">
        <v>1.08733092187022</v>
      </c>
      <c r="C23" s="26">
        <v>1.04141798422621</v>
      </c>
      <c r="E23" s="33"/>
      <c r="F23" s="33"/>
      <c r="G23" s="33"/>
      <c r="H23" s="33"/>
      <c r="I23" s="33"/>
      <c r="J23" s="30"/>
      <c r="K23" s="30"/>
      <c r="L23" s="30"/>
      <c r="M23" s="30"/>
      <c r="N23" s="30"/>
    </row>
    <row r="24" ht="14.25" spans="1:14">
      <c r="A24" s="21">
        <v>120</v>
      </c>
      <c r="B24" s="22">
        <v>1.07918069910286</v>
      </c>
      <c r="C24" s="23">
        <v>1.11486446801312</v>
      </c>
      <c r="E24" s="30"/>
      <c r="F24" s="30"/>
      <c r="G24" s="30"/>
      <c r="H24" s="30"/>
      <c r="I24" s="30"/>
      <c r="M24" s="30"/>
      <c r="N24" s="30"/>
    </row>
    <row r="25" spans="2:14">
      <c r="B25" s="19" t="s">
        <v>4</v>
      </c>
      <c r="C25" s="20"/>
      <c r="E25" s="30"/>
      <c r="F25" s="30"/>
      <c r="G25" s="30"/>
      <c r="H25" s="30"/>
      <c r="I25" s="30"/>
      <c r="M25" s="30"/>
      <c r="N25" s="30"/>
    </row>
    <row r="26" ht="14.25" spans="1:14">
      <c r="A26" s="21" t="s">
        <v>49</v>
      </c>
      <c r="B26" s="22" t="s">
        <v>45</v>
      </c>
      <c r="C26" s="23" t="s">
        <v>46</v>
      </c>
      <c r="E26" s="30"/>
      <c r="F26" s="30"/>
      <c r="G26" s="30"/>
      <c r="H26" s="30"/>
      <c r="I26" s="30"/>
      <c r="M26" s="30"/>
      <c r="N26" s="30"/>
    </row>
    <row r="27" spans="1:14">
      <c r="A27" s="24">
        <v>0</v>
      </c>
      <c r="B27" s="19">
        <v>0.718150713107077</v>
      </c>
      <c r="C27" s="20">
        <v>1.26890979610392</v>
      </c>
      <c r="E27" s="32"/>
      <c r="F27" s="32"/>
      <c r="G27" s="32"/>
      <c r="H27" s="32"/>
      <c r="I27" s="32"/>
      <c r="M27" s="30"/>
      <c r="N27" s="30"/>
    </row>
    <row r="28" spans="1:14">
      <c r="A28" s="24">
        <v>15</v>
      </c>
      <c r="B28" s="25">
        <v>0.874432401793479</v>
      </c>
      <c r="C28" s="26">
        <v>1.10769885548015</v>
      </c>
      <c r="E28" s="33"/>
      <c r="F28" s="33"/>
      <c r="G28" s="33"/>
      <c r="H28" s="33"/>
      <c r="I28" s="33"/>
      <c r="M28" s="30"/>
      <c r="N28" s="30"/>
    </row>
    <row r="29" spans="1:14">
      <c r="A29" s="24">
        <v>30</v>
      </c>
      <c r="B29" s="25">
        <v>0.925908528064611</v>
      </c>
      <c r="C29" s="26">
        <v>1.17483807480473</v>
      </c>
      <c r="E29" s="33"/>
      <c r="F29" s="33"/>
      <c r="G29" s="33"/>
      <c r="H29" s="33"/>
      <c r="I29" s="33"/>
      <c r="M29" s="30"/>
      <c r="N29" s="30"/>
    </row>
    <row r="30" spans="1:14">
      <c r="A30" s="24">
        <v>60</v>
      </c>
      <c r="B30" s="25">
        <v>0.966174195821212</v>
      </c>
      <c r="C30" s="26">
        <v>1.09992508689039</v>
      </c>
      <c r="E30" s="33"/>
      <c r="F30" s="33"/>
      <c r="G30" s="33"/>
      <c r="H30" s="33"/>
      <c r="I30" s="33"/>
      <c r="M30" s="30"/>
      <c r="N30" s="30"/>
    </row>
    <row r="31" spans="1:14">
      <c r="A31" s="24">
        <v>90</v>
      </c>
      <c r="B31" s="25">
        <v>0.831962587349618</v>
      </c>
      <c r="C31" s="26">
        <v>1.13522966495717</v>
      </c>
      <c r="E31" s="33"/>
      <c r="F31" s="33"/>
      <c r="G31" s="33"/>
      <c r="H31" s="33"/>
      <c r="I31" s="33"/>
      <c r="M31" s="30"/>
      <c r="N31" s="30"/>
    </row>
    <row r="32" ht="14.25" spans="1:14">
      <c r="A32" s="21">
        <v>120</v>
      </c>
      <c r="B32" s="22">
        <v>0.917276341125538</v>
      </c>
      <c r="C32" s="23">
        <v>1.25863552689375</v>
      </c>
      <c r="E32" s="33"/>
      <c r="F32" s="33"/>
      <c r="G32" s="33"/>
      <c r="H32" s="33"/>
      <c r="I32" s="33"/>
      <c r="M32" s="30"/>
      <c r="N32" s="30"/>
    </row>
    <row r="33" spans="2:14">
      <c r="B33" s="19" t="s">
        <v>5</v>
      </c>
      <c r="C33" s="20"/>
      <c r="E33" s="30"/>
      <c r="F33" s="30"/>
      <c r="G33" s="30"/>
      <c r="H33" s="30"/>
      <c r="I33" s="30"/>
      <c r="M33" s="30"/>
      <c r="N33" s="30"/>
    </row>
    <row r="34" ht="14.25" spans="1:14">
      <c r="A34" s="21" t="s">
        <v>49</v>
      </c>
      <c r="B34" s="22" t="s">
        <v>45</v>
      </c>
      <c r="C34" s="23" t="s">
        <v>46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</row>
    <row r="35" spans="1:14">
      <c r="A35" s="24">
        <v>0</v>
      </c>
      <c r="B35" s="19">
        <v>0.37140817242304</v>
      </c>
      <c r="C35" s="20">
        <v>0.669610038211476</v>
      </c>
      <c r="E35" s="30"/>
      <c r="F35" s="30"/>
      <c r="G35" s="30"/>
      <c r="H35" s="30"/>
      <c r="I35" s="30"/>
      <c r="J35" s="30"/>
      <c r="K35" s="30"/>
      <c r="L35" s="30"/>
      <c r="M35" s="30"/>
      <c r="N35" s="30"/>
    </row>
    <row r="36" spans="1:3">
      <c r="A36" s="24">
        <v>15</v>
      </c>
      <c r="B36" s="25">
        <v>0.87154288033566</v>
      </c>
      <c r="C36" s="26">
        <v>1.29321294240149</v>
      </c>
    </row>
    <row r="37" spans="1:3">
      <c r="A37" s="24">
        <v>30</v>
      </c>
      <c r="B37" s="25">
        <v>0.963704514613352</v>
      </c>
      <c r="C37" s="26">
        <v>1.39196022552572</v>
      </c>
    </row>
    <row r="38" spans="1:3">
      <c r="A38" s="24">
        <v>60</v>
      </c>
      <c r="B38" s="25">
        <v>0.984781891751564</v>
      </c>
      <c r="C38" s="26">
        <v>1.21723973426942</v>
      </c>
    </row>
    <row r="39" spans="1:3">
      <c r="A39" s="24">
        <v>90</v>
      </c>
      <c r="B39" s="25">
        <v>0.854762499626507</v>
      </c>
      <c r="C39" s="26">
        <v>1.33517524617256</v>
      </c>
    </row>
    <row r="40" ht="14.25" spans="1:3">
      <c r="A40" s="21">
        <v>120</v>
      </c>
      <c r="B40" s="22">
        <v>0.951877752684502</v>
      </c>
      <c r="C40" s="23">
        <v>1.26738536679786</v>
      </c>
    </row>
    <row r="41" spans="2:3">
      <c r="B41" s="19" t="s">
        <v>6</v>
      </c>
      <c r="C41" s="20"/>
    </row>
    <row r="42" ht="14.25" spans="1:3">
      <c r="A42" s="21" t="s">
        <v>49</v>
      </c>
      <c r="B42" s="22" t="s">
        <v>45</v>
      </c>
      <c r="C42" s="23" t="s">
        <v>46</v>
      </c>
    </row>
    <row r="43" spans="1:3">
      <c r="A43" s="24">
        <v>0</v>
      </c>
      <c r="B43" s="19">
        <v>0.454991166543232</v>
      </c>
      <c r="C43" s="20">
        <v>0.700759187955417</v>
      </c>
    </row>
    <row r="44" spans="1:3">
      <c r="A44" s="24">
        <v>15</v>
      </c>
      <c r="B44" s="25">
        <v>0.931930200585504</v>
      </c>
      <c r="C44" s="26">
        <v>1.15118802300992</v>
      </c>
    </row>
    <row r="45" spans="1:3">
      <c r="A45" s="24">
        <v>30</v>
      </c>
      <c r="B45" s="25">
        <v>0.935782341115894</v>
      </c>
      <c r="C45" s="26">
        <v>1.22670325317202</v>
      </c>
    </row>
    <row r="46" spans="1:3">
      <c r="A46" s="24">
        <v>60</v>
      </c>
      <c r="B46" s="25">
        <v>0.953822292128737</v>
      </c>
      <c r="C46" s="26">
        <v>1.1867905542124</v>
      </c>
    </row>
    <row r="47" spans="1:3">
      <c r="A47" s="24">
        <v>90</v>
      </c>
      <c r="B47" s="25">
        <v>0.8934142212535</v>
      </c>
      <c r="C47" s="26">
        <v>1.30929188107071</v>
      </c>
    </row>
    <row r="48" ht="14.25" spans="1:3">
      <c r="A48" s="21">
        <v>120</v>
      </c>
      <c r="B48" s="22">
        <v>0.991007977669651</v>
      </c>
      <c r="C48" s="23">
        <v>1.38659481920525</v>
      </c>
    </row>
    <row r="49" spans="2:3">
      <c r="B49" s="19" t="s">
        <v>7</v>
      </c>
      <c r="C49" s="20"/>
    </row>
    <row r="50" ht="14.25" spans="1:3">
      <c r="A50" s="21" t="s">
        <v>49</v>
      </c>
      <c r="B50" s="22" t="s">
        <v>45</v>
      </c>
      <c r="C50" s="23" t="s">
        <v>46</v>
      </c>
    </row>
    <row r="51" spans="1:3">
      <c r="A51" s="24">
        <v>0</v>
      </c>
      <c r="B51" s="19">
        <v>0.965817240365286</v>
      </c>
      <c r="C51" s="20">
        <v>0.695911209721311</v>
      </c>
    </row>
    <row r="52" spans="1:3">
      <c r="A52" s="24">
        <v>15</v>
      </c>
      <c r="B52" s="25">
        <v>1.21054963276277</v>
      </c>
      <c r="C52" s="26">
        <v>0.736887219893547</v>
      </c>
    </row>
    <row r="53" spans="1:3">
      <c r="A53" s="24">
        <v>30</v>
      </c>
      <c r="B53" s="25">
        <v>1.30778487459303</v>
      </c>
      <c r="C53" s="26">
        <v>0.797280037505804</v>
      </c>
    </row>
    <row r="54" spans="1:3">
      <c r="A54" s="24">
        <v>60</v>
      </c>
      <c r="B54" s="25">
        <v>1.21773414464908</v>
      </c>
      <c r="C54" s="26">
        <v>0.788472615473813</v>
      </c>
    </row>
    <row r="55" spans="1:3">
      <c r="A55" s="24">
        <v>90</v>
      </c>
      <c r="B55" s="25">
        <v>1.18274629972318</v>
      </c>
      <c r="C55" s="26">
        <v>0.769521453871806</v>
      </c>
    </row>
    <row r="56" ht="14.25" spans="1:3">
      <c r="A56" s="21">
        <v>120</v>
      </c>
      <c r="B56" s="22">
        <v>1.30665878317206</v>
      </c>
      <c r="C56" s="23">
        <v>0.782281043617636</v>
      </c>
    </row>
    <row r="57" spans="2:3">
      <c r="B57" s="19" t="s">
        <v>8</v>
      </c>
      <c r="C57" s="20"/>
    </row>
    <row r="58" ht="14.25" spans="1:3">
      <c r="A58" s="21" t="s">
        <v>49</v>
      </c>
      <c r="B58" s="22" t="s">
        <v>45</v>
      </c>
      <c r="C58" s="23" t="s">
        <v>46</v>
      </c>
    </row>
    <row r="59" spans="1:3">
      <c r="A59" s="24">
        <v>0</v>
      </c>
      <c r="B59" s="19">
        <v>0.600308157833802</v>
      </c>
      <c r="C59" s="20">
        <v>0.563471056164598</v>
      </c>
    </row>
    <row r="60" spans="1:3">
      <c r="A60" s="24">
        <v>15</v>
      </c>
      <c r="B60" s="25">
        <v>0.987672370051911</v>
      </c>
      <c r="C60" s="26">
        <v>0.599715248494439</v>
      </c>
    </row>
    <row r="61" spans="1:3">
      <c r="A61" s="24">
        <v>30</v>
      </c>
      <c r="B61" s="25">
        <v>1.45397973543189</v>
      </c>
      <c r="C61" s="26">
        <v>0.878220075496319</v>
      </c>
    </row>
    <row r="62" spans="1:3">
      <c r="A62" s="24">
        <v>60</v>
      </c>
      <c r="B62" s="25">
        <v>1.55122862349576</v>
      </c>
      <c r="C62" s="26">
        <v>0.79870557587235</v>
      </c>
    </row>
    <row r="63" spans="1:3">
      <c r="A63" s="24">
        <v>90</v>
      </c>
      <c r="B63" s="25">
        <v>1.3397307918823</v>
      </c>
      <c r="C63" s="26">
        <v>0.792617758496321</v>
      </c>
    </row>
    <row r="64" ht="14.25" spans="1:3">
      <c r="A64" s="21">
        <v>120</v>
      </c>
      <c r="B64" s="22">
        <v>1.350049463387</v>
      </c>
      <c r="C64" s="23">
        <v>0.816188919793831</v>
      </c>
    </row>
    <row r="65" spans="1:3">
      <c r="A65" s="25"/>
      <c r="B65" s="19" t="s">
        <v>9</v>
      </c>
      <c r="C65" s="20"/>
    </row>
    <row r="66" ht="14.25" spans="1:3">
      <c r="A66" s="21" t="s">
        <v>49</v>
      </c>
      <c r="B66" s="22" t="s">
        <v>45</v>
      </c>
      <c r="C66" s="23" t="s">
        <v>46</v>
      </c>
    </row>
    <row r="67" spans="1:3">
      <c r="A67" s="24">
        <v>0</v>
      </c>
      <c r="B67" s="19">
        <v>0.442512392673156</v>
      </c>
      <c r="C67" s="20">
        <v>0.510059693509356</v>
      </c>
    </row>
    <row r="68" spans="1:3">
      <c r="A68" s="24">
        <v>15</v>
      </c>
      <c r="B68" s="25">
        <v>1.1092937922214</v>
      </c>
      <c r="C68" s="26">
        <v>0.650003852709979</v>
      </c>
    </row>
    <row r="69" spans="1:3">
      <c r="A69" s="24">
        <v>30</v>
      </c>
      <c r="B69" s="25">
        <v>1.35249593345471</v>
      </c>
      <c r="C69" s="26">
        <v>0.844301842271749</v>
      </c>
    </row>
    <row r="70" spans="1:3">
      <c r="A70" s="24">
        <v>60</v>
      </c>
      <c r="B70" s="25">
        <v>1.54034297510104</v>
      </c>
      <c r="C70" s="26">
        <v>0.800474554277012</v>
      </c>
    </row>
    <row r="71" spans="1:3">
      <c r="A71" s="24">
        <v>90</v>
      </c>
      <c r="B71" s="25">
        <v>1.33244970693895</v>
      </c>
      <c r="C71" s="26">
        <v>0.79644056144624</v>
      </c>
    </row>
    <row r="72" ht="14.25" spans="1:3">
      <c r="A72" s="21">
        <v>120</v>
      </c>
      <c r="B72" s="22">
        <v>1.44831067488091</v>
      </c>
      <c r="C72" s="23">
        <v>0.824473183865226</v>
      </c>
    </row>
    <row r="73" spans="2:3">
      <c r="B73" s="19" t="s">
        <v>10</v>
      </c>
      <c r="C73" s="20"/>
    </row>
    <row r="74" ht="14.25" spans="1:3">
      <c r="A74" s="21" t="s">
        <v>49</v>
      </c>
      <c r="B74" s="22" t="s">
        <v>45</v>
      </c>
      <c r="C74" s="23" t="s">
        <v>46</v>
      </c>
    </row>
    <row r="75" spans="1:3">
      <c r="A75" s="24">
        <v>0</v>
      </c>
      <c r="B75" s="19">
        <v>0.843757465219319</v>
      </c>
      <c r="C75" s="20">
        <v>1.12535305913527</v>
      </c>
    </row>
    <row r="76" spans="1:3">
      <c r="A76" s="24">
        <v>15</v>
      </c>
      <c r="B76" s="25">
        <v>1.00446726318716</v>
      </c>
      <c r="C76" s="26">
        <v>1.01761688357406</v>
      </c>
    </row>
    <row r="77" spans="1:3">
      <c r="A77" s="24">
        <v>30</v>
      </c>
      <c r="B77" s="25">
        <v>0.976002568275903</v>
      </c>
      <c r="C77" s="26">
        <v>1.07866423365119</v>
      </c>
    </row>
    <row r="78" spans="1:3">
      <c r="A78" s="24">
        <v>60</v>
      </c>
      <c r="B78" s="25">
        <v>1.05104888731301</v>
      </c>
      <c r="C78" s="26">
        <v>1.01938153865301</v>
      </c>
    </row>
    <row r="79" spans="1:3">
      <c r="A79" s="24">
        <v>90</v>
      </c>
      <c r="B79" s="25">
        <v>0.917971429828369</v>
      </c>
      <c r="C79" s="26">
        <v>0.996998582938262</v>
      </c>
    </row>
    <row r="80" ht="14.25" spans="1:3">
      <c r="A80" s="21">
        <v>120</v>
      </c>
      <c r="B80" s="22">
        <v>0.999860764684688</v>
      </c>
      <c r="C80" s="23">
        <v>1.09637178070691</v>
      </c>
    </row>
    <row r="81" spans="2:3">
      <c r="B81" s="19" t="s">
        <v>11</v>
      </c>
      <c r="C81" s="20"/>
    </row>
    <row r="82" ht="14.25" spans="1:3">
      <c r="A82" s="21" t="s">
        <v>49</v>
      </c>
      <c r="B82" s="22" t="s">
        <v>45</v>
      </c>
      <c r="C82" s="23" t="s">
        <v>46</v>
      </c>
    </row>
    <row r="83" spans="1:3">
      <c r="A83" s="24">
        <v>0</v>
      </c>
      <c r="B83" s="19">
        <v>0.750842409735128</v>
      </c>
      <c r="C83" s="20">
        <v>0.839183879722419</v>
      </c>
    </row>
    <row r="84" spans="1:3">
      <c r="A84" s="24">
        <v>15</v>
      </c>
      <c r="B84" s="25">
        <v>0.959982275081888</v>
      </c>
      <c r="C84" s="26">
        <v>1.00038657809618</v>
      </c>
    </row>
    <row r="85" spans="1:3">
      <c r="A85" s="24">
        <v>30</v>
      </c>
      <c r="B85" s="25">
        <v>0.948274870102445</v>
      </c>
      <c r="C85" s="26">
        <v>1.18625222287892</v>
      </c>
    </row>
    <row r="86" spans="1:3">
      <c r="A86" s="24">
        <v>60</v>
      </c>
      <c r="B86" s="25">
        <v>1.04372828471781</v>
      </c>
      <c r="C86" s="26">
        <v>1.04532434566245</v>
      </c>
    </row>
    <row r="87" spans="1:3">
      <c r="A87" s="24">
        <v>90</v>
      </c>
      <c r="B87" s="25">
        <v>1.00881533031128</v>
      </c>
      <c r="C87" s="26">
        <v>1.08520983908795</v>
      </c>
    </row>
    <row r="88" ht="14.25" spans="1:3">
      <c r="A88" s="21">
        <v>120</v>
      </c>
      <c r="B88" s="22">
        <v>0.990507474009382</v>
      </c>
      <c r="C88" s="23">
        <v>1.20776746311035</v>
      </c>
    </row>
    <row r="89" spans="2:3">
      <c r="B89" s="19" t="s">
        <v>12</v>
      </c>
      <c r="C89" s="20"/>
    </row>
    <row r="90" ht="14.25" spans="1:3">
      <c r="A90" s="21" t="s">
        <v>49</v>
      </c>
      <c r="B90" s="22" t="s">
        <v>45</v>
      </c>
      <c r="C90" s="23" t="s">
        <v>46</v>
      </c>
    </row>
    <row r="91" spans="1:3">
      <c r="A91" s="24">
        <v>0</v>
      </c>
      <c r="B91" s="19">
        <v>1.15904048001015</v>
      </c>
      <c r="C91" s="20">
        <v>0.622284549204022</v>
      </c>
    </row>
    <row r="92" spans="1:3">
      <c r="A92" s="24">
        <v>15</v>
      </c>
      <c r="B92" s="25">
        <v>1.3537057197578</v>
      </c>
      <c r="C92" s="26">
        <v>0.712463163341232</v>
      </c>
    </row>
    <row r="93" spans="1:3">
      <c r="A93" s="24">
        <v>30</v>
      </c>
      <c r="B93" s="25">
        <v>1.27404731694624</v>
      </c>
      <c r="C93" s="26">
        <v>0.723315157587506</v>
      </c>
    </row>
    <row r="94" spans="1:3">
      <c r="A94" s="24">
        <v>60</v>
      </c>
      <c r="B94" s="25">
        <v>1.27876523321353</v>
      </c>
      <c r="C94" s="26">
        <v>0.733816003193989</v>
      </c>
    </row>
    <row r="95" spans="1:3">
      <c r="A95" s="24">
        <v>90</v>
      </c>
      <c r="B95" s="25">
        <v>1.20699159547415</v>
      </c>
      <c r="C95" s="26">
        <v>0.757233736805881</v>
      </c>
    </row>
    <row r="96" ht="14.25" spans="1:3">
      <c r="A96" s="21">
        <v>120</v>
      </c>
      <c r="B96" s="22">
        <v>1.16896478756279</v>
      </c>
      <c r="C96" s="23">
        <v>0.626724607575177</v>
      </c>
    </row>
    <row r="97" spans="2:3">
      <c r="B97" s="19" t="s">
        <v>13</v>
      </c>
      <c r="C97" s="20"/>
    </row>
    <row r="98" ht="14.25" spans="1:3">
      <c r="A98" s="21" t="s">
        <v>49</v>
      </c>
      <c r="B98" s="22" t="s">
        <v>45</v>
      </c>
      <c r="C98" s="23" t="s">
        <v>46</v>
      </c>
    </row>
    <row r="99" spans="1:3">
      <c r="A99" s="24">
        <v>0</v>
      </c>
      <c r="B99" s="19">
        <v>0.62479743006958</v>
      </c>
      <c r="C99" s="20">
        <v>0.359758157420077</v>
      </c>
    </row>
    <row r="100" spans="1:3">
      <c r="A100" s="24">
        <v>15</v>
      </c>
      <c r="B100" s="25">
        <v>1.28575897529079</v>
      </c>
      <c r="C100" s="26">
        <v>0.709393944161185</v>
      </c>
    </row>
    <row r="101" spans="1:3">
      <c r="A101" s="24">
        <v>30</v>
      </c>
      <c r="B101" s="25">
        <v>1.28006897842448</v>
      </c>
      <c r="C101" s="26">
        <v>0.882777813927549</v>
      </c>
    </row>
    <row r="102" spans="1:3">
      <c r="A102" s="24">
        <v>60</v>
      </c>
      <c r="B102" s="25">
        <v>1.29796446814853</v>
      </c>
      <c r="C102" s="26">
        <v>0.849297740319925</v>
      </c>
    </row>
    <row r="103" spans="1:3">
      <c r="A103" s="24">
        <v>90</v>
      </c>
      <c r="B103" s="25">
        <v>1.18414192212014</v>
      </c>
      <c r="C103" s="26">
        <v>0.841190580150724</v>
      </c>
    </row>
    <row r="104" ht="14.25" spans="1:3">
      <c r="A104" s="21">
        <v>120</v>
      </c>
      <c r="B104" s="22">
        <v>1.31984012989132</v>
      </c>
      <c r="C104" s="23">
        <v>0.927028121904552</v>
      </c>
    </row>
    <row r="105" spans="2:3">
      <c r="B105" s="19" t="s">
        <v>14</v>
      </c>
      <c r="C105" s="20"/>
    </row>
    <row r="106" ht="14.25" spans="1:3">
      <c r="A106" s="21" t="s">
        <v>49</v>
      </c>
      <c r="B106" s="22" t="s">
        <v>45</v>
      </c>
      <c r="C106" s="23" t="s">
        <v>46</v>
      </c>
    </row>
    <row r="107" spans="1:3">
      <c r="A107" s="24">
        <v>0</v>
      </c>
      <c r="B107" s="19">
        <v>0.663384081569521</v>
      </c>
      <c r="C107" s="20">
        <v>1.8298755727373</v>
      </c>
    </row>
    <row r="108" spans="1:3">
      <c r="A108" s="24">
        <v>15</v>
      </c>
      <c r="B108" s="25">
        <v>0.492728058565081</v>
      </c>
      <c r="C108" s="26">
        <v>1.27650208863272</v>
      </c>
    </row>
    <row r="109" spans="1:3">
      <c r="A109" s="24">
        <v>30</v>
      </c>
      <c r="B109" s="25">
        <v>0.679209475069292</v>
      </c>
      <c r="C109" s="26">
        <v>1.42132294740502</v>
      </c>
    </row>
    <row r="110" spans="1:3">
      <c r="A110" s="24">
        <v>60</v>
      </c>
      <c r="B110" s="25">
        <v>0.714800152843531</v>
      </c>
      <c r="C110" s="26">
        <v>1.45054999176612</v>
      </c>
    </row>
    <row r="111" spans="1:3">
      <c r="A111" s="24">
        <v>90</v>
      </c>
      <c r="B111" s="25">
        <v>0.616660828040932</v>
      </c>
      <c r="C111" s="26">
        <v>1.35287488282177</v>
      </c>
    </row>
    <row r="112" ht="14.25" spans="1:3">
      <c r="A112" s="21">
        <v>120</v>
      </c>
      <c r="B112" s="22">
        <v>0.630895601842548</v>
      </c>
      <c r="C112" s="23">
        <v>1.49972659255693</v>
      </c>
    </row>
    <row r="113" spans="2:3">
      <c r="B113" s="19" t="s">
        <v>15</v>
      </c>
      <c r="C113" s="20"/>
    </row>
    <row r="114" ht="14.25" spans="1:3">
      <c r="A114" s="21" t="s">
        <v>49</v>
      </c>
      <c r="B114" s="22" t="s">
        <v>45</v>
      </c>
      <c r="C114" s="23" t="s">
        <v>46</v>
      </c>
    </row>
    <row r="115" spans="1:3">
      <c r="A115" s="24">
        <v>0</v>
      </c>
      <c r="B115" s="19">
        <v>0.448459078820209</v>
      </c>
      <c r="C115" s="20">
        <v>0.683407768361607</v>
      </c>
    </row>
    <row r="116" spans="1:3">
      <c r="A116" s="24">
        <v>15</v>
      </c>
      <c r="B116" s="25">
        <v>0.652568906904255</v>
      </c>
      <c r="C116" s="26">
        <v>1.20619975801</v>
      </c>
    </row>
    <row r="117" spans="1:3">
      <c r="A117" s="24">
        <v>30</v>
      </c>
      <c r="B117" s="25">
        <v>0.837456646044713</v>
      </c>
      <c r="C117" s="26">
        <v>1.48256611911013</v>
      </c>
    </row>
    <row r="118" spans="1:3">
      <c r="A118" s="24">
        <v>60</v>
      </c>
      <c r="B118" s="25">
        <v>0.8681892178446</v>
      </c>
      <c r="C118" s="26">
        <v>1.46585767773088</v>
      </c>
    </row>
    <row r="119" spans="1:3">
      <c r="A119" s="24">
        <v>90</v>
      </c>
      <c r="B119" s="25">
        <v>0.803361866699746</v>
      </c>
      <c r="C119" s="26">
        <v>1.51154016908962</v>
      </c>
    </row>
    <row r="120" ht="14.25" spans="1:3">
      <c r="A120" s="21">
        <v>120</v>
      </c>
      <c r="B120" s="22">
        <v>0.860138701514099</v>
      </c>
      <c r="C120" s="23">
        <v>1.47530205104596</v>
      </c>
    </row>
    <row r="121" spans="2:3">
      <c r="B121" s="19" t="s">
        <v>16</v>
      </c>
      <c r="C121" s="20"/>
    </row>
    <row r="122" ht="14.25" spans="1:3">
      <c r="A122" s="21" t="s">
        <v>49</v>
      </c>
      <c r="B122" s="22" t="s">
        <v>45</v>
      </c>
      <c r="C122" s="23" t="s">
        <v>46</v>
      </c>
    </row>
    <row r="123" spans="1:3">
      <c r="A123" s="24">
        <v>0</v>
      </c>
      <c r="B123" s="19">
        <v>0.702609891784055</v>
      </c>
      <c r="C123" s="20">
        <v>1.35979584595335</v>
      </c>
    </row>
    <row r="124" spans="1:3">
      <c r="A124" s="24">
        <v>15</v>
      </c>
      <c r="B124" s="25">
        <v>0.762110305053733</v>
      </c>
      <c r="C124" s="26">
        <v>1.2127041297107</v>
      </c>
    </row>
    <row r="125" spans="1:3">
      <c r="A125" s="24">
        <v>30</v>
      </c>
      <c r="B125" s="25">
        <v>0.833618591316598</v>
      </c>
      <c r="C125" s="26">
        <v>1.27863548091062</v>
      </c>
    </row>
    <row r="126" spans="1:3">
      <c r="A126" s="24">
        <v>60</v>
      </c>
      <c r="B126" s="25">
        <v>0.817429247373762</v>
      </c>
      <c r="C126" s="26">
        <v>1.17426493214832</v>
      </c>
    </row>
    <row r="127" spans="1:3">
      <c r="A127" s="24">
        <v>90</v>
      </c>
      <c r="B127" s="25">
        <v>0.82157168061677</v>
      </c>
      <c r="C127" s="26">
        <v>1.31441944748427</v>
      </c>
    </row>
    <row r="128" ht="14.25" spans="1:3">
      <c r="A128" s="21">
        <v>120</v>
      </c>
      <c r="B128" s="22">
        <v>0.73854667181177</v>
      </c>
      <c r="C128" s="23">
        <v>1.39613992397479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Groningen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ZR75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L.E. Timpen</dc:creator>
  <cp:lastModifiedBy>ncw135</cp:lastModifiedBy>
  <dcterms:created xsi:type="dcterms:W3CDTF">2017-12-08T15:00:00Z</dcterms:created>
  <dcterms:modified xsi:type="dcterms:W3CDTF">2019-10-21T11:23:17Z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