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/>
  <mc:AlternateContent xmlns:mc="http://schemas.openxmlformats.org/markup-compatibility/2006">
    <mc:Choice Requires="x15">
      <x15ac:absPath xmlns:x15ac="http://schemas.microsoft.com/office/spreadsheetml/2010/11/ac" url="/Users/matteocicalese/Downloads/"/>
    </mc:Choice>
  </mc:AlternateContent>
  <xr:revisionPtr revIDLastSave="281" documentId="13_ncr:1_{49FBA9E5-5998-A643-B6A6-B96483B83D7C}" xr6:coauthVersionLast="47" xr6:coauthVersionMax="47" xr10:uidLastSave="{60897FD6-4273-4A75-9980-71249FC3A3AE}"/>
  <bookViews>
    <workbookView xWindow="14800" yWindow="1500" windowWidth="14400" windowHeight="11260" xr2:uid="{00000000-000D-0000-FFFF-FFFF00000000}"/>
  </bookViews>
  <sheets>
    <sheet name="BC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8" i="1"/>
  <c r="E8" i="1"/>
  <c r="C8" i="1"/>
  <c r="F8" i="1"/>
  <c r="B16" i="1"/>
  <c r="C16" i="1"/>
  <c r="C17" i="1" s="1"/>
  <c r="E16" i="1"/>
  <c r="B17" i="1"/>
  <c r="B23" i="1"/>
  <c r="D16" i="1"/>
  <c r="E23" i="1"/>
  <c r="E24" i="1" s="1"/>
  <c r="D23" i="1"/>
  <c r="D24" i="1" s="1"/>
  <c r="C23" i="1"/>
  <c r="B24" i="1"/>
  <c r="D17" i="1"/>
  <c r="E17" i="1"/>
  <c r="B26" i="1" l="1"/>
  <c r="B27" i="1" s="1"/>
  <c r="E26" i="1"/>
  <c r="D26" i="1"/>
  <c r="F24" i="1"/>
  <c r="F17" i="1" l="1"/>
  <c r="C26" i="1"/>
  <c r="C27" i="1" s="1"/>
  <c r="D27" i="1" l="1"/>
  <c r="E27" i="1" s="1"/>
  <c r="F26" i="1"/>
  <c r="B29" i="1"/>
</calcChain>
</file>

<file path=xl/sharedStrings.xml><?xml version="1.0" encoding="utf-8"?>
<sst xmlns="http://schemas.openxmlformats.org/spreadsheetml/2006/main" count="24" uniqueCount="23">
  <si>
    <t>Financial Analysis for MediCare</t>
  </si>
  <si>
    <r>
      <t xml:space="preserve">Created by: </t>
    </r>
    <r>
      <rPr>
        <sz val="12"/>
        <rFont val="Arial"/>
        <family val="2"/>
      </rPr>
      <t>Matteo Cicalese, Luca Contrasto</t>
    </r>
  </si>
  <si>
    <t>Date:</t>
  </si>
  <si>
    <t>Discount rate</t>
  </si>
  <si>
    <t>Assume the project is completed in 3 months</t>
  </si>
  <si>
    <t>Year</t>
  </si>
  <si>
    <t>Total</t>
  </si>
  <si>
    <t>Costs</t>
  </si>
  <si>
    <t>Project Managers (300 hours, 75€/h)</t>
  </si>
  <si>
    <t>Staff (300 hours, 50€/h)</t>
  </si>
  <si>
    <t>Hosting (Aruba)</t>
  </si>
  <si>
    <t>Instagram Advertising (20€/day)</t>
  </si>
  <si>
    <t>Total project costs (applied in year 0)</t>
  </si>
  <si>
    <t>Discount factor</t>
  </si>
  <si>
    <t>Discounted costs</t>
  </si>
  <si>
    <t>Benefits</t>
  </si>
  <si>
    <t>European benefits (PNRR)</t>
  </si>
  <si>
    <t>Discounted benefits</t>
  </si>
  <si>
    <t>Discounted benefits - costs</t>
  </si>
  <si>
    <t>NPV</t>
  </si>
  <si>
    <t>Cumulative benefits - costs</t>
  </si>
  <si>
    <t>ROI</t>
  </si>
  <si>
    <t>Payback in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</si>
</sst>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,##0.00\ &quot;€&quot;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2"/>
      <name val="Arial"/>
      <family val="2"/>
    </font>
    <font>
      <b/>
      <sz val="10"/>
      <color rgb="FF00B050"/>
      <name val="Arial"/>
    </font>
    <font>
      <b/>
      <sz val="10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5" fillId="0" borderId="0" xfId="0" applyNumberFormat="1" applyFont="1"/>
    <xf numFmtId="37" fontId="5" fillId="0" borderId="0" xfId="1" applyNumberFormat="1" applyFont="1"/>
    <xf numFmtId="0" fontId="5" fillId="0" borderId="0" xfId="2" applyNumberFormat="1" applyFont="1"/>
    <xf numFmtId="0" fontId="5" fillId="0" borderId="0" xfId="0" applyFont="1"/>
    <xf numFmtId="3" fontId="5" fillId="0" borderId="0" xfId="0" applyNumberFormat="1" applyFont="1"/>
    <xf numFmtId="0" fontId="1" fillId="0" borderId="0" xfId="0" applyFont="1"/>
    <xf numFmtId="6" fontId="0" fillId="0" borderId="0" xfId="0" applyNumberFormat="1"/>
    <xf numFmtId="166" fontId="1" fillId="0" borderId="0" xfId="0" applyNumberFormat="1" applyFont="1"/>
    <xf numFmtId="6" fontId="7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5" fillId="0" borderId="0" xfId="0" applyNumberFormat="1" applyFont="1"/>
    <xf numFmtId="167" fontId="7" fillId="0" borderId="0" xfId="0" applyNumberFormat="1" applyFont="1"/>
    <xf numFmtId="167" fontId="8" fillId="0" borderId="0" xfId="0" applyNumberFormat="1" applyFont="1"/>
    <xf numFmtId="0" fontId="3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85725</xdr:rowOff>
    </xdr:from>
    <xdr:to>
      <xdr:col>6</xdr:col>
      <xdr:colOff>276225</xdr:colOff>
      <xdr:row>25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523875</xdr:colOff>
      <xdr:row>27</xdr:row>
      <xdr:rowOff>28575</xdr:rowOff>
    </xdr:from>
    <xdr:to>
      <xdr:col>3</xdr:col>
      <xdr:colOff>523875</xdr:colOff>
      <xdr:row>28</xdr:row>
      <xdr:rowOff>152400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  <a:ext uri="{147F2762-F138-4A5C-976F-8EAC2B608ADB}">
              <a16:predDERef xmlns:a16="http://schemas.microsoft.com/office/drawing/2014/main" pred="{00000000-0008-0000-0000-000014040000}"/>
            </a:ext>
          </a:extLst>
        </xdr:cNvPr>
        <xdr:cNvSpPr>
          <a:spLocks noChangeShapeType="1"/>
        </xdr:cNvSpPr>
      </xdr:nvSpPr>
      <xdr:spPr bwMode="auto">
        <a:xfrm flipV="1">
          <a:off x="5353050" y="464820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28</xdr:row>
      <xdr:rowOff>85725</xdr:rowOff>
    </xdr:from>
    <xdr:to>
      <xdr:col>0</xdr:col>
      <xdr:colOff>2371725</xdr:colOff>
      <xdr:row>28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it-IT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topLeftCell="A5" workbookViewId="0">
      <selection activeCell="A5" sqref="A5"/>
    </sheetView>
  </sheetViews>
  <sheetFormatPr defaultColWidth="8.85546875" defaultRowHeight="12.95"/>
  <cols>
    <col min="1" max="1" width="52.28515625" customWidth="1"/>
    <col min="2" max="2" width="12" bestFit="1" customWidth="1"/>
    <col min="3" max="3" width="11" bestFit="1" customWidth="1"/>
    <col min="4" max="4" width="18" customWidth="1"/>
    <col min="5" max="5" width="9.85546875" bestFit="1" customWidth="1"/>
    <col min="6" max="6" width="12" bestFit="1" customWidth="1"/>
    <col min="7" max="7" width="9.28515625" customWidth="1"/>
  </cols>
  <sheetData>
    <row r="1" spans="1:7" ht="23.1">
      <c r="A1" s="28" t="s">
        <v>0</v>
      </c>
      <c r="B1" s="28"/>
      <c r="C1" s="28"/>
      <c r="D1" s="28"/>
      <c r="E1" s="28"/>
      <c r="F1" s="28"/>
      <c r="G1" s="28"/>
    </row>
    <row r="2" spans="1:7" ht="23.25">
      <c r="A2" s="12" t="s">
        <v>1</v>
      </c>
      <c r="B2" s="12"/>
      <c r="C2" s="12" t="s">
        <v>2</v>
      </c>
      <c r="D2" s="23">
        <v>45228</v>
      </c>
      <c r="E2" s="11"/>
      <c r="F2" s="11"/>
      <c r="G2" s="11"/>
    </row>
    <row r="3" spans="1:7">
      <c r="A3" s="10"/>
      <c r="B3" s="10"/>
      <c r="C3" s="10"/>
      <c r="D3" s="10"/>
      <c r="E3" s="10"/>
      <c r="F3" s="10"/>
      <c r="G3" s="10"/>
    </row>
    <row r="4" spans="1:7">
      <c r="A4" s="2" t="s">
        <v>3</v>
      </c>
      <c r="B4" s="13">
        <v>0.08</v>
      </c>
    </row>
    <row r="5" spans="1:7">
      <c r="A5" s="2"/>
      <c r="B5" s="8"/>
    </row>
    <row r="6" spans="1:7">
      <c r="A6" s="18" t="s">
        <v>4</v>
      </c>
      <c r="D6" s="2" t="s">
        <v>5</v>
      </c>
      <c r="F6" s="2"/>
    </row>
    <row r="7" spans="1:7" ht="12" customHeight="1">
      <c r="B7" s="15">
        <v>0</v>
      </c>
      <c r="C7" s="16">
        <v>1</v>
      </c>
      <c r="D7" s="16">
        <v>2</v>
      </c>
      <c r="E7" s="16">
        <v>3</v>
      </c>
      <c r="F7" s="2" t="s">
        <v>6</v>
      </c>
    </row>
    <row r="8" spans="1:7" ht="12.75">
      <c r="A8" s="22" t="s">
        <v>7</v>
      </c>
      <c r="B8" s="26">
        <v>135000</v>
      </c>
      <c r="C8" s="25">
        <f>SUM(C10:C12)</f>
        <v>17200</v>
      </c>
      <c r="D8" s="25">
        <f t="shared" ref="D8:E8" si="0">SUM(D10:D12)</f>
        <v>9900</v>
      </c>
      <c r="E8" s="25">
        <f t="shared" si="0"/>
        <v>9900</v>
      </c>
      <c r="F8" s="27">
        <f>SUM(B8:E8)</f>
        <v>172000</v>
      </c>
    </row>
    <row r="9" spans="1:7" ht="12.75">
      <c r="A9" s="18" t="s">
        <v>8</v>
      </c>
      <c r="B9" s="19">
        <v>45000</v>
      </c>
      <c r="C9" s="17"/>
      <c r="D9" s="17"/>
      <c r="E9" s="17"/>
    </row>
    <row r="10" spans="1:7" ht="12.75">
      <c r="A10" s="18" t="s">
        <v>9</v>
      </c>
      <c r="B10" s="19">
        <v>90000</v>
      </c>
      <c r="C10" s="19">
        <v>9000</v>
      </c>
      <c r="D10" s="19">
        <v>9000</v>
      </c>
      <c r="E10" s="19">
        <v>9000</v>
      </c>
    </row>
    <row r="11" spans="1:7" ht="12.75">
      <c r="A11" t="s">
        <v>10</v>
      </c>
      <c r="B11" s="19"/>
      <c r="C11" s="19">
        <v>900</v>
      </c>
      <c r="D11" s="19">
        <v>900</v>
      </c>
      <c r="E11" s="19">
        <v>900</v>
      </c>
    </row>
    <row r="12" spans="1:7" ht="12.75">
      <c r="A12" t="s">
        <v>11</v>
      </c>
      <c r="C12" s="19">
        <v>7300</v>
      </c>
      <c r="D12" s="19"/>
      <c r="E12" s="19"/>
    </row>
    <row r="13" spans="1:7" ht="12.75">
      <c r="B13" s="19"/>
      <c r="C13" s="19"/>
      <c r="D13" s="19"/>
      <c r="E13" s="19"/>
    </row>
    <row r="14" spans="1:7" ht="12.75">
      <c r="A14" s="18" t="s">
        <v>12</v>
      </c>
      <c r="B14" s="19">
        <v>135000</v>
      </c>
      <c r="C14" s="17"/>
      <c r="D14" s="17"/>
      <c r="E14" s="17"/>
    </row>
    <row r="15" spans="1:7" ht="12.75">
      <c r="A15" s="18"/>
      <c r="B15" s="19"/>
      <c r="C15" s="17"/>
      <c r="D15" s="17"/>
      <c r="E15" s="17"/>
    </row>
    <row r="16" spans="1:7" ht="12.75">
      <c r="A16" t="s">
        <v>13</v>
      </c>
      <c r="B16" s="9">
        <f>ROUND(1/(1+$B$4)^B$7,2)</f>
        <v>1</v>
      </c>
      <c r="C16" s="9">
        <f>ROUND(1/(1+$B$4)^C$7,2)</f>
        <v>0.93</v>
      </c>
      <c r="D16" s="9">
        <f>ROUND(1/(1+$B$4)^D$7,2)</f>
        <v>0.86</v>
      </c>
      <c r="E16" s="9">
        <f>ROUND(1/(1+$B$4)^E$7,2)</f>
        <v>0.79</v>
      </c>
    </row>
    <row r="17" spans="1:7" ht="12.75">
      <c r="A17" s="2" t="s">
        <v>14</v>
      </c>
      <c r="B17" s="3">
        <f>B8*B16</f>
        <v>135000</v>
      </c>
      <c r="C17" s="3">
        <f>C8*C16</f>
        <v>15996</v>
      </c>
      <c r="D17" s="3">
        <f>D8*D16</f>
        <v>8514</v>
      </c>
      <c r="E17" s="3">
        <f>E8*E16</f>
        <v>7821</v>
      </c>
      <c r="F17" s="4">
        <f>SUM(B17:E17)</f>
        <v>167331</v>
      </c>
    </row>
    <row r="19" spans="1:7" ht="12.75">
      <c r="A19" t="s">
        <v>15</v>
      </c>
      <c r="B19" s="21">
        <v>10000</v>
      </c>
      <c r="C19" s="21">
        <v>79615</v>
      </c>
      <c r="D19" s="21">
        <v>90996</v>
      </c>
      <c r="E19" s="14">
        <v>113745</v>
      </c>
    </row>
    <row r="20" spans="1:7" ht="12.75">
      <c r="A20" s="18" t="s">
        <v>16</v>
      </c>
      <c r="B20" s="19">
        <v>10000</v>
      </c>
      <c r="C20" s="19">
        <v>10000</v>
      </c>
      <c r="D20" s="19">
        <v>10000</v>
      </c>
      <c r="E20" s="19">
        <v>10000</v>
      </c>
    </row>
    <row r="21" spans="1:7" ht="12.75">
      <c r="A21" s="18"/>
      <c r="B21" s="19"/>
      <c r="C21" s="19"/>
      <c r="D21" s="19"/>
      <c r="E21" s="19"/>
    </row>
    <row r="22" spans="1:7" ht="12.75">
      <c r="A22" s="18"/>
      <c r="B22" s="19"/>
      <c r="C22" s="14"/>
      <c r="D22" s="14"/>
      <c r="E22" s="14"/>
    </row>
    <row r="23" spans="1:7" ht="12.75">
      <c r="A23" t="s">
        <v>13</v>
      </c>
      <c r="B23" s="9">
        <f>ROUND(1/(1+$B$4)^B$7,2)</f>
        <v>1</v>
      </c>
      <c r="C23" s="9">
        <f>ROUND(1/(1+$B$4)^C$7,2)</f>
        <v>0.93</v>
      </c>
      <c r="D23" s="9">
        <f>ROUND(1/(1+$B$4)^D$7,2)</f>
        <v>0.86</v>
      </c>
      <c r="E23" s="9">
        <f>ROUND(1/(1+$B$4)^E$7,2)</f>
        <v>0.79</v>
      </c>
    </row>
    <row r="24" spans="1:7" ht="12.75">
      <c r="B24" s="5">
        <f>B19*B23</f>
        <v>10000</v>
      </c>
      <c r="C24" s="3">
        <f>C19*C23</f>
        <v>74041.95</v>
      </c>
      <c r="D24" s="3">
        <f>D19*D23</f>
        <v>78256.56</v>
      </c>
      <c r="E24" s="3">
        <f>E19*E23</f>
        <v>89858.55</v>
      </c>
      <c r="F24" s="3">
        <f>SUM(B24:E24)</f>
        <v>252157.06</v>
      </c>
    </row>
    <row r="25" spans="1:7" ht="12.75">
      <c r="A25" s="2" t="s">
        <v>17</v>
      </c>
    </row>
    <row r="26" spans="1:7">
      <c r="A26" t="s">
        <v>18</v>
      </c>
      <c r="B26" s="1">
        <f>B24-B17</f>
        <v>-125000</v>
      </c>
      <c r="C26" s="1">
        <f>C24-C17</f>
        <v>58045.95</v>
      </c>
      <c r="D26" s="1">
        <f>D24-D17</f>
        <v>69742.559999999998</v>
      </c>
      <c r="E26" s="1">
        <f>E24-E17</f>
        <v>82037.55</v>
      </c>
      <c r="F26" s="4">
        <f>F24-F17</f>
        <v>84826.06</v>
      </c>
      <c r="G26" s="6" t="s">
        <v>19</v>
      </c>
    </row>
    <row r="27" spans="1:7">
      <c r="A27" t="s">
        <v>20</v>
      </c>
      <c r="B27" s="1">
        <f>B26</f>
        <v>-125000</v>
      </c>
      <c r="C27" s="1">
        <f>B27+C26</f>
        <v>-66954.05</v>
      </c>
      <c r="D27" s="1">
        <f>C27+D26</f>
        <v>2788.5099999999948</v>
      </c>
      <c r="E27" s="20">
        <f>D27+E26</f>
        <v>84826.06</v>
      </c>
    </row>
    <row r="29" spans="1:7" ht="12.75">
      <c r="A29" s="2" t="s">
        <v>21</v>
      </c>
      <c r="B29" s="7">
        <f>(F24-F17)/F17</f>
        <v>0.5069357142430273</v>
      </c>
    </row>
    <row r="30" spans="1:7" ht="12.75">
      <c r="D30" s="24" t="s">
        <v>22</v>
      </c>
      <c r="E30" s="24"/>
      <c r="F30" s="24"/>
    </row>
    <row r="31" spans="1:7" ht="12.75">
      <c r="A31" s="2"/>
    </row>
    <row r="32" spans="1:7">
      <c r="A32" s="2"/>
    </row>
    <row r="33" spans="1:1" ht="12.75"/>
    <row r="34" spans="1:1" ht="12.75"/>
    <row r="35" spans="1:1" ht="12.75"/>
    <row r="36" spans="1:1" ht="12.75"/>
    <row r="37" spans="1:1" ht="12.75"/>
    <row r="38" spans="1:1" ht="12.75"/>
    <row r="40" spans="1:1">
      <c r="A40" s="18"/>
    </row>
    <row r="41" spans="1:1" ht="12.75"/>
    <row r="42" spans="1:1" ht="12.75"/>
    <row r="43" spans="1:1" ht="12.75"/>
    <row r="44" spans="1:1" ht="12.75"/>
    <row r="46" spans="1:1" ht="12.75"/>
  </sheetData>
  <mergeCells count="1"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MATTEO CICALESE</cp:lastModifiedBy>
  <cp:revision/>
  <dcterms:created xsi:type="dcterms:W3CDTF">2003-02-20T16:30:31Z</dcterms:created>
  <dcterms:modified xsi:type="dcterms:W3CDTF">2024-01-18T18:37:31Z</dcterms:modified>
  <cp:category/>
  <cp:contentStatus/>
</cp:coreProperties>
</file>