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aada7bb5bb16b10/Documents/GitHub/Cieri.github.io/"/>
    </mc:Choice>
  </mc:AlternateContent>
  <xr:revisionPtr revIDLastSave="1" documentId="13_ncr:1_{6EC8D51F-7F51-4BF8-98CB-1D65034D3E6F}" xr6:coauthVersionLast="47" xr6:coauthVersionMax="47" xr10:uidLastSave="{7B855688-B03F-4080-AAD9-1B70A817B5E1}"/>
  <bookViews>
    <workbookView xWindow="-28920" yWindow="-8175" windowWidth="29040" windowHeight="15840" activeTab="2" xr2:uid="{C089D296-1CBC-4FD8-8051-3293806BE7B9}"/>
  </bookViews>
  <sheets>
    <sheet name="Appetizer" sheetId="1" r:id="rId1"/>
    <sheet name="Pizza" sheetId="2" r:id="rId2"/>
    <sheet name="Stromboli" sheetId="5" r:id="rId3"/>
    <sheet name="Salad" sheetId="3" r:id="rId4"/>
    <sheet name="Cold Sub &amp; Wrap" sheetId="4" r:id="rId5"/>
    <sheet name="Hot Sub" sheetId="6" r:id="rId6"/>
  </sheets>
  <externalReferences>
    <externalReference r:id="rId7"/>
  </externalReferences>
  <calcPr calcId="191029" iterateDelta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8" i="6" l="1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B2" i="6"/>
  <c r="B26" i="4"/>
  <c r="B25" i="4"/>
  <c r="B24" i="4"/>
  <c r="B23" i="4"/>
  <c r="B22" i="4"/>
  <c r="B21" i="4"/>
  <c r="B20" i="4"/>
  <c r="B19" i="4"/>
  <c r="B18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I17" i="4" l="1"/>
  <c r="I27" i="4"/>
  <c r="I17" i="3"/>
  <c r="E17" i="4" l="1"/>
  <c r="G17" i="4"/>
  <c r="E27" i="4"/>
  <c r="G27" i="4"/>
  <c r="E17" i="3"/>
  <c r="G17" i="3"/>
  <c r="G11" i="6"/>
  <c r="E2" i="6"/>
  <c r="G24" i="4"/>
  <c r="G26" i="4"/>
  <c r="G16" i="4"/>
  <c r="G8" i="4"/>
  <c r="E6" i="4"/>
  <c r="E4" i="4"/>
  <c r="G10" i="3"/>
  <c r="G8" i="3"/>
  <c r="E6" i="3"/>
  <c r="G14" i="3"/>
  <c r="H23" i="5"/>
  <c r="H21" i="5"/>
  <c r="H48" i="2"/>
  <c r="H44" i="2"/>
  <c r="J41" i="2"/>
  <c r="H33" i="2"/>
  <c r="J25" i="2"/>
  <c r="F7" i="5" l="1"/>
  <c r="H7" i="5"/>
  <c r="F26" i="2"/>
  <c r="J26" i="2"/>
  <c r="F30" i="2"/>
  <c r="J30" i="2"/>
  <c r="F34" i="2"/>
  <c r="J34" i="2"/>
  <c r="F38" i="2"/>
  <c r="J38" i="2"/>
  <c r="F45" i="2"/>
  <c r="J45" i="2"/>
  <c r="F49" i="2"/>
  <c r="J49" i="2"/>
  <c r="F53" i="2"/>
  <c r="J53" i="2"/>
  <c r="H3" i="5"/>
  <c r="J3" i="5"/>
  <c r="F9" i="5"/>
  <c r="J9" i="5"/>
  <c r="F13" i="5"/>
  <c r="J13" i="5"/>
  <c r="F14" i="5"/>
  <c r="J14" i="5"/>
  <c r="F17" i="5"/>
  <c r="J17" i="5"/>
  <c r="F22" i="5"/>
  <c r="J22" i="5"/>
  <c r="G4" i="3"/>
  <c r="I4" i="3"/>
  <c r="E9" i="3"/>
  <c r="I9" i="3"/>
  <c r="G3" i="3"/>
  <c r="I3" i="3"/>
  <c r="E16" i="3"/>
  <c r="I16" i="3"/>
  <c r="G4" i="4"/>
  <c r="I4" i="4"/>
  <c r="E8" i="4"/>
  <c r="I8" i="4"/>
  <c r="E12" i="4"/>
  <c r="I12" i="4"/>
  <c r="E9" i="4"/>
  <c r="I9" i="4"/>
  <c r="E26" i="4"/>
  <c r="I26" i="4"/>
  <c r="E21" i="4"/>
  <c r="I21" i="4"/>
  <c r="G4" i="6"/>
  <c r="I4" i="6"/>
  <c r="E8" i="6"/>
  <c r="I8" i="6"/>
  <c r="E13" i="6"/>
  <c r="I13" i="6"/>
  <c r="E18" i="6"/>
  <c r="I18" i="6"/>
  <c r="G13" i="6"/>
  <c r="F29" i="2"/>
  <c r="J29" i="2"/>
  <c r="F37" i="2"/>
  <c r="J37" i="2"/>
  <c r="F43" i="2"/>
  <c r="J43" i="2"/>
  <c r="F48" i="2"/>
  <c r="J48" i="2"/>
  <c r="F52" i="2"/>
  <c r="J52" i="2"/>
  <c r="H2" i="5"/>
  <c r="J2" i="5"/>
  <c r="F6" i="5"/>
  <c r="J6" i="5"/>
  <c r="F12" i="5"/>
  <c r="J12" i="5"/>
  <c r="F16" i="5"/>
  <c r="J16" i="5"/>
  <c r="G2" i="3"/>
  <c r="I2" i="3"/>
  <c r="E15" i="3"/>
  <c r="I15" i="3"/>
  <c r="E10" i="3"/>
  <c r="I10" i="3"/>
  <c r="E7" i="4"/>
  <c r="I7" i="4"/>
  <c r="E11" i="4"/>
  <c r="I11" i="4"/>
  <c r="E20" i="4"/>
  <c r="I20" i="4"/>
  <c r="G3" i="6"/>
  <c r="I3" i="6"/>
  <c r="E12" i="6"/>
  <c r="I12" i="6"/>
  <c r="E15" i="6"/>
  <c r="I15" i="6"/>
  <c r="H37" i="2"/>
  <c r="H12" i="5"/>
  <c r="G15" i="6"/>
  <c r="F24" i="2"/>
  <c r="J24" i="2"/>
  <c r="F27" i="2"/>
  <c r="J27" i="2"/>
  <c r="F31" i="2"/>
  <c r="J31" i="2"/>
  <c r="F35" i="2"/>
  <c r="J35" i="2"/>
  <c r="F39" i="2"/>
  <c r="J39" i="2"/>
  <c r="F46" i="2"/>
  <c r="J46" i="2"/>
  <c r="F50" i="2"/>
  <c r="J50" i="2"/>
  <c r="F54" i="2"/>
  <c r="J54" i="2"/>
  <c r="F5" i="5"/>
  <c r="J5" i="5"/>
  <c r="F10" i="5"/>
  <c r="J10" i="5"/>
  <c r="J7" i="5"/>
  <c r="F18" i="5"/>
  <c r="J18" i="5"/>
  <c r="F19" i="5"/>
  <c r="J19" i="5"/>
  <c r="E12" i="3"/>
  <c r="I12" i="3"/>
  <c r="E11" i="3"/>
  <c r="I11" i="3"/>
  <c r="G5" i="3"/>
  <c r="I5" i="3"/>
  <c r="E13" i="3"/>
  <c r="I13" i="3"/>
  <c r="G5" i="4"/>
  <c r="I5" i="4"/>
  <c r="E13" i="4"/>
  <c r="I13" i="4"/>
  <c r="E14" i="4"/>
  <c r="I14" i="4"/>
  <c r="E18" i="4"/>
  <c r="I18" i="4"/>
  <c r="E22" i="4"/>
  <c r="I22" i="4"/>
  <c r="E19" i="4"/>
  <c r="I19" i="4"/>
  <c r="E5" i="6"/>
  <c r="I5" i="6"/>
  <c r="E10" i="6"/>
  <c r="I10" i="6"/>
  <c r="E9" i="6"/>
  <c r="I9" i="6"/>
  <c r="E16" i="6"/>
  <c r="I16" i="6"/>
  <c r="H29" i="2"/>
  <c r="H17" i="5"/>
  <c r="E2" i="3"/>
  <c r="G20" i="4"/>
  <c r="G12" i="4"/>
  <c r="E4" i="6"/>
  <c r="F33" i="2"/>
  <c r="J33" i="2"/>
  <c r="F44" i="2"/>
  <c r="J44" i="2"/>
  <c r="F8" i="5"/>
  <c r="J8" i="5"/>
  <c r="F21" i="5"/>
  <c r="J21" i="5"/>
  <c r="E7" i="3"/>
  <c r="I7" i="3"/>
  <c r="G3" i="4"/>
  <c r="I3" i="4"/>
  <c r="E16" i="4"/>
  <c r="I16" i="4"/>
  <c r="E25" i="4"/>
  <c r="I25" i="4"/>
  <c r="E7" i="6"/>
  <c r="I7" i="6"/>
  <c r="H52" i="2"/>
  <c r="F28" i="2"/>
  <c r="J28" i="2"/>
  <c r="F32" i="2"/>
  <c r="J32" i="2"/>
  <c r="F36" i="2"/>
  <c r="J36" i="2"/>
  <c r="F40" i="2"/>
  <c r="J40" i="2"/>
  <c r="F42" i="2"/>
  <c r="J42" i="2"/>
  <c r="F47" i="2"/>
  <c r="J47" i="2"/>
  <c r="F51" i="2"/>
  <c r="J51" i="2"/>
  <c r="F55" i="2"/>
  <c r="J55" i="2"/>
  <c r="F4" i="5"/>
  <c r="J4" i="5"/>
  <c r="F11" i="5"/>
  <c r="J11" i="5"/>
  <c r="F15" i="5"/>
  <c r="J15" i="5"/>
  <c r="F20" i="5"/>
  <c r="J20" i="5"/>
  <c r="F23" i="5"/>
  <c r="J23" i="5"/>
  <c r="E14" i="3"/>
  <c r="I14" i="3"/>
  <c r="G6" i="3"/>
  <c r="I6" i="3"/>
  <c r="E8" i="3"/>
  <c r="I8" i="3"/>
  <c r="G2" i="4"/>
  <c r="I2" i="4"/>
  <c r="G6" i="4"/>
  <c r="I6" i="4"/>
  <c r="E15" i="4"/>
  <c r="I15" i="4"/>
  <c r="E10" i="4"/>
  <c r="I10" i="4"/>
  <c r="E23" i="4"/>
  <c r="I23" i="4"/>
  <c r="E24" i="4"/>
  <c r="I24" i="4"/>
  <c r="G2" i="6"/>
  <c r="I2" i="6"/>
  <c r="E6" i="6"/>
  <c r="I6" i="6"/>
  <c r="E11" i="6"/>
  <c r="I11" i="6"/>
  <c r="E14" i="6"/>
  <c r="I14" i="6"/>
  <c r="E17" i="6"/>
  <c r="I17" i="6"/>
  <c r="H42" i="2"/>
  <c r="F2" i="5"/>
  <c r="H15" i="5"/>
  <c r="E4" i="3"/>
  <c r="G16" i="3"/>
  <c r="E2" i="4"/>
  <c r="G10" i="4"/>
  <c r="G17" i="6"/>
  <c r="G7" i="6"/>
  <c r="H55" i="2"/>
  <c r="H53" i="2"/>
  <c r="H51" i="2"/>
  <c r="H49" i="2"/>
  <c r="H47" i="2"/>
  <c r="H45" i="2"/>
  <c r="H43" i="2"/>
  <c r="H40" i="2"/>
  <c r="H38" i="2"/>
  <c r="H36" i="2"/>
  <c r="H34" i="2"/>
  <c r="H32" i="2"/>
  <c r="H30" i="2"/>
  <c r="H28" i="2"/>
  <c r="H26" i="2"/>
  <c r="F3" i="5"/>
  <c r="H22" i="5"/>
  <c r="H20" i="5"/>
  <c r="H18" i="5"/>
  <c r="H16" i="5"/>
  <c r="H14" i="5"/>
  <c r="H13" i="5"/>
  <c r="H11" i="5"/>
  <c r="H9" i="5"/>
  <c r="H6" i="5"/>
  <c r="H4" i="5"/>
  <c r="E3" i="3"/>
  <c r="E5" i="3"/>
  <c r="G15" i="3"/>
  <c r="G13" i="3"/>
  <c r="G11" i="3"/>
  <c r="G9" i="3"/>
  <c r="G7" i="3"/>
  <c r="E3" i="4"/>
  <c r="E5" i="4"/>
  <c r="G25" i="4"/>
  <c r="G23" i="4"/>
  <c r="G21" i="4"/>
  <c r="G19" i="4"/>
  <c r="G15" i="4"/>
  <c r="G13" i="4"/>
  <c r="G11" i="4"/>
  <c r="G9" i="4"/>
  <c r="G7" i="4"/>
  <c r="E3" i="6"/>
  <c r="G18" i="6"/>
  <c r="G16" i="6"/>
  <c r="G14" i="6"/>
  <c r="G12" i="6"/>
  <c r="G10" i="6"/>
  <c r="G8" i="6"/>
  <c r="G6" i="6"/>
  <c r="H46" i="2"/>
  <c r="H54" i="2"/>
  <c r="H50" i="2"/>
  <c r="H31" i="2"/>
  <c r="H27" i="2"/>
  <c r="H10" i="5"/>
  <c r="H8" i="5"/>
  <c r="H5" i="5"/>
  <c r="G12" i="3"/>
  <c r="G22" i="4"/>
  <c r="G18" i="4"/>
  <c r="G14" i="4"/>
  <c r="G9" i="6"/>
  <c r="G5" i="6"/>
  <c r="H39" i="2"/>
  <c r="H35" i="2"/>
  <c r="H24" i="2"/>
  <c r="H19" i="5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  <c r="H2" i="2" l="1"/>
  <c r="F2" i="2"/>
  <c r="F16" i="2"/>
  <c r="H16" i="2"/>
  <c r="H3" i="2"/>
  <c r="F3" i="2"/>
  <c r="H6" i="2"/>
  <c r="F6" i="2"/>
  <c r="H13" i="2"/>
  <c r="F13" i="2"/>
  <c r="F17" i="2"/>
  <c r="H17" i="2"/>
  <c r="F21" i="2"/>
  <c r="H21" i="2"/>
  <c r="H5" i="2"/>
  <c r="F5" i="2"/>
  <c r="H12" i="2"/>
  <c r="F12" i="2"/>
  <c r="H7" i="2"/>
  <c r="F7" i="2"/>
  <c r="H10" i="2"/>
  <c r="F10" i="2"/>
  <c r="H14" i="2"/>
  <c r="F14" i="2"/>
  <c r="F18" i="2"/>
  <c r="H18" i="2"/>
  <c r="F22" i="2"/>
  <c r="H22" i="2"/>
  <c r="F20" i="2"/>
  <c r="H20" i="2"/>
  <c r="H8" i="2"/>
  <c r="F8" i="2"/>
  <c r="H11" i="2"/>
  <c r="F11" i="2"/>
  <c r="F15" i="2"/>
  <c r="H15" i="2"/>
  <c r="F19" i="2"/>
  <c r="H19" i="2"/>
  <c r="F23" i="2"/>
  <c r="H23" i="2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E9" i="1" l="1"/>
  <c r="G9" i="1"/>
  <c r="E6" i="1"/>
  <c r="G6" i="1"/>
  <c r="E5" i="1"/>
  <c r="G5" i="1"/>
  <c r="E14" i="1"/>
  <c r="G14" i="1"/>
  <c r="E3" i="1"/>
  <c r="G3" i="1"/>
  <c r="E7" i="1"/>
  <c r="G7" i="1"/>
  <c r="E11" i="1"/>
  <c r="G11" i="1"/>
  <c r="E15" i="1"/>
  <c r="G15" i="1"/>
  <c r="E13" i="1"/>
  <c r="G13" i="1"/>
  <c r="G2" i="1"/>
  <c r="E2" i="1"/>
  <c r="E10" i="1"/>
  <c r="G10" i="1"/>
  <c r="E4" i="1"/>
  <c r="G4" i="1"/>
  <c r="E8" i="1"/>
  <c r="G8" i="1"/>
  <c r="E12" i="1"/>
  <c r="G12" i="1"/>
  <c r="E16" i="1"/>
  <c r="G16" i="1"/>
</calcChain>
</file>

<file path=xl/sharedStrings.xml><?xml version="1.0" encoding="utf-8"?>
<sst xmlns="http://schemas.openxmlformats.org/spreadsheetml/2006/main" count="258" uniqueCount="117">
  <si>
    <t>Menu Item</t>
  </si>
  <si>
    <t>Cost</t>
  </si>
  <si>
    <t>Sell Price</t>
  </si>
  <si>
    <t>French Fries</t>
  </si>
  <si>
    <t>French Fries w/ Cheese &amp; Bacon</t>
  </si>
  <si>
    <t>Mozzarella Sticks</t>
  </si>
  <si>
    <t>Chicken Fingers</t>
  </si>
  <si>
    <t>Chicken Fingers &amp; Fries</t>
  </si>
  <si>
    <t>Onion Rings</t>
  </si>
  <si>
    <t>Ravioli</t>
  </si>
  <si>
    <t>Breadsticks &amp; Sauce</t>
  </si>
  <si>
    <t>Fried Mushrooms</t>
  </si>
  <si>
    <t>Fried Pickles</t>
  </si>
  <si>
    <t>6 Wings</t>
  </si>
  <si>
    <t>12 Wings</t>
  </si>
  <si>
    <t>Side Salad</t>
  </si>
  <si>
    <t>French Fries w/ Cheese</t>
  </si>
  <si>
    <t>Side Salad w/ Chicken</t>
  </si>
  <si>
    <t>House Salad</t>
  </si>
  <si>
    <t>Chef Salad</t>
  </si>
  <si>
    <t>Italian Salad</t>
  </si>
  <si>
    <t>Turkey Salad</t>
  </si>
  <si>
    <t>Tuna Salad</t>
  </si>
  <si>
    <t>Grilled Chicken Salad</t>
  </si>
  <si>
    <t>Steak Salad</t>
  </si>
  <si>
    <t>Buffalo Chicken Salad</t>
  </si>
  <si>
    <t>Caesar Salad</t>
  </si>
  <si>
    <t xml:space="preserve">Caesar Salad w/ Chicken </t>
  </si>
  <si>
    <t>Greek Salad</t>
  </si>
  <si>
    <t>Greek Salad w/ Chicken</t>
  </si>
  <si>
    <t>Greek Salad w/ Shrimp</t>
  </si>
  <si>
    <t>Crispy Chicken Salad</t>
  </si>
  <si>
    <t>Buffalo Chicken Wrap</t>
  </si>
  <si>
    <t>Turkey Club Wrap</t>
  </si>
  <si>
    <t>Chicken Caesar Wrap</t>
  </si>
  <si>
    <t>Greek Wrap</t>
  </si>
  <si>
    <t>Greek Wrap w/ Chicken</t>
  </si>
  <si>
    <t>Greek Wrap w/ Shrimp</t>
  </si>
  <si>
    <t>Sicilian</t>
  </si>
  <si>
    <t>Thatz'a Sicilian</t>
  </si>
  <si>
    <t>Gluten Free Pizza</t>
  </si>
  <si>
    <t>Tomato Pie</t>
  </si>
  <si>
    <t>Sicilian Topping - Highest</t>
  </si>
  <si>
    <t>Sicilian Topping - Average</t>
  </si>
  <si>
    <t>Club Wrap</t>
  </si>
  <si>
    <t>Veggie Wrap</t>
  </si>
  <si>
    <t>Cheese Wrap</t>
  </si>
  <si>
    <t>BLT Wrap</t>
  </si>
  <si>
    <t>Spicy Italian Wrap</t>
  </si>
  <si>
    <t>Italian Wrap</t>
  </si>
  <si>
    <t>Tuna CH Wrap</t>
  </si>
  <si>
    <t>Turkey CH Wrap</t>
  </si>
  <si>
    <t>Ham CH Wrap</t>
  </si>
  <si>
    <t>Capicola CH Wrap</t>
  </si>
  <si>
    <t>Fish</t>
  </si>
  <si>
    <t>Cheeseburger</t>
  </si>
  <si>
    <t>Cheesesteak</t>
  </si>
  <si>
    <t>Thatz'a Cheesesteak</t>
  </si>
  <si>
    <t>California Cheesesteak</t>
  </si>
  <si>
    <t>Chicken Cheesesteak</t>
  </si>
  <si>
    <t>Thatz'a Chicken Cheesesteak</t>
  </si>
  <si>
    <t>California Chicken Cheesesteak</t>
  </si>
  <si>
    <t>Pizza Steak</t>
  </si>
  <si>
    <t>Meatball CH</t>
  </si>
  <si>
    <t>Sausage CH</t>
  </si>
  <si>
    <t>Eggplant Parm</t>
  </si>
  <si>
    <t>Grilled Chicken Parm</t>
  </si>
  <si>
    <t>Crispy Chicken Parm</t>
  </si>
  <si>
    <t>Grilled Buffalo Chicken</t>
  </si>
  <si>
    <t>Crispy Buffalo Chicken</t>
  </si>
  <si>
    <t>Crispy Chicken</t>
  </si>
  <si>
    <t>4 Zepp</t>
  </si>
  <si>
    <t>16 Zepp</t>
  </si>
  <si>
    <t>Club Sub</t>
  </si>
  <si>
    <t>Veggie Sub</t>
  </si>
  <si>
    <t>Cheese Sub</t>
  </si>
  <si>
    <t>BLT Sub</t>
  </si>
  <si>
    <t>Spicy Italian Sub</t>
  </si>
  <si>
    <t>Italian Sub</t>
  </si>
  <si>
    <t>Tuna CH Sub</t>
  </si>
  <si>
    <t>Turkey CH Sub</t>
  </si>
  <si>
    <t>Ham CH Sub</t>
  </si>
  <si>
    <t>Capicola CH Sub</t>
  </si>
  <si>
    <t>Small</t>
  </si>
  <si>
    <t>Medium</t>
  </si>
  <si>
    <t>Large</t>
  </si>
  <si>
    <t>Topping - Highest</t>
  </si>
  <si>
    <t>Topping - Average</t>
  </si>
  <si>
    <t>White</t>
  </si>
  <si>
    <t>Hawaiian</t>
  </si>
  <si>
    <t>Meat Lovers</t>
  </si>
  <si>
    <t>Thatz'a</t>
  </si>
  <si>
    <t>Veggie</t>
  </si>
  <si>
    <t>Greek</t>
  </si>
  <si>
    <t>Chicken Caesar</t>
  </si>
  <si>
    <t>Caprese</t>
  </si>
  <si>
    <t>Buffalo Chicken</t>
  </si>
  <si>
    <t>Taco</t>
  </si>
  <si>
    <t>Chicken Bacon Ranch</t>
  </si>
  <si>
    <t>Steak Bacon Ranch</t>
  </si>
  <si>
    <t>Honey Mustard Chicken</t>
  </si>
  <si>
    <t>Plain</t>
  </si>
  <si>
    <t>Regular Boli</t>
  </si>
  <si>
    <t>Steak &amp; Onion Boli</t>
  </si>
  <si>
    <t>Thatz'a Boli</t>
  </si>
  <si>
    <t>VerBoli</t>
  </si>
  <si>
    <t>Boli Topping - Highest</t>
  </si>
  <si>
    <t>Boli Topping - Average</t>
  </si>
  <si>
    <t>Cheese Calzone</t>
  </si>
  <si>
    <t>Ham Calzone</t>
  </si>
  <si>
    <t>Veggie Calzone</t>
  </si>
  <si>
    <t>Eggplant Calzone</t>
  </si>
  <si>
    <t>Veggie Boli</t>
  </si>
  <si>
    <t>Margin</t>
  </si>
  <si>
    <t>Mark-Up</t>
  </si>
  <si>
    <t>Profit</t>
  </si>
  <si>
    <t>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</si>
</sst>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4"/>
      <color theme="9" tint="-0.249977111117893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ck">
        <color auto="1"/>
      </right>
      <top/>
      <bottom style="medium">
        <color indexed="64"/>
      </bottom>
      <diagonal/>
    </border>
    <border>
      <left/>
      <right style="thick">
        <color auto="1"/>
      </right>
      <top/>
      <bottom style="thin">
        <color indexed="64"/>
      </bottom>
      <diagonal/>
    </border>
    <border>
      <left/>
      <right style="thick">
        <color auto="1"/>
      </right>
      <top style="thin">
        <color indexed="64"/>
      </top>
      <bottom style="thin">
        <color indexed="64"/>
      </bottom>
      <diagonal/>
    </border>
    <border>
      <left style="thick">
        <color auto="1"/>
      </left>
      <right/>
      <top/>
      <bottom style="medium">
        <color indexed="64"/>
      </bottom>
      <diagonal/>
    </border>
    <border>
      <left style="thick">
        <color auto="1"/>
      </left>
      <right/>
      <top/>
      <bottom style="thin">
        <color indexed="64"/>
      </bottom>
      <diagonal/>
    </border>
    <border>
      <left style="thick">
        <color auto="1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auto="1"/>
      </left>
      <right/>
      <top style="thin">
        <color indexed="64"/>
      </top>
      <bottom/>
      <diagonal/>
    </border>
    <border>
      <left/>
      <right style="thick">
        <color auto="1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9">
    <xf numFmtId="0" fontId="0" fillId="0" borderId="0" xfId="0"/>
    <xf numFmtId="0" fontId="2" fillId="0" borderId="0" xfId="0" applyFont="1"/>
    <xf numFmtId="0" fontId="0" fillId="0" borderId="0" xfId="0" applyFill="1"/>
    <xf numFmtId="0" fontId="2" fillId="0" borderId="3" xfId="0" applyFont="1" applyFill="1" applyBorder="1"/>
    <xf numFmtId="0" fontId="2" fillId="0" borderId="4" xfId="0" applyFont="1" applyFill="1" applyBorder="1"/>
    <xf numFmtId="0" fontId="2" fillId="0" borderId="5" xfId="0" applyFont="1" applyFill="1" applyBorder="1"/>
    <xf numFmtId="9" fontId="0" fillId="0" borderId="6" xfId="1" applyFont="1" applyFill="1" applyBorder="1"/>
    <xf numFmtId="9" fontId="0" fillId="0" borderId="7" xfId="1" applyFont="1" applyFill="1" applyBorder="1"/>
    <xf numFmtId="164" fontId="0" fillId="0" borderId="1" xfId="0" applyNumberFormat="1" applyFill="1" applyBorder="1"/>
    <xf numFmtId="9" fontId="0" fillId="0" borderId="8" xfId="1" applyFont="1" applyFill="1" applyBorder="1"/>
    <xf numFmtId="9" fontId="0" fillId="0" borderId="9" xfId="1" applyFont="1" applyFill="1" applyBorder="1"/>
    <xf numFmtId="164" fontId="0" fillId="0" borderId="2" xfId="0" applyNumberFormat="1" applyFill="1" applyBorder="1"/>
    <xf numFmtId="0" fontId="2" fillId="0" borderId="10" xfId="0" applyFont="1" applyFill="1" applyBorder="1"/>
    <xf numFmtId="9" fontId="0" fillId="0" borderId="1" xfId="1" applyFont="1" applyFill="1" applyBorder="1"/>
    <xf numFmtId="9" fontId="0" fillId="0" borderId="2" xfId="1" applyFont="1" applyFill="1" applyBorder="1"/>
    <xf numFmtId="0" fontId="3" fillId="0" borderId="3" xfId="0" applyFont="1" applyFill="1" applyBorder="1"/>
    <xf numFmtId="164" fontId="4" fillId="0" borderId="1" xfId="0" applyNumberFormat="1" applyFont="1" applyFill="1" applyBorder="1"/>
    <xf numFmtId="164" fontId="4" fillId="0" borderId="2" xfId="0" applyNumberFormat="1" applyFont="1" applyFill="1" applyBorder="1"/>
    <xf numFmtId="0" fontId="4" fillId="0" borderId="0" xfId="0" applyFont="1" applyFill="1"/>
    <xf numFmtId="0" fontId="5" fillId="0" borderId="0" xfId="0" applyFont="1" applyFill="1"/>
    <xf numFmtId="0" fontId="8" fillId="0" borderId="0" xfId="0" applyFont="1" applyFill="1"/>
    <xf numFmtId="0" fontId="7" fillId="0" borderId="11" xfId="0" applyFont="1" applyFill="1" applyBorder="1"/>
    <xf numFmtId="164" fontId="8" fillId="0" borderId="12" xfId="0" applyNumberFormat="1" applyFont="1" applyFill="1" applyBorder="1"/>
    <xf numFmtId="164" fontId="8" fillId="0" borderId="13" xfId="0" applyNumberFormat="1" applyFont="1" applyFill="1" applyBorder="1"/>
    <xf numFmtId="0" fontId="2" fillId="2" borderId="4" xfId="0" applyFont="1" applyFill="1" applyBorder="1"/>
    <xf numFmtId="0" fontId="0" fillId="2" borderId="6" xfId="0" applyFill="1" applyBorder="1"/>
    <xf numFmtId="0" fontId="0" fillId="2" borderId="8" xfId="0" applyFill="1" applyBorder="1"/>
    <xf numFmtId="0" fontId="6" fillId="0" borderId="14" xfId="0" applyFont="1" applyFill="1" applyBorder="1"/>
    <xf numFmtId="164" fontId="5" fillId="0" borderId="15" xfId="0" applyNumberFormat="1" applyFont="1" applyFill="1" applyBorder="1"/>
    <xf numFmtId="164" fontId="5" fillId="0" borderId="16" xfId="0" applyNumberFormat="1" applyFont="1" applyFill="1" applyBorder="1"/>
    <xf numFmtId="0" fontId="0" fillId="2" borderId="17" xfId="0" applyFill="1" applyBorder="1"/>
    <xf numFmtId="164" fontId="5" fillId="0" borderId="18" xfId="0" applyNumberFormat="1" applyFont="1" applyFill="1" applyBorder="1"/>
    <xf numFmtId="164" fontId="8" fillId="0" borderId="19" xfId="0" applyNumberFormat="1" applyFont="1" applyFill="1" applyBorder="1"/>
    <xf numFmtId="164" fontId="0" fillId="0" borderId="20" xfId="0" applyNumberFormat="1" applyFill="1" applyBorder="1"/>
    <xf numFmtId="9" fontId="0" fillId="0" borderId="17" xfId="1" applyFont="1" applyFill="1" applyBorder="1"/>
    <xf numFmtId="164" fontId="4" fillId="0" borderId="20" xfId="0" applyNumberFormat="1" applyFont="1" applyFill="1" applyBorder="1"/>
    <xf numFmtId="0" fontId="0" fillId="0" borderId="0" xfId="0" applyFill="1" applyBorder="1"/>
    <xf numFmtId="0" fontId="5" fillId="0" borderId="0" xfId="0" applyFont="1" applyFill="1" applyBorder="1"/>
    <xf numFmtId="0" fontId="8" fillId="0" borderId="0" xfId="0" applyFont="1" applyFill="1" applyBorder="1"/>
    <xf numFmtId="164" fontId="5" fillId="0" borderId="0" xfId="0" applyNumberFormat="1" applyFont="1" applyFill="1" applyBorder="1"/>
    <xf numFmtId="164" fontId="8" fillId="0" borderId="0" xfId="0" applyNumberFormat="1" applyFont="1" applyFill="1" applyBorder="1"/>
    <xf numFmtId="164" fontId="4" fillId="0" borderId="0" xfId="0" applyNumberFormat="1" applyFont="1" applyFill="1" applyBorder="1"/>
    <xf numFmtId="9" fontId="0" fillId="0" borderId="0" xfId="1" applyFont="1" applyFill="1" applyBorder="1"/>
    <xf numFmtId="0" fontId="4" fillId="0" borderId="0" xfId="0" applyFont="1" applyFill="1" applyBorder="1"/>
    <xf numFmtId="164" fontId="0" fillId="0" borderId="0" xfId="0" applyNumberFormat="1" applyFill="1" applyBorder="1"/>
    <xf numFmtId="9" fontId="0" fillId="0" borderId="20" xfId="1" applyFont="1" applyFill="1" applyBorder="1"/>
    <xf numFmtId="9" fontId="0" fillId="0" borderId="21" xfId="1" applyFont="1" applyFill="1" applyBorder="1"/>
    <xf numFmtId="164" fontId="6" fillId="0" borderId="14" xfId="0" applyNumberFormat="1" applyFont="1" applyFill="1" applyBorder="1"/>
    <xf numFmtId="164" fontId="5" fillId="0" borderId="0" xfId="0" applyNumberFormat="1" applyFont="1" applyFill="1"/>
  </cellXfs>
  <cellStyles count="2">
    <cellStyle name="Normal" xfId="0" builtinId="0"/>
    <cellStyle name="Percent" xfId="1" builtinId="5"/>
  </cellStyles>
  <dxfs count="18">
    <dxf>
      <font>
        <color rgb="FFC00000"/>
      </font>
      <fill>
        <patternFill>
          <bgColor rgb="FFFFD1D1"/>
        </patternFill>
      </fill>
    </dxf>
    <dxf>
      <font>
        <color rgb="FFC00000"/>
      </font>
      <fill>
        <patternFill>
          <fgColor rgb="FFFFD1D1"/>
          <bgColor rgb="FFFFA7A7"/>
        </patternFill>
      </fill>
    </dxf>
    <dxf>
      <font>
        <b/>
        <i val="0"/>
        <color rgb="FFC00000"/>
      </font>
      <fill>
        <patternFill>
          <bgColor rgb="FFFF8585"/>
        </patternFill>
      </fill>
    </dxf>
    <dxf>
      <font>
        <color rgb="FFC00000"/>
      </font>
      <fill>
        <patternFill>
          <bgColor rgb="FFFFD1D1"/>
        </patternFill>
      </fill>
    </dxf>
    <dxf>
      <font>
        <color rgb="FFC00000"/>
      </font>
      <fill>
        <patternFill>
          <fgColor rgb="FFFFD1D1"/>
          <bgColor rgb="FFFFA7A7"/>
        </patternFill>
      </fill>
    </dxf>
    <dxf>
      <font>
        <b/>
        <i val="0"/>
        <color rgb="FFC00000"/>
      </font>
      <fill>
        <patternFill>
          <bgColor rgb="FFFF8585"/>
        </patternFill>
      </fill>
    </dxf>
    <dxf>
      <font>
        <color rgb="FFC00000"/>
      </font>
      <fill>
        <patternFill>
          <bgColor rgb="FFFFD1D1"/>
        </patternFill>
      </fill>
    </dxf>
    <dxf>
      <font>
        <color rgb="FFC00000"/>
      </font>
      <fill>
        <patternFill>
          <fgColor rgb="FFFFD1D1"/>
          <bgColor rgb="FFFFA7A7"/>
        </patternFill>
      </fill>
    </dxf>
    <dxf>
      <font>
        <b/>
        <i val="0"/>
        <color rgb="FFC00000"/>
      </font>
      <fill>
        <patternFill>
          <bgColor rgb="FFFF8585"/>
        </patternFill>
      </fill>
    </dxf>
    <dxf>
      <font>
        <color rgb="FFC00000"/>
      </font>
      <fill>
        <patternFill>
          <bgColor rgb="FFFFD1D1"/>
        </patternFill>
      </fill>
    </dxf>
    <dxf>
      <font>
        <color rgb="FFC00000"/>
      </font>
      <fill>
        <patternFill>
          <fgColor rgb="FFFFD1D1"/>
          <bgColor rgb="FFFFA7A7"/>
        </patternFill>
      </fill>
    </dxf>
    <dxf>
      <font>
        <b/>
        <i val="0"/>
        <color rgb="FFC00000"/>
      </font>
      <fill>
        <patternFill>
          <bgColor rgb="FFFF8585"/>
        </patternFill>
      </fill>
    </dxf>
    <dxf>
      <font>
        <color rgb="FFC00000"/>
      </font>
      <fill>
        <patternFill>
          <bgColor rgb="FFFFD1D1"/>
        </patternFill>
      </fill>
    </dxf>
    <dxf>
      <font>
        <color rgb="FFC00000"/>
      </font>
      <fill>
        <patternFill>
          <fgColor rgb="FFFFD1D1"/>
          <bgColor rgb="FFFFA7A7"/>
        </patternFill>
      </fill>
    </dxf>
    <dxf>
      <font>
        <b/>
        <i val="0"/>
        <color rgb="FFC00000"/>
      </font>
      <fill>
        <patternFill>
          <bgColor rgb="FFFF8585"/>
        </patternFill>
      </fill>
    </dxf>
    <dxf>
      <font>
        <color rgb="FFC00000"/>
      </font>
      <fill>
        <patternFill>
          <bgColor rgb="FFFFD1D1"/>
        </patternFill>
      </fill>
    </dxf>
    <dxf>
      <font>
        <color rgb="FFC00000"/>
      </font>
      <fill>
        <patternFill>
          <fgColor rgb="FFFFD1D1"/>
          <bgColor rgb="FFFFA7A7"/>
        </patternFill>
      </fill>
    </dxf>
    <dxf>
      <font>
        <b/>
        <i val="0"/>
        <color rgb="FFC00000"/>
      </font>
      <fill>
        <patternFill>
          <bgColor rgb="FFFF8585"/>
        </patternFill>
      </fill>
    </dxf>
  </dxfs>
  <tableStyles count="0" defaultTableStyle="TableStyleMedium2" defaultPivotStyle="PivotStyleLight16"/>
  <colors>
    <mruColors>
      <color rgb="FFFFA7A7"/>
      <color rgb="FFFF8585"/>
      <color rgb="FFFF8F8F"/>
      <color rgb="FFFFD1D1"/>
      <color rgb="FFFF9F9F"/>
      <color rgb="FFFF5B5B"/>
      <color rgb="FFFFFF99"/>
      <color rgb="FFFF8181"/>
      <color rgb="FFFF643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sts%20Formulas%20Workbook%20with%20Sample%20Data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od Prices"/>
      <sheetName val="Paper Product Prices"/>
      <sheetName val="Recipes"/>
      <sheetName val="Sides"/>
      <sheetName val="Appetizer"/>
      <sheetName val="Pizza"/>
      <sheetName val="Stromboli"/>
      <sheetName val="Salad"/>
      <sheetName val="Cold Sub &amp; Wrap"/>
      <sheetName val="Hot Sub"/>
    </sheetNames>
    <sheetDataSet>
      <sheetData sheetId="0"/>
      <sheetData sheetId="1"/>
      <sheetData sheetId="2"/>
      <sheetData sheetId="3"/>
      <sheetData sheetId="4">
        <row r="3">
          <cell r="G3">
            <v>0.54418833333333327</v>
          </cell>
          <cell r="N3">
            <v>5.6090028125</v>
          </cell>
        </row>
        <row r="10">
          <cell r="G10">
            <v>1.3096858333333334</v>
          </cell>
        </row>
        <row r="12">
          <cell r="N12">
            <v>5.6651453906249998</v>
          </cell>
        </row>
        <row r="19">
          <cell r="G19">
            <v>2.071404583333333</v>
          </cell>
        </row>
        <row r="21">
          <cell r="N21">
            <v>5.5738270312499996</v>
          </cell>
        </row>
        <row r="29">
          <cell r="G29">
            <v>2.9200884375000005</v>
          </cell>
        </row>
        <row r="30">
          <cell r="N30">
            <v>5.6960663559090907</v>
          </cell>
        </row>
        <row r="38">
          <cell r="G38">
            <v>3.3199560069444445</v>
          </cell>
        </row>
        <row r="39">
          <cell r="N39">
            <v>11.222495625000001</v>
          </cell>
        </row>
        <row r="48">
          <cell r="G48">
            <v>1.8166388326225107</v>
          </cell>
          <cell r="N48">
            <v>11.33478078125</v>
          </cell>
        </row>
        <row r="56">
          <cell r="G56">
            <v>1.3497919576225104</v>
          </cell>
        </row>
        <row r="57">
          <cell r="N57">
            <v>11.1521440625</v>
          </cell>
        </row>
        <row r="64">
          <cell r="G64">
            <v>1.8250224999999998</v>
          </cell>
        </row>
        <row r="66">
          <cell r="N66">
            <v>11.396622711818182</v>
          </cell>
        </row>
        <row r="72">
          <cell r="G72">
            <v>1.7017612499999999</v>
          </cell>
        </row>
        <row r="75">
          <cell r="N75">
            <v>0.44715112766369025</v>
          </cell>
        </row>
        <row r="80">
          <cell r="G80">
            <v>2.4284209374999999</v>
          </cell>
        </row>
        <row r="88">
          <cell r="G88">
            <v>1.1202386786201739</v>
          </cell>
        </row>
      </sheetData>
      <sheetData sheetId="5">
        <row r="3">
          <cell r="G3">
            <v>1.5631754308814074</v>
          </cell>
          <cell r="N3">
            <v>2.012511929423074</v>
          </cell>
          <cell r="U3">
            <v>2.8177883131523309</v>
          </cell>
        </row>
        <row r="13">
          <cell r="G13">
            <v>2.0477660133751527</v>
          </cell>
          <cell r="N13">
            <v>2.635049276773588</v>
          </cell>
          <cell r="U13">
            <v>3.6563974253596134</v>
          </cell>
        </row>
        <row r="28">
          <cell r="G28">
            <v>0.66816964285714286</v>
          </cell>
          <cell r="N28">
            <v>0.96513392857142866</v>
          </cell>
          <cell r="U28">
            <v>1.2249776785714286</v>
          </cell>
        </row>
        <row r="29">
          <cell r="G29">
            <v>0.76776562500000012</v>
          </cell>
          <cell r="N29">
            <v>0.90735937500000008</v>
          </cell>
          <cell r="U29">
            <v>1.1516484375000002</v>
          </cell>
        </row>
        <row r="30">
          <cell r="G30">
            <v>0.9375</v>
          </cell>
          <cell r="N30">
            <v>1.58203125</v>
          </cell>
          <cell r="U30">
            <v>2.05078125</v>
          </cell>
        </row>
        <row r="31">
          <cell r="G31">
            <v>0.46274038461538464</v>
          </cell>
          <cell r="N31">
            <v>0.46274038461538464</v>
          </cell>
          <cell r="U31">
            <v>0.69411057692307698</v>
          </cell>
        </row>
        <row r="32">
          <cell r="G32">
            <v>1.1140625</v>
          </cell>
          <cell r="N32">
            <v>1.5453124999999999</v>
          </cell>
          <cell r="U32">
            <v>2.0124999999999997</v>
          </cell>
        </row>
        <row r="33">
          <cell r="G33">
            <v>0.44326617179215272</v>
          </cell>
          <cell r="N33">
            <v>0.55408271474019088</v>
          </cell>
          <cell r="U33">
            <v>0.66489925768822911</v>
          </cell>
        </row>
        <row r="34">
          <cell r="G34">
            <v>0</v>
          </cell>
          <cell r="N34">
            <v>0</v>
          </cell>
          <cell r="U34">
            <v>0</v>
          </cell>
        </row>
        <row r="35">
          <cell r="G35">
            <v>1.625</v>
          </cell>
          <cell r="N35">
            <v>2.4375</v>
          </cell>
          <cell r="U35">
            <v>3.25</v>
          </cell>
        </row>
        <row r="36">
          <cell r="G36">
            <v>0.66589814357847965</v>
          </cell>
          <cell r="N36">
            <v>0.99884721536771948</v>
          </cell>
          <cell r="U36">
            <v>1.3317962871569593</v>
          </cell>
        </row>
        <row r="37">
          <cell r="G37">
            <v>1.9321249999999999</v>
          </cell>
          <cell r="N37">
            <v>2.8981874999999997</v>
          </cell>
          <cell r="U37">
            <v>3.8642499999999997</v>
          </cell>
        </row>
        <row r="38">
          <cell r="G38">
            <v>0.66382812499999999</v>
          </cell>
          <cell r="N38">
            <v>0.86984375000000003</v>
          </cell>
          <cell r="U38">
            <v>1.0987500000000001</v>
          </cell>
        </row>
        <row r="39">
          <cell r="G39">
            <v>0.4296875</v>
          </cell>
          <cell r="N39">
            <v>0.56640625</v>
          </cell>
          <cell r="U39">
            <v>0.78125</v>
          </cell>
        </row>
        <row r="40">
          <cell r="G40">
            <v>0.2924107142857143</v>
          </cell>
          <cell r="N40">
            <v>0.40937499999999999</v>
          </cell>
          <cell r="U40">
            <v>0.52633928571428568</v>
          </cell>
        </row>
        <row r="41">
          <cell r="G41">
            <v>0.49451612903225806</v>
          </cell>
          <cell r="N41">
            <v>0.69541330645161292</v>
          </cell>
          <cell r="U41">
            <v>1.1435685483870968</v>
          </cell>
        </row>
        <row r="42">
          <cell r="G42">
            <v>0.29859374999999999</v>
          </cell>
          <cell r="N42">
            <v>0.36968749999999995</v>
          </cell>
          <cell r="U42">
            <v>0.65406249999999999</v>
          </cell>
        </row>
        <row r="43">
          <cell r="G43">
            <v>7.9062499999999994E-2</v>
          </cell>
          <cell r="N43">
            <v>9.2812500000000006E-2</v>
          </cell>
          <cell r="U43">
            <v>0.171875</v>
          </cell>
        </row>
        <row r="44">
          <cell r="G44">
            <v>0.35824999999999996</v>
          </cell>
          <cell r="N44">
            <v>0.53737499999999994</v>
          </cell>
          <cell r="U44">
            <v>0.96076136363636355</v>
          </cell>
        </row>
        <row r="45">
          <cell r="G45">
            <v>0.19840625000000001</v>
          </cell>
          <cell r="N45">
            <v>0.29760937500000001</v>
          </cell>
          <cell r="U45">
            <v>0.42515625000000001</v>
          </cell>
        </row>
        <row r="46">
          <cell r="G46">
            <v>0.31431640624999996</v>
          </cell>
          <cell r="N46">
            <v>0.48270019531249997</v>
          </cell>
          <cell r="U46">
            <v>0.74088867187499996</v>
          </cell>
        </row>
        <row r="47">
          <cell r="G47">
            <v>0.46859374999999998</v>
          </cell>
          <cell r="N47">
            <v>0.62479166666666663</v>
          </cell>
          <cell r="U47">
            <v>0.80938920454545449</v>
          </cell>
        </row>
        <row r="48">
          <cell r="G48">
            <v>0.24382788161993774</v>
          </cell>
          <cell r="N48">
            <v>0.2786604361370717</v>
          </cell>
          <cell r="U48">
            <v>0.39709112149532716</v>
          </cell>
        </row>
        <row r="49">
          <cell r="G49">
            <v>0.46250000000000002</v>
          </cell>
          <cell r="N49">
            <v>0.61250000000000004</v>
          </cell>
          <cell r="U49">
            <v>0.8</v>
          </cell>
        </row>
        <row r="50">
          <cell r="G50">
            <v>0.3075</v>
          </cell>
          <cell r="N50">
            <v>0.44999999999999996</v>
          </cell>
          <cell r="U50">
            <v>0.54749999999999999</v>
          </cell>
        </row>
        <row r="51">
          <cell r="G51">
            <v>0</v>
          </cell>
          <cell r="N51">
            <v>0</v>
          </cell>
          <cell r="U51">
            <v>0</v>
          </cell>
        </row>
        <row r="52">
          <cell r="G52">
            <v>5.4296874999999996E-3</v>
          </cell>
          <cell r="N52">
            <v>1.0859374999999999E-2</v>
          </cell>
          <cell r="U52">
            <v>1.62890625E-2</v>
          </cell>
        </row>
        <row r="57">
          <cell r="G57">
            <v>4.7350766263046618</v>
          </cell>
          <cell r="N57">
            <v>1.3368814982704267</v>
          </cell>
        </row>
        <row r="60">
          <cell r="U60">
            <v>1.8189062500000002</v>
          </cell>
        </row>
        <row r="61">
          <cell r="U61">
            <v>1.5006328125000001</v>
          </cell>
        </row>
        <row r="62">
          <cell r="U62">
            <v>2.16796875</v>
          </cell>
        </row>
        <row r="63">
          <cell r="U63">
            <v>0.69411057692307698</v>
          </cell>
        </row>
        <row r="64">
          <cell r="U64">
            <v>2.1203124999999998</v>
          </cell>
        </row>
        <row r="65">
          <cell r="U65">
            <v>0.55408271474019088</v>
          </cell>
        </row>
        <row r="66">
          <cell r="U66">
            <v>0</v>
          </cell>
        </row>
        <row r="67">
          <cell r="G67">
            <v>12.697823854127243</v>
          </cell>
          <cell r="U67">
            <v>3.25</v>
          </cell>
        </row>
        <row r="68">
          <cell r="U68">
            <v>1.3317962871569593</v>
          </cell>
        </row>
        <row r="69">
          <cell r="U69">
            <v>3.8642499999999997</v>
          </cell>
        </row>
        <row r="70">
          <cell r="U70">
            <v>2.0372656250000003</v>
          </cell>
        </row>
        <row r="71">
          <cell r="U71"/>
        </row>
        <row r="72">
          <cell r="N72">
            <v>6.8931321943031252</v>
          </cell>
          <cell r="U72">
            <v>0.76026785714285716</v>
          </cell>
        </row>
        <row r="73">
          <cell r="U73">
            <v>1.5917237903225807</v>
          </cell>
        </row>
        <row r="74">
          <cell r="U74">
            <v>0.83890624999999996</v>
          </cell>
        </row>
        <row r="75">
          <cell r="U75">
            <v>0.17531250000000001</v>
          </cell>
        </row>
        <row r="76">
          <cell r="U76">
            <v>0.92819318181818178</v>
          </cell>
        </row>
        <row r="77">
          <cell r="U77">
            <v>0.63773437499999996</v>
          </cell>
        </row>
        <row r="78">
          <cell r="U78">
            <v>0.79701660156249998</v>
          </cell>
        </row>
        <row r="79">
          <cell r="U79">
            <v>0.86618844696969688</v>
          </cell>
        </row>
        <row r="80">
          <cell r="U80">
            <v>0.51552180685358262</v>
          </cell>
        </row>
        <row r="81">
          <cell r="U81">
            <v>1.075</v>
          </cell>
        </row>
        <row r="82">
          <cell r="U82">
            <v>0.84749999999999992</v>
          </cell>
        </row>
        <row r="83">
          <cell r="U83">
            <v>0</v>
          </cell>
        </row>
        <row r="84">
          <cell r="U84">
            <v>2.7148437499999997E-2</v>
          </cell>
        </row>
        <row r="86">
          <cell r="G86">
            <v>2.2697436971167297</v>
          </cell>
          <cell r="N86">
            <v>2.7539127501755303</v>
          </cell>
          <cell r="U86">
            <v>3.9089900115707352</v>
          </cell>
        </row>
        <row r="98">
          <cell r="G98">
            <v>5.0631792083539349</v>
          </cell>
          <cell r="N98">
            <v>6.7996206176098877</v>
          </cell>
          <cell r="U98">
            <v>9.0380562561468363</v>
          </cell>
        </row>
        <row r="113">
          <cell r="G113">
            <v>4.2568768277708084</v>
          </cell>
          <cell r="N113">
            <v>5.5845279144461157</v>
          </cell>
          <cell r="U113">
            <v>7.9344361026108565</v>
          </cell>
        </row>
        <row r="129">
          <cell r="G129">
            <v>3.6558321849136659</v>
          </cell>
          <cell r="N129">
            <v>4.8752533608746864</v>
          </cell>
          <cell r="U129">
            <v>7.2719619751757909</v>
          </cell>
        </row>
        <row r="145">
          <cell r="G145">
            <v>2.247077764790502</v>
          </cell>
          <cell r="N145">
            <v>2.8401422781889369</v>
          </cell>
          <cell r="U145">
            <v>3.7441466767749629</v>
          </cell>
        </row>
        <row r="162">
          <cell r="G162">
            <v>1.6180785133751527</v>
          </cell>
          <cell r="N162">
            <v>2.068643026773588</v>
          </cell>
          <cell r="U162">
            <v>2.8751474253596134</v>
          </cell>
        </row>
        <row r="177">
          <cell r="G177">
            <v>3.3555041740782823</v>
          </cell>
          <cell r="N177">
            <v>3.2584086517735882</v>
          </cell>
          <cell r="U177">
            <v>4.4726864878596135</v>
          </cell>
        </row>
        <row r="190">
          <cell r="G190">
            <v>1.4578869865782824</v>
          </cell>
          <cell r="N190">
            <v>1.8283557365782823</v>
          </cell>
          <cell r="U190">
            <v>2.5547643717658723</v>
          </cell>
        </row>
        <row r="203">
          <cell r="G203">
            <v>2.9879026115782823</v>
          </cell>
          <cell r="N203">
            <v>4.1464651115782818</v>
          </cell>
          <cell r="U203">
            <v>5.478623746765872</v>
          </cell>
        </row>
        <row r="217">
          <cell r="G217">
            <v>2.5789807365782824</v>
          </cell>
          <cell r="N217">
            <v>3.6857776115782821</v>
          </cell>
          <cell r="U217">
            <v>5.0186315592658728</v>
          </cell>
        </row>
        <row r="229">
          <cell r="G229">
            <v>4.2039807365782824</v>
          </cell>
          <cell r="N229">
            <v>6.1232776115782821</v>
          </cell>
          <cell r="U229">
            <v>8.2686315592658719</v>
          </cell>
        </row>
        <row r="241">
          <cell r="G241">
            <v>2.6655432365782827</v>
          </cell>
          <cell r="N241">
            <v>3.6398401115782821</v>
          </cell>
          <cell r="U241">
            <v>5.0251159342658722</v>
          </cell>
        </row>
      </sheetData>
      <sheetData sheetId="6">
        <row r="4">
          <cell r="G4">
            <v>2.4985176547066357</v>
          </cell>
          <cell r="N4">
            <v>6.3834637383617645</v>
          </cell>
        </row>
        <row r="8">
          <cell r="U8">
            <v>0.44544642857142858</v>
          </cell>
        </row>
        <row r="9">
          <cell r="U9">
            <v>0.24428906250000004</v>
          </cell>
        </row>
        <row r="10">
          <cell r="U10">
            <v>0.52734375</v>
          </cell>
        </row>
        <row r="11">
          <cell r="U11">
            <v>0.46274038461538464</v>
          </cell>
        </row>
        <row r="12">
          <cell r="U12">
            <v>0.50312499999999993</v>
          </cell>
        </row>
        <row r="13">
          <cell r="U13">
            <v>0.44326617179215272</v>
          </cell>
        </row>
        <row r="14">
          <cell r="U14">
            <v>0.60109765625</v>
          </cell>
        </row>
        <row r="15">
          <cell r="U15">
            <v>1.625</v>
          </cell>
        </row>
        <row r="16">
          <cell r="G16">
            <v>3.5786781972890536</v>
          </cell>
          <cell r="N16">
            <v>7.6572377768233029</v>
          </cell>
          <cell r="U16">
            <v>0.66589814357847965</v>
          </cell>
        </row>
        <row r="17">
          <cell r="U17">
            <v>0.96606249999999994</v>
          </cell>
        </row>
        <row r="18">
          <cell r="U18">
            <v>0.572265625</v>
          </cell>
        </row>
        <row r="19">
          <cell r="U19">
            <v>0.33203125</v>
          </cell>
        </row>
        <row r="20">
          <cell r="U20"/>
        </row>
        <row r="21">
          <cell r="U21">
            <v>0.18544354838709676</v>
          </cell>
        </row>
        <row r="22">
          <cell r="U22">
            <v>0.11374999999999999</v>
          </cell>
        </row>
        <row r="23">
          <cell r="U23">
            <v>2.75E-2</v>
          </cell>
        </row>
        <row r="24">
          <cell r="U24">
            <v>0.14655681818181818</v>
          </cell>
        </row>
        <row r="25">
          <cell r="U25">
            <v>9.9203125000000003E-2</v>
          </cell>
        </row>
        <row r="26">
          <cell r="U26">
            <v>0.15715820312499998</v>
          </cell>
        </row>
        <row r="27">
          <cell r="U27">
            <v>0.17039772727272726</v>
          </cell>
        </row>
        <row r="28">
          <cell r="G28">
            <v>2.4401941888579688</v>
          </cell>
          <cell r="N28">
            <v>6.35325628855351</v>
          </cell>
          <cell r="U28">
            <v>0.13933021806853585</v>
          </cell>
        </row>
        <row r="29">
          <cell r="U29">
            <v>0.14699999999999999</v>
          </cell>
        </row>
        <row r="30">
          <cell r="U30"/>
        </row>
        <row r="31">
          <cell r="U31">
            <v>0</v>
          </cell>
        </row>
        <row r="32">
          <cell r="U32">
            <v>2.7148437499999998E-3</v>
          </cell>
        </row>
        <row r="38">
          <cell r="U38">
            <v>1.0393750000000002</v>
          </cell>
        </row>
        <row r="39">
          <cell r="U39">
            <v>0.90735937500000008</v>
          </cell>
        </row>
        <row r="40">
          <cell r="U40">
            <v>1.58203125</v>
          </cell>
        </row>
        <row r="41">
          <cell r="U41">
            <v>1.1568509615384617</v>
          </cell>
        </row>
        <row r="42">
          <cell r="U42">
            <v>1.8328125</v>
          </cell>
        </row>
        <row r="43">
          <cell r="G43">
            <v>3.8216697367475789</v>
          </cell>
          <cell r="N43">
            <v>8.4346675152434862</v>
          </cell>
          <cell r="U43">
            <v>0.88653234358430544</v>
          </cell>
        </row>
        <row r="44">
          <cell r="U44">
            <v>0</v>
          </cell>
        </row>
        <row r="45">
          <cell r="U45">
            <v>3.25</v>
          </cell>
        </row>
        <row r="46">
          <cell r="U46">
            <v>1.3317962871569593</v>
          </cell>
        </row>
        <row r="47">
          <cell r="U47">
            <v>3.8642499999999997</v>
          </cell>
        </row>
        <row r="48">
          <cell r="U48">
            <v>1.6023437500000002</v>
          </cell>
        </row>
        <row r="49">
          <cell r="U49">
            <v>0.99609375</v>
          </cell>
        </row>
        <row r="50">
          <cell r="U50"/>
        </row>
        <row r="51">
          <cell r="U51">
            <v>0.74177419354838703</v>
          </cell>
        </row>
        <row r="52">
          <cell r="U52">
            <v>0.49765624999999997</v>
          </cell>
        </row>
        <row r="53">
          <cell r="U53">
            <v>0.11</v>
          </cell>
        </row>
        <row r="54">
          <cell r="U54">
            <v>0.50480681818181816</v>
          </cell>
        </row>
        <row r="55">
          <cell r="U55">
            <v>0.31178125000000001</v>
          </cell>
        </row>
        <row r="56">
          <cell r="U56">
            <v>0.46024902343749996</v>
          </cell>
        </row>
        <row r="57">
          <cell r="U57">
            <v>0.56799242424242413</v>
          </cell>
        </row>
        <row r="58">
          <cell r="U58">
            <v>0.34832554517133962</v>
          </cell>
        </row>
        <row r="59">
          <cell r="G59">
            <v>3.6736625722890537</v>
          </cell>
          <cell r="N59">
            <v>9.2297455893233025</v>
          </cell>
          <cell r="U59">
            <v>0.65</v>
          </cell>
        </row>
        <row r="60">
          <cell r="U60"/>
        </row>
        <row r="61">
          <cell r="U61">
            <v>0</v>
          </cell>
        </row>
        <row r="62">
          <cell r="U62">
            <v>1.0859374999999999E-2</v>
          </cell>
        </row>
        <row r="78">
          <cell r="G78">
            <v>2.1997719472890536</v>
          </cell>
          <cell r="N78">
            <v>5.1833315268233031</v>
          </cell>
        </row>
        <row r="89">
          <cell r="G89">
            <v>2.6625123319044381</v>
          </cell>
          <cell r="N89">
            <v>6.3401824883617648</v>
          </cell>
        </row>
        <row r="101">
          <cell r="G101">
            <v>2.7722254388579683</v>
          </cell>
          <cell r="N101">
            <v>7.34935003855351</v>
          </cell>
        </row>
        <row r="117">
          <cell r="G117">
            <v>3.0990063222890538</v>
          </cell>
          <cell r="N117">
            <v>7.3840893393233031</v>
          </cell>
        </row>
      </sheetData>
      <sheetData sheetId="7">
        <row r="4">
          <cell r="G4">
            <v>0.6543094496434938</v>
          </cell>
          <cell r="N4">
            <v>2.112789733748031</v>
          </cell>
          <cell r="U4">
            <v>2.5527192615305969</v>
          </cell>
        </row>
        <row r="19">
          <cell r="G19">
            <v>3.504805358748031</v>
          </cell>
          <cell r="N19">
            <v>3.480938171248031</v>
          </cell>
        </row>
        <row r="20">
          <cell r="U20">
            <v>4.7716262247467132</v>
          </cell>
        </row>
        <row r="35">
          <cell r="G35">
            <v>3.2501664824632606</v>
          </cell>
        </row>
        <row r="36">
          <cell r="U36">
            <v>6.163641849746714</v>
          </cell>
        </row>
        <row r="37">
          <cell r="N37">
            <v>3.1398209837480309</v>
          </cell>
        </row>
        <row r="52">
          <cell r="G52">
            <v>3.491587810671108</v>
          </cell>
        </row>
        <row r="53">
          <cell r="N53">
            <v>4.7626676148903391</v>
          </cell>
          <cell r="U53">
            <v>7.7662690818895701</v>
          </cell>
        </row>
        <row r="69">
          <cell r="G69">
            <v>4.6183291908187378</v>
          </cell>
          <cell r="N69">
            <v>0.98649499651849382</v>
          </cell>
        </row>
        <row r="70">
          <cell r="U70">
            <v>3.9447348865305969</v>
          </cell>
        </row>
      </sheetData>
      <sheetData sheetId="8">
        <row r="3">
          <cell r="G3">
            <v>2.5924831308205034</v>
          </cell>
          <cell r="N3">
            <v>2.6294762358547747</v>
          </cell>
        </row>
        <row r="22">
          <cell r="G22">
            <v>2.6627325840283507</v>
          </cell>
          <cell r="N22">
            <v>2.699725689062622</v>
          </cell>
        </row>
        <row r="27">
          <cell r="U27">
            <v>1.9197879152199073</v>
          </cell>
        </row>
        <row r="42">
          <cell r="G42">
            <v>2.4821376321052737</v>
          </cell>
          <cell r="N42">
            <v>2.5191307371395451</v>
          </cell>
          <cell r="U42">
            <v>2.4041189699074073</v>
          </cell>
        </row>
        <row r="57">
          <cell r="U57">
            <v>2.0509749482131947</v>
          </cell>
        </row>
        <row r="60">
          <cell r="G60">
            <v>2.6119573436437356</v>
          </cell>
          <cell r="N60">
            <v>2.6489504486780064</v>
          </cell>
        </row>
        <row r="71">
          <cell r="U71">
            <v>2.2052027001309238</v>
          </cell>
        </row>
        <row r="78">
          <cell r="G78">
            <v>3.0690223793324081</v>
          </cell>
          <cell r="N78">
            <v>3.1060154843666794</v>
          </cell>
        </row>
        <row r="86">
          <cell r="U86">
            <v>2.9961206688809239</v>
          </cell>
        </row>
        <row r="98">
          <cell r="G98">
            <v>3.9067797571830325</v>
          </cell>
          <cell r="N98">
            <v>3.1155048300964392</v>
          </cell>
        </row>
        <row r="102">
          <cell r="U102">
            <v>3.7025241287023523</v>
          </cell>
        </row>
        <row r="116">
          <cell r="G116">
            <v>1.5802626321052735</v>
          </cell>
          <cell r="N116">
            <v>1.6172557371395453</v>
          </cell>
        </row>
        <row r="134">
          <cell r="G134">
            <v>2.6030751321052734</v>
          </cell>
          <cell r="N134">
            <v>2.2885057371395452</v>
          </cell>
        </row>
        <row r="151">
          <cell r="G151">
            <v>1.3877470071052733</v>
          </cell>
          <cell r="N151">
            <v>1.3375057371395449</v>
          </cell>
        </row>
      </sheetData>
      <sheetData sheetId="9">
        <row r="3">
          <cell r="G3">
            <v>4.9464368023731371</v>
          </cell>
          <cell r="N3">
            <v>3.2468500550585375</v>
          </cell>
          <cell r="U3">
            <v>2.0861208933336455</v>
          </cell>
        </row>
        <row r="15">
          <cell r="N15">
            <v>3.696188764735957</v>
          </cell>
          <cell r="U15">
            <v>2.3651755808336454</v>
          </cell>
        </row>
        <row r="17">
          <cell r="G17">
            <v>4.0081844586231359</v>
          </cell>
        </row>
        <row r="27">
          <cell r="U27">
            <v>2.3818719586231358</v>
          </cell>
        </row>
        <row r="29">
          <cell r="N29">
            <v>3.6024969586231363</v>
          </cell>
        </row>
        <row r="32">
          <cell r="G32">
            <v>3.4036974331407075</v>
          </cell>
        </row>
        <row r="41">
          <cell r="U41">
            <v>2.2609539898731357</v>
          </cell>
        </row>
        <row r="44">
          <cell r="G44">
            <v>2.150617701323938</v>
          </cell>
          <cell r="N44">
            <v>2.0115453675585373</v>
          </cell>
        </row>
        <row r="55">
          <cell r="G55">
            <v>2.2147589141669788</v>
          </cell>
        </row>
        <row r="56">
          <cell r="N56">
            <v>2.2077903272359567</v>
          </cell>
          <cell r="U56">
            <v>2.7931024273731357</v>
          </cell>
        </row>
        <row r="66">
          <cell r="G66">
            <v>2.1617849558336455</v>
          </cell>
        </row>
        <row r="70">
          <cell r="N70">
            <v>2.114098521123136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A9EB7-C074-422F-B83E-862E334DB260}">
  <dimension ref="A1:I418"/>
  <sheetViews>
    <sheetView zoomScaleNormal="100" workbookViewId="0">
      <selection activeCell="M5" sqref="M5"/>
    </sheetView>
  </sheetViews>
  <sheetFormatPr defaultRowHeight="14.5" x14ac:dyDescent="0.35"/>
  <cols>
    <col min="1" max="1" width="27.7265625" style="2" bestFit="1" customWidth="1"/>
    <col min="2" max="2" width="8.7265625" style="19"/>
    <col min="3" max="3" width="10.1796875" style="20" bestFit="1" customWidth="1"/>
    <col min="4" max="4" width="6.36328125" style="2" customWidth="1"/>
    <col min="5" max="5" width="10.90625" style="2" customWidth="1"/>
    <col min="6" max="6" width="3.6328125" style="2" customWidth="1"/>
    <col min="7" max="7" width="10.26953125" style="2" bestFit="1" customWidth="1"/>
    <col min="8" max="8" width="3.36328125" style="2" customWidth="1"/>
    <col min="9" max="9" width="8.7265625" style="2"/>
  </cols>
  <sheetData>
    <row r="1" spans="1:9" s="1" customFormat="1" ht="19" thickBot="1" x14ac:dyDescent="0.5">
      <c r="A1" s="24" t="s">
        <v>0</v>
      </c>
      <c r="B1" s="27" t="s">
        <v>1</v>
      </c>
      <c r="C1" s="21" t="s">
        <v>2</v>
      </c>
      <c r="D1" s="3"/>
      <c r="E1" s="4" t="s">
        <v>113</v>
      </c>
      <c r="F1" s="12"/>
      <c r="G1" s="5" t="s">
        <v>114</v>
      </c>
      <c r="H1" s="3"/>
      <c r="I1" s="3" t="s">
        <v>115</v>
      </c>
    </row>
    <row r="2" spans="1:9" x14ac:dyDescent="0.35">
      <c r="A2" s="25" t="s">
        <v>3</v>
      </c>
      <c r="B2" s="28">
        <f>[1]Appetizer!$G$3</f>
        <v>0.54418833333333327</v>
      </c>
      <c r="C2" s="22">
        <v>2.99</v>
      </c>
      <c r="D2" s="8"/>
      <c r="E2" s="6">
        <f>B2/C2</f>
        <v>0.18200278706800443</v>
      </c>
      <c r="F2" s="13"/>
      <c r="G2" s="7">
        <f>(C2/B2)-1</f>
        <v>4.4944213553518555</v>
      </c>
      <c r="H2" s="13"/>
      <c r="I2" s="8">
        <f>C2-B2</f>
        <v>2.4458116666666667</v>
      </c>
    </row>
    <row r="3" spans="1:9" x14ac:dyDescent="0.35">
      <c r="A3" s="26" t="s">
        <v>16</v>
      </c>
      <c r="B3" s="29">
        <f>[1]Appetizer!$G$10</f>
        <v>1.3096858333333334</v>
      </c>
      <c r="C3" s="23">
        <v>3.99</v>
      </c>
      <c r="D3" s="11"/>
      <c r="E3" s="9">
        <f t="shared" ref="E3:E16" si="0">B3/C3</f>
        <v>0.32824206349206347</v>
      </c>
      <c r="F3" s="14"/>
      <c r="G3" s="10">
        <f t="shared" ref="G3:G16" si="1">(C3/B3)-1</f>
        <v>2.0465321517946733</v>
      </c>
      <c r="H3" s="14"/>
      <c r="I3" s="11">
        <f t="shared" ref="I3:I16" si="2">C3-B3</f>
        <v>2.6803141666666668</v>
      </c>
    </row>
    <row r="4" spans="1:9" x14ac:dyDescent="0.35">
      <c r="A4" s="26" t="s">
        <v>4</v>
      </c>
      <c r="B4" s="29">
        <f>[1]Appetizer!$G$19</f>
        <v>2.071404583333333</v>
      </c>
      <c r="C4" s="23">
        <v>4.49</v>
      </c>
      <c r="D4" s="11"/>
      <c r="E4" s="9">
        <f t="shared" si="0"/>
        <v>0.46133732368225677</v>
      </c>
      <c r="F4" s="14"/>
      <c r="G4" s="10">
        <f t="shared" si="1"/>
        <v>1.1676113088321114</v>
      </c>
      <c r="H4" s="14"/>
      <c r="I4" s="11">
        <f t="shared" si="2"/>
        <v>2.4185954166666672</v>
      </c>
    </row>
    <row r="5" spans="1:9" x14ac:dyDescent="0.35">
      <c r="A5" s="26" t="s">
        <v>5</v>
      </c>
      <c r="B5" s="29">
        <f>[1]Appetizer!$G$48</f>
        <v>1.8166388326225107</v>
      </c>
      <c r="C5" s="23">
        <v>4.99</v>
      </c>
      <c r="D5" s="11"/>
      <c r="E5" s="9">
        <f t="shared" si="0"/>
        <v>0.36405587828106423</v>
      </c>
      <c r="F5" s="14"/>
      <c r="G5" s="10">
        <f t="shared" si="1"/>
        <v>1.7468310763765884</v>
      </c>
      <c r="H5" s="14"/>
      <c r="I5" s="11">
        <f t="shared" si="2"/>
        <v>3.1733611673774895</v>
      </c>
    </row>
    <row r="6" spans="1:9" x14ac:dyDescent="0.35">
      <c r="A6" s="26" t="s">
        <v>6</v>
      </c>
      <c r="B6" s="29">
        <f>[1]Appetizer!$G$29</f>
        <v>2.9200884375000005</v>
      </c>
      <c r="C6" s="23">
        <v>5.49</v>
      </c>
      <c r="D6" s="11"/>
      <c r="E6" s="9">
        <f t="shared" si="0"/>
        <v>0.53189224726775963</v>
      </c>
      <c r="F6" s="14"/>
      <c r="G6" s="10">
        <f t="shared" si="1"/>
        <v>0.88008004466474299</v>
      </c>
      <c r="H6" s="14"/>
      <c r="I6" s="11">
        <f t="shared" si="2"/>
        <v>2.5699115624999997</v>
      </c>
    </row>
    <row r="7" spans="1:9" x14ac:dyDescent="0.35">
      <c r="A7" s="26" t="s">
        <v>7</v>
      </c>
      <c r="B7" s="29">
        <f>[1]Appetizer!$G$38</f>
        <v>3.3199560069444445</v>
      </c>
      <c r="C7" s="23">
        <v>6.99</v>
      </c>
      <c r="D7" s="11"/>
      <c r="E7" s="9">
        <f t="shared" si="0"/>
        <v>0.47495794090764581</v>
      </c>
      <c r="F7" s="14"/>
      <c r="G7" s="10">
        <f t="shared" si="1"/>
        <v>1.1054495858917477</v>
      </c>
      <c r="H7" s="14"/>
      <c r="I7" s="11">
        <f t="shared" si="2"/>
        <v>3.6700439930555557</v>
      </c>
    </row>
    <row r="8" spans="1:9" x14ac:dyDescent="0.35">
      <c r="A8" s="26" t="s">
        <v>8</v>
      </c>
      <c r="B8" s="29">
        <f>[1]Appetizer!$G$64</f>
        <v>1.8250224999999998</v>
      </c>
      <c r="C8" s="23">
        <v>3.49</v>
      </c>
      <c r="D8" s="11"/>
      <c r="E8" s="9">
        <f t="shared" si="0"/>
        <v>0.52292908309455577</v>
      </c>
      <c r="F8" s="14"/>
      <c r="G8" s="10">
        <f t="shared" si="1"/>
        <v>0.91230519075792249</v>
      </c>
      <c r="H8" s="14"/>
      <c r="I8" s="11">
        <f t="shared" si="2"/>
        <v>1.6649775000000004</v>
      </c>
    </row>
    <row r="9" spans="1:9" x14ac:dyDescent="0.35">
      <c r="A9" s="26" t="s">
        <v>9</v>
      </c>
      <c r="B9" s="29">
        <f>[1]Appetizer!$G$56</f>
        <v>1.3497919576225104</v>
      </c>
      <c r="C9" s="23">
        <v>4.99</v>
      </c>
      <c r="D9" s="11"/>
      <c r="E9" s="9">
        <f t="shared" si="0"/>
        <v>0.27049939030511228</v>
      </c>
      <c r="F9" s="14"/>
      <c r="G9" s="10">
        <f t="shared" si="1"/>
        <v>2.6968660035501033</v>
      </c>
      <c r="H9" s="14"/>
      <c r="I9" s="11">
        <f t="shared" si="2"/>
        <v>3.6402080423774898</v>
      </c>
    </row>
    <row r="10" spans="1:9" x14ac:dyDescent="0.35">
      <c r="A10" s="26" t="s">
        <v>10</v>
      </c>
      <c r="B10" s="29">
        <f>[1]Appetizer!$G$88</f>
        <v>1.1202386786201739</v>
      </c>
      <c r="C10" s="23">
        <v>3.49</v>
      </c>
      <c r="D10" s="11"/>
      <c r="E10" s="9">
        <f t="shared" si="0"/>
        <v>0.32098529473357418</v>
      </c>
      <c r="F10" s="14"/>
      <c r="G10" s="10">
        <f t="shared" si="1"/>
        <v>2.1154075168148281</v>
      </c>
      <c r="H10" s="14"/>
      <c r="I10" s="11">
        <f t="shared" si="2"/>
        <v>2.3697613213798263</v>
      </c>
    </row>
    <row r="11" spans="1:9" x14ac:dyDescent="0.35">
      <c r="A11" s="26" t="s">
        <v>11</v>
      </c>
      <c r="B11" s="29">
        <f>[1]Appetizer!$G$72</f>
        <v>1.7017612499999999</v>
      </c>
      <c r="C11" s="23">
        <v>4.99</v>
      </c>
      <c r="D11" s="11"/>
      <c r="E11" s="9">
        <f t="shared" si="0"/>
        <v>0.34103431863727451</v>
      </c>
      <c r="F11" s="14"/>
      <c r="G11" s="10">
        <f t="shared" si="1"/>
        <v>1.9322562139665598</v>
      </c>
      <c r="H11" s="14"/>
      <c r="I11" s="11">
        <f t="shared" si="2"/>
        <v>3.2882387500000005</v>
      </c>
    </row>
    <row r="12" spans="1:9" x14ac:dyDescent="0.35">
      <c r="A12" s="26" t="s">
        <v>12</v>
      </c>
      <c r="B12" s="29">
        <f>[1]Appetizer!$G$80</f>
        <v>2.4284209374999999</v>
      </c>
      <c r="C12" s="23">
        <v>4.99</v>
      </c>
      <c r="D12" s="11"/>
      <c r="E12" s="9">
        <f t="shared" si="0"/>
        <v>0.48665750250501</v>
      </c>
      <c r="F12" s="14"/>
      <c r="G12" s="10">
        <f t="shared" si="1"/>
        <v>1.0548332140214058</v>
      </c>
      <c r="H12" s="14"/>
      <c r="I12" s="11">
        <f t="shared" si="2"/>
        <v>2.5615790625000003</v>
      </c>
    </row>
    <row r="13" spans="1:9" x14ac:dyDescent="0.35">
      <c r="A13" s="26" t="s">
        <v>13</v>
      </c>
      <c r="B13" s="29">
        <f>MAX([1]Appetizer!$N$3,[1]Appetizer!$N$12,[1]Appetizer!$N$21,[1]Appetizer!$N$30)</f>
        <v>5.6960663559090907</v>
      </c>
      <c r="C13" s="23">
        <v>5.99</v>
      </c>
      <c r="D13" s="11"/>
      <c r="E13" s="9">
        <f t="shared" si="0"/>
        <v>0.95092927477614198</v>
      </c>
      <c r="F13" s="14"/>
      <c r="G13" s="10">
        <f t="shared" si="1"/>
        <v>5.1602917825208205E-2</v>
      </c>
      <c r="H13" s="14"/>
      <c r="I13" s="11">
        <f t="shared" si="2"/>
        <v>0.2939336440909095</v>
      </c>
    </row>
    <row r="14" spans="1:9" x14ac:dyDescent="0.35">
      <c r="A14" s="26" t="s">
        <v>14</v>
      </c>
      <c r="B14" s="29">
        <f>MAX([1]Appetizer!$N$39,[1]Appetizer!$N$48,[1]Appetizer!$N$57,[1]Appetizer!$N$66)</f>
        <v>11.396622711818182</v>
      </c>
      <c r="C14" s="23">
        <v>11.99</v>
      </c>
      <c r="D14" s="11"/>
      <c r="E14" s="9">
        <f t="shared" si="0"/>
        <v>0.95051065152778835</v>
      </c>
      <c r="F14" s="14"/>
      <c r="G14" s="10">
        <f t="shared" si="1"/>
        <v>5.2066064060056316E-2</v>
      </c>
      <c r="H14" s="14"/>
      <c r="I14" s="11">
        <f t="shared" si="2"/>
        <v>0.59337728818181823</v>
      </c>
    </row>
    <row r="15" spans="1:9" x14ac:dyDescent="0.35">
      <c r="A15" s="26" t="s">
        <v>71</v>
      </c>
      <c r="B15" s="29">
        <f>[1]Appetizer!$N$75</f>
        <v>0.44715112766369025</v>
      </c>
      <c r="C15" s="23">
        <v>2.99</v>
      </c>
      <c r="D15" s="11"/>
      <c r="E15" s="9">
        <f t="shared" si="0"/>
        <v>0.14954887212832449</v>
      </c>
      <c r="F15" s="14"/>
      <c r="G15" s="10">
        <f t="shared" si="1"/>
        <v>5.6867772773433067</v>
      </c>
      <c r="H15" s="14"/>
      <c r="I15" s="11">
        <f t="shared" si="2"/>
        <v>2.5428488723363101</v>
      </c>
    </row>
    <row r="16" spans="1:9" x14ac:dyDescent="0.35">
      <c r="A16" s="30" t="s">
        <v>72</v>
      </c>
      <c r="B16" s="31">
        <f>[1]Appetizer!$N$75*4</f>
        <v>1.788604510654761</v>
      </c>
      <c r="C16" s="32">
        <v>9.99</v>
      </c>
      <c r="D16" s="33"/>
      <c r="E16" s="34">
        <f t="shared" si="0"/>
        <v>0.17903949055603213</v>
      </c>
      <c r="F16" s="45"/>
      <c r="G16" s="46">
        <f t="shared" si="1"/>
        <v>4.5853599498879296</v>
      </c>
      <c r="H16" s="45"/>
      <c r="I16" s="33">
        <f t="shared" si="2"/>
        <v>8.2013954893452397</v>
      </c>
    </row>
    <row r="17" spans="2:3" s="36" customFormat="1" x14ac:dyDescent="0.35">
      <c r="B17" s="39"/>
      <c r="C17" s="40"/>
    </row>
    <row r="18" spans="2:3" s="36" customFormat="1" x14ac:dyDescent="0.35">
      <c r="B18" s="39"/>
      <c r="C18" s="40"/>
    </row>
    <row r="19" spans="2:3" s="36" customFormat="1" x14ac:dyDescent="0.35">
      <c r="B19" s="39"/>
      <c r="C19" s="40"/>
    </row>
    <row r="20" spans="2:3" s="36" customFormat="1" x14ac:dyDescent="0.35">
      <c r="B20" s="39"/>
      <c r="C20" s="40"/>
    </row>
    <row r="21" spans="2:3" s="36" customFormat="1" x14ac:dyDescent="0.35">
      <c r="B21" s="39"/>
      <c r="C21" s="40"/>
    </row>
    <row r="22" spans="2:3" s="36" customFormat="1" x14ac:dyDescent="0.35">
      <c r="B22" s="39"/>
      <c r="C22" s="40"/>
    </row>
    <row r="23" spans="2:3" s="36" customFormat="1" x14ac:dyDescent="0.35">
      <c r="B23" s="39"/>
      <c r="C23" s="40"/>
    </row>
    <row r="24" spans="2:3" s="36" customFormat="1" x14ac:dyDescent="0.35">
      <c r="B24" s="39"/>
      <c r="C24" s="40"/>
    </row>
    <row r="25" spans="2:3" s="36" customFormat="1" x14ac:dyDescent="0.35">
      <c r="B25" s="39"/>
      <c r="C25" s="40"/>
    </row>
    <row r="26" spans="2:3" s="36" customFormat="1" x14ac:dyDescent="0.35">
      <c r="B26" s="39"/>
      <c r="C26" s="40"/>
    </row>
    <row r="27" spans="2:3" s="36" customFormat="1" x14ac:dyDescent="0.35">
      <c r="B27" s="39"/>
      <c r="C27" s="40"/>
    </row>
    <row r="28" spans="2:3" s="36" customFormat="1" x14ac:dyDescent="0.35">
      <c r="B28" s="37"/>
      <c r="C28" s="38"/>
    </row>
    <row r="29" spans="2:3" s="36" customFormat="1" x14ac:dyDescent="0.35">
      <c r="B29" s="37"/>
      <c r="C29" s="38"/>
    </row>
    <row r="30" spans="2:3" s="36" customFormat="1" x14ac:dyDescent="0.35">
      <c r="B30" s="37"/>
      <c r="C30" s="38"/>
    </row>
    <row r="31" spans="2:3" s="36" customFormat="1" x14ac:dyDescent="0.35">
      <c r="B31" s="37"/>
      <c r="C31" s="38"/>
    </row>
    <row r="32" spans="2:3" s="36" customFormat="1" x14ac:dyDescent="0.35">
      <c r="B32" s="37"/>
      <c r="C32" s="38"/>
    </row>
    <row r="33" spans="2:3" s="36" customFormat="1" x14ac:dyDescent="0.35">
      <c r="B33" s="37"/>
      <c r="C33" s="38"/>
    </row>
    <row r="34" spans="2:3" s="36" customFormat="1" x14ac:dyDescent="0.35">
      <c r="B34" s="37"/>
      <c r="C34" s="38"/>
    </row>
    <row r="35" spans="2:3" s="36" customFormat="1" x14ac:dyDescent="0.35">
      <c r="B35" s="37"/>
      <c r="C35" s="38"/>
    </row>
    <row r="36" spans="2:3" s="36" customFormat="1" x14ac:dyDescent="0.35">
      <c r="B36" s="37"/>
      <c r="C36" s="38"/>
    </row>
    <row r="37" spans="2:3" s="36" customFormat="1" x14ac:dyDescent="0.35">
      <c r="B37" s="37"/>
      <c r="C37" s="38"/>
    </row>
    <row r="38" spans="2:3" s="36" customFormat="1" x14ac:dyDescent="0.35">
      <c r="B38" s="37"/>
      <c r="C38" s="38"/>
    </row>
    <row r="39" spans="2:3" s="36" customFormat="1" x14ac:dyDescent="0.35">
      <c r="B39" s="37"/>
      <c r="C39" s="38"/>
    </row>
    <row r="40" spans="2:3" s="36" customFormat="1" x14ac:dyDescent="0.35">
      <c r="B40" s="37"/>
      <c r="C40" s="38"/>
    </row>
    <row r="41" spans="2:3" s="36" customFormat="1" x14ac:dyDescent="0.35">
      <c r="B41" s="37"/>
      <c r="C41" s="38"/>
    </row>
    <row r="42" spans="2:3" s="36" customFormat="1" x14ac:dyDescent="0.35">
      <c r="B42" s="37"/>
      <c r="C42" s="38"/>
    </row>
    <row r="43" spans="2:3" s="36" customFormat="1" x14ac:dyDescent="0.35">
      <c r="B43" s="37"/>
      <c r="C43" s="38"/>
    </row>
    <row r="44" spans="2:3" s="36" customFormat="1" x14ac:dyDescent="0.35">
      <c r="B44" s="37"/>
      <c r="C44" s="38"/>
    </row>
    <row r="45" spans="2:3" s="36" customFormat="1" x14ac:dyDescent="0.35">
      <c r="B45" s="37"/>
      <c r="C45" s="38"/>
    </row>
    <row r="46" spans="2:3" s="36" customFormat="1" x14ac:dyDescent="0.35">
      <c r="B46" s="37"/>
      <c r="C46" s="38"/>
    </row>
    <row r="47" spans="2:3" s="36" customFormat="1" x14ac:dyDescent="0.35">
      <c r="B47" s="37"/>
      <c r="C47" s="38"/>
    </row>
    <row r="48" spans="2:3" s="36" customFormat="1" x14ac:dyDescent="0.35">
      <c r="B48" s="37"/>
      <c r="C48" s="38"/>
    </row>
    <row r="49" spans="2:3" s="36" customFormat="1" x14ac:dyDescent="0.35">
      <c r="B49" s="37"/>
      <c r="C49" s="38"/>
    </row>
    <row r="50" spans="2:3" s="36" customFormat="1" x14ac:dyDescent="0.35">
      <c r="B50" s="37"/>
      <c r="C50" s="38"/>
    </row>
    <row r="51" spans="2:3" s="36" customFormat="1" x14ac:dyDescent="0.35">
      <c r="B51" s="37"/>
      <c r="C51" s="38"/>
    </row>
    <row r="52" spans="2:3" s="36" customFormat="1" x14ac:dyDescent="0.35">
      <c r="B52" s="37"/>
      <c r="C52" s="38"/>
    </row>
    <row r="53" spans="2:3" s="36" customFormat="1" x14ac:dyDescent="0.35">
      <c r="B53" s="37"/>
      <c r="C53" s="38"/>
    </row>
    <row r="54" spans="2:3" s="36" customFormat="1" x14ac:dyDescent="0.35">
      <c r="B54" s="37"/>
      <c r="C54" s="38"/>
    </row>
    <row r="55" spans="2:3" s="36" customFormat="1" x14ac:dyDescent="0.35">
      <c r="B55" s="37"/>
      <c r="C55" s="38"/>
    </row>
    <row r="56" spans="2:3" s="36" customFormat="1" x14ac:dyDescent="0.35">
      <c r="B56" s="37"/>
      <c r="C56" s="38"/>
    </row>
    <row r="57" spans="2:3" s="36" customFormat="1" x14ac:dyDescent="0.35">
      <c r="B57" s="37"/>
      <c r="C57" s="38"/>
    </row>
    <row r="58" spans="2:3" s="36" customFormat="1" x14ac:dyDescent="0.35">
      <c r="B58" s="37"/>
      <c r="C58" s="38"/>
    </row>
    <row r="59" spans="2:3" s="36" customFormat="1" x14ac:dyDescent="0.35">
      <c r="B59" s="37"/>
      <c r="C59" s="38"/>
    </row>
    <row r="60" spans="2:3" s="36" customFormat="1" x14ac:dyDescent="0.35">
      <c r="B60" s="37"/>
      <c r="C60" s="38"/>
    </row>
    <row r="61" spans="2:3" s="36" customFormat="1" x14ac:dyDescent="0.35">
      <c r="B61" s="37"/>
      <c r="C61" s="38"/>
    </row>
    <row r="62" spans="2:3" s="36" customFormat="1" x14ac:dyDescent="0.35">
      <c r="B62" s="37"/>
      <c r="C62" s="38"/>
    </row>
    <row r="63" spans="2:3" s="36" customFormat="1" x14ac:dyDescent="0.35">
      <c r="B63" s="37"/>
      <c r="C63" s="38"/>
    </row>
    <row r="64" spans="2:3" s="36" customFormat="1" x14ac:dyDescent="0.35">
      <c r="B64" s="37"/>
      <c r="C64" s="38"/>
    </row>
    <row r="65" spans="2:3" s="36" customFormat="1" x14ac:dyDescent="0.35">
      <c r="B65" s="37"/>
      <c r="C65" s="38"/>
    </row>
    <row r="66" spans="2:3" s="36" customFormat="1" x14ac:dyDescent="0.35">
      <c r="B66" s="37"/>
      <c r="C66" s="38"/>
    </row>
    <row r="67" spans="2:3" s="36" customFormat="1" x14ac:dyDescent="0.35">
      <c r="B67" s="37"/>
      <c r="C67" s="38"/>
    </row>
    <row r="68" spans="2:3" s="2" customFormat="1" x14ac:dyDescent="0.35">
      <c r="B68" s="19"/>
      <c r="C68" s="20"/>
    </row>
    <row r="69" spans="2:3" s="2" customFormat="1" x14ac:dyDescent="0.35">
      <c r="B69" s="19"/>
      <c r="C69" s="20"/>
    </row>
    <row r="70" spans="2:3" s="2" customFormat="1" x14ac:dyDescent="0.35">
      <c r="B70" s="19"/>
      <c r="C70" s="20"/>
    </row>
    <row r="71" spans="2:3" s="2" customFormat="1" x14ac:dyDescent="0.35">
      <c r="B71" s="19"/>
      <c r="C71" s="20"/>
    </row>
    <row r="72" spans="2:3" s="2" customFormat="1" x14ac:dyDescent="0.35">
      <c r="B72" s="19"/>
      <c r="C72" s="20"/>
    </row>
    <row r="73" spans="2:3" s="2" customFormat="1" x14ac:dyDescent="0.35">
      <c r="B73" s="19"/>
      <c r="C73" s="20"/>
    </row>
    <row r="74" spans="2:3" s="2" customFormat="1" x14ac:dyDescent="0.35">
      <c r="B74" s="19"/>
      <c r="C74" s="20"/>
    </row>
    <row r="75" spans="2:3" s="2" customFormat="1" x14ac:dyDescent="0.35">
      <c r="B75" s="19"/>
      <c r="C75" s="20"/>
    </row>
    <row r="76" spans="2:3" s="2" customFormat="1" x14ac:dyDescent="0.35">
      <c r="B76" s="19"/>
      <c r="C76" s="20"/>
    </row>
    <row r="77" spans="2:3" s="2" customFormat="1" x14ac:dyDescent="0.35">
      <c r="B77" s="19"/>
      <c r="C77" s="20"/>
    </row>
    <row r="78" spans="2:3" s="2" customFormat="1" x14ac:dyDescent="0.35">
      <c r="B78" s="19"/>
      <c r="C78" s="20"/>
    </row>
    <row r="79" spans="2:3" s="2" customFormat="1" x14ac:dyDescent="0.35">
      <c r="B79" s="19"/>
      <c r="C79" s="20"/>
    </row>
    <row r="80" spans="2:3" s="2" customFormat="1" x14ac:dyDescent="0.35">
      <c r="B80" s="19"/>
      <c r="C80" s="20"/>
    </row>
    <row r="81" spans="2:3" s="2" customFormat="1" x14ac:dyDescent="0.35">
      <c r="B81" s="19"/>
      <c r="C81" s="20"/>
    </row>
    <row r="82" spans="2:3" s="2" customFormat="1" x14ac:dyDescent="0.35">
      <c r="B82" s="19"/>
      <c r="C82" s="20"/>
    </row>
    <row r="83" spans="2:3" s="2" customFormat="1" x14ac:dyDescent="0.35">
      <c r="B83" s="19"/>
      <c r="C83" s="20"/>
    </row>
    <row r="84" spans="2:3" s="2" customFormat="1" x14ac:dyDescent="0.35">
      <c r="B84" s="19"/>
      <c r="C84" s="20"/>
    </row>
    <row r="85" spans="2:3" s="2" customFormat="1" x14ac:dyDescent="0.35">
      <c r="B85" s="19"/>
      <c r="C85" s="20"/>
    </row>
    <row r="86" spans="2:3" s="2" customFormat="1" x14ac:dyDescent="0.35">
      <c r="B86" s="19"/>
      <c r="C86" s="20"/>
    </row>
    <row r="87" spans="2:3" s="2" customFormat="1" x14ac:dyDescent="0.35">
      <c r="B87" s="19"/>
      <c r="C87" s="20"/>
    </row>
    <row r="88" spans="2:3" s="2" customFormat="1" x14ac:dyDescent="0.35">
      <c r="B88" s="19"/>
      <c r="C88" s="20"/>
    </row>
    <row r="89" spans="2:3" s="2" customFormat="1" x14ac:dyDescent="0.35">
      <c r="B89" s="19"/>
      <c r="C89" s="20"/>
    </row>
    <row r="90" spans="2:3" s="2" customFormat="1" x14ac:dyDescent="0.35">
      <c r="B90" s="19"/>
      <c r="C90" s="20"/>
    </row>
    <row r="91" spans="2:3" s="2" customFormat="1" x14ac:dyDescent="0.35">
      <c r="B91" s="19"/>
      <c r="C91" s="20"/>
    </row>
    <row r="92" spans="2:3" s="2" customFormat="1" x14ac:dyDescent="0.35">
      <c r="B92" s="19"/>
      <c r="C92" s="20"/>
    </row>
    <row r="93" spans="2:3" s="2" customFormat="1" x14ac:dyDescent="0.35">
      <c r="B93" s="19"/>
      <c r="C93" s="20"/>
    </row>
    <row r="94" spans="2:3" s="2" customFormat="1" x14ac:dyDescent="0.35">
      <c r="B94" s="19"/>
      <c r="C94" s="20"/>
    </row>
    <row r="95" spans="2:3" s="2" customFormat="1" x14ac:dyDescent="0.35">
      <c r="B95" s="19"/>
      <c r="C95" s="20"/>
    </row>
    <row r="96" spans="2:3" s="2" customFormat="1" x14ac:dyDescent="0.35">
      <c r="B96" s="19"/>
      <c r="C96" s="20"/>
    </row>
    <row r="97" spans="2:3" s="2" customFormat="1" x14ac:dyDescent="0.35">
      <c r="B97" s="19"/>
      <c r="C97" s="20"/>
    </row>
    <row r="98" spans="2:3" s="2" customFormat="1" x14ac:dyDescent="0.35">
      <c r="B98" s="19"/>
      <c r="C98" s="20"/>
    </row>
    <row r="99" spans="2:3" s="2" customFormat="1" x14ac:dyDescent="0.35">
      <c r="B99" s="19"/>
      <c r="C99" s="20"/>
    </row>
    <row r="100" spans="2:3" s="2" customFormat="1" x14ac:dyDescent="0.35">
      <c r="B100" s="19"/>
      <c r="C100" s="20"/>
    </row>
    <row r="101" spans="2:3" s="2" customFormat="1" x14ac:dyDescent="0.35">
      <c r="B101" s="19"/>
      <c r="C101" s="20"/>
    </row>
    <row r="102" spans="2:3" s="2" customFormat="1" x14ac:dyDescent="0.35">
      <c r="B102" s="19"/>
      <c r="C102" s="20"/>
    </row>
    <row r="103" spans="2:3" s="2" customFormat="1" x14ac:dyDescent="0.35">
      <c r="B103" s="19"/>
      <c r="C103" s="20"/>
    </row>
    <row r="104" spans="2:3" s="2" customFormat="1" x14ac:dyDescent="0.35">
      <c r="B104" s="19"/>
      <c r="C104" s="20"/>
    </row>
    <row r="105" spans="2:3" s="2" customFormat="1" x14ac:dyDescent="0.35">
      <c r="B105" s="19"/>
      <c r="C105" s="20"/>
    </row>
    <row r="106" spans="2:3" s="2" customFormat="1" x14ac:dyDescent="0.35">
      <c r="B106" s="19"/>
      <c r="C106" s="20"/>
    </row>
    <row r="107" spans="2:3" s="2" customFormat="1" x14ac:dyDescent="0.35">
      <c r="B107" s="19"/>
      <c r="C107" s="20"/>
    </row>
    <row r="108" spans="2:3" s="2" customFormat="1" x14ac:dyDescent="0.35">
      <c r="B108" s="19"/>
      <c r="C108" s="20"/>
    </row>
    <row r="109" spans="2:3" s="2" customFormat="1" x14ac:dyDescent="0.35">
      <c r="B109" s="19"/>
      <c r="C109" s="20"/>
    </row>
    <row r="110" spans="2:3" s="2" customFormat="1" x14ac:dyDescent="0.35">
      <c r="B110" s="19"/>
      <c r="C110" s="20"/>
    </row>
    <row r="111" spans="2:3" s="2" customFormat="1" x14ac:dyDescent="0.35">
      <c r="B111" s="19"/>
      <c r="C111" s="20"/>
    </row>
    <row r="112" spans="2:3" s="2" customFormat="1" x14ac:dyDescent="0.35">
      <c r="B112" s="19"/>
      <c r="C112" s="20"/>
    </row>
    <row r="113" spans="2:3" s="2" customFormat="1" x14ac:dyDescent="0.35">
      <c r="B113" s="19"/>
      <c r="C113" s="20"/>
    </row>
    <row r="114" spans="2:3" s="2" customFormat="1" x14ac:dyDescent="0.35">
      <c r="B114" s="19"/>
      <c r="C114" s="20"/>
    </row>
    <row r="115" spans="2:3" s="2" customFormat="1" x14ac:dyDescent="0.35">
      <c r="B115" s="19"/>
      <c r="C115" s="20"/>
    </row>
    <row r="116" spans="2:3" s="2" customFormat="1" x14ac:dyDescent="0.35">
      <c r="B116" s="19"/>
      <c r="C116" s="20"/>
    </row>
    <row r="117" spans="2:3" s="2" customFormat="1" x14ac:dyDescent="0.35">
      <c r="B117" s="19"/>
      <c r="C117" s="20"/>
    </row>
    <row r="118" spans="2:3" s="2" customFormat="1" x14ac:dyDescent="0.35">
      <c r="B118" s="19"/>
      <c r="C118" s="20"/>
    </row>
    <row r="119" spans="2:3" s="2" customFormat="1" x14ac:dyDescent="0.35">
      <c r="B119" s="19"/>
      <c r="C119" s="20"/>
    </row>
    <row r="120" spans="2:3" s="2" customFormat="1" x14ac:dyDescent="0.35">
      <c r="B120" s="19"/>
      <c r="C120" s="20"/>
    </row>
    <row r="121" spans="2:3" s="2" customFormat="1" x14ac:dyDescent="0.35">
      <c r="B121" s="19"/>
      <c r="C121" s="20"/>
    </row>
    <row r="122" spans="2:3" s="2" customFormat="1" x14ac:dyDescent="0.35">
      <c r="B122" s="19"/>
      <c r="C122" s="20"/>
    </row>
    <row r="123" spans="2:3" s="2" customFormat="1" x14ac:dyDescent="0.35">
      <c r="B123" s="19"/>
      <c r="C123" s="20"/>
    </row>
    <row r="124" spans="2:3" s="2" customFormat="1" x14ac:dyDescent="0.35">
      <c r="B124" s="19"/>
      <c r="C124" s="20"/>
    </row>
    <row r="125" spans="2:3" s="2" customFormat="1" x14ac:dyDescent="0.35">
      <c r="B125" s="19"/>
      <c r="C125" s="20"/>
    </row>
    <row r="126" spans="2:3" s="2" customFormat="1" x14ac:dyDescent="0.35">
      <c r="B126" s="19"/>
      <c r="C126" s="20"/>
    </row>
    <row r="127" spans="2:3" s="2" customFormat="1" x14ac:dyDescent="0.35">
      <c r="B127" s="19"/>
      <c r="C127" s="20"/>
    </row>
    <row r="128" spans="2:3" s="2" customFormat="1" x14ac:dyDescent="0.35">
      <c r="B128" s="19"/>
      <c r="C128" s="20"/>
    </row>
    <row r="129" spans="2:3" s="2" customFormat="1" x14ac:dyDescent="0.35">
      <c r="B129" s="19"/>
      <c r="C129" s="20"/>
    </row>
    <row r="130" spans="2:3" s="2" customFormat="1" x14ac:dyDescent="0.35">
      <c r="B130" s="19"/>
      <c r="C130" s="20"/>
    </row>
    <row r="131" spans="2:3" s="2" customFormat="1" x14ac:dyDescent="0.35">
      <c r="B131" s="19"/>
      <c r="C131" s="20"/>
    </row>
    <row r="132" spans="2:3" s="2" customFormat="1" x14ac:dyDescent="0.35">
      <c r="B132" s="19"/>
      <c r="C132" s="20"/>
    </row>
    <row r="133" spans="2:3" s="2" customFormat="1" x14ac:dyDescent="0.35">
      <c r="B133" s="19"/>
      <c r="C133" s="20"/>
    </row>
    <row r="134" spans="2:3" s="2" customFormat="1" x14ac:dyDescent="0.35">
      <c r="B134" s="19"/>
      <c r="C134" s="20"/>
    </row>
    <row r="135" spans="2:3" s="2" customFormat="1" x14ac:dyDescent="0.35">
      <c r="B135" s="19"/>
      <c r="C135" s="20"/>
    </row>
    <row r="136" spans="2:3" s="2" customFormat="1" x14ac:dyDescent="0.35">
      <c r="B136" s="19"/>
      <c r="C136" s="20"/>
    </row>
    <row r="137" spans="2:3" s="2" customFormat="1" x14ac:dyDescent="0.35">
      <c r="B137" s="19"/>
      <c r="C137" s="20"/>
    </row>
    <row r="138" spans="2:3" s="2" customFormat="1" x14ac:dyDescent="0.35">
      <c r="B138" s="19"/>
      <c r="C138" s="20"/>
    </row>
    <row r="139" spans="2:3" s="2" customFormat="1" x14ac:dyDescent="0.35">
      <c r="B139" s="19"/>
      <c r="C139" s="20"/>
    </row>
    <row r="140" spans="2:3" s="2" customFormat="1" x14ac:dyDescent="0.35">
      <c r="B140" s="19"/>
      <c r="C140" s="20"/>
    </row>
    <row r="141" spans="2:3" s="2" customFormat="1" x14ac:dyDescent="0.35">
      <c r="B141" s="19"/>
      <c r="C141" s="20"/>
    </row>
    <row r="142" spans="2:3" s="2" customFormat="1" x14ac:dyDescent="0.35">
      <c r="B142" s="19"/>
      <c r="C142" s="20"/>
    </row>
    <row r="143" spans="2:3" s="2" customFormat="1" x14ac:dyDescent="0.35">
      <c r="B143" s="19"/>
      <c r="C143" s="20"/>
    </row>
    <row r="144" spans="2:3" s="2" customFormat="1" x14ac:dyDescent="0.35">
      <c r="B144" s="19"/>
      <c r="C144" s="20"/>
    </row>
    <row r="145" spans="2:3" s="2" customFormat="1" x14ac:dyDescent="0.35">
      <c r="B145" s="19"/>
      <c r="C145" s="20"/>
    </row>
    <row r="146" spans="2:3" s="2" customFormat="1" x14ac:dyDescent="0.35">
      <c r="B146" s="19"/>
      <c r="C146" s="20"/>
    </row>
    <row r="147" spans="2:3" s="2" customFormat="1" x14ac:dyDescent="0.35">
      <c r="B147" s="19"/>
      <c r="C147" s="20"/>
    </row>
    <row r="148" spans="2:3" s="2" customFormat="1" x14ac:dyDescent="0.35">
      <c r="B148" s="19"/>
      <c r="C148" s="20"/>
    </row>
    <row r="149" spans="2:3" s="2" customFormat="1" x14ac:dyDescent="0.35">
      <c r="B149" s="19"/>
      <c r="C149" s="20"/>
    </row>
    <row r="150" spans="2:3" s="2" customFormat="1" x14ac:dyDescent="0.35">
      <c r="B150" s="19"/>
      <c r="C150" s="20"/>
    </row>
    <row r="151" spans="2:3" s="2" customFormat="1" x14ac:dyDescent="0.35">
      <c r="B151" s="19"/>
      <c r="C151" s="20"/>
    </row>
    <row r="152" spans="2:3" s="2" customFormat="1" x14ac:dyDescent="0.35">
      <c r="B152" s="19"/>
      <c r="C152" s="20"/>
    </row>
    <row r="153" spans="2:3" s="2" customFormat="1" x14ac:dyDescent="0.35">
      <c r="B153" s="19"/>
      <c r="C153" s="20"/>
    </row>
    <row r="154" spans="2:3" s="2" customFormat="1" x14ac:dyDescent="0.35">
      <c r="B154" s="19"/>
      <c r="C154" s="20"/>
    </row>
    <row r="155" spans="2:3" s="2" customFormat="1" x14ac:dyDescent="0.35">
      <c r="B155" s="19"/>
      <c r="C155" s="20"/>
    </row>
    <row r="156" spans="2:3" s="2" customFormat="1" x14ac:dyDescent="0.35">
      <c r="B156" s="19"/>
      <c r="C156" s="20"/>
    </row>
    <row r="157" spans="2:3" s="2" customFormat="1" x14ac:dyDescent="0.35">
      <c r="B157" s="19"/>
      <c r="C157" s="20"/>
    </row>
    <row r="158" spans="2:3" s="2" customFormat="1" x14ac:dyDescent="0.35">
      <c r="B158" s="19"/>
      <c r="C158" s="20"/>
    </row>
    <row r="159" spans="2:3" s="2" customFormat="1" x14ac:dyDescent="0.35">
      <c r="B159" s="19"/>
      <c r="C159" s="20"/>
    </row>
    <row r="160" spans="2:3" s="2" customFormat="1" x14ac:dyDescent="0.35">
      <c r="B160" s="19"/>
      <c r="C160" s="20"/>
    </row>
    <row r="161" spans="2:3" s="2" customFormat="1" x14ac:dyDescent="0.35">
      <c r="B161" s="19"/>
      <c r="C161" s="20"/>
    </row>
    <row r="162" spans="2:3" s="2" customFormat="1" x14ac:dyDescent="0.35">
      <c r="B162" s="19"/>
      <c r="C162" s="20"/>
    </row>
    <row r="163" spans="2:3" s="2" customFormat="1" x14ac:dyDescent="0.35">
      <c r="B163" s="19"/>
      <c r="C163" s="20"/>
    </row>
    <row r="164" spans="2:3" s="2" customFormat="1" x14ac:dyDescent="0.35">
      <c r="B164" s="19"/>
      <c r="C164" s="20"/>
    </row>
    <row r="165" spans="2:3" s="2" customFormat="1" x14ac:dyDescent="0.35">
      <c r="B165" s="19"/>
      <c r="C165" s="20"/>
    </row>
    <row r="166" spans="2:3" s="2" customFormat="1" x14ac:dyDescent="0.35">
      <c r="B166" s="19"/>
      <c r="C166" s="20"/>
    </row>
    <row r="167" spans="2:3" s="2" customFormat="1" x14ac:dyDescent="0.35">
      <c r="B167" s="19"/>
      <c r="C167" s="20"/>
    </row>
    <row r="168" spans="2:3" s="2" customFormat="1" x14ac:dyDescent="0.35">
      <c r="B168" s="19"/>
      <c r="C168" s="20"/>
    </row>
    <row r="169" spans="2:3" s="2" customFormat="1" x14ac:dyDescent="0.35">
      <c r="B169" s="19"/>
      <c r="C169" s="20"/>
    </row>
    <row r="170" spans="2:3" s="2" customFormat="1" x14ac:dyDescent="0.35">
      <c r="B170" s="19"/>
      <c r="C170" s="20"/>
    </row>
    <row r="171" spans="2:3" s="2" customFormat="1" x14ac:dyDescent="0.35">
      <c r="B171" s="19"/>
      <c r="C171" s="20"/>
    </row>
    <row r="172" spans="2:3" s="2" customFormat="1" x14ac:dyDescent="0.35">
      <c r="B172" s="19"/>
      <c r="C172" s="20"/>
    </row>
    <row r="173" spans="2:3" s="2" customFormat="1" x14ac:dyDescent="0.35">
      <c r="B173" s="19"/>
      <c r="C173" s="20"/>
    </row>
    <row r="174" spans="2:3" s="2" customFormat="1" x14ac:dyDescent="0.35">
      <c r="B174" s="19"/>
      <c r="C174" s="20"/>
    </row>
    <row r="175" spans="2:3" s="2" customFormat="1" x14ac:dyDescent="0.35">
      <c r="B175" s="19"/>
      <c r="C175" s="20"/>
    </row>
    <row r="176" spans="2:3" s="2" customFormat="1" x14ac:dyDescent="0.35">
      <c r="B176" s="19"/>
      <c r="C176" s="20"/>
    </row>
    <row r="177" spans="2:3" s="2" customFormat="1" x14ac:dyDescent="0.35">
      <c r="B177" s="19"/>
      <c r="C177" s="20"/>
    </row>
    <row r="178" spans="2:3" s="2" customFormat="1" x14ac:dyDescent="0.35">
      <c r="B178" s="19"/>
      <c r="C178" s="20"/>
    </row>
    <row r="179" spans="2:3" s="2" customFormat="1" x14ac:dyDescent="0.35">
      <c r="B179" s="19"/>
      <c r="C179" s="20"/>
    </row>
    <row r="180" spans="2:3" s="2" customFormat="1" x14ac:dyDescent="0.35">
      <c r="B180" s="19"/>
      <c r="C180" s="20"/>
    </row>
    <row r="181" spans="2:3" s="2" customFormat="1" x14ac:dyDescent="0.35">
      <c r="B181" s="19"/>
      <c r="C181" s="20"/>
    </row>
    <row r="182" spans="2:3" s="2" customFormat="1" x14ac:dyDescent="0.35">
      <c r="B182" s="19"/>
      <c r="C182" s="20"/>
    </row>
    <row r="183" spans="2:3" s="2" customFormat="1" x14ac:dyDescent="0.35">
      <c r="B183" s="19"/>
      <c r="C183" s="20"/>
    </row>
    <row r="184" spans="2:3" s="2" customFormat="1" x14ac:dyDescent="0.35">
      <c r="B184" s="19"/>
      <c r="C184" s="20"/>
    </row>
    <row r="185" spans="2:3" s="2" customFormat="1" x14ac:dyDescent="0.35">
      <c r="B185" s="19"/>
      <c r="C185" s="20"/>
    </row>
    <row r="186" spans="2:3" s="2" customFormat="1" x14ac:dyDescent="0.35">
      <c r="B186" s="19"/>
      <c r="C186" s="20"/>
    </row>
    <row r="187" spans="2:3" s="2" customFormat="1" x14ac:dyDescent="0.35">
      <c r="B187" s="19"/>
      <c r="C187" s="20"/>
    </row>
    <row r="188" spans="2:3" s="2" customFormat="1" x14ac:dyDescent="0.35">
      <c r="B188" s="19"/>
      <c r="C188" s="20"/>
    </row>
    <row r="189" spans="2:3" s="2" customFormat="1" x14ac:dyDescent="0.35">
      <c r="B189" s="19"/>
      <c r="C189" s="20"/>
    </row>
    <row r="190" spans="2:3" s="2" customFormat="1" x14ac:dyDescent="0.35">
      <c r="B190" s="19"/>
      <c r="C190" s="20"/>
    </row>
    <row r="191" spans="2:3" s="2" customFormat="1" x14ac:dyDescent="0.35">
      <c r="B191" s="19"/>
      <c r="C191" s="20"/>
    </row>
    <row r="192" spans="2:3" s="2" customFormat="1" x14ac:dyDescent="0.35">
      <c r="B192" s="19"/>
      <c r="C192" s="20"/>
    </row>
    <row r="193" spans="2:3" s="2" customFormat="1" x14ac:dyDescent="0.35">
      <c r="B193" s="19"/>
      <c r="C193" s="20"/>
    </row>
    <row r="194" spans="2:3" s="2" customFormat="1" x14ac:dyDescent="0.35">
      <c r="B194" s="19"/>
      <c r="C194" s="20"/>
    </row>
    <row r="195" spans="2:3" s="2" customFormat="1" x14ac:dyDescent="0.35">
      <c r="B195" s="19"/>
      <c r="C195" s="20"/>
    </row>
    <row r="196" spans="2:3" s="2" customFormat="1" x14ac:dyDescent="0.35">
      <c r="B196" s="19"/>
      <c r="C196" s="20"/>
    </row>
    <row r="197" spans="2:3" s="2" customFormat="1" x14ac:dyDescent="0.35">
      <c r="B197" s="19"/>
      <c r="C197" s="20"/>
    </row>
    <row r="198" spans="2:3" s="2" customFormat="1" x14ac:dyDescent="0.35">
      <c r="B198" s="19"/>
      <c r="C198" s="20"/>
    </row>
    <row r="199" spans="2:3" s="2" customFormat="1" x14ac:dyDescent="0.35">
      <c r="B199" s="19"/>
      <c r="C199" s="20"/>
    </row>
    <row r="200" spans="2:3" s="2" customFormat="1" x14ac:dyDescent="0.35">
      <c r="B200" s="19"/>
      <c r="C200" s="20"/>
    </row>
    <row r="201" spans="2:3" s="2" customFormat="1" x14ac:dyDescent="0.35">
      <c r="B201" s="19"/>
      <c r="C201" s="20"/>
    </row>
    <row r="202" spans="2:3" s="2" customFormat="1" x14ac:dyDescent="0.35">
      <c r="B202" s="19"/>
      <c r="C202" s="20"/>
    </row>
    <row r="203" spans="2:3" s="2" customFormat="1" x14ac:dyDescent="0.35">
      <c r="B203" s="19"/>
      <c r="C203" s="20"/>
    </row>
    <row r="204" spans="2:3" s="2" customFormat="1" x14ac:dyDescent="0.35">
      <c r="B204" s="19"/>
      <c r="C204" s="20"/>
    </row>
    <row r="205" spans="2:3" s="2" customFormat="1" x14ac:dyDescent="0.35">
      <c r="B205" s="19"/>
      <c r="C205" s="20"/>
    </row>
    <row r="206" spans="2:3" s="2" customFormat="1" x14ac:dyDescent="0.35">
      <c r="B206" s="19"/>
      <c r="C206" s="20"/>
    </row>
    <row r="207" spans="2:3" s="2" customFormat="1" x14ac:dyDescent="0.35">
      <c r="B207" s="19"/>
      <c r="C207" s="20"/>
    </row>
    <row r="208" spans="2:3" s="2" customFormat="1" x14ac:dyDescent="0.35">
      <c r="B208" s="19"/>
      <c r="C208" s="20"/>
    </row>
    <row r="209" spans="2:3" s="2" customFormat="1" x14ac:dyDescent="0.35">
      <c r="B209" s="19"/>
      <c r="C209" s="20"/>
    </row>
    <row r="210" spans="2:3" s="2" customFormat="1" x14ac:dyDescent="0.35">
      <c r="B210" s="19"/>
      <c r="C210" s="20"/>
    </row>
    <row r="211" spans="2:3" s="2" customFormat="1" x14ac:dyDescent="0.35">
      <c r="B211" s="19"/>
      <c r="C211" s="20"/>
    </row>
    <row r="212" spans="2:3" s="2" customFormat="1" x14ac:dyDescent="0.35">
      <c r="B212" s="19"/>
      <c r="C212" s="20"/>
    </row>
    <row r="213" spans="2:3" s="2" customFormat="1" x14ac:dyDescent="0.35">
      <c r="B213" s="19"/>
      <c r="C213" s="20"/>
    </row>
    <row r="214" spans="2:3" s="2" customFormat="1" x14ac:dyDescent="0.35">
      <c r="B214" s="19"/>
      <c r="C214" s="20"/>
    </row>
    <row r="215" spans="2:3" s="2" customFormat="1" x14ac:dyDescent="0.35">
      <c r="B215" s="19"/>
      <c r="C215" s="20"/>
    </row>
    <row r="216" spans="2:3" s="2" customFormat="1" x14ac:dyDescent="0.35">
      <c r="B216" s="19"/>
      <c r="C216" s="20"/>
    </row>
    <row r="217" spans="2:3" s="2" customFormat="1" x14ac:dyDescent="0.35">
      <c r="B217" s="19"/>
      <c r="C217" s="20"/>
    </row>
    <row r="218" spans="2:3" s="2" customFormat="1" x14ac:dyDescent="0.35">
      <c r="B218" s="19"/>
      <c r="C218" s="20"/>
    </row>
    <row r="219" spans="2:3" s="2" customFormat="1" x14ac:dyDescent="0.35">
      <c r="B219" s="19"/>
      <c r="C219" s="20"/>
    </row>
    <row r="220" spans="2:3" s="2" customFormat="1" x14ac:dyDescent="0.35">
      <c r="B220" s="19"/>
      <c r="C220" s="20"/>
    </row>
    <row r="221" spans="2:3" s="2" customFormat="1" x14ac:dyDescent="0.35">
      <c r="B221" s="19"/>
      <c r="C221" s="20"/>
    </row>
    <row r="222" spans="2:3" s="2" customFormat="1" x14ac:dyDescent="0.35">
      <c r="B222" s="19"/>
      <c r="C222" s="20"/>
    </row>
    <row r="223" spans="2:3" s="2" customFormat="1" x14ac:dyDescent="0.35">
      <c r="B223" s="19"/>
      <c r="C223" s="20"/>
    </row>
    <row r="224" spans="2:3" s="2" customFormat="1" x14ac:dyDescent="0.35">
      <c r="B224" s="19"/>
      <c r="C224" s="20"/>
    </row>
    <row r="225" spans="2:3" s="2" customFormat="1" x14ac:dyDescent="0.35">
      <c r="B225" s="19"/>
      <c r="C225" s="20"/>
    </row>
    <row r="226" spans="2:3" s="2" customFormat="1" x14ac:dyDescent="0.35">
      <c r="B226" s="19"/>
      <c r="C226" s="20"/>
    </row>
    <row r="227" spans="2:3" s="2" customFormat="1" x14ac:dyDescent="0.35">
      <c r="B227" s="19"/>
      <c r="C227" s="20"/>
    </row>
    <row r="228" spans="2:3" s="2" customFormat="1" x14ac:dyDescent="0.35">
      <c r="B228" s="19"/>
      <c r="C228" s="20"/>
    </row>
    <row r="229" spans="2:3" s="2" customFormat="1" x14ac:dyDescent="0.35">
      <c r="B229" s="19"/>
      <c r="C229" s="20"/>
    </row>
    <row r="230" spans="2:3" s="2" customFormat="1" x14ac:dyDescent="0.35">
      <c r="B230" s="19"/>
      <c r="C230" s="20"/>
    </row>
    <row r="231" spans="2:3" s="2" customFormat="1" x14ac:dyDescent="0.35">
      <c r="B231" s="19"/>
      <c r="C231" s="20"/>
    </row>
    <row r="232" spans="2:3" s="2" customFormat="1" x14ac:dyDescent="0.35">
      <c r="B232" s="19"/>
      <c r="C232" s="20"/>
    </row>
    <row r="233" spans="2:3" s="2" customFormat="1" x14ac:dyDescent="0.35">
      <c r="B233" s="19"/>
      <c r="C233" s="20"/>
    </row>
    <row r="234" spans="2:3" s="2" customFormat="1" x14ac:dyDescent="0.35">
      <c r="B234" s="19"/>
      <c r="C234" s="20"/>
    </row>
    <row r="235" spans="2:3" s="2" customFormat="1" x14ac:dyDescent="0.35">
      <c r="B235" s="19"/>
      <c r="C235" s="20"/>
    </row>
    <row r="236" spans="2:3" s="2" customFormat="1" x14ac:dyDescent="0.35">
      <c r="B236" s="19"/>
      <c r="C236" s="20"/>
    </row>
    <row r="237" spans="2:3" s="2" customFormat="1" x14ac:dyDescent="0.35">
      <c r="B237" s="19"/>
      <c r="C237" s="20"/>
    </row>
    <row r="238" spans="2:3" s="2" customFormat="1" x14ac:dyDescent="0.35">
      <c r="B238" s="19"/>
      <c r="C238" s="20"/>
    </row>
    <row r="239" spans="2:3" s="2" customFormat="1" x14ac:dyDescent="0.35">
      <c r="B239" s="19"/>
      <c r="C239" s="20"/>
    </row>
    <row r="240" spans="2:3" s="2" customFormat="1" x14ac:dyDescent="0.35">
      <c r="B240" s="19"/>
      <c r="C240" s="20"/>
    </row>
    <row r="241" spans="2:3" s="2" customFormat="1" x14ac:dyDescent="0.35">
      <c r="B241" s="19"/>
      <c r="C241" s="20"/>
    </row>
    <row r="242" spans="2:3" s="2" customFormat="1" x14ac:dyDescent="0.35">
      <c r="B242" s="19"/>
      <c r="C242" s="20"/>
    </row>
    <row r="243" spans="2:3" s="2" customFormat="1" x14ac:dyDescent="0.35">
      <c r="B243" s="19"/>
      <c r="C243" s="20"/>
    </row>
    <row r="244" spans="2:3" s="2" customFormat="1" x14ac:dyDescent="0.35">
      <c r="B244" s="19"/>
      <c r="C244" s="20"/>
    </row>
    <row r="245" spans="2:3" s="2" customFormat="1" x14ac:dyDescent="0.35">
      <c r="B245" s="19"/>
      <c r="C245" s="20"/>
    </row>
    <row r="246" spans="2:3" s="2" customFormat="1" x14ac:dyDescent="0.35">
      <c r="B246" s="19"/>
      <c r="C246" s="20"/>
    </row>
    <row r="247" spans="2:3" s="2" customFormat="1" x14ac:dyDescent="0.35">
      <c r="B247" s="19"/>
      <c r="C247" s="20"/>
    </row>
    <row r="248" spans="2:3" s="2" customFormat="1" x14ac:dyDescent="0.35">
      <c r="B248" s="19"/>
      <c r="C248" s="20"/>
    </row>
    <row r="249" spans="2:3" s="2" customFormat="1" x14ac:dyDescent="0.35">
      <c r="B249" s="19"/>
      <c r="C249" s="20"/>
    </row>
    <row r="250" spans="2:3" s="2" customFormat="1" x14ac:dyDescent="0.35">
      <c r="B250" s="19"/>
      <c r="C250" s="20"/>
    </row>
    <row r="251" spans="2:3" s="2" customFormat="1" x14ac:dyDescent="0.35">
      <c r="B251" s="19"/>
      <c r="C251" s="20"/>
    </row>
    <row r="252" spans="2:3" s="2" customFormat="1" x14ac:dyDescent="0.35">
      <c r="B252" s="19"/>
      <c r="C252" s="20"/>
    </row>
    <row r="253" spans="2:3" s="2" customFormat="1" x14ac:dyDescent="0.35">
      <c r="B253" s="19"/>
      <c r="C253" s="20"/>
    </row>
    <row r="254" spans="2:3" s="2" customFormat="1" x14ac:dyDescent="0.35">
      <c r="B254" s="19"/>
      <c r="C254" s="20"/>
    </row>
    <row r="255" spans="2:3" s="2" customFormat="1" x14ac:dyDescent="0.35">
      <c r="B255" s="19"/>
      <c r="C255" s="20"/>
    </row>
    <row r="256" spans="2:3" s="2" customFormat="1" x14ac:dyDescent="0.35">
      <c r="B256" s="19"/>
      <c r="C256" s="20"/>
    </row>
    <row r="257" spans="2:3" s="2" customFormat="1" x14ac:dyDescent="0.35">
      <c r="B257" s="19"/>
      <c r="C257" s="20"/>
    </row>
    <row r="258" spans="2:3" s="2" customFormat="1" x14ac:dyDescent="0.35">
      <c r="B258" s="19"/>
      <c r="C258" s="20"/>
    </row>
    <row r="259" spans="2:3" s="2" customFormat="1" x14ac:dyDescent="0.35">
      <c r="B259" s="19"/>
      <c r="C259" s="20"/>
    </row>
    <row r="260" spans="2:3" s="2" customFormat="1" x14ac:dyDescent="0.35">
      <c r="B260" s="19"/>
      <c r="C260" s="20"/>
    </row>
    <row r="261" spans="2:3" s="2" customFormat="1" x14ac:dyDescent="0.35">
      <c r="B261" s="19"/>
      <c r="C261" s="20"/>
    </row>
    <row r="262" spans="2:3" s="2" customFormat="1" x14ac:dyDescent="0.35">
      <c r="B262" s="19"/>
      <c r="C262" s="20"/>
    </row>
    <row r="263" spans="2:3" s="2" customFormat="1" x14ac:dyDescent="0.35">
      <c r="B263" s="19"/>
      <c r="C263" s="20"/>
    </row>
    <row r="264" spans="2:3" s="2" customFormat="1" x14ac:dyDescent="0.35">
      <c r="B264" s="19"/>
      <c r="C264" s="20"/>
    </row>
    <row r="265" spans="2:3" s="2" customFormat="1" x14ac:dyDescent="0.35">
      <c r="B265" s="19"/>
      <c r="C265" s="20"/>
    </row>
    <row r="266" spans="2:3" s="2" customFormat="1" x14ac:dyDescent="0.35">
      <c r="B266" s="19"/>
      <c r="C266" s="20"/>
    </row>
    <row r="267" spans="2:3" s="2" customFormat="1" x14ac:dyDescent="0.35">
      <c r="B267" s="19"/>
      <c r="C267" s="20"/>
    </row>
    <row r="268" spans="2:3" s="2" customFormat="1" x14ac:dyDescent="0.35">
      <c r="B268" s="19"/>
      <c r="C268" s="20"/>
    </row>
    <row r="269" spans="2:3" s="2" customFormat="1" x14ac:dyDescent="0.35">
      <c r="B269" s="19"/>
      <c r="C269" s="20"/>
    </row>
    <row r="270" spans="2:3" s="2" customFormat="1" x14ac:dyDescent="0.35">
      <c r="B270" s="19"/>
      <c r="C270" s="20"/>
    </row>
    <row r="271" spans="2:3" s="2" customFormat="1" x14ac:dyDescent="0.35">
      <c r="B271" s="19"/>
      <c r="C271" s="20"/>
    </row>
    <row r="272" spans="2:3" s="2" customFormat="1" x14ac:dyDescent="0.35">
      <c r="B272" s="19"/>
      <c r="C272" s="20"/>
    </row>
    <row r="273" spans="2:3" s="2" customFormat="1" x14ac:dyDescent="0.35">
      <c r="B273" s="19"/>
      <c r="C273" s="20"/>
    </row>
    <row r="274" spans="2:3" s="2" customFormat="1" x14ac:dyDescent="0.35">
      <c r="B274" s="19"/>
      <c r="C274" s="20"/>
    </row>
    <row r="275" spans="2:3" s="2" customFormat="1" x14ac:dyDescent="0.35">
      <c r="B275" s="19"/>
      <c r="C275" s="20"/>
    </row>
    <row r="276" spans="2:3" s="2" customFormat="1" x14ac:dyDescent="0.35">
      <c r="B276" s="19"/>
      <c r="C276" s="20"/>
    </row>
    <row r="277" spans="2:3" s="2" customFormat="1" x14ac:dyDescent="0.35">
      <c r="B277" s="19"/>
      <c r="C277" s="20"/>
    </row>
    <row r="278" spans="2:3" s="2" customFormat="1" x14ac:dyDescent="0.35">
      <c r="B278" s="19"/>
      <c r="C278" s="20"/>
    </row>
    <row r="279" spans="2:3" s="2" customFormat="1" x14ac:dyDescent="0.35">
      <c r="B279" s="19"/>
      <c r="C279" s="20"/>
    </row>
    <row r="280" spans="2:3" s="2" customFormat="1" x14ac:dyDescent="0.35">
      <c r="B280" s="19"/>
      <c r="C280" s="20"/>
    </row>
    <row r="281" spans="2:3" s="2" customFormat="1" x14ac:dyDescent="0.35">
      <c r="B281" s="19"/>
      <c r="C281" s="20"/>
    </row>
    <row r="282" spans="2:3" s="2" customFormat="1" x14ac:dyDescent="0.35">
      <c r="B282" s="19"/>
      <c r="C282" s="20"/>
    </row>
    <row r="283" spans="2:3" s="2" customFormat="1" x14ac:dyDescent="0.35">
      <c r="B283" s="19"/>
      <c r="C283" s="20"/>
    </row>
    <row r="284" spans="2:3" s="2" customFormat="1" x14ac:dyDescent="0.35">
      <c r="B284" s="19"/>
      <c r="C284" s="20"/>
    </row>
    <row r="285" spans="2:3" s="2" customFormat="1" x14ac:dyDescent="0.35">
      <c r="B285" s="19"/>
      <c r="C285" s="20"/>
    </row>
    <row r="286" spans="2:3" s="2" customFormat="1" x14ac:dyDescent="0.35">
      <c r="B286" s="19"/>
      <c r="C286" s="20"/>
    </row>
    <row r="287" spans="2:3" s="2" customFormat="1" x14ac:dyDescent="0.35">
      <c r="B287" s="19"/>
      <c r="C287" s="20"/>
    </row>
    <row r="288" spans="2:3" s="2" customFormat="1" x14ac:dyDescent="0.35">
      <c r="B288" s="19"/>
      <c r="C288" s="20"/>
    </row>
    <row r="289" spans="2:3" s="2" customFormat="1" x14ac:dyDescent="0.35">
      <c r="B289" s="19"/>
      <c r="C289" s="20"/>
    </row>
    <row r="290" spans="2:3" s="2" customFormat="1" x14ac:dyDescent="0.35">
      <c r="B290" s="19"/>
      <c r="C290" s="20"/>
    </row>
    <row r="291" spans="2:3" s="2" customFormat="1" x14ac:dyDescent="0.35">
      <c r="B291" s="19"/>
      <c r="C291" s="20"/>
    </row>
    <row r="292" spans="2:3" s="2" customFormat="1" x14ac:dyDescent="0.35">
      <c r="B292" s="19"/>
      <c r="C292" s="20"/>
    </row>
    <row r="293" spans="2:3" s="2" customFormat="1" x14ac:dyDescent="0.35">
      <c r="B293" s="19"/>
      <c r="C293" s="20"/>
    </row>
    <row r="294" spans="2:3" s="2" customFormat="1" x14ac:dyDescent="0.35">
      <c r="B294" s="19"/>
      <c r="C294" s="20"/>
    </row>
    <row r="295" spans="2:3" s="2" customFormat="1" x14ac:dyDescent="0.35">
      <c r="B295" s="19"/>
      <c r="C295" s="20"/>
    </row>
    <row r="296" spans="2:3" s="2" customFormat="1" x14ac:dyDescent="0.35">
      <c r="B296" s="19"/>
      <c r="C296" s="20"/>
    </row>
    <row r="297" spans="2:3" s="2" customFormat="1" x14ac:dyDescent="0.35">
      <c r="B297" s="19"/>
      <c r="C297" s="20"/>
    </row>
    <row r="298" spans="2:3" s="2" customFormat="1" x14ac:dyDescent="0.35">
      <c r="B298" s="19"/>
      <c r="C298" s="20"/>
    </row>
    <row r="299" spans="2:3" s="2" customFormat="1" x14ac:dyDescent="0.35">
      <c r="B299" s="19"/>
      <c r="C299" s="20"/>
    </row>
    <row r="300" spans="2:3" s="2" customFormat="1" x14ac:dyDescent="0.35">
      <c r="B300" s="19"/>
      <c r="C300" s="20"/>
    </row>
    <row r="301" spans="2:3" s="2" customFormat="1" x14ac:dyDescent="0.35">
      <c r="B301" s="19"/>
      <c r="C301" s="20"/>
    </row>
    <row r="302" spans="2:3" s="2" customFormat="1" x14ac:dyDescent="0.35">
      <c r="B302" s="19"/>
      <c r="C302" s="20"/>
    </row>
    <row r="303" spans="2:3" s="2" customFormat="1" x14ac:dyDescent="0.35">
      <c r="B303" s="19"/>
      <c r="C303" s="20"/>
    </row>
    <row r="304" spans="2:3" s="2" customFormat="1" x14ac:dyDescent="0.35">
      <c r="B304" s="19"/>
      <c r="C304" s="20"/>
    </row>
    <row r="305" spans="2:3" s="2" customFormat="1" x14ac:dyDescent="0.35">
      <c r="B305" s="19"/>
      <c r="C305" s="20"/>
    </row>
    <row r="306" spans="2:3" s="2" customFormat="1" x14ac:dyDescent="0.35">
      <c r="B306" s="19"/>
      <c r="C306" s="20"/>
    </row>
    <row r="307" spans="2:3" s="2" customFormat="1" x14ac:dyDescent="0.35">
      <c r="B307" s="19"/>
      <c r="C307" s="20"/>
    </row>
    <row r="308" spans="2:3" s="2" customFormat="1" x14ac:dyDescent="0.35">
      <c r="B308" s="19"/>
      <c r="C308" s="20"/>
    </row>
    <row r="309" spans="2:3" s="2" customFormat="1" x14ac:dyDescent="0.35">
      <c r="B309" s="19"/>
      <c r="C309" s="20"/>
    </row>
    <row r="310" spans="2:3" s="2" customFormat="1" x14ac:dyDescent="0.35">
      <c r="B310" s="19"/>
      <c r="C310" s="20"/>
    </row>
    <row r="311" spans="2:3" s="2" customFormat="1" x14ac:dyDescent="0.35">
      <c r="B311" s="19"/>
      <c r="C311" s="20"/>
    </row>
    <row r="312" spans="2:3" s="2" customFormat="1" x14ac:dyDescent="0.35">
      <c r="B312" s="19"/>
      <c r="C312" s="20"/>
    </row>
    <row r="313" spans="2:3" s="2" customFormat="1" x14ac:dyDescent="0.35">
      <c r="B313" s="19"/>
      <c r="C313" s="20"/>
    </row>
    <row r="314" spans="2:3" s="2" customFormat="1" x14ac:dyDescent="0.35">
      <c r="B314" s="19"/>
      <c r="C314" s="20"/>
    </row>
    <row r="315" spans="2:3" s="2" customFormat="1" x14ac:dyDescent="0.35">
      <c r="B315" s="19"/>
      <c r="C315" s="20"/>
    </row>
    <row r="316" spans="2:3" s="2" customFormat="1" x14ac:dyDescent="0.35">
      <c r="B316" s="19"/>
      <c r="C316" s="20"/>
    </row>
    <row r="317" spans="2:3" s="2" customFormat="1" x14ac:dyDescent="0.35">
      <c r="B317" s="19"/>
      <c r="C317" s="20"/>
    </row>
    <row r="318" spans="2:3" s="2" customFormat="1" x14ac:dyDescent="0.35">
      <c r="B318" s="19"/>
      <c r="C318" s="20"/>
    </row>
    <row r="319" spans="2:3" s="2" customFormat="1" x14ac:dyDescent="0.35">
      <c r="B319" s="19"/>
      <c r="C319" s="20"/>
    </row>
    <row r="320" spans="2:3" s="2" customFormat="1" x14ac:dyDescent="0.35">
      <c r="B320" s="19"/>
      <c r="C320" s="20"/>
    </row>
    <row r="321" spans="2:3" s="2" customFormat="1" x14ac:dyDescent="0.35">
      <c r="B321" s="19"/>
      <c r="C321" s="20"/>
    </row>
    <row r="322" spans="2:3" s="2" customFormat="1" x14ac:dyDescent="0.35">
      <c r="B322" s="19"/>
      <c r="C322" s="20"/>
    </row>
    <row r="323" spans="2:3" s="2" customFormat="1" x14ac:dyDescent="0.35">
      <c r="B323" s="19"/>
      <c r="C323" s="20"/>
    </row>
    <row r="324" spans="2:3" s="2" customFormat="1" x14ac:dyDescent="0.35">
      <c r="B324" s="19"/>
      <c r="C324" s="20"/>
    </row>
    <row r="325" spans="2:3" s="2" customFormat="1" x14ac:dyDescent="0.35">
      <c r="B325" s="19"/>
      <c r="C325" s="20"/>
    </row>
    <row r="326" spans="2:3" s="2" customFormat="1" x14ac:dyDescent="0.35">
      <c r="B326" s="19"/>
      <c r="C326" s="20"/>
    </row>
    <row r="327" spans="2:3" s="2" customFormat="1" x14ac:dyDescent="0.35">
      <c r="B327" s="19"/>
      <c r="C327" s="20"/>
    </row>
    <row r="328" spans="2:3" s="2" customFormat="1" x14ac:dyDescent="0.35">
      <c r="B328" s="19"/>
      <c r="C328" s="20"/>
    </row>
    <row r="329" spans="2:3" s="2" customFormat="1" x14ac:dyDescent="0.35">
      <c r="B329" s="19"/>
      <c r="C329" s="20"/>
    </row>
    <row r="330" spans="2:3" s="2" customFormat="1" x14ac:dyDescent="0.35">
      <c r="B330" s="19"/>
      <c r="C330" s="20"/>
    </row>
    <row r="331" spans="2:3" s="2" customFormat="1" x14ac:dyDescent="0.35">
      <c r="B331" s="19"/>
      <c r="C331" s="20"/>
    </row>
    <row r="332" spans="2:3" s="2" customFormat="1" x14ac:dyDescent="0.35">
      <c r="B332" s="19"/>
      <c r="C332" s="20"/>
    </row>
    <row r="333" spans="2:3" s="2" customFormat="1" x14ac:dyDescent="0.35">
      <c r="B333" s="19"/>
      <c r="C333" s="20"/>
    </row>
    <row r="334" spans="2:3" s="2" customFormat="1" x14ac:dyDescent="0.35">
      <c r="B334" s="19"/>
      <c r="C334" s="20"/>
    </row>
    <row r="335" spans="2:3" s="2" customFormat="1" x14ac:dyDescent="0.35">
      <c r="B335" s="19"/>
      <c r="C335" s="20"/>
    </row>
    <row r="336" spans="2:3" s="2" customFormat="1" x14ac:dyDescent="0.35">
      <c r="B336" s="19"/>
      <c r="C336" s="20"/>
    </row>
    <row r="337" spans="2:3" s="2" customFormat="1" x14ac:dyDescent="0.35">
      <c r="B337" s="19"/>
      <c r="C337" s="20"/>
    </row>
    <row r="338" spans="2:3" s="2" customFormat="1" x14ac:dyDescent="0.35">
      <c r="B338" s="19"/>
      <c r="C338" s="20"/>
    </row>
    <row r="339" spans="2:3" s="2" customFormat="1" x14ac:dyDescent="0.35">
      <c r="B339" s="19"/>
      <c r="C339" s="20"/>
    </row>
    <row r="340" spans="2:3" s="2" customFormat="1" x14ac:dyDescent="0.35">
      <c r="B340" s="19"/>
      <c r="C340" s="20"/>
    </row>
    <row r="341" spans="2:3" s="2" customFormat="1" x14ac:dyDescent="0.35">
      <c r="B341" s="19"/>
      <c r="C341" s="20"/>
    </row>
    <row r="342" spans="2:3" s="2" customFormat="1" x14ac:dyDescent="0.35">
      <c r="B342" s="19"/>
      <c r="C342" s="20"/>
    </row>
    <row r="343" spans="2:3" s="2" customFormat="1" x14ac:dyDescent="0.35">
      <c r="B343" s="19"/>
      <c r="C343" s="20"/>
    </row>
    <row r="344" spans="2:3" s="2" customFormat="1" x14ac:dyDescent="0.35">
      <c r="B344" s="19"/>
      <c r="C344" s="20"/>
    </row>
    <row r="345" spans="2:3" s="2" customFormat="1" x14ac:dyDescent="0.35">
      <c r="B345" s="19"/>
      <c r="C345" s="20"/>
    </row>
    <row r="346" spans="2:3" s="2" customFormat="1" x14ac:dyDescent="0.35">
      <c r="B346" s="19"/>
      <c r="C346" s="20"/>
    </row>
    <row r="347" spans="2:3" s="2" customFormat="1" x14ac:dyDescent="0.35">
      <c r="B347" s="19"/>
      <c r="C347" s="20"/>
    </row>
    <row r="348" spans="2:3" s="2" customFormat="1" x14ac:dyDescent="0.35">
      <c r="B348" s="19"/>
      <c r="C348" s="20"/>
    </row>
    <row r="349" spans="2:3" s="2" customFormat="1" x14ac:dyDescent="0.35">
      <c r="B349" s="19"/>
      <c r="C349" s="20"/>
    </row>
    <row r="350" spans="2:3" s="2" customFormat="1" x14ac:dyDescent="0.35">
      <c r="B350" s="19"/>
      <c r="C350" s="20"/>
    </row>
    <row r="351" spans="2:3" s="2" customFormat="1" x14ac:dyDescent="0.35">
      <c r="B351" s="19"/>
      <c r="C351" s="20"/>
    </row>
    <row r="352" spans="2:3" s="2" customFormat="1" x14ac:dyDescent="0.35">
      <c r="B352" s="19"/>
      <c r="C352" s="20"/>
    </row>
    <row r="353" spans="2:3" s="2" customFormat="1" x14ac:dyDescent="0.35">
      <c r="B353" s="19"/>
      <c r="C353" s="20"/>
    </row>
    <row r="354" spans="2:3" s="2" customFormat="1" x14ac:dyDescent="0.35">
      <c r="B354" s="19"/>
      <c r="C354" s="20"/>
    </row>
    <row r="355" spans="2:3" s="2" customFormat="1" x14ac:dyDescent="0.35">
      <c r="B355" s="19"/>
      <c r="C355" s="20"/>
    </row>
    <row r="356" spans="2:3" s="2" customFormat="1" x14ac:dyDescent="0.35">
      <c r="B356" s="19"/>
      <c r="C356" s="20"/>
    </row>
    <row r="357" spans="2:3" s="2" customFormat="1" x14ac:dyDescent="0.35">
      <c r="B357" s="19"/>
      <c r="C357" s="20"/>
    </row>
    <row r="358" spans="2:3" s="2" customFormat="1" x14ac:dyDescent="0.35">
      <c r="B358" s="19"/>
      <c r="C358" s="20"/>
    </row>
    <row r="359" spans="2:3" s="2" customFormat="1" x14ac:dyDescent="0.35">
      <c r="B359" s="19"/>
      <c r="C359" s="20"/>
    </row>
    <row r="360" spans="2:3" s="2" customFormat="1" x14ac:dyDescent="0.35">
      <c r="B360" s="19"/>
      <c r="C360" s="20"/>
    </row>
    <row r="361" spans="2:3" s="2" customFormat="1" x14ac:dyDescent="0.35">
      <c r="B361" s="19"/>
      <c r="C361" s="20"/>
    </row>
    <row r="362" spans="2:3" s="2" customFormat="1" x14ac:dyDescent="0.35">
      <c r="B362" s="19"/>
      <c r="C362" s="20"/>
    </row>
    <row r="363" spans="2:3" s="2" customFormat="1" x14ac:dyDescent="0.35">
      <c r="B363" s="19"/>
      <c r="C363" s="20"/>
    </row>
    <row r="364" spans="2:3" s="2" customFormat="1" x14ac:dyDescent="0.35">
      <c r="B364" s="19"/>
      <c r="C364" s="20"/>
    </row>
    <row r="365" spans="2:3" s="2" customFormat="1" x14ac:dyDescent="0.35">
      <c r="B365" s="19"/>
      <c r="C365" s="20"/>
    </row>
    <row r="366" spans="2:3" s="2" customFormat="1" x14ac:dyDescent="0.35">
      <c r="B366" s="19"/>
      <c r="C366" s="20"/>
    </row>
    <row r="367" spans="2:3" s="2" customFormat="1" x14ac:dyDescent="0.35">
      <c r="B367" s="19"/>
      <c r="C367" s="20"/>
    </row>
    <row r="368" spans="2:3" s="2" customFormat="1" x14ac:dyDescent="0.35">
      <c r="B368" s="19"/>
      <c r="C368" s="20"/>
    </row>
    <row r="369" spans="2:3" s="2" customFormat="1" x14ac:dyDescent="0.35">
      <c r="B369" s="19"/>
      <c r="C369" s="20"/>
    </row>
    <row r="370" spans="2:3" s="2" customFormat="1" x14ac:dyDescent="0.35">
      <c r="B370" s="19"/>
      <c r="C370" s="20"/>
    </row>
    <row r="371" spans="2:3" s="2" customFormat="1" x14ac:dyDescent="0.35">
      <c r="B371" s="19"/>
      <c r="C371" s="20"/>
    </row>
    <row r="372" spans="2:3" s="2" customFormat="1" x14ac:dyDescent="0.35">
      <c r="B372" s="19"/>
      <c r="C372" s="20"/>
    </row>
    <row r="373" spans="2:3" s="2" customFormat="1" x14ac:dyDescent="0.35">
      <c r="B373" s="19"/>
      <c r="C373" s="20"/>
    </row>
    <row r="374" spans="2:3" s="2" customFormat="1" x14ac:dyDescent="0.35">
      <c r="B374" s="19"/>
      <c r="C374" s="20"/>
    </row>
    <row r="375" spans="2:3" s="2" customFormat="1" x14ac:dyDescent="0.35">
      <c r="B375" s="19"/>
      <c r="C375" s="20"/>
    </row>
    <row r="376" spans="2:3" s="2" customFormat="1" x14ac:dyDescent="0.35">
      <c r="B376" s="19"/>
      <c r="C376" s="20"/>
    </row>
    <row r="377" spans="2:3" s="2" customFormat="1" x14ac:dyDescent="0.35">
      <c r="B377" s="19"/>
      <c r="C377" s="20"/>
    </row>
    <row r="378" spans="2:3" s="2" customFormat="1" x14ac:dyDescent="0.35">
      <c r="B378" s="19"/>
      <c r="C378" s="20"/>
    </row>
    <row r="379" spans="2:3" s="2" customFormat="1" x14ac:dyDescent="0.35">
      <c r="B379" s="19"/>
      <c r="C379" s="20"/>
    </row>
    <row r="380" spans="2:3" s="2" customFormat="1" x14ac:dyDescent="0.35">
      <c r="B380" s="19"/>
      <c r="C380" s="20"/>
    </row>
    <row r="381" spans="2:3" s="2" customFormat="1" x14ac:dyDescent="0.35">
      <c r="B381" s="19"/>
      <c r="C381" s="20"/>
    </row>
    <row r="382" spans="2:3" s="2" customFormat="1" x14ac:dyDescent="0.35">
      <c r="B382" s="19"/>
      <c r="C382" s="20"/>
    </row>
    <row r="383" spans="2:3" s="2" customFormat="1" x14ac:dyDescent="0.35">
      <c r="B383" s="19"/>
      <c r="C383" s="20"/>
    </row>
    <row r="384" spans="2:3" s="2" customFormat="1" x14ac:dyDescent="0.35">
      <c r="B384" s="19"/>
      <c r="C384" s="20"/>
    </row>
    <row r="385" spans="2:3" s="2" customFormat="1" x14ac:dyDescent="0.35">
      <c r="B385" s="19"/>
      <c r="C385" s="20"/>
    </row>
    <row r="386" spans="2:3" s="2" customFormat="1" x14ac:dyDescent="0.35">
      <c r="B386" s="19"/>
      <c r="C386" s="20"/>
    </row>
    <row r="387" spans="2:3" s="2" customFormat="1" x14ac:dyDescent="0.35">
      <c r="B387" s="19"/>
      <c r="C387" s="20"/>
    </row>
    <row r="388" spans="2:3" s="2" customFormat="1" x14ac:dyDescent="0.35">
      <c r="B388" s="19"/>
      <c r="C388" s="20"/>
    </row>
    <row r="389" spans="2:3" s="2" customFormat="1" x14ac:dyDescent="0.35">
      <c r="B389" s="19"/>
      <c r="C389" s="20"/>
    </row>
    <row r="390" spans="2:3" s="2" customFormat="1" x14ac:dyDescent="0.35">
      <c r="B390" s="19"/>
      <c r="C390" s="20"/>
    </row>
    <row r="391" spans="2:3" s="2" customFormat="1" x14ac:dyDescent="0.35">
      <c r="B391" s="19"/>
      <c r="C391" s="20"/>
    </row>
    <row r="392" spans="2:3" s="2" customFormat="1" x14ac:dyDescent="0.35">
      <c r="B392" s="19"/>
      <c r="C392" s="20"/>
    </row>
    <row r="393" spans="2:3" s="2" customFormat="1" x14ac:dyDescent="0.35">
      <c r="B393" s="19"/>
      <c r="C393" s="20"/>
    </row>
    <row r="394" spans="2:3" s="2" customFormat="1" x14ac:dyDescent="0.35">
      <c r="B394" s="19"/>
      <c r="C394" s="20"/>
    </row>
    <row r="395" spans="2:3" s="2" customFormat="1" x14ac:dyDescent="0.35">
      <c r="B395" s="19"/>
      <c r="C395" s="20"/>
    </row>
    <row r="396" spans="2:3" s="2" customFormat="1" x14ac:dyDescent="0.35">
      <c r="B396" s="19"/>
      <c r="C396" s="20"/>
    </row>
    <row r="397" spans="2:3" s="2" customFormat="1" x14ac:dyDescent="0.35">
      <c r="B397" s="19"/>
      <c r="C397" s="20"/>
    </row>
    <row r="398" spans="2:3" s="2" customFormat="1" x14ac:dyDescent="0.35">
      <c r="B398" s="19"/>
      <c r="C398" s="20"/>
    </row>
    <row r="399" spans="2:3" s="2" customFormat="1" x14ac:dyDescent="0.35">
      <c r="B399" s="19"/>
      <c r="C399" s="20"/>
    </row>
    <row r="400" spans="2:3" s="2" customFormat="1" x14ac:dyDescent="0.35">
      <c r="B400" s="19"/>
      <c r="C400" s="20"/>
    </row>
    <row r="401" spans="2:3" s="2" customFormat="1" x14ac:dyDescent="0.35">
      <c r="B401" s="19"/>
      <c r="C401" s="20"/>
    </row>
    <row r="402" spans="2:3" s="2" customFormat="1" x14ac:dyDescent="0.35">
      <c r="B402" s="19"/>
      <c r="C402" s="20"/>
    </row>
    <row r="403" spans="2:3" s="2" customFormat="1" x14ac:dyDescent="0.35">
      <c r="B403" s="19"/>
      <c r="C403" s="20"/>
    </row>
    <row r="404" spans="2:3" s="2" customFormat="1" x14ac:dyDescent="0.35">
      <c r="B404" s="19"/>
      <c r="C404" s="20"/>
    </row>
    <row r="405" spans="2:3" s="2" customFormat="1" x14ac:dyDescent="0.35">
      <c r="B405" s="19"/>
      <c r="C405" s="20"/>
    </row>
    <row r="406" spans="2:3" s="2" customFormat="1" x14ac:dyDescent="0.35">
      <c r="B406" s="19"/>
      <c r="C406" s="20"/>
    </row>
    <row r="407" spans="2:3" s="2" customFormat="1" x14ac:dyDescent="0.35">
      <c r="B407" s="19"/>
      <c r="C407" s="20"/>
    </row>
    <row r="408" spans="2:3" s="2" customFormat="1" x14ac:dyDescent="0.35">
      <c r="B408" s="19"/>
      <c r="C408" s="20"/>
    </row>
    <row r="409" spans="2:3" s="2" customFormat="1" x14ac:dyDescent="0.35">
      <c r="B409" s="19"/>
      <c r="C409" s="20"/>
    </row>
    <row r="410" spans="2:3" s="2" customFormat="1" x14ac:dyDescent="0.35">
      <c r="B410" s="19"/>
      <c r="C410" s="20"/>
    </row>
    <row r="411" spans="2:3" s="2" customFormat="1" x14ac:dyDescent="0.35">
      <c r="B411" s="19"/>
      <c r="C411" s="20"/>
    </row>
    <row r="412" spans="2:3" s="2" customFormat="1" x14ac:dyDescent="0.35">
      <c r="B412" s="19"/>
      <c r="C412" s="20"/>
    </row>
    <row r="413" spans="2:3" s="2" customFormat="1" x14ac:dyDescent="0.35">
      <c r="B413" s="19"/>
      <c r="C413" s="20"/>
    </row>
    <row r="414" spans="2:3" s="2" customFormat="1" x14ac:dyDescent="0.35">
      <c r="B414" s="19"/>
      <c r="C414" s="20"/>
    </row>
    <row r="415" spans="2:3" s="2" customFormat="1" x14ac:dyDescent="0.35">
      <c r="B415" s="19"/>
      <c r="C415" s="20"/>
    </row>
    <row r="416" spans="2:3" s="2" customFormat="1" x14ac:dyDescent="0.35">
      <c r="B416" s="19"/>
      <c r="C416" s="20"/>
    </row>
    <row r="417" spans="2:3" s="2" customFormat="1" x14ac:dyDescent="0.35">
      <c r="B417" s="19"/>
      <c r="C417" s="20"/>
    </row>
    <row r="418" spans="2:3" s="2" customFormat="1" x14ac:dyDescent="0.35">
      <c r="B418" s="19"/>
      <c r="C418" s="20"/>
    </row>
  </sheetData>
  <conditionalFormatting sqref="I2:I16">
    <cfRule type="colorScale" priority="12">
      <colorScale>
        <cfvo type="min"/>
        <cfvo type="max"/>
        <color rgb="FFFCFCFF"/>
        <color rgb="FF63BE7B"/>
      </colorScale>
    </cfRule>
  </conditionalFormatting>
  <conditionalFormatting sqref="G2:G16">
    <cfRule type="iconSet" priority="1">
      <iconSet iconSet="3Symbols2">
        <cfvo type="percent" val="0"/>
        <cfvo type="num" val="1"/>
        <cfvo type="num" val="2"/>
      </iconSet>
    </cfRule>
    <cfRule type="cellIs" dxfId="17" priority="7" operator="lessThan">
      <formula>1</formula>
    </cfRule>
    <cfRule type="cellIs" dxfId="16" priority="8" operator="lessThan">
      <formula>2</formula>
    </cfRule>
    <cfRule type="cellIs" dxfId="15" priority="9" operator="lessThan">
      <formula>3</formula>
    </cfRule>
  </conditionalFormatting>
  <conditionalFormatting sqref="E2:E16">
    <cfRule type="dataBar" priority="5">
      <dataBar>
        <cfvo type="percent" val="0"/>
        <cfvo type="percent" val="100"/>
        <color theme="4" tint="0.39997558519241921"/>
      </dataBar>
      <extLst>
        <ext xmlns:x14="http://schemas.microsoft.com/office/spreadsheetml/2009/9/main" uri="{B025F937-C7B1-47D3-B67F-A62EFF666E3E}">
          <x14:id>{4AB50283-5767-4450-AECD-BD58606FE4F0}</x14:id>
        </ext>
      </extLst>
    </cfRule>
  </conditionalFormatting>
  <pageMargins left="0.7" right="0.7" top="0.75" bottom="0.75" header="0.3" footer="0.3"/>
  <pageSetup orientation="portrait" horizontalDpi="4294967293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AB50283-5767-4450-AECD-BD58606FE4F0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E2:E16</xm:sqref>
        </x14:conditionalFormatting>
        <x14:conditionalFormatting xmlns:xm="http://schemas.microsoft.com/office/excel/2006/main">
          <x14:cfRule type="iconSet" priority="3" id="{FC0193FF-08DF-4B40-B229-515B492123FA}">
            <x14:iconSet custom="1">
              <x14:cfvo type="percent">
                <xm:f>0</xm:f>
              </x14:cfvo>
              <x14:cfvo type="num">
                <xm:f>0.33</xm:f>
              </x14:cfvo>
              <x14:cfvo type="num">
                <xm:f>0.5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E2:E16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85BFC-EAA8-4A9D-8187-6DDA64CD4038}">
  <dimension ref="A1:J63"/>
  <sheetViews>
    <sheetView workbookViewId="0">
      <selection activeCell="B1" sqref="B1"/>
    </sheetView>
  </sheetViews>
  <sheetFormatPr defaultRowHeight="14.5" x14ac:dyDescent="0.35"/>
  <cols>
    <col min="2" max="2" width="27.7265625" style="2" bestFit="1" customWidth="1"/>
    <col min="3" max="3" width="8.7265625" style="48"/>
    <col min="4" max="4" width="10.1796875" style="20" bestFit="1" customWidth="1"/>
    <col min="5" max="5" width="4.08984375" style="2" customWidth="1"/>
    <col min="6" max="6" width="8.7265625" style="2"/>
    <col min="7" max="7" width="4.08984375" style="2" customWidth="1"/>
    <col min="8" max="8" width="10.26953125" style="2" bestFit="1" customWidth="1"/>
    <col min="9" max="9" width="4.08984375" style="2" customWidth="1"/>
    <col min="10" max="10" width="8.7265625" style="2"/>
  </cols>
  <sheetData>
    <row r="1" spans="1:10" ht="19" thickBot="1" x14ac:dyDescent="0.5">
      <c r="A1" s="3" t="s">
        <v>116</v>
      </c>
      <c r="B1" s="24" t="s">
        <v>0</v>
      </c>
      <c r="C1" s="47" t="s">
        <v>1</v>
      </c>
      <c r="D1" s="21" t="s">
        <v>2</v>
      </c>
      <c r="E1" s="3"/>
      <c r="F1" s="4" t="s">
        <v>113</v>
      </c>
      <c r="G1" s="12"/>
      <c r="H1" s="5" t="s">
        <v>114</v>
      </c>
      <c r="I1" s="3"/>
      <c r="J1" s="3" t="s">
        <v>115</v>
      </c>
    </row>
    <row r="2" spans="1:10" x14ac:dyDescent="0.35">
      <c r="B2" s="25" t="s">
        <v>38</v>
      </c>
      <c r="C2" s="28">
        <f>[1]Pizza!$G$57</f>
        <v>4.7350766263046618</v>
      </c>
      <c r="D2" s="22">
        <v>13.99</v>
      </c>
      <c r="E2" s="8"/>
      <c r="F2" s="6">
        <f>C2/D2</f>
        <v>0.33846151724836754</v>
      </c>
      <c r="G2" s="13"/>
      <c r="H2" s="7">
        <f>(D2/C2)-1</f>
        <v>1.954545639722423</v>
      </c>
      <c r="I2" s="13"/>
      <c r="J2" s="8">
        <f>D2-C2</f>
        <v>9.2549233736953376</v>
      </c>
    </row>
    <row r="3" spans="1:10" x14ac:dyDescent="0.35">
      <c r="B3" s="26" t="s">
        <v>39</v>
      </c>
      <c r="C3" s="29">
        <f>[1]Pizza!$G$67</f>
        <v>12.697823854127243</v>
      </c>
      <c r="D3" s="23">
        <v>18.989999999999998</v>
      </c>
      <c r="E3" s="11"/>
      <c r="F3" s="9">
        <f t="shared" ref="F3:F14" si="0">C3/D3</f>
        <v>0.66865844413518927</v>
      </c>
      <c r="G3" s="14"/>
      <c r="H3" s="10">
        <f t="shared" ref="H3:H14" si="1">(D3/C3)-1</f>
        <v>0.49553185003645916</v>
      </c>
      <c r="I3" s="13"/>
      <c r="J3" s="11">
        <f t="shared" ref="J3:J55" si="2">D3-C3</f>
        <v>6.2921761458727552</v>
      </c>
    </row>
    <row r="4" spans="1:10" x14ac:dyDescent="0.35">
      <c r="B4" s="26" t="s">
        <v>42</v>
      </c>
      <c r="C4" s="29">
        <f>MAX([1]Pizza!$U$60:$U$84)</f>
        <v>3.8642499999999997</v>
      </c>
      <c r="D4" s="23">
        <v>2.4900000000000002</v>
      </c>
      <c r="E4" s="11"/>
      <c r="F4" s="9"/>
      <c r="G4" s="14"/>
      <c r="H4" s="10"/>
      <c r="I4" s="13"/>
      <c r="J4" s="11">
        <f t="shared" si="2"/>
        <v>-1.3742499999999995</v>
      </c>
    </row>
    <row r="5" spans="1:10" x14ac:dyDescent="0.35">
      <c r="B5" s="26" t="s">
        <v>43</v>
      </c>
      <c r="C5" s="29">
        <f>AVERAGE([1]Pizza!$U$60:$U$84)</f>
        <v>1.1833266151454009</v>
      </c>
      <c r="D5" s="23">
        <v>2.4900000000000002</v>
      </c>
      <c r="E5" s="11"/>
      <c r="F5" s="9">
        <f t="shared" si="0"/>
        <v>0.47523157234755053</v>
      </c>
      <c r="G5" s="14"/>
      <c r="H5" s="10">
        <f t="shared" si="1"/>
        <v>1.1042372985872899</v>
      </c>
      <c r="I5" s="13"/>
      <c r="J5" s="11">
        <f t="shared" si="2"/>
        <v>1.3066733848545993</v>
      </c>
    </row>
    <row r="6" spans="1:10" x14ac:dyDescent="0.35">
      <c r="B6" s="26" t="s">
        <v>40</v>
      </c>
      <c r="C6" s="29">
        <f>[1]Pizza!$N$72</f>
        <v>6.8931321943031252</v>
      </c>
      <c r="D6" s="23">
        <v>12.99</v>
      </c>
      <c r="E6" s="11"/>
      <c r="F6" s="9">
        <f t="shared" si="0"/>
        <v>0.53064912966151845</v>
      </c>
      <c r="G6" s="14"/>
      <c r="H6" s="10">
        <f t="shared" si="1"/>
        <v>0.88448438733492907</v>
      </c>
      <c r="I6" s="13"/>
      <c r="J6" s="11">
        <f t="shared" si="2"/>
        <v>6.096867805696875</v>
      </c>
    </row>
    <row r="7" spans="1:10" x14ac:dyDescent="0.35">
      <c r="B7" s="26" t="s">
        <v>41</v>
      </c>
      <c r="C7" s="29">
        <f>[1]Pizza!$N$57</f>
        <v>1.3368814982704267</v>
      </c>
      <c r="D7" s="23">
        <v>15.99</v>
      </c>
      <c r="E7" s="11"/>
      <c r="F7" s="9">
        <f t="shared" si="0"/>
        <v>8.3607348234548254E-2</v>
      </c>
      <c r="G7" s="14"/>
      <c r="H7" s="10">
        <f t="shared" si="1"/>
        <v>10.960671174436072</v>
      </c>
      <c r="I7" s="13"/>
      <c r="J7" s="11">
        <f t="shared" si="2"/>
        <v>14.653118501729573</v>
      </c>
    </row>
    <row r="8" spans="1:10" x14ac:dyDescent="0.35">
      <c r="A8" t="s">
        <v>83</v>
      </c>
      <c r="B8" s="26" t="s">
        <v>101</v>
      </c>
      <c r="C8" s="29">
        <f>[1]Pizza!$G$3</f>
        <v>1.5631754308814074</v>
      </c>
      <c r="D8" s="23">
        <v>8.99</v>
      </c>
      <c r="E8" s="11"/>
      <c r="F8" s="9">
        <f t="shared" si="0"/>
        <v>0.17387935827379392</v>
      </c>
      <c r="G8" s="14"/>
      <c r="H8" s="10">
        <f t="shared" si="1"/>
        <v>4.7511139328302558</v>
      </c>
      <c r="I8" s="13"/>
      <c r="J8" s="11">
        <f t="shared" si="2"/>
        <v>7.426824569118593</v>
      </c>
    </row>
    <row r="9" spans="1:10" x14ac:dyDescent="0.35">
      <c r="A9" t="s">
        <v>83</v>
      </c>
      <c r="B9" s="26" t="s">
        <v>86</v>
      </c>
      <c r="C9" s="29">
        <f>MAX([1]Pizza!$G$28:$G$52)</f>
        <v>1.9321249999999999</v>
      </c>
      <c r="D9" s="23">
        <v>1.5</v>
      </c>
      <c r="E9" s="11"/>
      <c r="F9" s="9"/>
      <c r="G9" s="14"/>
      <c r="H9" s="10"/>
      <c r="I9" s="13"/>
      <c r="J9" s="11">
        <f t="shared" si="2"/>
        <v>-0.43212499999999987</v>
      </c>
    </row>
    <row r="10" spans="1:10" x14ac:dyDescent="0.35">
      <c r="A10" t="s">
        <v>83</v>
      </c>
      <c r="B10" s="26" t="s">
        <v>87</v>
      </c>
      <c r="C10" s="29">
        <f>AVERAGE([1]Pizza!$G$28:$G$52)</f>
        <v>0.52933800646124274</v>
      </c>
      <c r="D10" s="23">
        <v>1.5</v>
      </c>
      <c r="E10" s="11"/>
      <c r="F10" s="9">
        <f t="shared" si="0"/>
        <v>0.35289200430749518</v>
      </c>
      <c r="G10" s="14"/>
      <c r="H10" s="10">
        <f t="shared" si="1"/>
        <v>1.8337281315352283</v>
      </c>
      <c r="I10" s="13"/>
      <c r="J10" s="11">
        <f t="shared" si="2"/>
        <v>0.97066199353875726</v>
      </c>
    </row>
    <row r="11" spans="1:10" x14ac:dyDescent="0.35">
      <c r="A11" t="s">
        <v>83</v>
      </c>
      <c r="B11" s="26" t="s">
        <v>88</v>
      </c>
      <c r="C11" s="29">
        <f>[1]Pizza!$G$13</f>
        <v>2.0477660133751527</v>
      </c>
      <c r="D11" s="23">
        <v>9.49</v>
      </c>
      <c r="E11" s="11"/>
      <c r="F11" s="9">
        <f t="shared" si="0"/>
        <v>0.21578145557167047</v>
      </c>
      <c r="G11" s="14"/>
      <c r="H11" s="10">
        <f t="shared" si="1"/>
        <v>3.6343185393327566</v>
      </c>
      <c r="I11" s="13"/>
      <c r="J11" s="11">
        <f t="shared" si="2"/>
        <v>7.4422339866248475</v>
      </c>
    </row>
    <row r="12" spans="1:10" x14ac:dyDescent="0.35">
      <c r="A12" t="s">
        <v>83</v>
      </c>
      <c r="B12" s="26" t="s">
        <v>89</v>
      </c>
      <c r="C12" s="29">
        <f>[1]Pizza!$G$86</f>
        <v>2.2697436971167297</v>
      </c>
      <c r="D12" s="23">
        <v>11.49</v>
      </c>
      <c r="E12" s="11"/>
      <c r="F12" s="9">
        <f t="shared" si="0"/>
        <v>0.19754079174210007</v>
      </c>
      <c r="G12" s="14"/>
      <c r="H12" s="10">
        <f t="shared" si="1"/>
        <v>4.0622455806775992</v>
      </c>
      <c r="I12" s="13"/>
      <c r="J12" s="11">
        <f t="shared" si="2"/>
        <v>9.2202563028832714</v>
      </c>
    </row>
    <row r="13" spans="1:10" x14ac:dyDescent="0.35">
      <c r="A13" t="s">
        <v>83</v>
      </c>
      <c r="B13" s="26" t="s">
        <v>90</v>
      </c>
      <c r="C13" s="29">
        <f>[1]Pizza!$G$98</f>
        <v>5.0631792083539349</v>
      </c>
      <c r="D13" s="23">
        <v>13.99</v>
      </c>
      <c r="E13" s="11"/>
      <c r="F13" s="9">
        <f t="shared" si="0"/>
        <v>0.3619141678594664</v>
      </c>
      <c r="G13" s="14"/>
      <c r="H13" s="10">
        <f t="shared" si="1"/>
        <v>1.7630860817482739</v>
      </c>
      <c r="I13" s="13"/>
      <c r="J13" s="11">
        <f t="shared" si="2"/>
        <v>8.9268207916460653</v>
      </c>
    </row>
    <row r="14" spans="1:10" x14ac:dyDescent="0.35">
      <c r="A14" t="s">
        <v>83</v>
      </c>
      <c r="B14" s="30" t="s">
        <v>91</v>
      </c>
      <c r="C14" s="31">
        <f>[1]Pizza!$G$113</f>
        <v>4.2568768277708084</v>
      </c>
      <c r="D14" s="32">
        <v>13.49</v>
      </c>
      <c r="E14" s="11"/>
      <c r="F14" s="9">
        <f t="shared" si="0"/>
        <v>0.31555795609865145</v>
      </c>
      <c r="G14" s="14"/>
      <c r="H14" s="10">
        <f t="shared" si="1"/>
        <v>2.1689899768756726</v>
      </c>
      <c r="I14" s="13"/>
      <c r="J14" s="11">
        <f t="shared" si="2"/>
        <v>9.2331231722291918</v>
      </c>
    </row>
    <row r="15" spans="1:10" x14ac:dyDescent="0.35">
      <c r="A15" t="s">
        <v>83</v>
      </c>
      <c r="B15" s="26" t="s">
        <v>92</v>
      </c>
      <c r="C15" s="29">
        <f>[1]Pizza!$G$129</f>
        <v>3.6558321849136659</v>
      </c>
      <c r="D15" s="23">
        <v>11.49</v>
      </c>
      <c r="E15" s="11"/>
      <c r="F15" s="6">
        <f t="shared" ref="F15:F55" si="3">C15/D15</f>
        <v>0.31817512488369587</v>
      </c>
      <c r="G15" s="13"/>
      <c r="H15" s="7">
        <f t="shared" ref="H15:H55" si="4">(D15/C15)-1</f>
        <v>2.1429232576416366</v>
      </c>
      <c r="I15" s="13"/>
      <c r="J15" s="8">
        <f t="shared" si="2"/>
        <v>7.8341678150863343</v>
      </c>
    </row>
    <row r="16" spans="1:10" x14ac:dyDescent="0.35">
      <c r="A16" t="s">
        <v>83</v>
      </c>
      <c r="B16" s="30" t="s">
        <v>93</v>
      </c>
      <c r="C16" s="31">
        <f>[1]Pizza!$G$145</f>
        <v>2.247077764790502</v>
      </c>
      <c r="D16" s="32">
        <v>13.49</v>
      </c>
      <c r="E16" s="11"/>
      <c r="F16" s="9">
        <f t="shared" si="3"/>
        <v>0.16657359264570068</v>
      </c>
      <c r="G16" s="14"/>
      <c r="H16" s="10">
        <f t="shared" si="4"/>
        <v>5.0033525369593477</v>
      </c>
      <c r="I16" s="13"/>
      <c r="J16" s="11">
        <f t="shared" si="2"/>
        <v>11.242922235209498</v>
      </c>
    </row>
    <row r="17" spans="1:10" x14ac:dyDescent="0.35">
      <c r="A17" t="s">
        <v>83</v>
      </c>
      <c r="B17" s="26" t="s">
        <v>94</v>
      </c>
      <c r="C17" s="29">
        <f>[1]Pizza!$G$162</f>
        <v>1.6180785133751527</v>
      </c>
      <c r="D17" s="23">
        <v>12.49</v>
      </c>
      <c r="E17" s="11"/>
      <c r="F17" s="9">
        <f t="shared" si="3"/>
        <v>0.12954992100681767</v>
      </c>
      <c r="G17" s="14"/>
      <c r="H17" s="10">
        <f t="shared" si="4"/>
        <v>6.7190321092312679</v>
      </c>
      <c r="I17" s="13"/>
      <c r="J17" s="11">
        <f t="shared" si="2"/>
        <v>10.871921486624847</v>
      </c>
    </row>
    <row r="18" spans="1:10" x14ac:dyDescent="0.35">
      <c r="A18" t="s">
        <v>83</v>
      </c>
      <c r="B18" s="30" t="s">
        <v>95</v>
      </c>
      <c r="C18" s="31">
        <f>[1]Pizza!$G$177</f>
        <v>3.3555041740782823</v>
      </c>
      <c r="D18" s="32">
        <v>11.49</v>
      </c>
      <c r="E18" s="11"/>
      <c r="F18" s="9">
        <f t="shared" si="3"/>
        <v>0.29203691680402805</v>
      </c>
      <c r="G18" s="14"/>
      <c r="H18" s="10">
        <f t="shared" si="4"/>
        <v>2.4242246183932012</v>
      </c>
      <c r="I18" s="13"/>
      <c r="J18" s="11">
        <f t="shared" si="2"/>
        <v>8.1344958259217179</v>
      </c>
    </row>
    <row r="19" spans="1:10" x14ac:dyDescent="0.35">
      <c r="A19" t="s">
        <v>83</v>
      </c>
      <c r="B19" s="26" t="s">
        <v>96</v>
      </c>
      <c r="C19" s="29">
        <f>[1]Pizza!$G$190</f>
        <v>1.4578869865782824</v>
      </c>
      <c r="D19" s="23">
        <v>11.49</v>
      </c>
      <c r="E19" s="11"/>
      <c r="F19" s="9">
        <f t="shared" si="3"/>
        <v>0.12688311458470691</v>
      </c>
      <c r="G19" s="14"/>
      <c r="H19" s="10">
        <f t="shared" si="4"/>
        <v>6.8812693341666202</v>
      </c>
      <c r="I19" s="13"/>
      <c r="J19" s="11">
        <f t="shared" si="2"/>
        <v>10.032113013421718</v>
      </c>
    </row>
    <row r="20" spans="1:10" x14ac:dyDescent="0.35">
      <c r="A20" t="s">
        <v>83</v>
      </c>
      <c r="B20" s="30" t="s">
        <v>97</v>
      </c>
      <c r="C20" s="31">
        <f>[1]Pizza!$G$203</f>
        <v>2.9879026115782823</v>
      </c>
      <c r="D20" s="32">
        <v>14.99</v>
      </c>
      <c r="E20" s="11"/>
      <c r="F20" s="9">
        <f t="shared" si="3"/>
        <v>0.19932639169968527</v>
      </c>
      <c r="G20" s="14"/>
      <c r="H20" s="10">
        <f t="shared" si="4"/>
        <v>4.0168971177015438</v>
      </c>
      <c r="I20" s="13"/>
      <c r="J20" s="11">
        <f t="shared" si="2"/>
        <v>12.002097388421717</v>
      </c>
    </row>
    <row r="21" spans="1:10" x14ac:dyDescent="0.35">
      <c r="A21" t="s">
        <v>83</v>
      </c>
      <c r="B21" s="26" t="s">
        <v>98</v>
      </c>
      <c r="C21" s="29">
        <f>[1]Pizza!$G$217</f>
        <v>2.5789807365782824</v>
      </c>
      <c r="D21" s="23">
        <v>13.49</v>
      </c>
      <c r="E21" s="11"/>
      <c r="F21" s="9">
        <f t="shared" si="3"/>
        <v>0.19117722287459468</v>
      </c>
      <c r="G21" s="14"/>
      <c r="H21" s="10">
        <f t="shared" si="4"/>
        <v>4.2307486475832095</v>
      </c>
      <c r="I21" s="13"/>
      <c r="J21" s="11">
        <f t="shared" si="2"/>
        <v>10.911019263421718</v>
      </c>
    </row>
    <row r="22" spans="1:10" x14ac:dyDescent="0.35">
      <c r="A22" t="s">
        <v>83</v>
      </c>
      <c r="B22" s="30" t="s">
        <v>99</v>
      </c>
      <c r="C22" s="31">
        <f>[1]Pizza!$G$229</f>
        <v>4.2039807365782824</v>
      </c>
      <c r="D22" s="32">
        <v>13.49</v>
      </c>
      <c r="E22" s="11"/>
      <c r="F22" s="9">
        <f t="shared" si="3"/>
        <v>0.31163682257807873</v>
      </c>
      <c r="G22" s="14"/>
      <c r="H22" s="10">
        <f t="shared" si="4"/>
        <v>2.2088634190507315</v>
      </c>
      <c r="I22" s="13"/>
      <c r="J22" s="11">
        <f t="shared" si="2"/>
        <v>9.2860192634217178</v>
      </c>
    </row>
    <row r="23" spans="1:10" x14ac:dyDescent="0.35">
      <c r="A23" t="s">
        <v>83</v>
      </c>
      <c r="B23" s="26" t="s">
        <v>100</v>
      </c>
      <c r="C23" s="29">
        <f>[1]Pizza!$G$241</f>
        <v>2.6655432365782827</v>
      </c>
      <c r="D23" s="23">
        <v>11.49</v>
      </c>
      <c r="E23" s="11"/>
      <c r="F23" s="9">
        <f t="shared" si="3"/>
        <v>0.23198809717826654</v>
      </c>
      <c r="G23" s="14"/>
      <c r="H23" s="10">
        <f t="shared" si="4"/>
        <v>3.3105659823209388</v>
      </c>
      <c r="I23" s="13"/>
      <c r="J23" s="11">
        <f t="shared" si="2"/>
        <v>8.8244567634217184</v>
      </c>
    </row>
    <row r="24" spans="1:10" x14ac:dyDescent="0.35">
      <c r="A24" t="s">
        <v>84</v>
      </c>
      <c r="B24" s="30" t="s">
        <v>101</v>
      </c>
      <c r="C24" s="31">
        <f>[1]Pizza!$N$3</f>
        <v>2.012511929423074</v>
      </c>
      <c r="D24" s="32">
        <v>9.99</v>
      </c>
      <c r="E24" s="11"/>
      <c r="F24" s="9">
        <f t="shared" si="3"/>
        <v>0.2014526455878953</v>
      </c>
      <c r="G24" s="14"/>
      <c r="H24" s="10">
        <f t="shared" si="4"/>
        <v>3.9639457306788879</v>
      </c>
      <c r="I24" s="13"/>
      <c r="J24" s="11">
        <f t="shared" si="2"/>
        <v>7.9774880705769267</v>
      </c>
    </row>
    <row r="25" spans="1:10" x14ac:dyDescent="0.35">
      <c r="A25" t="s">
        <v>84</v>
      </c>
      <c r="B25" s="30" t="s">
        <v>86</v>
      </c>
      <c r="C25" s="31">
        <f>MAX([1]Pizza!$N$28:$N$52)</f>
        <v>2.8981874999999997</v>
      </c>
      <c r="D25" s="32">
        <v>1.99</v>
      </c>
      <c r="E25" s="11"/>
      <c r="F25" s="9"/>
      <c r="G25" s="14"/>
      <c r="H25" s="10"/>
      <c r="I25" s="13"/>
      <c r="J25" s="11">
        <f t="shared" si="2"/>
        <v>-0.9081874999999997</v>
      </c>
    </row>
    <row r="26" spans="1:10" x14ac:dyDescent="0.35">
      <c r="A26" t="s">
        <v>84</v>
      </c>
      <c r="B26" s="26" t="s">
        <v>87</v>
      </c>
      <c r="C26" s="29">
        <f>AVERAGE([1]Pizza!$N$28:$N$52)</f>
        <v>0.74596916891450304</v>
      </c>
      <c r="D26" s="23">
        <v>1.99</v>
      </c>
      <c r="E26" s="11"/>
      <c r="F26" s="9">
        <f t="shared" si="3"/>
        <v>0.37485887885150909</v>
      </c>
      <c r="G26" s="14"/>
      <c r="H26" s="10">
        <f t="shared" si="4"/>
        <v>1.6676705726266787</v>
      </c>
      <c r="I26" s="13"/>
      <c r="J26" s="11">
        <f t="shared" si="2"/>
        <v>1.2440308310854968</v>
      </c>
    </row>
    <row r="27" spans="1:10" x14ac:dyDescent="0.35">
      <c r="A27" t="s">
        <v>84</v>
      </c>
      <c r="B27" s="30" t="s">
        <v>88</v>
      </c>
      <c r="C27" s="31">
        <f>[1]Pizza!$N$13</f>
        <v>2.635049276773588</v>
      </c>
      <c r="D27" s="32">
        <v>10.49</v>
      </c>
      <c r="E27" s="11"/>
      <c r="F27" s="9">
        <f t="shared" si="3"/>
        <v>0.251196308558016</v>
      </c>
      <c r="G27" s="14"/>
      <c r="H27" s="10">
        <f t="shared" si="4"/>
        <v>2.9809502207276313</v>
      </c>
      <c r="I27" s="13"/>
      <c r="J27" s="11">
        <f t="shared" si="2"/>
        <v>7.8549507232264126</v>
      </c>
    </row>
    <row r="28" spans="1:10" x14ac:dyDescent="0.35">
      <c r="A28" t="s">
        <v>84</v>
      </c>
      <c r="B28" s="26" t="s">
        <v>89</v>
      </c>
      <c r="C28" s="29">
        <f>[1]Pizza!$N$86</f>
        <v>2.7539127501755303</v>
      </c>
      <c r="D28" s="23">
        <v>13.49</v>
      </c>
      <c r="E28" s="11"/>
      <c r="F28" s="9">
        <f t="shared" si="3"/>
        <v>0.20414475538736324</v>
      </c>
      <c r="G28" s="14"/>
      <c r="H28" s="10">
        <f t="shared" si="4"/>
        <v>3.8984848917745012</v>
      </c>
      <c r="I28" s="13"/>
      <c r="J28" s="11">
        <f t="shared" si="2"/>
        <v>10.73608724982447</v>
      </c>
    </row>
    <row r="29" spans="1:10" x14ac:dyDescent="0.35">
      <c r="A29" t="s">
        <v>84</v>
      </c>
      <c r="B29" s="30" t="s">
        <v>90</v>
      </c>
      <c r="C29" s="31">
        <f>[1]Pizza!$N$98</f>
        <v>6.7996206176098877</v>
      </c>
      <c r="D29" s="32">
        <v>15.99</v>
      </c>
      <c r="E29" s="11"/>
      <c r="F29" s="6">
        <f t="shared" si="3"/>
        <v>0.42524206489117494</v>
      </c>
      <c r="G29" s="13"/>
      <c r="H29" s="7">
        <f t="shared" si="4"/>
        <v>1.3516017876921778</v>
      </c>
      <c r="I29" s="13"/>
      <c r="J29" s="8">
        <f t="shared" si="2"/>
        <v>9.1903793823901125</v>
      </c>
    </row>
    <row r="30" spans="1:10" x14ac:dyDescent="0.35">
      <c r="A30" t="s">
        <v>84</v>
      </c>
      <c r="B30" s="26" t="s">
        <v>91</v>
      </c>
      <c r="C30" s="29">
        <f>[1]Pizza!$N$113</f>
        <v>5.5845279144461157</v>
      </c>
      <c r="D30" s="23">
        <v>15.49</v>
      </c>
      <c r="E30" s="11"/>
      <c r="F30" s="9">
        <f t="shared" si="3"/>
        <v>0.36052472010626957</v>
      </c>
      <c r="G30" s="14"/>
      <c r="H30" s="10">
        <f t="shared" si="4"/>
        <v>1.7737349042396771</v>
      </c>
      <c r="I30" s="13"/>
      <c r="J30" s="11">
        <f t="shared" si="2"/>
        <v>9.9054720855538854</v>
      </c>
    </row>
    <row r="31" spans="1:10" x14ac:dyDescent="0.35">
      <c r="A31" t="s">
        <v>84</v>
      </c>
      <c r="B31" s="30" t="s">
        <v>92</v>
      </c>
      <c r="C31" s="31">
        <f>[1]Pizza!$N$129</f>
        <v>4.8752533608746864</v>
      </c>
      <c r="D31" s="32">
        <v>13.49</v>
      </c>
      <c r="E31" s="11"/>
      <c r="F31" s="9">
        <f t="shared" si="3"/>
        <v>0.36139758049478771</v>
      </c>
      <c r="G31" s="14"/>
      <c r="H31" s="10">
        <f t="shared" si="4"/>
        <v>1.7670356802912313</v>
      </c>
      <c r="I31" s="13"/>
      <c r="J31" s="11">
        <f t="shared" si="2"/>
        <v>8.6147466391253147</v>
      </c>
    </row>
    <row r="32" spans="1:10" x14ac:dyDescent="0.35">
      <c r="A32" t="s">
        <v>84</v>
      </c>
      <c r="B32" s="26" t="s">
        <v>93</v>
      </c>
      <c r="C32" s="29">
        <f>[1]Pizza!$N$145</f>
        <v>2.8401422781889369</v>
      </c>
      <c r="D32" s="23">
        <v>15.49</v>
      </c>
      <c r="E32" s="11"/>
      <c r="F32" s="9">
        <f t="shared" si="3"/>
        <v>0.18335327812711019</v>
      </c>
      <c r="G32" s="14"/>
      <c r="H32" s="10">
        <f t="shared" si="4"/>
        <v>4.4539521202710493</v>
      </c>
      <c r="I32" s="13"/>
      <c r="J32" s="11">
        <f t="shared" si="2"/>
        <v>12.649857721811063</v>
      </c>
    </row>
    <row r="33" spans="1:10" x14ac:dyDescent="0.35">
      <c r="A33" t="s">
        <v>84</v>
      </c>
      <c r="B33" s="30" t="s">
        <v>94</v>
      </c>
      <c r="C33" s="31">
        <f>[1]Pizza!$N$162</f>
        <v>2.068643026773588</v>
      </c>
      <c r="D33" s="32">
        <v>15.59</v>
      </c>
      <c r="E33" s="11"/>
      <c r="F33" s="9">
        <f t="shared" si="3"/>
        <v>0.13269038016507942</v>
      </c>
      <c r="G33" s="14"/>
      <c r="H33" s="10">
        <f t="shared" si="4"/>
        <v>6.5363413591543349</v>
      </c>
      <c r="I33" s="13"/>
      <c r="J33" s="11">
        <f t="shared" si="2"/>
        <v>13.521356973226412</v>
      </c>
    </row>
    <row r="34" spans="1:10" x14ac:dyDescent="0.35">
      <c r="A34" t="s">
        <v>84</v>
      </c>
      <c r="B34" s="26" t="s">
        <v>95</v>
      </c>
      <c r="C34" s="29">
        <f>[1]Pizza!$N$177</f>
        <v>3.2584086517735882</v>
      </c>
      <c r="D34" s="23">
        <v>13.49</v>
      </c>
      <c r="E34" s="11"/>
      <c r="F34" s="9">
        <f t="shared" si="3"/>
        <v>0.24154252422339423</v>
      </c>
      <c r="G34" s="14"/>
      <c r="H34" s="10">
        <f t="shared" si="4"/>
        <v>3.1400577526263449</v>
      </c>
      <c r="I34" s="13"/>
      <c r="J34" s="11">
        <f t="shared" si="2"/>
        <v>10.231591348226413</v>
      </c>
    </row>
    <row r="35" spans="1:10" x14ac:dyDescent="0.35">
      <c r="A35" t="s">
        <v>84</v>
      </c>
      <c r="B35" s="30" t="s">
        <v>96</v>
      </c>
      <c r="C35" s="31">
        <f>[1]Pizza!$N$190</f>
        <v>1.8283557365782823</v>
      </c>
      <c r="D35" s="32">
        <v>13.49</v>
      </c>
      <c r="E35" s="11"/>
      <c r="F35" s="9">
        <f t="shared" si="3"/>
        <v>0.13553415393463916</v>
      </c>
      <c r="G35" s="14"/>
      <c r="H35" s="10">
        <f t="shared" si="4"/>
        <v>6.3782140587401033</v>
      </c>
      <c r="I35" s="13"/>
      <c r="J35" s="11">
        <f t="shared" si="2"/>
        <v>11.661644263421717</v>
      </c>
    </row>
    <row r="36" spans="1:10" x14ac:dyDescent="0.35">
      <c r="A36" t="s">
        <v>84</v>
      </c>
      <c r="B36" s="26" t="s">
        <v>97</v>
      </c>
      <c r="C36" s="29">
        <f>[1]Pizza!$N$203</f>
        <v>4.1464651115782818</v>
      </c>
      <c r="D36" s="23">
        <v>16.989999999999998</v>
      </c>
      <c r="E36" s="11"/>
      <c r="F36" s="9">
        <f t="shared" si="3"/>
        <v>0.24405327319471937</v>
      </c>
      <c r="G36" s="14"/>
      <c r="H36" s="10">
        <f t="shared" si="4"/>
        <v>3.097466044645687</v>
      </c>
      <c r="I36" s="13"/>
      <c r="J36" s="11">
        <f t="shared" si="2"/>
        <v>12.843534888421717</v>
      </c>
    </row>
    <row r="37" spans="1:10" x14ac:dyDescent="0.35">
      <c r="A37" t="s">
        <v>84</v>
      </c>
      <c r="B37" s="30" t="s">
        <v>98</v>
      </c>
      <c r="C37" s="31">
        <f>[1]Pizza!$N$217</f>
        <v>3.6857776115782821</v>
      </c>
      <c r="D37" s="32">
        <v>15.49</v>
      </c>
      <c r="E37" s="11"/>
      <c r="F37" s="9">
        <f t="shared" si="3"/>
        <v>0.23794561727425964</v>
      </c>
      <c r="G37" s="14"/>
      <c r="H37" s="10">
        <f t="shared" si="4"/>
        <v>3.2026409708878356</v>
      </c>
      <c r="I37" s="13"/>
      <c r="J37" s="11">
        <f t="shared" si="2"/>
        <v>11.804222388421717</v>
      </c>
    </row>
    <row r="38" spans="1:10" x14ac:dyDescent="0.35">
      <c r="A38" t="s">
        <v>84</v>
      </c>
      <c r="B38" s="26" t="s">
        <v>99</v>
      </c>
      <c r="C38" s="29">
        <f>[1]Pizza!$N$229</f>
        <v>6.1232776115782821</v>
      </c>
      <c r="D38" s="23">
        <v>15.49</v>
      </c>
      <c r="E38" s="11"/>
      <c r="F38" s="9">
        <f t="shared" si="3"/>
        <v>0.39530520410447267</v>
      </c>
      <c r="G38" s="14"/>
      <c r="H38" s="10">
        <f t="shared" si="4"/>
        <v>1.5296909568023707</v>
      </c>
      <c r="I38" s="13"/>
      <c r="J38" s="11">
        <f t="shared" si="2"/>
        <v>9.3667223884217172</v>
      </c>
    </row>
    <row r="39" spans="1:10" x14ac:dyDescent="0.35">
      <c r="A39" t="s">
        <v>84</v>
      </c>
      <c r="B39" s="30" t="s">
        <v>100</v>
      </c>
      <c r="C39" s="31">
        <f>[1]Pizza!$N$241</f>
        <v>3.6398401115782821</v>
      </c>
      <c r="D39" s="32">
        <v>13.49</v>
      </c>
      <c r="E39" s="11"/>
      <c r="F39" s="9">
        <f t="shared" si="3"/>
        <v>0.26981765096947979</v>
      </c>
      <c r="G39" s="14"/>
      <c r="H39" s="10">
        <f t="shared" si="4"/>
        <v>2.7062067526231419</v>
      </c>
      <c r="I39" s="13"/>
      <c r="J39" s="11">
        <f t="shared" si="2"/>
        <v>9.8501598884217181</v>
      </c>
    </row>
    <row r="40" spans="1:10" x14ac:dyDescent="0.35">
      <c r="A40" t="s">
        <v>85</v>
      </c>
      <c r="B40" s="26" t="s">
        <v>101</v>
      </c>
      <c r="C40" s="29">
        <f>[1]Pizza!$U$3</f>
        <v>2.8177883131523309</v>
      </c>
      <c r="D40" s="23">
        <v>11.99</v>
      </c>
      <c r="E40" s="11"/>
      <c r="F40" s="9">
        <f t="shared" si="3"/>
        <v>0.23501153570911851</v>
      </c>
      <c r="G40" s="14"/>
      <c r="H40" s="10">
        <f t="shared" si="4"/>
        <v>3.2551102735558173</v>
      </c>
      <c r="I40" s="13"/>
      <c r="J40" s="11">
        <f t="shared" si="2"/>
        <v>9.1722116868476693</v>
      </c>
    </row>
    <row r="41" spans="1:10" x14ac:dyDescent="0.35">
      <c r="A41" t="s">
        <v>85</v>
      </c>
      <c r="B41" s="26" t="s">
        <v>86</v>
      </c>
      <c r="C41" s="29">
        <f>MAX([1]Pizza!$U$28:$U$52)</f>
        <v>3.8642499999999997</v>
      </c>
      <c r="D41" s="23">
        <v>2.4900000000000002</v>
      </c>
      <c r="E41" s="11"/>
      <c r="F41" s="9"/>
      <c r="G41" s="14"/>
      <c r="H41" s="10"/>
      <c r="I41" s="13"/>
      <c r="J41" s="11">
        <f t="shared" si="2"/>
        <v>-1.3742499999999995</v>
      </c>
    </row>
    <row r="42" spans="1:10" x14ac:dyDescent="0.35">
      <c r="A42" t="s">
        <v>85</v>
      </c>
      <c r="B42" s="30" t="s">
        <v>87</v>
      </c>
      <c r="C42" s="31">
        <f>AVERAGE([1]Pizza!$U$28:$U$52)</f>
        <v>1.0127153798397286</v>
      </c>
      <c r="D42" s="32">
        <v>2.4900000000000002</v>
      </c>
      <c r="E42" s="11"/>
      <c r="F42" s="9">
        <f t="shared" si="3"/>
        <v>0.40671300395169818</v>
      </c>
      <c r="G42" s="14"/>
      <c r="H42" s="10">
        <f t="shared" si="4"/>
        <v>1.4587362348482014</v>
      </c>
      <c r="I42" s="13"/>
      <c r="J42" s="11">
        <f t="shared" si="2"/>
        <v>1.4772846201602716</v>
      </c>
    </row>
    <row r="43" spans="1:10" x14ac:dyDescent="0.35">
      <c r="A43" t="s">
        <v>85</v>
      </c>
      <c r="B43" s="26" t="s">
        <v>88</v>
      </c>
      <c r="C43" s="29">
        <f>[1]Pizza!$U$13</f>
        <v>3.6563974253596134</v>
      </c>
      <c r="D43" s="23">
        <v>12.49</v>
      </c>
      <c r="E43" s="11"/>
      <c r="F43" s="6">
        <f t="shared" si="3"/>
        <v>0.29274599082142622</v>
      </c>
      <c r="G43" s="13"/>
      <c r="H43" s="7">
        <f t="shared" si="4"/>
        <v>2.4159306407376069</v>
      </c>
      <c r="I43" s="13"/>
      <c r="J43" s="8">
        <f t="shared" si="2"/>
        <v>8.8336025746403877</v>
      </c>
    </row>
    <row r="44" spans="1:10" x14ac:dyDescent="0.35">
      <c r="A44" t="s">
        <v>85</v>
      </c>
      <c r="B44" s="30" t="s">
        <v>89</v>
      </c>
      <c r="C44" s="31">
        <f>[1]Pizza!$U$86</f>
        <v>3.9089900115707352</v>
      </c>
      <c r="D44" s="32">
        <v>16.489999999999998</v>
      </c>
      <c r="E44" s="11"/>
      <c r="F44" s="9">
        <f t="shared" si="3"/>
        <v>0.2370521535215728</v>
      </c>
      <c r="G44" s="14"/>
      <c r="H44" s="10">
        <f t="shared" si="4"/>
        <v>3.2184809762084505</v>
      </c>
      <c r="I44" s="13"/>
      <c r="J44" s="11">
        <f t="shared" si="2"/>
        <v>12.581009988429264</v>
      </c>
    </row>
    <row r="45" spans="1:10" x14ac:dyDescent="0.35">
      <c r="A45" t="s">
        <v>85</v>
      </c>
      <c r="B45" s="26" t="s">
        <v>90</v>
      </c>
      <c r="C45" s="29">
        <f>[1]Pizza!$U$98</f>
        <v>9.0380562561468363</v>
      </c>
      <c r="D45" s="23">
        <v>17.989999999999998</v>
      </c>
      <c r="E45" s="11"/>
      <c r="F45" s="9">
        <f t="shared" si="3"/>
        <v>0.50239334386586088</v>
      </c>
      <c r="G45" s="14"/>
      <c r="H45" s="10">
        <f t="shared" si="4"/>
        <v>0.99047223099157988</v>
      </c>
      <c r="I45" s="13"/>
      <c r="J45" s="11">
        <f t="shared" si="2"/>
        <v>8.9519437438531622</v>
      </c>
    </row>
    <row r="46" spans="1:10" x14ac:dyDescent="0.35">
      <c r="A46" t="s">
        <v>85</v>
      </c>
      <c r="B46" s="30" t="s">
        <v>91</v>
      </c>
      <c r="C46" s="31">
        <f>[1]Pizza!$U$113</f>
        <v>7.9344361026108565</v>
      </c>
      <c r="D46" s="32">
        <v>17.489999999999998</v>
      </c>
      <c r="E46" s="11"/>
      <c r="F46" s="9">
        <f t="shared" si="3"/>
        <v>0.45365558048089522</v>
      </c>
      <c r="G46" s="14"/>
      <c r="H46" s="10">
        <f t="shared" si="4"/>
        <v>1.2043154389062187</v>
      </c>
      <c r="I46" s="13"/>
      <c r="J46" s="11">
        <f t="shared" si="2"/>
        <v>9.5555638973891419</v>
      </c>
    </row>
    <row r="47" spans="1:10" x14ac:dyDescent="0.35">
      <c r="A47" t="s">
        <v>85</v>
      </c>
      <c r="B47" s="26" t="s">
        <v>92</v>
      </c>
      <c r="C47" s="29">
        <f>[1]Pizza!$U$129</f>
        <v>7.2719619751757909</v>
      </c>
      <c r="D47" s="23">
        <v>16.489999999999998</v>
      </c>
      <c r="E47" s="11"/>
      <c r="F47" s="9">
        <f t="shared" si="3"/>
        <v>0.44099223621442035</v>
      </c>
      <c r="G47" s="14"/>
      <c r="H47" s="10">
        <f t="shared" si="4"/>
        <v>1.2676136173829997</v>
      </c>
      <c r="I47" s="13"/>
      <c r="J47" s="11">
        <f t="shared" si="2"/>
        <v>9.2180380248242066</v>
      </c>
    </row>
    <row r="48" spans="1:10" x14ac:dyDescent="0.35">
      <c r="A48" t="s">
        <v>85</v>
      </c>
      <c r="B48" s="30" t="s">
        <v>93</v>
      </c>
      <c r="C48" s="31">
        <f>[1]Pizza!$U$145</f>
        <v>3.7441466767749629</v>
      </c>
      <c r="D48" s="32">
        <v>17.489999999999998</v>
      </c>
      <c r="E48" s="11"/>
      <c r="F48" s="9">
        <f t="shared" si="3"/>
        <v>0.21407356642509795</v>
      </c>
      <c r="G48" s="14"/>
      <c r="H48" s="10">
        <f t="shared" si="4"/>
        <v>3.6712913541798224</v>
      </c>
      <c r="I48" s="13"/>
      <c r="J48" s="11">
        <f t="shared" si="2"/>
        <v>13.745853323225035</v>
      </c>
    </row>
    <row r="49" spans="1:10" x14ac:dyDescent="0.35">
      <c r="A49" t="s">
        <v>85</v>
      </c>
      <c r="B49" s="26" t="s">
        <v>94</v>
      </c>
      <c r="C49" s="29">
        <f>[1]Pizza!$U$162</f>
        <v>2.8751474253596134</v>
      </c>
      <c r="D49" s="23">
        <v>17.489999999999998</v>
      </c>
      <c r="E49" s="11"/>
      <c r="F49" s="9">
        <f t="shared" si="3"/>
        <v>0.16438807463462629</v>
      </c>
      <c r="G49" s="14"/>
      <c r="H49" s="10">
        <f t="shared" si="4"/>
        <v>5.0831663259188913</v>
      </c>
      <c r="I49" s="13"/>
      <c r="J49" s="11">
        <f t="shared" si="2"/>
        <v>14.614852574640384</v>
      </c>
    </row>
    <row r="50" spans="1:10" x14ac:dyDescent="0.35">
      <c r="A50" t="s">
        <v>85</v>
      </c>
      <c r="B50" s="30" t="s">
        <v>95</v>
      </c>
      <c r="C50" s="31">
        <f>[1]Pizza!$U$177</f>
        <v>4.4726864878596135</v>
      </c>
      <c r="D50" s="32">
        <v>16.489999999999998</v>
      </c>
      <c r="E50" s="11"/>
      <c r="F50" s="9">
        <f t="shared" si="3"/>
        <v>0.27123629398784804</v>
      </c>
      <c r="G50" s="14"/>
      <c r="H50" s="10">
        <f t="shared" si="4"/>
        <v>2.686822236425344</v>
      </c>
      <c r="I50" s="13"/>
      <c r="J50" s="11">
        <f t="shared" si="2"/>
        <v>12.017313512140385</v>
      </c>
    </row>
    <row r="51" spans="1:10" x14ac:dyDescent="0.35">
      <c r="A51" t="s">
        <v>85</v>
      </c>
      <c r="B51" s="26" t="s">
        <v>96</v>
      </c>
      <c r="C51" s="29">
        <f>[1]Pizza!$U$190</f>
        <v>2.5547643717658723</v>
      </c>
      <c r="D51" s="23">
        <v>16.489999999999998</v>
      </c>
      <c r="E51" s="11"/>
      <c r="F51" s="9">
        <f t="shared" si="3"/>
        <v>0.15492810016773029</v>
      </c>
      <c r="G51" s="14"/>
      <c r="H51" s="10">
        <f t="shared" si="4"/>
        <v>5.4546070010370418</v>
      </c>
      <c r="I51" s="13"/>
      <c r="J51" s="11">
        <f t="shared" si="2"/>
        <v>13.935235628234127</v>
      </c>
    </row>
    <row r="52" spans="1:10" x14ac:dyDescent="0.35">
      <c r="A52" t="s">
        <v>85</v>
      </c>
      <c r="B52" s="30" t="s">
        <v>97</v>
      </c>
      <c r="C52" s="31">
        <f>[1]Pizza!$U$203</f>
        <v>5.478623746765872</v>
      </c>
      <c r="D52" s="32">
        <v>17.989999999999998</v>
      </c>
      <c r="E52" s="11"/>
      <c r="F52" s="9">
        <f t="shared" si="3"/>
        <v>0.30453717324990953</v>
      </c>
      <c r="G52" s="14"/>
      <c r="H52" s="10">
        <f t="shared" si="4"/>
        <v>2.2836713801745945</v>
      </c>
      <c r="I52" s="13"/>
      <c r="J52" s="11">
        <f t="shared" si="2"/>
        <v>12.511376253234125</v>
      </c>
    </row>
    <row r="53" spans="1:10" x14ac:dyDescent="0.35">
      <c r="A53" t="s">
        <v>85</v>
      </c>
      <c r="B53" s="26" t="s">
        <v>98</v>
      </c>
      <c r="C53" s="29">
        <f>[1]Pizza!$U$217</f>
        <v>5.0186315592658728</v>
      </c>
      <c r="D53" s="23">
        <v>17.489999999999998</v>
      </c>
      <c r="E53" s="11"/>
      <c r="F53" s="9">
        <f t="shared" si="3"/>
        <v>0.2869429136229773</v>
      </c>
      <c r="G53" s="14"/>
      <c r="H53" s="10">
        <f t="shared" si="4"/>
        <v>2.485013751947641</v>
      </c>
      <c r="I53" s="13"/>
      <c r="J53" s="11">
        <f t="shared" si="2"/>
        <v>12.471368440734125</v>
      </c>
    </row>
    <row r="54" spans="1:10" x14ac:dyDescent="0.35">
      <c r="A54" t="s">
        <v>85</v>
      </c>
      <c r="B54" s="30" t="s">
        <v>99</v>
      </c>
      <c r="C54" s="31">
        <f>[1]Pizza!$U$229</f>
        <v>8.2686315592658719</v>
      </c>
      <c r="D54" s="32">
        <v>17.489999999999998</v>
      </c>
      <c r="E54" s="11"/>
      <c r="F54" s="9">
        <f t="shared" si="3"/>
        <v>0.47276338246231403</v>
      </c>
      <c r="G54" s="14"/>
      <c r="H54" s="10">
        <f t="shared" si="4"/>
        <v>1.1152230420039229</v>
      </c>
      <c r="I54" s="13"/>
      <c r="J54" s="11">
        <f t="shared" si="2"/>
        <v>9.2213684407341265</v>
      </c>
    </row>
    <row r="55" spans="1:10" x14ac:dyDescent="0.35">
      <c r="A55" t="s">
        <v>85</v>
      </c>
      <c r="B55" s="26" t="s">
        <v>100</v>
      </c>
      <c r="C55" s="29">
        <f>[1]Pizza!$U$241</f>
        <v>5.0251159342658722</v>
      </c>
      <c r="D55" s="23">
        <v>16.489999999999998</v>
      </c>
      <c r="E55" s="11"/>
      <c r="F55" s="9">
        <f t="shared" si="3"/>
        <v>0.30473717005857326</v>
      </c>
      <c r="G55" s="14"/>
      <c r="H55" s="10">
        <f t="shared" si="4"/>
        <v>2.2815163303111037</v>
      </c>
      <c r="I55" s="13"/>
      <c r="J55" s="11">
        <f t="shared" si="2"/>
        <v>11.464884065734125</v>
      </c>
    </row>
    <row r="56" spans="1:10" x14ac:dyDescent="0.35">
      <c r="B56" s="36"/>
      <c r="C56" s="39"/>
      <c r="D56" s="38"/>
    </row>
    <row r="57" spans="1:10" x14ac:dyDescent="0.35">
      <c r="B57" s="36"/>
      <c r="C57" s="39"/>
      <c r="D57" s="38"/>
    </row>
    <row r="58" spans="1:10" x14ac:dyDescent="0.35">
      <c r="B58" s="36"/>
      <c r="C58" s="39"/>
      <c r="D58" s="38"/>
    </row>
    <row r="59" spans="1:10" x14ac:dyDescent="0.35">
      <c r="B59" s="36"/>
      <c r="C59" s="39"/>
      <c r="D59" s="38"/>
    </row>
    <row r="60" spans="1:10" x14ac:dyDescent="0.35">
      <c r="B60" s="36"/>
      <c r="C60" s="39"/>
      <c r="D60" s="38"/>
    </row>
    <row r="61" spans="1:10" x14ac:dyDescent="0.35">
      <c r="B61" s="36"/>
      <c r="C61" s="39"/>
      <c r="D61" s="38"/>
    </row>
    <row r="62" spans="1:10" x14ac:dyDescent="0.35">
      <c r="B62" s="36"/>
      <c r="C62" s="39"/>
      <c r="D62" s="38"/>
    </row>
    <row r="63" spans="1:10" x14ac:dyDescent="0.35">
      <c r="B63" s="36"/>
      <c r="C63" s="39"/>
      <c r="D63" s="38"/>
    </row>
  </sheetData>
  <conditionalFormatting sqref="H42:H55 H26:H40 H10:H24 H2:H3 H5:H8">
    <cfRule type="iconSet" priority="1">
      <iconSet iconSet="3Symbols2">
        <cfvo type="percent" val="0"/>
        <cfvo type="num" val="1"/>
        <cfvo type="num" val="2"/>
      </iconSet>
    </cfRule>
    <cfRule type="cellIs" dxfId="14" priority="4" operator="lessThan">
      <formula>1</formula>
    </cfRule>
    <cfRule type="cellIs" dxfId="13" priority="5" operator="lessThan">
      <formula>2</formula>
    </cfRule>
    <cfRule type="cellIs" dxfId="12" priority="6" operator="lessThan">
      <formula>3</formula>
    </cfRule>
  </conditionalFormatting>
  <conditionalFormatting sqref="J2:J55">
    <cfRule type="colorScale" priority="92">
      <colorScale>
        <cfvo type="min"/>
        <cfvo type="max"/>
        <color rgb="FFFCFCFF"/>
        <color rgb="FF63BE7B"/>
      </colorScale>
    </cfRule>
  </conditionalFormatting>
  <conditionalFormatting sqref="F2:F55">
    <cfRule type="dataBar" priority="94">
      <dataBar>
        <cfvo type="percent" val="0"/>
        <cfvo type="percent" val="100"/>
        <color theme="4" tint="0.39997558519241921"/>
      </dataBar>
      <extLst>
        <ext xmlns:x14="http://schemas.microsoft.com/office/spreadsheetml/2009/9/main" uri="{B025F937-C7B1-47D3-B67F-A62EFF666E3E}">
          <x14:id>{AD48351A-924F-43D5-B102-4EF365E76B0A}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D48351A-924F-43D5-B102-4EF365E76B0A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F2:F55</xm:sqref>
        </x14:conditionalFormatting>
        <x14:conditionalFormatting xmlns:xm="http://schemas.microsoft.com/office/excel/2006/main">
          <x14:cfRule type="iconSet" priority="96" id="{A6CCDAD8-1B30-4876-A990-2FF9910E86D4}">
            <x14:iconSet custom="1">
              <x14:cfvo type="percent">
                <xm:f>0</xm:f>
              </x14:cfvo>
              <x14:cfvo type="num">
                <xm:f>0.33</xm:f>
              </x14:cfvo>
              <x14:cfvo type="num">
                <xm:f>0.5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F2:F55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61C51-69AD-4BA5-A769-127DC8992690}">
  <dimension ref="A1:J65"/>
  <sheetViews>
    <sheetView tabSelected="1" workbookViewId="0">
      <selection activeCell="B2" sqref="B2"/>
    </sheetView>
  </sheetViews>
  <sheetFormatPr defaultRowHeight="14.5" x14ac:dyDescent="0.35"/>
  <cols>
    <col min="2" max="2" width="27.7265625" style="2" bestFit="1" customWidth="1"/>
    <col min="3" max="3" width="8.7265625" style="48"/>
    <col min="4" max="4" width="10.1796875" style="20" bestFit="1" customWidth="1"/>
    <col min="5" max="5" width="4.08984375" style="2" customWidth="1"/>
    <col min="6" max="6" width="8.36328125" style="2" bestFit="1" customWidth="1"/>
    <col min="7" max="7" width="4.08984375" style="2" customWidth="1"/>
    <col min="8" max="8" width="10.26953125" style="2" bestFit="1" customWidth="1"/>
    <col min="9" max="9" width="4.08984375" style="2" customWidth="1"/>
    <col min="10" max="10" width="8.7265625" style="2"/>
  </cols>
  <sheetData>
    <row r="1" spans="1:10" ht="19" thickBot="1" x14ac:dyDescent="0.5">
      <c r="A1" s="3" t="s">
        <v>116</v>
      </c>
      <c r="B1" s="24" t="s">
        <v>0</v>
      </c>
      <c r="C1" s="47" t="s">
        <v>1</v>
      </c>
      <c r="D1" s="21" t="s">
        <v>2</v>
      </c>
      <c r="E1" s="3"/>
      <c r="F1" s="4" t="s">
        <v>113</v>
      </c>
      <c r="G1" s="12"/>
      <c r="H1" s="5" t="s">
        <v>114</v>
      </c>
      <c r="I1" s="3"/>
      <c r="J1" s="3" t="s">
        <v>115</v>
      </c>
    </row>
    <row r="2" spans="1:10" x14ac:dyDescent="0.35">
      <c r="A2" t="s">
        <v>83</v>
      </c>
      <c r="B2" s="25" t="s">
        <v>102</v>
      </c>
      <c r="C2" s="28">
        <f>[1]Stromboli!$G$4</f>
        <v>2.4985176547066357</v>
      </c>
      <c r="D2" s="22">
        <v>6.75</v>
      </c>
      <c r="E2" s="8"/>
      <c r="F2" s="6">
        <f>C2/D2</f>
        <v>0.3701507636602423</v>
      </c>
      <c r="G2" s="13"/>
      <c r="H2" s="7">
        <f>(D2/C2)-1</f>
        <v>1.7016018827341659</v>
      </c>
      <c r="I2" s="13"/>
      <c r="J2" s="8">
        <f>D2-C2</f>
        <v>4.2514823452933648</v>
      </c>
    </row>
    <row r="3" spans="1:10" x14ac:dyDescent="0.35">
      <c r="A3" t="s">
        <v>83</v>
      </c>
      <c r="B3" s="26" t="s">
        <v>103</v>
      </c>
      <c r="C3" s="29">
        <f>[1]Stromboli!$G$16</f>
        <v>3.5786781972890536</v>
      </c>
      <c r="D3" s="23">
        <v>6.75</v>
      </c>
      <c r="E3" s="11"/>
      <c r="F3" s="9">
        <f t="shared" ref="F3" si="0">C3/D3</f>
        <v>0.5301745477465265</v>
      </c>
      <c r="G3" s="14"/>
      <c r="H3" s="10">
        <f t="shared" ref="H3" si="1">(D3/C3)-1</f>
        <v>0.8861712699156099</v>
      </c>
      <c r="I3" s="13"/>
      <c r="J3" s="11">
        <f t="shared" ref="J3:J23" si="2">D3-C3</f>
        <v>3.1713218027109464</v>
      </c>
    </row>
    <row r="4" spans="1:10" x14ac:dyDescent="0.35">
      <c r="A4" t="s">
        <v>83</v>
      </c>
      <c r="B4" s="26" t="s">
        <v>112</v>
      </c>
      <c r="C4" s="29">
        <f>[1]Stromboli!$G$28</f>
        <v>2.4401941888579688</v>
      </c>
      <c r="D4" s="23">
        <v>6.75</v>
      </c>
      <c r="E4" s="11"/>
      <c r="F4" s="9">
        <f t="shared" ref="F4:F23" si="3">C4/D4</f>
        <v>0.36151025020118055</v>
      </c>
      <c r="G4" s="14"/>
      <c r="H4" s="10">
        <f t="shared" ref="H4:H23" si="4">(D4/C4)-1</f>
        <v>1.7661732950683962</v>
      </c>
      <c r="I4" s="13"/>
      <c r="J4" s="11">
        <f t="shared" si="2"/>
        <v>4.3098058111420308</v>
      </c>
    </row>
    <row r="5" spans="1:10" x14ac:dyDescent="0.35">
      <c r="A5" t="s">
        <v>83</v>
      </c>
      <c r="B5" s="26" t="s">
        <v>104</v>
      </c>
      <c r="C5" s="29">
        <f>[1]Stromboli!$G$43</f>
        <v>3.8216697367475789</v>
      </c>
      <c r="D5" s="23">
        <v>7.99</v>
      </c>
      <c r="E5" s="11"/>
      <c r="F5" s="9">
        <f t="shared" si="3"/>
        <v>0.47830660034387718</v>
      </c>
      <c r="G5" s="14"/>
      <c r="H5" s="10">
        <f t="shared" si="4"/>
        <v>1.0907091795953741</v>
      </c>
      <c r="I5" s="13"/>
      <c r="J5" s="11">
        <f t="shared" si="2"/>
        <v>4.1683302632524217</v>
      </c>
    </row>
    <row r="6" spans="1:10" x14ac:dyDescent="0.35">
      <c r="A6" t="s">
        <v>83</v>
      </c>
      <c r="B6" s="26" t="s">
        <v>105</v>
      </c>
      <c r="C6" s="29">
        <f>[1]Stromboli!$G$59</f>
        <v>3.6736625722890537</v>
      </c>
      <c r="D6" s="23">
        <v>7.99</v>
      </c>
      <c r="E6" s="11"/>
      <c r="F6" s="9">
        <f t="shared" si="3"/>
        <v>0.4597825497232858</v>
      </c>
      <c r="G6" s="14"/>
      <c r="H6" s="10">
        <f t="shared" si="4"/>
        <v>1.1749411773061791</v>
      </c>
      <c r="I6" s="13"/>
      <c r="J6" s="11">
        <f t="shared" si="2"/>
        <v>4.3163374277109465</v>
      </c>
    </row>
    <row r="7" spans="1:10" x14ac:dyDescent="0.35">
      <c r="A7" t="s">
        <v>83</v>
      </c>
      <c r="B7" s="26" t="s">
        <v>106</v>
      </c>
      <c r="C7" s="29">
        <f>MAX([1]Stromboli!$U$8:$U$32)</f>
        <v>1.625</v>
      </c>
      <c r="D7" s="23">
        <v>0.75</v>
      </c>
      <c r="E7" s="11"/>
      <c r="F7" s="9">
        <f t="shared" si="3"/>
        <v>2.1666666666666665</v>
      </c>
      <c r="G7" s="14"/>
      <c r="H7" s="10">
        <f t="shared" si="4"/>
        <v>-0.53846153846153844</v>
      </c>
      <c r="I7" s="13"/>
      <c r="J7" s="11">
        <f t="shared" si="2"/>
        <v>-0.875</v>
      </c>
    </row>
    <row r="8" spans="1:10" x14ac:dyDescent="0.35">
      <c r="A8" t="s">
        <v>83</v>
      </c>
      <c r="B8" s="26" t="s">
        <v>107</v>
      </c>
      <c r="C8" s="29">
        <f>AVERAGE([1]Stromboli!$U$8:$U$32)</f>
        <v>0.37294001983011393</v>
      </c>
      <c r="D8" s="23">
        <v>0.75</v>
      </c>
      <c r="E8" s="11"/>
      <c r="F8" s="9">
        <f t="shared" si="3"/>
        <v>0.49725335977348523</v>
      </c>
      <c r="G8" s="14"/>
      <c r="H8" s="10">
        <f t="shared" si="4"/>
        <v>1.0110472465294791</v>
      </c>
      <c r="I8" s="13"/>
      <c r="J8" s="11">
        <f t="shared" si="2"/>
        <v>0.37705998016988607</v>
      </c>
    </row>
    <row r="9" spans="1:10" x14ac:dyDescent="0.35">
      <c r="A9" t="s">
        <v>85</v>
      </c>
      <c r="B9" s="26" t="s">
        <v>102</v>
      </c>
      <c r="C9" s="29">
        <f>[1]Stromboli!$N$4</f>
        <v>6.3834637383617645</v>
      </c>
      <c r="D9" s="23">
        <v>13.99</v>
      </c>
      <c r="E9" s="11"/>
      <c r="F9" s="9">
        <f t="shared" si="3"/>
        <v>0.45628761532249923</v>
      </c>
      <c r="G9" s="14"/>
      <c r="H9" s="10">
        <f t="shared" si="4"/>
        <v>1.1916001364472946</v>
      </c>
      <c r="I9" s="13"/>
      <c r="J9" s="11">
        <f t="shared" si="2"/>
        <v>7.6065362616382357</v>
      </c>
    </row>
    <row r="10" spans="1:10" x14ac:dyDescent="0.35">
      <c r="A10" t="s">
        <v>85</v>
      </c>
      <c r="B10" s="26" t="s">
        <v>103</v>
      </c>
      <c r="C10" s="29">
        <f>[1]Stromboli!$N$16</f>
        <v>7.6572377768233029</v>
      </c>
      <c r="D10" s="23">
        <v>13.99</v>
      </c>
      <c r="E10" s="11"/>
      <c r="F10" s="9">
        <f t="shared" si="3"/>
        <v>0.54733651013747697</v>
      </c>
      <c r="G10" s="14"/>
      <c r="H10" s="10">
        <f t="shared" si="4"/>
        <v>0.8270295905325693</v>
      </c>
      <c r="I10" s="13"/>
      <c r="J10" s="11">
        <f t="shared" si="2"/>
        <v>6.3327622231766973</v>
      </c>
    </row>
    <row r="11" spans="1:10" x14ac:dyDescent="0.35">
      <c r="A11" t="s">
        <v>85</v>
      </c>
      <c r="B11" s="26" t="s">
        <v>112</v>
      </c>
      <c r="C11" s="29">
        <f>[1]Stromboli!$N$28</f>
        <v>6.35325628855351</v>
      </c>
      <c r="D11" s="23">
        <v>13.99</v>
      </c>
      <c r="E11" s="11"/>
      <c r="F11" s="9">
        <f t="shared" si="3"/>
        <v>0.45412839803813509</v>
      </c>
      <c r="G11" s="14"/>
      <c r="H11" s="10">
        <f t="shared" si="4"/>
        <v>1.2020204072682232</v>
      </c>
      <c r="I11" s="13"/>
      <c r="J11" s="11">
        <f t="shared" si="2"/>
        <v>7.6367437114464902</v>
      </c>
    </row>
    <row r="12" spans="1:10" x14ac:dyDescent="0.35">
      <c r="A12" t="s">
        <v>85</v>
      </c>
      <c r="B12" s="26" t="s">
        <v>104</v>
      </c>
      <c r="C12" s="29">
        <f>[1]Stromboli!$N$43</f>
        <v>8.4346675152434862</v>
      </c>
      <c r="D12" s="23">
        <v>15.99</v>
      </c>
      <c r="E12" s="11"/>
      <c r="F12" s="9">
        <f t="shared" si="3"/>
        <v>0.52749640495581529</v>
      </c>
      <c r="G12" s="14"/>
      <c r="H12" s="10">
        <f t="shared" si="4"/>
        <v>0.8957475171489806</v>
      </c>
      <c r="I12" s="13"/>
      <c r="J12" s="11">
        <f t="shared" si="2"/>
        <v>7.555332484756514</v>
      </c>
    </row>
    <row r="13" spans="1:10" x14ac:dyDescent="0.35">
      <c r="A13" t="s">
        <v>85</v>
      </c>
      <c r="B13" s="26" t="s">
        <v>105</v>
      </c>
      <c r="C13" s="29">
        <f>[1]Stromboli!$N$59</f>
        <v>9.2297455893233025</v>
      </c>
      <c r="D13" s="23">
        <v>15.99</v>
      </c>
      <c r="E13" s="11"/>
      <c r="F13" s="9">
        <f t="shared" si="3"/>
        <v>0.5772198617462978</v>
      </c>
      <c r="G13" s="14"/>
      <c r="H13" s="10">
        <f t="shared" si="4"/>
        <v>0.73244211828511951</v>
      </c>
      <c r="I13" s="13"/>
      <c r="J13" s="11">
        <f t="shared" si="2"/>
        <v>6.7602544106766977</v>
      </c>
    </row>
    <row r="14" spans="1:10" x14ac:dyDescent="0.35">
      <c r="A14" t="s">
        <v>85</v>
      </c>
      <c r="B14" s="30" t="s">
        <v>106</v>
      </c>
      <c r="C14" s="31">
        <f>MAX([1]Stromboli!$U$38:$U$62)</f>
        <v>3.8642499999999997</v>
      </c>
      <c r="D14" s="32">
        <v>1.99</v>
      </c>
      <c r="E14" s="11"/>
      <c r="F14" s="9">
        <f t="shared" si="3"/>
        <v>1.9418341708542712</v>
      </c>
      <c r="G14" s="14"/>
      <c r="H14" s="10">
        <f t="shared" si="4"/>
        <v>-0.4850229669405447</v>
      </c>
      <c r="I14" s="13"/>
      <c r="J14" s="11">
        <f t="shared" si="2"/>
        <v>-1.8742499999999997</v>
      </c>
    </row>
    <row r="15" spans="1:10" x14ac:dyDescent="0.35">
      <c r="A15" t="s">
        <v>85</v>
      </c>
      <c r="B15" s="26" t="s">
        <v>107</v>
      </c>
      <c r="C15" s="29">
        <f>AVERAGE([1]Stromboli!$U$38:$U$62)</f>
        <v>0.98490826508092122</v>
      </c>
      <c r="D15" s="23">
        <v>1.99</v>
      </c>
      <c r="E15" s="11"/>
      <c r="F15" s="6">
        <f t="shared" si="3"/>
        <v>0.49492877642257349</v>
      </c>
      <c r="G15" s="13"/>
      <c r="H15" s="7">
        <f t="shared" si="4"/>
        <v>1.0204927408508437</v>
      </c>
      <c r="I15" s="13"/>
      <c r="J15" s="8">
        <f t="shared" si="2"/>
        <v>1.0050917349190787</v>
      </c>
    </row>
    <row r="16" spans="1:10" x14ac:dyDescent="0.35">
      <c r="A16" t="s">
        <v>83</v>
      </c>
      <c r="B16" s="30" t="s">
        <v>108</v>
      </c>
      <c r="C16" s="31">
        <f>[1]Stromboli!$G$78</f>
        <v>2.1997719472890536</v>
      </c>
      <c r="D16" s="32">
        <v>6.75</v>
      </c>
      <c r="E16" s="11"/>
      <c r="F16" s="9">
        <f t="shared" si="3"/>
        <v>0.32589214033911906</v>
      </c>
      <c r="G16" s="14"/>
      <c r="H16" s="10">
        <f t="shared" si="4"/>
        <v>2.0684998998730477</v>
      </c>
      <c r="I16" s="13"/>
      <c r="J16" s="11">
        <f t="shared" si="2"/>
        <v>4.5502280527109464</v>
      </c>
    </row>
    <row r="17" spans="1:10" x14ac:dyDescent="0.35">
      <c r="A17" t="s">
        <v>83</v>
      </c>
      <c r="B17" s="26" t="s">
        <v>109</v>
      </c>
      <c r="C17" s="29">
        <f>[1]Stromboli!$G$89</f>
        <v>2.6625123319044381</v>
      </c>
      <c r="D17" s="23">
        <v>6.75</v>
      </c>
      <c r="E17" s="11"/>
      <c r="F17" s="9">
        <f t="shared" si="3"/>
        <v>0.39444627139325011</v>
      </c>
      <c r="G17" s="14"/>
      <c r="H17" s="10">
        <f t="shared" si="4"/>
        <v>1.5351995253189568</v>
      </c>
      <c r="I17" s="13"/>
      <c r="J17" s="11">
        <f t="shared" si="2"/>
        <v>4.0874876680955623</v>
      </c>
    </row>
    <row r="18" spans="1:10" x14ac:dyDescent="0.35">
      <c r="A18" t="s">
        <v>83</v>
      </c>
      <c r="B18" s="30" t="s">
        <v>110</v>
      </c>
      <c r="C18" s="31">
        <f>[1]Stromboli!$G$101</f>
        <v>2.7722254388579683</v>
      </c>
      <c r="D18" s="32">
        <v>6.75</v>
      </c>
      <c r="E18" s="11"/>
      <c r="F18" s="9">
        <f t="shared" si="3"/>
        <v>0.41070006501599532</v>
      </c>
      <c r="G18" s="14"/>
      <c r="H18" s="10">
        <f t="shared" si="4"/>
        <v>1.4348669142797763</v>
      </c>
      <c r="I18" s="13"/>
      <c r="J18" s="11">
        <f t="shared" si="2"/>
        <v>3.9777745611420317</v>
      </c>
    </row>
    <row r="19" spans="1:10" x14ac:dyDescent="0.35">
      <c r="A19" t="s">
        <v>83</v>
      </c>
      <c r="B19" s="26" t="s">
        <v>111</v>
      </c>
      <c r="C19" s="29">
        <f>[1]Stromboli!$G$117</f>
        <v>3.0990063222890538</v>
      </c>
      <c r="D19" s="23">
        <v>7.99</v>
      </c>
      <c r="E19" s="11"/>
      <c r="F19" s="9">
        <f t="shared" si="3"/>
        <v>0.38786061605620198</v>
      </c>
      <c r="G19" s="14"/>
      <c r="H19" s="10">
        <f t="shared" si="4"/>
        <v>1.5782457888302264</v>
      </c>
      <c r="I19" s="13"/>
      <c r="J19" s="11">
        <f t="shared" si="2"/>
        <v>4.8909936777109468</v>
      </c>
    </row>
    <row r="20" spans="1:10" x14ac:dyDescent="0.35">
      <c r="A20" t="s">
        <v>85</v>
      </c>
      <c r="B20" s="30" t="s">
        <v>108</v>
      </c>
      <c r="C20" s="31">
        <f>[1]Stromboli!$N$78</f>
        <v>5.1833315268233031</v>
      </c>
      <c r="D20" s="32">
        <v>13.99</v>
      </c>
      <c r="E20" s="11"/>
      <c r="F20" s="9">
        <f t="shared" si="3"/>
        <v>0.37050261092375292</v>
      </c>
      <c r="G20" s="14"/>
      <c r="H20" s="10">
        <f t="shared" si="4"/>
        <v>1.6990363104507074</v>
      </c>
      <c r="I20" s="13"/>
      <c r="J20" s="11">
        <f t="shared" si="2"/>
        <v>8.8066684731766962</v>
      </c>
    </row>
    <row r="21" spans="1:10" x14ac:dyDescent="0.35">
      <c r="A21" t="s">
        <v>85</v>
      </c>
      <c r="B21" s="26" t="s">
        <v>109</v>
      </c>
      <c r="C21" s="29">
        <f>[1]Stromboli!$N$89</f>
        <v>6.3401824883617648</v>
      </c>
      <c r="D21" s="23">
        <v>13.99</v>
      </c>
      <c r="E21" s="11"/>
      <c r="F21" s="9">
        <f t="shared" si="3"/>
        <v>0.45319388765988311</v>
      </c>
      <c r="G21" s="14"/>
      <c r="H21" s="10">
        <f t="shared" si="4"/>
        <v>1.206561092788808</v>
      </c>
      <c r="I21" s="13"/>
      <c r="J21" s="11">
        <f t="shared" si="2"/>
        <v>7.6498175116382354</v>
      </c>
    </row>
    <row r="22" spans="1:10" x14ac:dyDescent="0.35">
      <c r="A22" t="s">
        <v>85</v>
      </c>
      <c r="B22" s="30" t="s">
        <v>110</v>
      </c>
      <c r="C22" s="31">
        <f>[1]Stromboli!$N$101</f>
        <v>7.34935003855351</v>
      </c>
      <c r="D22" s="32">
        <v>13.99</v>
      </c>
      <c r="E22" s="11"/>
      <c r="F22" s="9">
        <f t="shared" si="3"/>
        <v>0.52532880904599788</v>
      </c>
      <c r="G22" s="14"/>
      <c r="H22" s="10">
        <f t="shared" si="4"/>
        <v>0.90356969345734073</v>
      </c>
      <c r="I22" s="13"/>
      <c r="J22" s="11">
        <f t="shared" si="2"/>
        <v>6.6406499614464902</v>
      </c>
    </row>
    <row r="23" spans="1:10" x14ac:dyDescent="0.35">
      <c r="A23" t="s">
        <v>85</v>
      </c>
      <c r="B23" s="30" t="s">
        <v>111</v>
      </c>
      <c r="C23" s="31">
        <f>[1]Stromboli!$N$117</f>
        <v>7.3840893393233031</v>
      </c>
      <c r="D23" s="32">
        <v>15.99</v>
      </c>
      <c r="E23" s="33"/>
      <c r="F23" s="34">
        <f t="shared" si="3"/>
        <v>0.46179420508588515</v>
      </c>
      <c r="G23" s="45"/>
      <c r="H23" s="46">
        <f t="shared" si="4"/>
        <v>1.1654667576740567</v>
      </c>
      <c r="I23" s="42"/>
      <c r="J23" s="33">
        <f t="shared" si="2"/>
        <v>8.6059106606766971</v>
      </c>
    </row>
    <row r="24" spans="1:10" s="36" customFormat="1" x14ac:dyDescent="0.35">
      <c r="C24" s="39"/>
      <c r="D24" s="40"/>
    </row>
    <row r="25" spans="1:10" s="36" customFormat="1" x14ac:dyDescent="0.35">
      <c r="C25" s="39"/>
      <c r="D25" s="40"/>
    </row>
    <row r="26" spans="1:10" s="36" customFormat="1" x14ac:dyDescent="0.35">
      <c r="C26" s="39"/>
      <c r="D26" s="40"/>
    </row>
    <row r="27" spans="1:10" s="36" customFormat="1" x14ac:dyDescent="0.35">
      <c r="C27" s="39"/>
      <c r="D27" s="40"/>
    </row>
    <row r="28" spans="1:10" s="36" customFormat="1" x14ac:dyDescent="0.35">
      <c r="C28" s="39"/>
      <c r="D28" s="40"/>
    </row>
    <row r="29" spans="1:10" s="36" customFormat="1" x14ac:dyDescent="0.35">
      <c r="C29" s="39"/>
      <c r="D29" s="40"/>
    </row>
    <row r="30" spans="1:10" s="36" customFormat="1" x14ac:dyDescent="0.35">
      <c r="C30" s="39"/>
      <c r="D30" s="40"/>
    </row>
    <row r="31" spans="1:10" s="36" customFormat="1" x14ac:dyDescent="0.35">
      <c r="C31" s="39"/>
      <c r="D31" s="40"/>
    </row>
    <row r="32" spans="1:10" s="36" customFormat="1" x14ac:dyDescent="0.35">
      <c r="C32" s="39"/>
      <c r="D32" s="40"/>
    </row>
    <row r="33" spans="3:4" s="36" customFormat="1" x14ac:dyDescent="0.35">
      <c r="C33" s="39"/>
      <c r="D33" s="40"/>
    </row>
    <row r="34" spans="3:4" s="36" customFormat="1" x14ac:dyDescent="0.35">
      <c r="C34" s="39"/>
      <c r="D34" s="40"/>
    </row>
    <row r="35" spans="3:4" s="36" customFormat="1" x14ac:dyDescent="0.35">
      <c r="C35" s="39"/>
      <c r="D35" s="40"/>
    </row>
    <row r="36" spans="3:4" s="36" customFormat="1" x14ac:dyDescent="0.35">
      <c r="C36" s="39"/>
      <c r="D36" s="40"/>
    </row>
    <row r="37" spans="3:4" s="36" customFormat="1" x14ac:dyDescent="0.35">
      <c r="C37" s="39"/>
      <c r="D37" s="40"/>
    </row>
    <row r="38" spans="3:4" s="36" customFormat="1" x14ac:dyDescent="0.35">
      <c r="C38" s="39"/>
      <c r="D38" s="40"/>
    </row>
    <row r="39" spans="3:4" s="36" customFormat="1" x14ac:dyDescent="0.35">
      <c r="C39" s="39"/>
      <c r="D39" s="40"/>
    </row>
    <row r="40" spans="3:4" s="36" customFormat="1" x14ac:dyDescent="0.35">
      <c r="C40" s="39"/>
      <c r="D40" s="40"/>
    </row>
    <row r="41" spans="3:4" s="36" customFormat="1" x14ac:dyDescent="0.35">
      <c r="C41" s="39"/>
      <c r="D41" s="40"/>
    </row>
    <row r="42" spans="3:4" s="36" customFormat="1" x14ac:dyDescent="0.35">
      <c r="C42" s="39"/>
      <c r="D42" s="40"/>
    </row>
    <row r="43" spans="3:4" s="36" customFormat="1" x14ac:dyDescent="0.35">
      <c r="C43" s="39"/>
      <c r="D43" s="40"/>
    </row>
    <row r="44" spans="3:4" s="36" customFormat="1" x14ac:dyDescent="0.35">
      <c r="C44" s="39"/>
      <c r="D44" s="40"/>
    </row>
    <row r="45" spans="3:4" s="36" customFormat="1" x14ac:dyDescent="0.35">
      <c r="C45" s="39"/>
      <c r="D45" s="40"/>
    </row>
    <row r="46" spans="3:4" s="36" customFormat="1" x14ac:dyDescent="0.35">
      <c r="C46" s="39"/>
      <c r="D46" s="40"/>
    </row>
    <row r="47" spans="3:4" s="36" customFormat="1" x14ac:dyDescent="0.35">
      <c r="C47" s="39"/>
      <c r="D47" s="40"/>
    </row>
    <row r="48" spans="3:4" s="36" customFormat="1" x14ac:dyDescent="0.35">
      <c r="C48" s="39"/>
      <c r="D48" s="40"/>
    </row>
    <row r="49" spans="2:4" s="36" customFormat="1" x14ac:dyDescent="0.35">
      <c r="C49" s="39"/>
      <c r="D49" s="40"/>
    </row>
    <row r="50" spans="2:4" s="36" customFormat="1" x14ac:dyDescent="0.35">
      <c r="C50" s="39"/>
      <c r="D50" s="40"/>
    </row>
    <row r="51" spans="2:4" s="36" customFormat="1" x14ac:dyDescent="0.35">
      <c r="C51" s="39"/>
      <c r="D51" s="40"/>
    </row>
    <row r="52" spans="2:4" s="36" customFormat="1" x14ac:dyDescent="0.35">
      <c r="C52" s="39"/>
      <c r="D52" s="40"/>
    </row>
    <row r="53" spans="2:4" s="36" customFormat="1" x14ac:dyDescent="0.35">
      <c r="C53" s="39"/>
      <c r="D53" s="40"/>
    </row>
    <row r="54" spans="2:4" s="36" customFormat="1" x14ac:dyDescent="0.35">
      <c r="C54" s="39"/>
      <c r="D54" s="40"/>
    </row>
    <row r="55" spans="2:4" s="36" customFormat="1" x14ac:dyDescent="0.35">
      <c r="C55" s="39"/>
      <c r="D55" s="40"/>
    </row>
    <row r="56" spans="2:4" s="36" customFormat="1" x14ac:dyDescent="0.35">
      <c r="C56" s="39"/>
      <c r="D56" s="40"/>
    </row>
    <row r="57" spans="2:4" s="36" customFormat="1" x14ac:dyDescent="0.35">
      <c r="C57" s="39"/>
      <c r="D57" s="40"/>
    </row>
    <row r="58" spans="2:4" s="36" customFormat="1" x14ac:dyDescent="0.35">
      <c r="C58" s="39"/>
      <c r="D58" s="38"/>
    </row>
    <row r="59" spans="2:4" s="36" customFormat="1" x14ac:dyDescent="0.35">
      <c r="C59" s="39"/>
      <c r="D59" s="38"/>
    </row>
    <row r="60" spans="2:4" x14ac:dyDescent="0.35">
      <c r="B60" s="36"/>
      <c r="C60" s="39"/>
      <c r="D60" s="38"/>
    </row>
    <row r="61" spans="2:4" x14ac:dyDescent="0.35">
      <c r="B61" s="36"/>
      <c r="C61" s="39"/>
      <c r="D61" s="38"/>
    </row>
    <row r="62" spans="2:4" x14ac:dyDescent="0.35">
      <c r="B62" s="36"/>
      <c r="C62" s="39"/>
      <c r="D62" s="38"/>
    </row>
    <row r="63" spans="2:4" x14ac:dyDescent="0.35">
      <c r="B63" s="36"/>
      <c r="C63" s="39"/>
      <c r="D63" s="38"/>
    </row>
    <row r="64" spans="2:4" x14ac:dyDescent="0.35">
      <c r="B64" s="36"/>
      <c r="C64" s="39"/>
      <c r="D64" s="38"/>
    </row>
    <row r="65" spans="2:4" x14ac:dyDescent="0.35">
      <c r="B65" s="36"/>
      <c r="C65" s="39"/>
      <c r="D65" s="38"/>
    </row>
  </sheetData>
  <conditionalFormatting sqref="J2:J23">
    <cfRule type="colorScale" priority="110">
      <colorScale>
        <cfvo type="min"/>
        <cfvo type="max"/>
        <color rgb="FFFCFCFF"/>
        <color rgb="FF63BE7B"/>
      </colorScale>
    </cfRule>
  </conditionalFormatting>
  <conditionalFormatting sqref="H2:H23">
    <cfRule type="iconSet" priority="112">
      <iconSet iconSet="3Symbols2">
        <cfvo type="percent" val="0"/>
        <cfvo type="num" val="1"/>
        <cfvo type="num" val="2"/>
      </iconSet>
    </cfRule>
    <cfRule type="cellIs" dxfId="11" priority="113" operator="lessThan">
      <formula>1</formula>
    </cfRule>
    <cfRule type="cellIs" dxfId="10" priority="114" operator="lessThan">
      <formula>2</formula>
    </cfRule>
    <cfRule type="cellIs" dxfId="9" priority="115" operator="lessThan">
      <formula>3</formula>
    </cfRule>
  </conditionalFormatting>
  <conditionalFormatting sqref="F2:F23">
    <cfRule type="dataBar" priority="120">
      <dataBar>
        <cfvo type="percent" val="0"/>
        <cfvo type="percent" val="100"/>
        <color theme="4" tint="0.39997558519241921"/>
      </dataBar>
      <extLst>
        <ext xmlns:x14="http://schemas.microsoft.com/office/spreadsheetml/2009/9/main" uri="{B025F937-C7B1-47D3-B67F-A62EFF666E3E}">
          <x14:id>{8500B729-0679-41B9-A22E-D1993F21E844}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500B729-0679-41B9-A22E-D1993F21E844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F2:F23</xm:sqref>
        </x14:conditionalFormatting>
        <x14:conditionalFormatting xmlns:xm="http://schemas.microsoft.com/office/excel/2006/main">
          <x14:cfRule type="iconSet" priority="122" id="{841E9818-0EE4-4D61-9DDB-E839A0D197DC}">
            <x14:iconSet custom="1">
              <x14:cfvo type="percent">
                <xm:f>0</xm:f>
              </x14:cfvo>
              <x14:cfvo type="num">
                <xm:f>0.33</xm:f>
              </x14:cfvo>
              <x14:cfvo type="num">
                <xm:f>0.5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F2:F23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1B3AC-185B-4C16-A7C8-012062001555}">
  <dimension ref="A1:I67"/>
  <sheetViews>
    <sheetView workbookViewId="0">
      <selection activeCell="E21" sqref="E21"/>
    </sheetView>
  </sheetViews>
  <sheetFormatPr defaultRowHeight="14.5" x14ac:dyDescent="0.35"/>
  <cols>
    <col min="1" max="1" width="21.7265625" bestFit="1" customWidth="1"/>
    <col min="2" max="2" width="8.7265625" style="19"/>
    <col min="3" max="3" width="10.1796875" style="20" bestFit="1" customWidth="1"/>
    <col min="4" max="4" width="6.36328125" style="18" customWidth="1"/>
    <col min="5" max="5" width="8.7265625" style="2"/>
    <col min="6" max="6" width="3.6328125" style="2" customWidth="1"/>
    <col min="7" max="7" width="10.26953125" style="2" bestFit="1" customWidth="1"/>
    <col min="8" max="8" width="3.36328125" style="2" customWidth="1"/>
    <col min="9" max="9" width="8.7265625" style="2"/>
  </cols>
  <sheetData>
    <row r="1" spans="1:9" s="1" customFormat="1" ht="19" thickBot="1" x14ac:dyDescent="0.5">
      <c r="A1" s="24" t="s">
        <v>0</v>
      </c>
      <c r="B1" s="27" t="s">
        <v>1</v>
      </c>
      <c r="C1" s="21" t="s">
        <v>2</v>
      </c>
      <c r="D1" s="15"/>
      <c r="E1" s="4" t="s">
        <v>113</v>
      </c>
      <c r="F1" s="12"/>
      <c r="G1" s="5" t="s">
        <v>114</v>
      </c>
      <c r="H1" s="3"/>
      <c r="I1" s="3" t="s">
        <v>115</v>
      </c>
    </row>
    <row r="2" spans="1:9" x14ac:dyDescent="0.35">
      <c r="A2" s="25" t="s">
        <v>15</v>
      </c>
      <c r="B2" s="28">
        <f>[1]Salad!$G$4</f>
        <v>0.6543094496434938</v>
      </c>
      <c r="C2" s="22">
        <v>2.99</v>
      </c>
      <c r="D2" s="16"/>
      <c r="E2" s="6">
        <f>B2/C2</f>
        <v>0.2188325918540113</v>
      </c>
      <c r="F2" s="13"/>
      <c r="G2" s="7">
        <f>(C2/B2)-1</f>
        <v>3.569703221662361</v>
      </c>
      <c r="H2" s="13"/>
      <c r="I2" s="8">
        <f>C2-B2</f>
        <v>2.3356905503565066</v>
      </c>
    </row>
    <row r="3" spans="1:9" x14ac:dyDescent="0.35">
      <c r="A3" s="26" t="s">
        <v>17</v>
      </c>
      <c r="B3" s="29">
        <f>[1]Salad!$N$69</f>
        <v>0.98649499651849382</v>
      </c>
      <c r="C3" s="23">
        <v>4.49</v>
      </c>
      <c r="D3" s="17"/>
      <c r="E3" s="9">
        <f t="shared" ref="E3:E6" si="0">B3/C3</f>
        <v>0.21970935334487612</v>
      </c>
      <c r="F3" s="14"/>
      <c r="G3" s="10">
        <f t="shared" ref="G3:G6" si="1">(C3/B3)-1</f>
        <v>3.5514675855893465</v>
      </c>
      <c r="H3" s="13"/>
      <c r="I3" s="11">
        <f t="shared" ref="I3:I17" si="2">C3-B3</f>
        <v>3.5035050034815063</v>
      </c>
    </row>
    <row r="4" spans="1:9" x14ac:dyDescent="0.35">
      <c r="A4" s="26" t="s">
        <v>18</v>
      </c>
      <c r="B4" s="29">
        <f>[1]Salad!$N$4</f>
        <v>2.112789733748031</v>
      </c>
      <c r="C4" s="23">
        <v>5.49</v>
      </c>
      <c r="D4" s="17"/>
      <c r="E4" s="9">
        <f t="shared" si="0"/>
        <v>0.38484330305064318</v>
      </c>
      <c r="F4" s="14"/>
      <c r="G4" s="10">
        <f t="shared" si="1"/>
        <v>1.5984601838541175</v>
      </c>
      <c r="H4" s="13"/>
      <c r="I4" s="11">
        <f t="shared" si="2"/>
        <v>3.3772102662519692</v>
      </c>
    </row>
    <row r="5" spans="1:9" x14ac:dyDescent="0.35">
      <c r="A5" s="26" t="s">
        <v>19</v>
      </c>
      <c r="B5" s="29">
        <f>[1]Salad!$G$52</f>
        <v>3.491587810671108</v>
      </c>
      <c r="C5" s="23">
        <v>7.49</v>
      </c>
      <c r="D5" s="17"/>
      <c r="E5" s="9">
        <f t="shared" si="0"/>
        <v>0.46616659688532813</v>
      </c>
      <c r="F5" s="14"/>
      <c r="G5" s="10">
        <f t="shared" si="1"/>
        <v>1.1451558448877646</v>
      </c>
      <c r="H5" s="13"/>
      <c r="I5" s="11">
        <f t="shared" si="2"/>
        <v>3.9984121893288922</v>
      </c>
    </row>
    <row r="6" spans="1:9" x14ac:dyDescent="0.35">
      <c r="A6" s="26" t="s">
        <v>20</v>
      </c>
      <c r="B6" s="29">
        <f>[1]Salad!$G$35</f>
        <v>3.2501664824632606</v>
      </c>
      <c r="C6" s="23">
        <v>7.49</v>
      </c>
      <c r="D6" s="17"/>
      <c r="E6" s="9">
        <f t="shared" si="0"/>
        <v>0.43393410980817898</v>
      </c>
      <c r="F6" s="14"/>
      <c r="G6" s="10">
        <f t="shared" si="1"/>
        <v>1.3044973358790601</v>
      </c>
      <c r="H6" s="13"/>
      <c r="I6" s="11">
        <f t="shared" si="2"/>
        <v>4.2398335175367396</v>
      </c>
    </row>
    <row r="7" spans="1:9" x14ac:dyDescent="0.35">
      <c r="A7" s="26" t="s">
        <v>21</v>
      </c>
      <c r="B7" s="29">
        <f>[1]Salad!$N$37</f>
        <v>3.1398209837480309</v>
      </c>
      <c r="C7" s="23">
        <v>7.49</v>
      </c>
      <c r="D7" s="17"/>
      <c r="E7" s="9">
        <f t="shared" ref="E7:E17" si="3">B7/C7</f>
        <v>0.41920173347770773</v>
      </c>
      <c r="F7" s="14"/>
      <c r="G7" s="10">
        <f t="shared" ref="G7:G17" si="4">(C7/B7)-1</f>
        <v>1.3854863187324531</v>
      </c>
      <c r="H7" s="13"/>
      <c r="I7" s="11">
        <f t="shared" si="2"/>
        <v>4.3501790162519693</v>
      </c>
    </row>
    <row r="8" spans="1:9" x14ac:dyDescent="0.35">
      <c r="A8" s="26" t="s">
        <v>22</v>
      </c>
      <c r="B8" s="29">
        <f>[1]Salad!$N$53</f>
        <v>4.7626676148903391</v>
      </c>
      <c r="C8" s="23">
        <v>7.49</v>
      </c>
      <c r="D8" s="17"/>
      <c r="E8" s="9">
        <f t="shared" si="3"/>
        <v>0.63587017555278225</v>
      </c>
      <c r="F8" s="14"/>
      <c r="G8" s="10">
        <f t="shared" si="4"/>
        <v>0.57264806315325001</v>
      </c>
      <c r="H8" s="13"/>
      <c r="I8" s="11">
        <f t="shared" si="2"/>
        <v>2.7273323851096611</v>
      </c>
    </row>
    <row r="9" spans="1:9" x14ac:dyDescent="0.35">
      <c r="A9" s="26" t="s">
        <v>23</v>
      </c>
      <c r="B9" s="29">
        <f>[1]Salad!$G$19</f>
        <v>3.504805358748031</v>
      </c>
      <c r="C9" s="23">
        <v>7.99</v>
      </c>
      <c r="D9" s="17"/>
      <c r="E9" s="9">
        <f t="shared" si="3"/>
        <v>0.43864898106984118</v>
      </c>
      <c r="F9" s="14"/>
      <c r="G9" s="10">
        <f t="shared" si="4"/>
        <v>1.2797271694580346</v>
      </c>
      <c r="H9" s="13"/>
      <c r="I9" s="11">
        <f t="shared" si="2"/>
        <v>4.4851946412519688</v>
      </c>
    </row>
    <row r="10" spans="1:9" x14ac:dyDescent="0.35">
      <c r="A10" s="26" t="s">
        <v>24</v>
      </c>
      <c r="B10" s="29">
        <f>[1]Salad!$G$69</f>
        <v>4.6183291908187378</v>
      </c>
      <c r="C10" s="23">
        <v>7.99</v>
      </c>
      <c r="D10" s="17"/>
      <c r="E10" s="9">
        <f t="shared" si="3"/>
        <v>0.57801366593476067</v>
      </c>
      <c r="F10" s="14"/>
      <c r="G10" s="10">
        <f t="shared" si="4"/>
        <v>0.73006290151082376</v>
      </c>
      <c r="H10" s="13"/>
      <c r="I10" s="11">
        <f t="shared" si="2"/>
        <v>3.3716708091812624</v>
      </c>
    </row>
    <row r="11" spans="1:9" x14ac:dyDescent="0.35">
      <c r="A11" s="26" t="s">
        <v>25</v>
      </c>
      <c r="B11" s="29">
        <f>[1]Salad!$N$19</f>
        <v>3.480938171248031</v>
      </c>
      <c r="C11" s="23">
        <v>7.99</v>
      </c>
      <c r="D11" s="17"/>
      <c r="E11" s="9">
        <f t="shared" si="3"/>
        <v>0.4356618487169</v>
      </c>
      <c r="F11" s="14"/>
      <c r="G11" s="10">
        <f t="shared" si="4"/>
        <v>1.2953582071626748</v>
      </c>
      <c r="H11" s="13"/>
      <c r="I11" s="11">
        <f t="shared" si="2"/>
        <v>4.5090618287519693</v>
      </c>
    </row>
    <row r="12" spans="1:9" x14ac:dyDescent="0.35">
      <c r="A12" s="26" t="s">
        <v>26</v>
      </c>
      <c r="B12" s="29">
        <f>[1]Salad!$U$4</f>
        <v>2.5527192615305969</v>
      </c>
      <c r="C12" s="23">
        <v>5.49</v>
      </c>
      <c r="D12" s="17"/>
      <c r="E12" s="9">
        <f t="shared" si="3"/>
        <v>0.46497618607114694</v>
      </c>
      <c r="F12" s="14"/>
      <c r="G12" s="10">
        <f t="shared" si="4"/>
        <v>1.1506477749959174</v>
      </c>
      <c r="H12" s="13"/>
      <c r="I12" s="11">
        <f t="shared" si="2"/>
        <v>2.9372807384694033</v>
      </c>
    </row>
    <row r="13" spans="1:9" x14ac:dyDescent="0.35">
      <c r="A13" s="26" t="s">
        <v>27</v>
      </c>
      <c r="B13" s="29">
        <f>[1]Salad!$U$70</f>
        <v>3.9447348865305969</v>
      </c>
      <c r="C13" s="23">
        <v>7.99</v>
      </c>
      <c r="D13" s="17"/>
      <c r="E13" s="9">
        <f t="shared" si="3"/>
        <v>0.49370899706265292</v>
      </c>
      <c r="F13" s="14"/>
      <c r="G13" s="10">
        <f t="shared" si="4"/>
        <v>1.0254846598898371</v>
      </c>
      <c r="H13" s="13"/>
      <c r="I13" s="11">
        <f t="shared" si="2"/>
        <v>4.0452651134694033</v>
      </c>
    </row>
    <row r="14" spans="1:9" x14ac:dyDescent="0.35">
      <c r="A14" s="26" t="s">
        <v>28</v>
      </c>
      <c r="B14" s="29">
        <f>[1]Salad!$U$20</f>
        <v>4.7716262247467132</v>
      </c>
      <c r="C14" s="23">
        <v>6.49</v>
      </c>
      <c r="D14" s="17"/>
      <c r="E14" s="9">
        <f t="shared" si="3"/>
        <v>0.73522746144017148</v>
      </c>
      <c r="F14" s="14"/>
      <c r="G14" s="10">
        <f t="shared" si="4"/>
        <v>0.36012329849756863</v>
      </c>
      <c r="H14" s="13"/>
      <c r="I14" s="11">
        <f t="shared" si="2"/>
        <v>1.7183737752532871</v>
      </c>
    </row>
    <row r="15" spans="1:9" x14ac:dyDescent="0.35">
      <c r="A15" s="26" t="s">
        <v>29</v>
      </c>
      <c r="B15" s="29">
        <f>[1]Salad!$U$36</f>
        <v>6.163641849746714</v>
      </c>
      <c r="C15" s="23">
        <v>8.99</v>
      </c>
      <c r="D15" s="17"/>
      <c r="E15" s="9">
        <f t="shared" si="3"/>
        <v>0.68561088428773231</v>
      </c>
      <c r="F15" s="14"/>
      <c r="G15" s="10">
        <f t="shared" si="4"/>
        <v>0.45855327404680901</v>
      </c>
      <c r="H15" s="13"/>
      <c r="I15" s="11">
        <f t="shared" si="2"/>
        <v>2.8263581502532862</v>
      </c>
    </row>
    <row r="16" spans="1:9" x14ac:dyDescent="0.35">
      <c r="A16" s="30" t="s">
        <v>30</v>
      </c>
      <c r="B16" s="31">
        <f>[1]Salad!$U$53</f>
        <v>7.7662690818895701</v>
      </c>
      <c r="C16" s="32">
        <v>11.49</v>
      </c>
      <c r="D16" s="35"/>
      <c r="E16" s="34">
        <f t="shared" si="3"/>
        <v>0.6759154988589704</v>
      </c>
      <c r="F16" s="45"/>
      <c r="G16" s="46">
        <f t="shared" si="4"/>
        <v>0.47947487768533881</v>
      </c>
      <c r="H16" s="42"/>
      <c r="I16" s="33">
        <f t="shared" si="2"/>
        <v>3.7237309181104301</v>
      </c>
    </row>
    <row r="17" spans="1:9" s="36" customFormat="1" x14ac:dyDescent="0.35">
      <c r="A17" s="36" t="s">
        <v>31</v>
      </c>
      <c r="B17" s="39"/>
      <c r="C17" s="40">
        <v>8.99</v>
      </c>
      <c r="D17" s="41"/>
      <c r="E17" s="42">
        <f t="shared" si="3"/>
        <v>0</v>
      </c>
      <c r="F17" s="42"/>
      <c r="G17" s="42" t="e">
        <f t="shared" si="4"/>
        <v>#DIV/0!</v>
      </c>
      <c r="H17" s="42"/>
      <c r="I17" s="44">
        <f t="shared" si="2"/>
        <v>8.99</v>
      </c>
    </row>
    <row r="18" spans="1:9" s="36" customFormat="1" x14ac:dyDescent="0.35">
      <c r="B18" s="39"/>
      <c r="C18" s="40"/>
      <c r="D18" s="43"/>
    </row>
    <row r="19" spans="1:9" s="36" customFormat="1" x14ac:dyDescent="0.35">
      <c r="B19" s="39"/>
      <c r="C19" s="40"/>
      <c r="D19" s="43"/>
    </row>
    <row r="20" spans="1:9" s="36" customFormat="1" x14ac:dyDescent="0.35">
      <c r="B20" s="39"/>
      <c r="C20" s="40"/>
      <c r="D20" s="43"/>
    </row>
    <row r="21" spans="1:9" s="36" customFormat="1" x14ac:dyDescent="0.35">
      <c r="B21" s="39"/>
      <c r="C21" s="40"/>
      <c r="D21" s="43"/>
    </row>
    <row r="22" spans="1:9" s="36" customFormat="1" x14ac:dyDescent="0.35">
      <c r="B22" s="39"/>
      <c r="C22" s="40"/>
      <c r="D22" s="43"/>
    </row>
    <row r="23" spans="1:9" s="36" customFormat="1" x14ac:dyDescent="0.35">
      <c r="B23" s="39"/>
      <c r="C23" s="40"/>
      <c r="D23" s="43"/>
    </row>
    <row r="24" spans="1:9" s="36" customFormat="1" x14ac:dyDescent="0.35">
      <c r="B24" s="39"/>
      <c r="C24" s="40"/>
      <c r="D24" s="43"/>
    </row>
    <row r="25" spans="1:9" s="36" customFormat="1" x14ac:dyDescent="0.35">
      <c r="B25" s="39"/>
      <c r="C25" s="40"/>
      <c r="D25" s="43"/>
    </row>
    <row r="26" spans="1:9" s="36" customFormat="1" x14ac:dyDescent="0.35">
      <c r="B26" s="39"/>
      <c r="C26" s="40"/>
      <c r="D26" s="43"/>
    </row>
    <row r="27" spans="1:9" s="36" customFormat="1" x14ac:dyDescent="0.35">
      <c r="B27" s="39"/>
      <c r="C27" s="40"/>
      <c r="D27" s="43"/>
    </row>
    <row r="28" spans="1:9" s="36" customFormat="1" x14ac:dyDescent="0.35">
      <c r="B28" s="37"/>
      <c r="C28" s="38"/>
      <c r="D28" s="43"/>
    </row>
    <row r="29" spans="1:9" s="36" customFormat="1" x14ac:dyDescent="0.35">
      <c r="B29" s="37"/>
      <c r="C29" s="38"/>
      <c r="D29" s="43"/>
    </row>
    <row r="30" spans="1:9" s="36" customFormat="1" x14ac:dyDescent="0.35">
      <c r="B30" s="37"/>
      <c r="C30" s="38"/>
      <c r="D30" s="43"/>
    </row>
    <row r="31" spans="1:9" s="36" customFormat="1" x14ac:dyDescent="0.35">
      <c r="B31" s="37"/>
      <c r="C31" s="38"/>
      <c r="D31" s="43"/>
    </row>
    <row r="32" spans="1:9" s="36" customFormat="1" x14ac:dyDescent="0.35">
      <c r="B32" s="37"/>
      <c r="C32" s="38"/>
      <c r="D32" s="43"/>
    </row>
    <row r="33" spans="2:4" s="36" customFormat="1" x14ac:dyDescent="0.35">
      <c r="B33" s="37"/>
      <c r="C33" s="38"/>
      <c r="D33" s="43"/>
    </row>
    <row r="34" spans="2:4" s="36" customFormat="1" x14ac:dyDescent="0.35">
      <c r="B34" s="37"/>
      <c r="C34" s="38"/>
      <c r="D34" s="43"/>
    </row>
    <row r="35" spans="2:4" s="36" customFormat="1" x14ac:dyDescent="0.35">
      <c r="B35" s="37"/>
      <c r="C35" s="38"/>
      <c r="D35" s="43"/>
    </row>
    <row r="36" spans="2:4" s="36" customFormat="1" x14ac:dyDescent="0.35">
      <c r="B36" s="37"/>
      <c r="C36" s="38"/>
      <c r="D36" s="43"/>
    </row>
    <row r="37" spans="2:4" s="36" customFormat="1" x14ac:dyDescent="0.35">
      <c r="B37" s="37"/>
      <c r="C37" s="38"/>
      <c r="D37" s="43"/>
    </row>
    <row r="38" spans="2:4" s="36" customFormat="1" x14ac:dyDescent="0.35">
      <c r="B38" s="37"/>
      <c r="C38" s="38"/>
      <c r="D38" s="43"/>
    </row>
    <row r="39" spans="2:4" s="36" customFormat="1" x14ac:dyDescent="0.35">
      <c r="B39" s="37"/>
      <c r="C39" s="38"/>
      <c r="D39" s="43"/>
    </row>
    <row r="40" spans="2:4" s="36" customFormat="1" x14ac:dyDescent="0.35">
      <c r="B40" s="37"/>
      <c r="C40" s="38"/>
      <c r="D40" s="43"/>
    </row>
    <row r="41" spans="2:4" s="36" customFormat="1" x14ac:dyDescent="0.35">
      <c r="B41" s="37"/>
      <c r="C41" s="38"/>
      <c r="D41" s="43"/>
    </row>
    <row r="42" spans="2:4" s="36" customFormat="1" x14ac:dyDescent="0.35">
      <c r="B42" s="37"/>
      <c r="C42" s="38"/>
      <c r="D42" s="43"/>
    </row>
    <row r="43" spans="2:4" s="36" customFormat="1" x14ac:dyDescent="0.35">
      <c r="B43" s="37"/>
      <c r="C43" s="38"/>
      <c r="D43" s="43"/>
    </row>
    <row r="44" spans="2:4" s="36" customFormat="1" x14ac:dyDescent="0.35">
      <c r="B44" s="37"/>
      <c r="C44" s="38"/>
      <c r="D44" s="43"/>
    </row>
    <row r="45" spans="2:4" s="36" customFormat="1" x14ac:dyDescent="0.35">
      <c r="B45" s="37"/>
      <c r="C45" s="38"/>
      <c r="D45" s="43"/>
    </row>
    <row r="46" spans="2:4" s="36" customFormat="1" x14ac:dyDescent="0.35">
      <c r="B46" s="37"/>
      <c r="C46" s="38"/>
      <c r="D46" s="43"/>
    </row>
    <row r="47" spans="2:4" s="36" customFormat="1" x14ac:dyDescent="0.35">
      <c r="B47" s="37"/>
      <c r="C47" s="38"/>
      <c r="D47" s="43"/>
    </row>
    <row r="48" spans="2:4" s="36" customFormat="1" x14ac:dyDescent="0.35">
      <c r="B48" s="37"/>
      <c r="C48" s="38"/>
      <c r="D48" s="43"/>
    </row>
    <row r="49" spans="2:4" s="36" customFormat="1" x14ac:dyDescent="0.35">
      <c r="B49" s="37"/>
      <c r="C49" s="38"/>
      <c r="D49" s="43"/>
    </row>
    <row r="50" spans="2:4" s="36" customFormat="1" x14ac:dyDescent="0.35">
      <c r="B50" s="37"/>
      <c r="C50" s="38"/>
      <c r="D50" s="43"/>
    </row>
    <row r="51" spans="2:4" s="36" customFormat="1" x14ac:dyDescent="0.35">
      <c r="B51" s="37"/>
      <c r="C51" s="38"/>
      <c r="D51" s="43"/>
    </row>
    <row r="52" spans="2:4" s="36" customFormat="1" x14ac:dyDescent="0.35">
      <c r="B52" s="37"/>
      <c r="C52" s="38"/>
      <c r="D52" s="43"/>
    </row>
    <row r="53" spans="2:4" s="36" customFormat="1" x14ac:dyDescent="0.35">
      <c r="B53" s="37"/>
      <c r="C53" s="38"/>
      <c r="D53" s="43"/>
    </row>
    <row r="54" spans="2:4" s="36" customFormat="1" x14ac:dyDescent="0.35">
      <c r="B54" s="37"/>
      <c r="C54" s="38"/>
      <c r="D54" s="43"/>
    </row>
    <row r="55" spans="2:4" s="36" customFormat="1" x14ac:dyDescent="0.35">
      <c r="B55" s="37"/>
      <c r="C55" s="38"/>
      <c r="D55" s="43"/>
    </row>
    <row r="56" spans="2:4" s="36" customFormat="1" x14ac:dyDescent="0.35">
      <c r="B56" s="37"/>
      <c r="C56" s="38"/>
      <c r="D56" s="43"/>
    </row>
    <row r="57" spans="2:4" s="36" customFormat="1" x14ac:dyDescent="0.35">
      <c r="B57" s="37"/>
      <c r="C57" s="38"/>
      <c r="D57" s="43"/>
    </row>
    <row r="58" spans="2:4" s="36" customFormat="1" x14ac:dyDescent="0.35">
      <c r="B58" s="37"/>
      <c r="C58" s="38"/>
      <c r="D58" s="43"/>
    </row>
    <row r="59" spans="2:4" s="36" customFormat="1" x14ac:dyDescent="0.35">
      <c r="B59" s="37"/>
      <c r="C59" s="38"/>
      <c r="D59" s="43"/>
    </row>
    <row r="60" spans="2:4" s="36" customFormat="1" x14ac:dyDescent="0.35">
      <c r="B60" s="37"/>
      <c r="C60" s="38"/>
      <c r="D60" s="43"/>
    </row>
    <row r="61" spans="2:4" s="36" customFormat="1" x14ac:dyDescent="0.35">
      <c r="B61" s="37"/>
      <c r="C61" s="38"/>
      <c r="D61" s="43"/>
    </row>
    <row r="62" spans="2:4" s="36" customFormat="1" x14ac:dyDescent="0.35">
      <c r="B62" s="37"/>
      <c r="C62" s="38"/>
      <c r="D62" s="43"/>
    </row>
    <row r="63" spans="2:4" s="36" customFormat="1" x14ac:dyDescent="0.35">
      <c r="B63" s="37"/>
      <c r="C63" s="38"/>
      <c r="D63" s="43"/>
    </row>
    <row r="64" spans="2:4" s="36" customFormat="1" x14ac:dyDescent="0.35">
      <c r="B64" s="37"/>
      <c r="C64" s="38"/>
      <c r="D64" s="43"/>
    </row>
    <row r="65" spans="2:4" s="36" customFormat="1" x14ac:dyDescent="0.35">
      <c r="B65" s="37"/>
      <c r="C65" s="38"/>
      <c r="D65" s="43"/>
    </row>
    <row r="66" spans="2:4" s="36" customFormat="1" x14ac:dyDescent="0.35">
      <c r="B66" s="37"/>
      <c r="C66" s="38"/>
      <c r="D66" s="43"/>
    </row>
    <row r="67" spans="2:4" s="36" customFormat="1" x14ac:dyDescent="0.35">
      <c r="B67" s="37"/>
      <c r="C67" s="38"/>
      <c r="D67" s="43"/>
    </row>
  </sheetData>
  <conditionalFormatting sqref="I2:I17">
    <cfRule type="colorScale" priority="7">
      <colorScale>
        <cfvo type="min"/>
        <cfvo type="max"/>
        <color rgb="FFFCFCFF"/>
        <color rgb="FF63BE7B"/>
      </colorScale>
    </cfRule>
  </conditionalFormatting>
  <conditionalFormatting sqref="G2:G17">
    <cfRule type="iconSet" priority="1">
      <iconSet iconSet="3Symbols2">
        <cfvo type="percent" val="0"/>
        <cfvo type="num" val="1"/>
        <cfvo type="num" val="2"/>
      </iconSet>
    </cfRule>
    <cfRule type="cellIs" dxfId="8" priority="4" operator="lessThan">
      <formula>1</formula>
    </cfRule>
    <cfRule type="cellIs" dxfId="7" priority="5" operator="lessThan">
      <formula>2</formula>
    </cfRule>
    <cfRule type="cellIs" dxfId="6" priority="6" operator="lessThan">
      <formula>3</formula>
    </cfRule>
  </conditionalFormatting>
  <conditionalFormatting sqref="E2:E17">
    <cfRule type="dataBar" priority="3">
      <dataBar>
        <cfvo type="percent" val="0"/>
        <cfvo type="percent" val="100"/>
        <color theme="4" tint="0.39997558519241921"/>
      </dataBar>
      <extLst>
        <ext xmlns:x14="http://schemas.microsoft.com/office/spreadsheetml/2009/9/main" uri="{B025F937-C7B1-47D3-B67F-A62EFF666E3E}">
          <x14:id>{7741B6C6-801F-47AB-9F81-8FC11EF40440}</x14:id>
        </ext>
      </extLst>
    </cfRule>
  </conditionalFormatting>
  <pageMargins left="0.7" right="0.7" top="0.75" bottom="0.75" header="0.3" footer="0.3"/>
  <pageSetup orientation="portrait" horizontalDpi="4294967293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741B6C6-801F-47AB-9F81-8FC11EF40440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E2:E17</xm:sqref>
        </x14:conditionalFormatting>
        <x14:conditionalFormatting xmlns:xm="http://schemas.microsoft.com/office/excel/2006/main">
          <x14:cfRule type="iconSet" priority="2" id="{00C71EC9-24C5-41B2-AF57-75B63001EF32}">
            <x14:iconSet custom="1">
              <x14:cfvo type="percent">
                <xm:f>0</xm:f>
              </x14:cfvo>
              <x14:cfvo type="num">
                <xm:f>0.33</xm:f>
              </x14:cfvo>
              <x14:cfvo type="num">
                <xm:f>0.5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E2:E17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3F89A-40C1-42C8-A0A5-9B001FA38633}">
  <dimension ref="A1:I67"/>
  <sheetViews>
    <sheetView workbookViewId="0">
      <selection activeCell="A26" sqref="A26"/>
    </sheetView>
  </sheetViews>
  <sheetFormatPr defaultRowHeight="14.5" x14ac:dyDescent="0.35"/>
  <cols>
    <col min="1" max="1" width="20.6328125" bestFit="1" customWidth="1"/>
    <col min="2" max="2" width="8.6328125" style="19" customWidth="1"/>
    <col min="3" max="3" width="10.1796875" style="20" bestFit="1" customWidth="1"/>
    <col min="4" max="4" width="6.36328125" style="18" customWidth="1"/>
    <col min="5" max="5" width="8.7265625" style="2"/>
    <col min="6" max="6" width="3.6328125" style="2" customWidth="1"/>
    <col min="7" max="7" width="10.26953125" style="2" bestFit="1" customWidth="1"/>
    <col min="8" max="8" width="3.36328125" style="2" customWidth="1"/>
    <col min="9" max="9" width="8.7265625" style="2"/>
  </cols>
  <sheetData>
    <row r="1" spans="1:9" s="1" customFormat="1" ht="19" thickBot="1" x14ac:dyDescent="0.5">
      <c r="A1" s="24" t="s">
        <v>0</v>
      </c>
      <c r="B1" s="27" t="s">
        <v>1</v>
      </c>
      <c r="C1" s="21" t="s">
        <v>2</v>
      </c>
      <c r="D1" s="15"/>
      <c r="E1" s="4" t="s">
        <v>113</v>
      </c>
      <c r="F1" s="12"/>
      <c r="G1" s="5" t="s">
        <v>114</v>
      </c>
      <c r="H1" s="3"/>
      <c r="I1" s="3" t="s">
        <v>115</v>
      </c>
    </row>
    <row r="2" spans="1:9" x14ac:dyDescent="0.35">
      <c r="A2" s="25" t="s">
        <v>32</v>
      </c>
      <c r="B2" s="28">
        <f>'[1]Cold Sub &amp; Wrap'!$U$27</f>
        <v>1.9197879152199073</v>
      </c>
      <c r="C2" s="22">
        <v>6.49</v>
      </c>
      <c r="D2" s="16"/>
      <c r="E2" s="6">
        <f>B2/C2</f>
        <v>0.2958070747642384</v>
      </c>
      <c r="F2" s="13"/>
      <c r="G2" s="7">
        <f>(C2/B2)-1</f>
        <v>2.3805817551761104</v>
      </c>
      <c r="H2" s="13"/>
      <c r="I2" s="8">
        <f>C2-B2</f>
        <v>4.5702120847800929</v>
      </c>
    </row>
    <row r="3" spans="1:9" x14ac:dyDescent="0.35">
      <c r="A3" s="26" t="s">
        <v>33</v>
      </c>
      <c r="B3" s="29">
        <f>'[1]Cold Sub &amp; Wrap'!$U$42</f>
        <v>2.4041189699074073</v>
      </c>
      <c r="C3" s="23">
        <v>6.99</v>
      </c>
      <c r="D3" s="17"/>
      <c r="E3" s="9">
        <f t="shared" ref="E3:E6" si="0">B3/C3</f>
        <v>0.3439369055661527</v>
      </c>
      <c r="F3" s="14"/>
      <c r="G3" s="10">
        <f t="shared" ref="G3:G6" si="1">(C3/B3)-1</f>
        <v>1.907510022380138</v>
      </c>
      <c r="H3" s="13"/>
      <c r="I3" s="11">
        <f t="shared" ref="I3:I27" si="2">C3-B3</f>
        <v>4.585881030092593</v>
      </c>
    </row>
    <row r="4" spans="1:9" x14ac:dyDescent="0.35">
      <c r="A4" s="26" t="s">
        <v>34</v>
      </c>
      <c r="B4" s="29">
        <f>'[1]Cold Sub &amp; Wrap'!$U$57</f>
        <v>2.0509749482131947</v>
      </c>
      <c r="C4" s="23">
        <v>6.49</v>
      </c>
      <c r="D4" s="17"/>
      <c r="E4" s="9">
        <f t="shared" si="0"/>
        <v>0.31602079325318871</v>
      </c>
      <c r="F4" s="14"/>
      <c r="G4" s="10">
        <f t="shared" si="1"/>
        <v>2.1643487433398811</v>
      </c>
      <c r="H4" s="13"/>
      <c r="I4" s="11">
        <f t="shared" si="2"/>
        <v>4.4390250517868051</v>
      </c>
    </row>
    <row r="5" spans="1:9" x14ac:dyDescent="0.35">
      <c r="A5" s="26" t="s">
        <v>35</v>
      </c>
      <c r="B5" s="29">
        <f>'[1]Cold Sub &amp; Wrap'!$U$71</f>
        <v>2.2052027001309238</v>
      </c>
      <c r="C5" s="23">
        <v>6.49</v>
      </c>
      <c r="D5" s="17"/>
      <c r="E5" s="9">
        <f t="shared" si="0"/>
        <v>0.33978469955792351</v>
      </c>
      <c r="F5" s="14"/>
      <c r="G5" s="10">
        <f t="shared" si="1"/>
        <v>1.9430401112853191</v>
      </c>
      <c r="H5" s="13"/>
      <c r="I5" s="11">
        <f t="shared" si="2"/>
        <v>4.2847972998690764</v>
      </c>
    </row>
    <row r="6" spans="1:9" x14ac:dyDescent="0.35">
      <c r="A6" s="26" t="s">
        <v>36</v>
      </c>
      <c r="B6" s="29">
        <f>'[1]Cold Sub &amp; Wrap'!$U$86</f>
        <v>2.9961206688809239</v>
      </c>
      <c r="C6" s="23">
        <v>8.49</v>
      </c>
      <c r="D6" s="17"/>
      <c r="E6" s="9">
        <f t="shared" si="0"/>
        <v>0.35289996099893095</v>
      </c>
      <c r="F6" s="14"/>
      <c r="G6" s="10">
        <f t="shared" si="1"/>
        <v>1.8336642406232211</v>
      </c>
      <c r="H6" s="13"/>
      <c r="I6" s="11">
        <f t="shared" si="2"/>
        <v>5.4938793311190768</v>
      </c>
    </row>
    <row r="7" spans="1:9" x14ac:dyDescent="0.35">
      <c r="A7" s="26" t="s">
        <v>37</v>
      </c>
      <c r="B7" s="29">
        <f>'[1]Cold Sub &amp; Wrap'!$U$102</f>
        <v>3.7025241287023523</v>
      </c>
      <c r="C7" s="23">
        <v>9.49</v>
      </c>
      <c r="D7" s="17"/>
      <c r="E7" s="9">
        <f t="shared" ref="E7:E27" si="3">B7/C7</f>
        <v>0.39015006624893067</v>
      </c>
      <c r="F7" s="14"/>
      <c r="G7" s="10">
        <f t="shared" ref="G7:G27" si="4">(C7/B7)-1</f>
        <v>1.5631163147412148</v>
      </c>
      <c r="H7" s="13"/>
      <c r="I7" s="11">
        <f t="shared" si="2"/>
        <v>5.787475871297648</v>
      </c>
    </row>
    <row r="8" spans="1:9" x14ac:dyDescent="0.35">
      <c r="A8" s="26" t="s">
        <v>44</v>
      </c>
      <c r="B8" s="29">
        <f>'[1]Cold Sub &amp; Wrap'!$N$22</f>
        <v>2.699725689062622</v>
      </c>
      <c r="C8" s="23">
        <v>6.99</v>
      </c>
      <c r="D8" s="17"/>
      <c r="E8" s="9">
        <f t="shared" si="3"/>
        <v>0.38622685108192018</v>
      </c>
      <c r="F8" s="14"/>
      <c r="G8" s="10">
        <f t="shared" si="4"/>
        <v>1.5891519380352359</v>
      </c>
      <c r="H8" s="13"/>
      <c r="I8" s="11">
        <f t="shared" si="2"/>
        <v>4.2902743109373782</v>
      </c>
    </row>
    <row r="9" spans="1:9" x14ac:dyDescent="0.35">
      <c r="A9" s="26" t="s">
        <v>45</v>
      </c>
      <c r="B9" s="29">
        <f>'[1]Cold Sub &amp; Wrap'!$N$151</f>
        <v>1.3375057371395449</v>
      </c>
      <c r="C9" s="23">
        <v>6.49</v>
      </c>
      <c r="D9" s="17"/>
      <c r="E9" s="9">
        <f t="shared" si="3"/>
        <v>0.20608717059160939</v>
      </c>
      <c r="F9" s="14"/>
      <c r="G9" s="10">
        <f t="shared" si="4"/>
        <v>3.8523156348322152</v>
      </c>
      <c r="H9" s="13"/>
      <c r="I9" s="11">
        <f t="shared" si="2"/>
        <v>5.1524942628604551</v>
      </c>
    </row>
    <row r="10" spans="1:9" x14ac:dyDescent="0.35">
      <c r="A10" s="26" t="s">
        <v>46</v>
      </c>
      <c r="B10" s="29">
        <f>'[1]Cold Sub &amp; Wrap'!$N$116</f>
        <v>1.6172557371395453</v>
      </c>
      <c r="C10" s="23">
        <v>6.49</v>
      </c>
      <c r="D10" s="17"/>
      <c r="E10" s="9">
        <f t="shared" si="3"/>
        <v>0.2491919471709623</v>
      </c>
      <c r="F10" s="14"/>
      <c r="G10" s="10">
        <f t="shared" si="4"/>
        <v>3.0129707695326662</v>
      </c>
      <c r="H10" s="13"/>
      <c r="I10" s="11">
        <f t="shared" si="2"/>
        <v>4.8727442628604551</v>
      </c>
    </row>
    <row r="11" spans="1:9" x14ac:dyDescent="0.35">
      <c r="A11" s="26" t="s">
        <v>47</v>
      </c>
      <c r="B11" s="29">
        <f>'[1]Cold Sub &amp; Wrap'!$N$134</f>
        <v>2.2885057371395452</v>
      </c>
      <c r="C11" s="23">
        <v>6.99</v>
      </c>
      <c r="D11" s="17"/>
      <c r="E11" s="9">
        <f t="shared" si="3"/>
        <v>0.32739710116445569</v>
      </c>
      <c r="F11" s="14"/>
      <c r="G11" s="10">
        <f t="shared" si="4"/>
        <v>2.0543947898234061</v>
      </c>
      <c r="H11" s="13"/>
      <c r="I11" s="11">
        <f t="shared" si="2"/>
        <v>4.7014942628604555</v>
      </c>
    </row>
    <row r="12" spans="1:9" x14ac:dyDescent="0.35">
      <c r="A12" s="26" t="s">
        <v>48</v>
      </c>
      <c r="B12" s="29">
        <f>'[1]Cold Sub &amp; Wrap'!$N$78</f>
        <v>3.1060154843666794</v>
      </c>
      <c r="C12" s="23">
        <v>6.99</v>
      </c>
      <c r="D12" s="17"/>
      <c r="E12" s="9">
        <f t="shared" si="3"/>
        <v>0.44435128531712148</v>
      </c>
      <c r="F12" s="14"/>
      <c r="G12" s="10">
        <f t="shared" si="4"/>
        <v>1.2504717169577377</v>
      </c>
      <c r="H12" s="13"/>
      <c r="I12" s="11">
        <f t="shared" si="2"/>
        <v>3.8839845156333208</v>
      </c>
    </row>
    <row r="13" spans="1:9" x14ac:dyDescent="0.35">
      <c r="A13" s="26" t="s">
        <v>49</v>
      </c>
      <c r="B13" s="29">
        <f>'[1]Cold Sub &amp; Wrap'!$N$3</f>
        <v>2.6294762358547747</v>
      </c>
      <c r="C13" s="23">
        <v>6.49</v>
      </c>
      <c r="D13" s="17"/>
      <c r="E13" s="9">
        <f t="shared" si="3"/>
        <v>0.40515812570951842</v>
      </c>
      <c r="F13" s="14"/>
      <c r="G13" s="10">
        <f t="shared" si="4"/>
        <v>1.4681721445146541</v>
      </c>
      <c r="H13" s="13"/>
      <c r="I13" s="11">
        <f t="shared" si="2"/>
        <v>3.8605237641452255</v>
      </c>
    </row>
    <row r="14" spans="1:9" x14ac:dyDescent="0.35">
      <c r="A14" s="26" t="s">
        <v>50</v>
      </c>
      <c r="B14" s="29">
        <f>'[1]Cold Sub &amp; Wrap'!$N$98</f>
        <v>3.1155048300964392</v>
      </c>
      <c r="C14" s="23">
        <v>6.49</v>
      </c>
      <c r="D14" s="17"/>
      <c r="E14" s="9">
        <f t="shared" si="3"/>
        <v>0.48004696919821865</v>
      </c>
      <c r="F14" s="14"/>
      <c r="G14" s="10">
        <f t="shared" si="4"/>
        <v>1.0831294939122609</v>
      </c>
      <c r="H14" s="13"/>
      <c r="I14" s="11">
        <f t="shared" si="2"/>
        <v>3.374495169903561</v>
      </c>
    </row>
    <row r="15" spans="1:9" x14ac:dyDescent="0.35">
      <c r="A15" s="26" t="s">
        <v>51</v>
      </c>
      <c r="B15" s="29">
        <f>'[1]Cold Sub &amp; Wrap'!$N$42</f>
        <v>2.5191307371395451</v>
      </c>
      <c r="C15" s="23">
        <v>6.99</v>
      </c>
      <c r="D15" s="17"/>
      <c r="E15" s="9">
        <f t="shared" si="3"/>
        <v>0.36039066339621528</v>
      </c>
      <c r="F15" s="14"/>
      <c r="G15" s="10">
        <f t="shared" si="4"/>
        <v>1.7747666673056814</v>
      </c>
      <c r="H15" s="13"/>
      <c r="I15" s="11">
        <f t="shared" si="2"/>
        <v>4.4708692628604556</v>
      </c>
    </row>
    <row r="16" spans="1:9" x14ac:dyDescent="0.35">
      <c r="A16" s="30" t="s">
        <v>52</v>
      </c>
      <c r="B16" s="31">
        <f>'[1]Cold Sub &amp; Wrap'!$N$60</f>
        <v>2.6489504486780064</v>
      </c>
      <c r="C16" s="32">
        <v>6.49</v>
      </c>
      <c r="D16" s="35"/>
      <c r="E16" s="34">
        <f t="shared" si="3"/>
        <v>0.40815877483482377</v>
      </c>
      <c r="F16" s="45"/>
      <c r="G16" s="46">
        <f t="shared" si="4"/>
        <v>1.4500269543505127</v>
      </c>
      <c r="H16" s="42"/>
      <c r="I16" s="33">
        <f t="shared" si="2"/>
        <v>3.8410495513219938</v>
      </c>
    </row>
    <row r="17" spans="1:9" s="36" customFormat="1" x14ac:dyDescent="0.35">
      <c r="A17" s="30" t="s">
        <v>53</v>
      </c>
      <c r="B17" s="31"/>
      <c r="C17" s="32">
        <v>6.99</v>
      </c>
      <c r="D17" s="41"/>
      <c r="E17" s="42">
        <f t="shared" si="3"/>
        <v>0</v>
      </c>
      <c r="F17" s="42"/>
      <c r="G17" s="42" t="e">
        <f t="shared" si="4"/>
        <v>#DIV/0!</v>
      </c>
      <c r="H17" s="42"/>
      <c r="I17" s="44">
        <f t="shared" si="2"/>
        <v>6.99</v>
      </c>
    </row>
    <row r="18" spans="1:9" s="36" customFormat="1" x14ac:dyDescent="0.35">
      <c r="A18" s="30" t="s">
        <v>73</v>
      </c>
      <c r="B18" s="31">
        <f>'[1]Cold Sub &amp; Wrap'!$G$22</f>
        <v>2.6627325840283507</v>
      </c>
      <c r="C18" s="32">
        <v>6.99</v>
      </c>
      <c r="D18" s="41"/>
      <c r="E18" s="42">
        <f t="shared" si="3"/>
        <v>0.38093456137744641</v>
      </c>
      <c r="F18" s="42"/>
      <c r="G18" s="42">
        <f t="shared" si="4"/>
        <v>1.6251227937523809</v>
      </c>
      <c r="H18" s="42"/>
      <c r="I18" s="44">
        <f t="shared" si="2"/>
        <v>4.3272674159716491</v>
      </c>
    </row>
    <row r="19" spans="1:9" s="36" customFormat="1" x14ac:dyDescent="0.35">
      <c r="A19" s="30" t="s">
        <v>74</v>
      </c>
      <c r="B19" s="31">
        <f>'[1]Cold Sub &amp; Wrap'!$G$151</f>
        <v>1.3877470071052733</v>
      </c>
      <c r="C19" s="32">
        <v>6.49</v>
      </c>
      <c r="D19" s="41"/>
      <c r="E19" s="42">
        <f t="shared" si="3"/>
        <v>0.21382850648771545</v>
      </c>
      <c r="F19" s="42"/>
      <c r="G19" s="42">
        <f t="shared" si="4"/>
        <v>3.6766449264679801</v>
      </c>
      <c r="H19" s="42"/>
      <c r="I19" s="44">
        <f t="shared" si="2"/>
        <v>5.1022529928947264</v>
      </c>
    </row>
    <row r="20" spans="1:9" s="36" customFormat="1" x14ac:dyDescent="0.35">
      <c r="A20" s="30" t="s">
        <v>75</v>
      </c>
      <c r="B20" s="31">
        <f>'[1]Cold Sub &amp; Wrap'!$G$116</f>
        <v>1.5802626321052735</v>
      </c>
      <c r="C20" s="32">
        <v>6.49</v>
      </c>
      <c r="D20" s="41"/>
      <c r="E20" s="42">
        <f t="shared" si="3"/>
        <v>0.24349193098694508</v>
      </c>
      <c r="F20" s="42"/>
      <c r="G20" s="42">
        <f t="shared" si="4"/>
        <v>3.1069122740400603</v>
      </c>
      <c r="H20" s="42"/>
      <c r="I20" s="44">
        <f t="shared" si="2"/>
        <v>4.9097373678947269</v>
      </c>
    </row>
    <row r="21" spans="1:9" s="36" customFormat="1" x14ac:dyDescent="0.35">
      <c r="A21" s="30" t="s">
        <v>76</v>
      </c>
      <c r="B21" s="31">
        <f>'[1]Cold Sub &amp; Wrap'!$G$134</f>
        <v>2.6030751321052734</v>
      </c>
      <c r="C21" s="32">
        <v>6.99</v>
      </c>
      <c r="D21" s="41"/>
      <c r="E21" s="42">
        <f t="shared" si="3"/>
        <v>0.37239987583766426</v>
      </c>
      <c r="F21" s="42"/>
      <c r="G21" s="42">
        <f t="shared" si="4"/>
        <v>1.685285535476166</v>
      </c>
      <c r="H21" s="42"/>
      <c r="I21" s="44">
        <f t="shared" si="2"/>
        <v>4.3869248678947272</v>
      </c>
    </row>
    <row r="22" spans="1:9" s="36" customFormat="1" x14ac:dyDescent="0.35">
      <c r="A22" s="30" t="s">
        <v>77</v>
      </c>
      <c r="B22" s="31">
        <f>'[1]Cold Sub &amp; Wrap'!$G$78</f>
        <v>3.0690223793324081</v>
      </c>
      <c r="C22" s="32">
        <v>6.99</v>
      </c>
      <c r="D22" s="41"/>
      <c r="E22" s="42">
        <f t="shared" si="3"/>
        <v>0.43905899561264777</v>
      </c>
      <c r="F22" s="42"/>
      <c r="G22" s="42">
        <f t="shared" si="4"/>
        <v>1.2775982498767267</v>
      </c>
      <c r="H22" s="42"/>
      <c r="I22" s="44">
        <f t="shared" si="2"/>
        <v>3.9209776206675921</v>
      </c>
    </row>
    <row r="23" spans="1:9" s="36" customFormat="1" x14ac:dyDescent="0.35">
      <c r="A23" s="30" t="s">
        <v>78</v>
      </c>
      <c r="B23" s="31">
        <f>'[1]Cold Sub &amp; Wrap'!$G$3</f>
        <v>2.5924831308205034</v>
      </c>
      <c r="C23" s="32">
        <v>6.49</v>
      </c>
      <c r="D23" s="41"/>
      <c r="E23" s="42">
        <f t="shared" si="3"/>
        <v>0.39945810952550126</v>
      </c>
      <c r="F23" s="42"/>
      <c r="G23" s="42">
        <f t="shared" si="4"/>
        <v>1.5033914098974135</v>
      </c>
      <c r="H23" s="42"/>
      <c r="I23" s="44">
        <f t="shared" si="2"/>
        <v>3.8975168691794968</v>
      </c>
    </row>
    <row r="24" spans="1:9" s="36" customFormat="1" x14ac:dyDescent="0.35">
      <c r="A24" s="30" t="s">
        <v>79</v>
      </c>
      <c r="B24" s="31">
        <f>'[1]Cold Sub &amp; Wrap'!$G$98</f>
        <v>3.9067797571830325</v>
      </c>
      <c r="C24" s="32">
        <v>6.49</v>
      </c>
      <c r="D24" s="41"/>
      <c r="E24" s="42">
        <f t="shared" si="3"/>
        <v>0.60196914594499729</v>
      </c>
      <c r="F24" s="42"/>
      <c r="G24" s="42">
        <f t="shared" si="4"/>
        <v>0.66121470965120088</v>
      </c>
      <c r="H24" s="42"/>
      <c r="I24" s="44">
        <f t="shared" si="2"/>
        <v>2.5832202428169677</v>
      </c>
    </row>
    <row r="25" spans="1:9" s="36" customFormat="1" x14ac:dyDescent="0.35">
      <c r="A25" s="30" t="s">
        <v>80</v>
      </c>
      <c r="B25" s="31">
        <f>'[1]Cold Sub &amp; Wrap'!$G$42</f>
        <v>2.4821376321052737</v>
      </c>
      <c r="C25" s="32">
        <v>6.99</v>
      </c>
      <c r="D25" s="41"/>
      <c r="E25" s="42">
        <f t="shared" si="3"/>
        <v>0.35509837369174158</v>
      </c>
      <c r="F25" s="42"/>
      <c r="G25" s="42">
        <f t="shared" si="4"/>
        <v>1.8161210359923894</v>
      </c>
      <c r="H25" s="42"/>
      <c r="I25" s="44">
        <f t="shared" si="2"/>
        <v>4.5078623678947265</v>
      </c>
    </row>
    <row r="26" spans="1:9" s="36" customFormat="1" x14ac:dyDescent="0.35">
      <c r="A26" s="30" t="s">
        <v>81</v>
      </c>
      <c r="B26" s="31">
        <f>'[1]Cold Sub &amp; Wrap'!$G$60</f>
        <v>2.6119573436437356</v>
      </c>
      <c r="C26" s="32">
        <v>6.49</v>
      </c>
      <c r="D26" s="41"/>
      <c r="E26" s="42">
        <f t="shared" si="3"/>
        <v>0.40245875865080671</v>
      </c>
      <c r="F26" s="42"/>
      <c r="G26" s="42">
        <f t="shared" si="4"/>
        <v>1.4847266421840999</v>
      </c>
      <c r="H26" s="42"/>
      <c r="I26" s="44">
        <f t="shared" si="2"/>
        <v>3.8780426563562647</v>
      </c>
    </row>
    <row r="27" spans="1:9" s="36" customFormat="1" x14ac:dyDescent="0.35">
      <c r="A27" s="30" t="s">
        <v>82</v>
      </c>
      <c r="B27" s="31"/>
      <c r="C27" s="32">
        <v>6.99</v>
      </c>
      <c r="D27" s="41"/>
      <c r="E27" s="42">
        <f t="shared" si="3"/>
        <v>0</v>
      </c>
      <c r="F27" s="42"/>
      <c r="G27" s="42" t="e">
        <f t="shared" si="4"/>
        <v>#DIV/0!</v>
      </c>
      <c r="H27" s="42"/>
      <c r="I27" s="44">
        <f t="shared" si="2"/>
        <v>6.99</v>
      </c>
    </row>
    <row r="28" spans="1:9" s="36" customFormat="1" x14ac:dyDescent="0.35">
      <c r="B28" s="37"/>
      <c r="C28" s="38"/>
      <c r="D28" s="43"/>
    </row>
    <row r="29" spans="1:9" s="36" customFormat="1" x14ac:dyDescent="0.35">
      <c r="B29" s="37"/>
      <c r="C29" s="38"/>
      <c r="D29" s="43"/>
    </row>
    <row r="30" spans="1:9" s="36" customFormat="1" x14ac:dyDescent="0.35">
      <c r="B30" s="37"/>
      <c r="C30" s="38"/>
      <c r="D30" s="43"/>
    </row>
    <row r="31" spans="1:9" s="36" customFormat="1" x14ac:dyDescent="0.35">
      <c r="B31" s="37"/>
      <c r="C31" s="38"/>
      <c r="D31" s="43"/>
    </row>
    <row r="32" spans="1:9" s="36" customFormat="1" x14ac:dyDescent="0.35">
      <c r="B32" s="37"/>
      <c r="C32" s="38"/>
      <c r="D32" s="43"/>
    </row>
    <row r="33" spans="2:4" s="36" customFormat="1" x14ac:dyDescent="0.35">
      <c r="B33" s="37"/>
      <c r="C33" s="38"/>
      <c r="D33" s="43"/>
    </row>
    <row r="34" spans="2:4" s="36" customFormat="1" x14ac:dyDescent="0.35">
      <c r="B34" s="37"/>
      <c r="C34" s="38"/>
      <c r="D34" s="43"/>
    </row>
    <row r="35" spans="2:4" s="36" customFormat="1" x14ac:dyDescent="0.35">
      <c r="B35" s="37"/>
      <c r="C35" s="38"/>
      <c r="D35" s="43"/>
    </row>
    <row r="36" spans="2:4" s="36" customFormat="1" x14ac:dyDescent="0.35">
      <c r="B36" s="37"/>
      <c r="C36" s="38"/>
      <c r="D36" s="43"/>
    </row>
    <row r="37" spans="2:4" s="36" customFormat="1" x14ac:dyDescent="0.35">
      <c r="B37" s="37"/>
      <c r="C37" s="38"/>
      <c r="D37" s="43"/>
    </row>
    <row r="38" spans="2:4" s="36" customFormat="1" x14ac:dyDescent="0.35">
      <c r="B38" s="37"/>
      <c r="C38" s="38"/>
      <c r="D38" s="43"/>
    </row>
    <row r="39" spans="2:4" s="36" customFormat="1" x14ac:dyDescent="0.35">
      <c r="B39" s="37"/>
      <c r="C39" s="38"/>
      <c r="D39" s="43"/>
    </row>
    <row r="40" spans="2:4" s="36" customFormat="1" x14ac:dyDescent="0.35">
      <c r="B40" s="37"/>
      <c r="C40" s="38"/>
      <c r="D40" s="43"/>
    </row>
    <row r="41" spans="2:4" s="36" customFormat="1" x14ac:dyDescent="0.35">
      <c r="B41" s="37"/>
      <c r="C41" s="38"/>
      <c r="D41" s="43"/>
    </row>
    <row r="42" spans="2:4" s="36" customFormat="1" x14ac:dyDescent="0.35">
      <c r="B42" s="37"/>
      <c r="C42" s="38"/>
      <c r="D42" s="43"/>
    </row>
    <row r="43" spans="2:4" s="36" customFormat="1" x14ac:dyDescent="0.35">
      <c r="B43" s="37"/>
      <c r="C43" s="38"/>
      <c r="D43" s="43"/>
    </row>
    <row r="44" spans="2:4" s="36" customFormat="1" x14ac:dyDescent="0.35">
      <c r="B44" s="37"/>
      <c r="C44" s="38"/>
      <c r="D44" s="43"/>
    </row>
    <row r="45" spans="2:4" s="36" customFormat="1" x14ac:dyDescent="0.35">
      <c r="B45" s="37"/>
      <c r="C45" s="38"/>
      <c r="D45" s="43"/>
    </row>
    <row r="46" spans="2:4" s="36" customFormat="1" x14ac:dyDescent="0.35">
      <c r="B46" s="37"/>
      <c r="C46" s="38"/>
      <c r="D46" s="43"/>
    </row>
    <row r="47" spans="2:4" s="36" customFormat="1" x14ac:dyDescent="0.35">
      <c r="B47" s="37"/>
      <c r="C47" s="38"/>
      <c r="D47" s="43"/>
    </row>
    <row r="48" spans="2:4" s="36" customFormat="1" x14ac:dyDescent="0.35">
      <c r="B48" s="37"/>
      <c r="C48" s="38"/>
      <c r="D48" s="43"/>
    </row>
    <row r="49" spans="2:4" s="36" customFormat="1" x14ac:dyDescent="0.35">
      <c r="B49" s="37"/>
      <c r="C49" s="38"/>
      <c r="D49" s="43"/>
    </row>
    <row r="50" spans="2:4" s="36" customFormat="1" x14ac:dyDescent="0.35">
      <c r="B50" s="37"/>
      <c r="C50" s="38"/>
      <c r="D50" s="43"/>
    </row>
    <row r="51" spans="2:4" s="36" customFormat="1" x14ac:dyDescent="0.35">
      <c r="B51" s="37"/>
      <c r="C51" s="38"/>
      <c r="D51" s="43"/>
    </row>
    <row r="52" spans="2:4" s="36" customFormat="1" x14ac:dyDescent="0.35">
      <c r="B52" s="37"/>
      <c r="C52" s="38"/>
      <c r="D52" s="43"/>
    </row>
    <row r="53" spans="2:4" s="36" customFormat="1" x14ac:dyDescent="0.35">
      <c r="B53" s="37"/>
      <c r="C53" s="38"/>
      <c r="D53" s="43"/>
    </row>
    <row r="54" spans="2:4" s="36" customFormat="1" x14ac:dyDescent="0.35">
      <c r="B54" s="37"/>
      <c r="C54" s="38"/>
      <c r="D54" s="43"/>
    </row>
    <row r="55" spans="2:4" s="36" customFormat="1" x14ac:dyDescent="0.35">
      <c r="B55" s="37"/>
      <c r="C55" s="38"/>
      <c r="D55" s="43"/>
    </row>
    <row r="56" spans="2:4" s="36" customFormat="1" x14ac:dyDescent="0.35">
      <c r="B56" s="37"/>
      <c r="C56" s="38"/>
      <c r="D56" s="43"/>
    </row>
    <row r="57" spans="2:4" s="36" customFormat="1" x14ac:dyDescent="0.35">
      <c r="B57" s="37"/>
      <c r="C57" s="38"/>
      <c r="D57" s="43"/>
    </row>
    <row r="58" spans="2:4" s="36" customFormat="1" x14ac:dyDescent="0.35">
      <c r="B58" s="37"/>
      <c r="C58" s="38"/>
      <c r="D58" s="43"/>
    </row>
    <row r="59" spans="2:4" s="36" customFormat="1" x14ac:dyDescent="0.35">
      <c r="B59" s="37"/>
      <c r="C59" s="38"/>
      <c r="D59" s="43"/>
    </row>
    <row r="60" spans="2:4" s="36" customFormat="1" x14ac:dyDescent="0.35">
      <c r="B60" s="37"/>
      <c r="C60" s="38"/>
      <c r="D60" s="43"/>
    </row>
    <row r="61" spans="2:4" s="36" customFormat="1" x14ac:dyDescent="0.35">
      <c r="B61" s="37"/>
      <c r="C61" s="38"/>
      <c r="D61" s="43"/>
    </row>
    <row r="62" spans="2:4" s="36" customFormat="1" x14ac:dyDescent="0.35">
      <c r="B62" s="37"/>
      <c r="C62" s="38"/>
      <c r="D62" s="43"/>
    </row>
    <row r="63" spans="2:4" s="36" customFormat="1" x14ac:dyDescent="0.35">
      <c r="B63" s="37"/>
      <c r="C63" s="38"/>
      <c r="D63" s="43"/>
    </row>
    <row r="64" spans="2:4" s="36" customFormat="1" x14ac:dyDescent="0.35">
      <c r="B64" s="37"/>
      <c r="C64" s="38"/>
      <c r="D64" s="43"/>
    </row>
    <row r="65" spans="2:4" s="36" customFormat="1" x14ac:dyDescent="0.35">
      <c r="B65" s="37"/>
      <c r="C65" s="38"/>
      <c r="D65" s="43"/>
    </row>
    <row r="66" spans="2:4" s="36" customFormat="1" x14ac:dyDescent="0.35">
      <c r="B66" s="37"/>
      <c r="C66" s="38"/>
      <c r="D66" s="43"/>
    </row>
    <row r="67" spans="2:4" s="36" customFormat="1" x14ac:dyDescent="0.35">
      <c r="B67" s="37"/>
      <c r="C67" s="38"/>
      <c r="D67" s="43"/>
    </row>
  </sheetData>
  <conditionalFormatting sqref="I2:I27">
    <cfRule type="colorScale" priority="7">
      <colorScale>
        <cfvo type="min"/>
        <cfvo type="max"/>
        <color rgb="FFFCFCFF"/>
        <color rgb="FF63BE7B"/>
      </colorScale>
    </cfRule>
  </conditionalFormatting>
  <conditionalFormatting sqref="G2:G27">
    <cfRule type="iconSet" priority="1">
      <iconSet iconSet="3Symbols2">
        <cfvo type="percent" val="0"/>
        <cfvo type="num" val="1"/>
        <cfvo type="num" val="2"/>
      </iconSet>
    </cfRule>
    <cfRule type="cellIs" dxfId="5" priority="4" operator="lessThan">
      <formula>1</formula>
    </cfRule>
    <cfRule type="cellIs" dxfId="4" priority="5" operator="lessThan">
      <formula>2</formula>
    </cfRule>
    <cfRule type="cellIs" dxfId="3" priority="6" operator="lessThan">
      <formula>3</formula>
    </cfRule>
  </conditionalFormatting>
  <conditionalFormatting sqref="E2:E27">
    <cfRule type="dataBar" priority="3">
      <dataBar>
        <cfvo type="percent" val="0"/>
        <cfvo type="percent" val="100"/>
        <color theme="4" tint="0.39997558519241921"/>
      </dataBar>
      <extLst>
        <ext xmlns:x14="http://schemas.microsoft.com/office/spreadsheetml/2009/9/main" uri="{B025F937-C7B1-47D3-B67F-A62EFF666E3E}">
          <x14:id>{2464A0D1-2969-431F-B772-05342F306E0E}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464A0D1-2969-431F-B772-05342F306E0E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E2:E27</xm:sqref>
        </x14:conditionalFormatting>
        <x14:conditionalFormatting xmlns:xm="http://schemas.microsoft.com/office/excel/2006/main">
          <x14:cfRule type="iconSet" priority="2" id="{9AE7D9B3-BD66-4661-87B2-5C29D4A077F1}">
            <x14:iconSet custom="1">
              <x14:cfvo type="percent">
                <xm:f>0</xm:f>
              </x14:cfvo>
              <x14:cfvo type="num">
                <xm:f>0.33</xm:f>
              </x14:cfvo>
              <x14:cfvo type="num">
                <xm:f>0.5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E2:E27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C4586-B628-4825-B784-621367264176}">
  <dimension ref="A1:I67"/>
  <sheetViews>
    <sheetView zoomScale="110" zoomScaleNormal="110" workbookViewId="0">
      <selection activeCell="E2" sqref="E2"/>
    </sheetView>
  </sheetViews>
  <sheetFormatPr defaultRowHeight="14.5" x14ac:dyDescent="0.35"/>
  <cols>
    <col min="1" max="1" width="26.90625" bestFit="1" customWidth="1"/>
    <col min="2" max="2" width="8.7265625" style="19"/>
    <col min="3" max="3" width="10.1796875" style="20" bestFit="1" customWidth="1"/>
    <col min="4" max="4" width="6.36328125" style="18" customWidth="1"/>
    <col min="5" max="5" width="8.7265625" style="2"/>
    <col min="6" max="6" width="3.6328125" style="2" customWidth="1"/>
    <col min="7" max="7" width="10.26953125" style="2" bestFit="1" customWidth="1"/>
    <col min="8" max="8" width="3.36328125" style="2" customWidth="1"/>
    <col min="9" max="9" width="8.7265625" style="2"/>
  </cols>
  <sheetData>
    <row r="1" spans="1:9" s="1" customFormat="1" ht="19" thickBot="1" x14ac:dyDescent="0.5">
      <c r="A1" s="24" t="s">
        <v>0</v>
      </c>
      <c r="B1" s="27" t="s">
        <v>1</v>
      </c>
      <c r="C1" s="21" t="s">
        <v>2</v>
      </c>
      <c r="D1" s="15"/>
      <c r="E1" s="4" t="s">
        <v>113</v>
      </c>
      <c r="F1" s="12"/>
      <c r="G1" s="5" t="s">
        <v>114</v>
      </c>
      <c r="H1" s="3"/>
      <c r="I1" s="3" t="s">
        <v>115</v>
      </c>
    </row>
    <row r="2" spans="1:9" x14ac:dyDescent="0.35">
      <c r="A2" s="25" t="s">
        <v>54</v>
      </c>
      <c r="B2" s="28">
        <f>'[1]Hot Sub'!$G$3</f>
        <v>4.9464368023731371</v>
      </c>
      <c r="C2" s="22">
        <v>6.99</v>
      </c>
      <c r="D2" s="16"/>
      <c r="E2" s="6">
        <f>B2/C2</f>
        <v>0.70764474998185078</v>
      </c>
      <c r="F2" s="13"/>
      <c r="G2" s="7">
        <f>(C2/B2)-1</f>
        <v>0.41313844273648237</v>
      </c>
      <c r="H2" s="13"/>
      <c r="I2" s="8">
        <f>C2-B2</f>
        <v>2.0435631976268631</v>
      </c>
    </row>
    <row r="3" spans="1:9" x14ac:dyDescent="0.35">
      <c r="A3" s="26" t="s">
        <v>55</v>
      </c>
      <c r="B3" s="29">
        <f>'[1]Hot Sub'!$G$17</f>
        <v>4.0081844586231359</v>
      </c>
      <c r="C3" s="23">
        <v>6.99</v>
      </c>
      <c r="D3" s="17"/>
      <c r="E3" s="9">
        <f t="shared" ref="E3:E4" si="0">B3/C3</f>
        <v>0.57341694687026268</v>
      </c>
      <c r="F3" s="14"/>
      <c r="G3" s="10">
        <f t="shared" ref="G3:G4" si="1">(C3/B3)-1</f>
        <v>0.74393171575770167</v>
      </c>
      <c r="H3" s="13"/>
      <c r="I3" s="11">
        <f t="shared" ref="I3:I18" si="2">C3-B3</f>
        <v>2.9818155413768643</v>
      </c>
    </row>
    <row r="4" spans="1:9" x14ac:dyDescent="0.35">
      <c r="A4" s="26" t="s">
        <v>56</v>
      </c>
      <c r="B4" s="29">
        <f>'[1]Hot Sub'!$N$3</f>
        <v>3.2468500550585375</v>
      </c>
      <c r="C4" s="23">
        <v>6.99</v>
      </c>
      <c r="D4" s="17"/>
      <c r="E4" s="9">
        <f t="shared" si="0"/>
        <v>0.4644992925691756</v>
      </c>
      <c r="F4" s="14"/>
      <c r="G4" s="10">
        <f t="shared" si="1"/>
        <v>1.1528558083887175</v>
      </c>
      <c r="H4" s="13"/>
      <c r="I4" s="11">
        <f t="shared" si="2"/>
        <v>3.7431499449414627</v>
      </c>
    </row>
    <row r="5" spans="1:9" x14ac:dyDescent="0.35">
      <c r="A5" s="26" t="s">
        <v>57</v>
      </c>
      <c r="B5" s="29">
        <f>'[1]Hot Sub'!$N$15</f>
        <v>3.696188764735957</v>
      </c>
      <c r="C5" s="23">
        <v>7.49</v>
      </c>
      <c r="D5" s="17"/>
      <c r="E5" s="9">
        <f t="shared" ref="E5:E18" si="3">B5/C5</f>
        <v>0.49348314615967381</v>
      </c>
      <c r="F5" s="14"/>
      <c r="G5" s="10">
        <f t="shared" ref="G5:G18" si="4">(C5/B5)-1</f>
        <v>1.026411657180355</v>
      </c>
      <c r="H5" s="13"/>
      <c r="I5" s="11">
        <f t="shared" si="2"/>
        <v>3.7938112352640432</v>
      </c>
    </row>
    <row r="6" spans="1:9" x14ac:dyDescent="0.35">
      <c r="A6" s="26" t="s">
        <v>58</v>
      </c>
      <c r="B6" s="29">
        <f>'[1]Hot Sub'!$N$29</f>
        <v>3.6024969586231363</v>
      </c>
      <c r="C6" s="23">
        <v>6.99</v>
      </c>
      <c r="D6" s="17"/>
      <c r="E6" s="9">
        <f t="shared" si="3"/>
        <v>0.51537867791461178</v>
      </c>
      <c r="F6" s="14"/>
      <c r="G6" s="10">
        <f t="shared" si="4"/>
        <v>0.94032086085967359</v>
      </c>
      <c r="H6" s="13"/>
      <c r="I6" s="11">
        <f t="shared" si="2"/>
        <v>3.3875030413768639</v>
      </c>
    </row>
    <row r="7" spans="1:9" x14ac:dyDescent="0.35">
      <c r="A7" s="26" t="s">
        <v>59</v>
      </c>
      <c r="B7" s="29">
        <f>'[1]Hot Sub'!$N$44</f>
        <v>2.0115453675585373</v>
      </c>
      <c r="C7" s="23">
        <v>6.99</v>
      </c>
      <c r="D7" s="17"/>
      <c r="E7" s="9">
        <f t="shared" si="3"/>
        <v>0.2877747306950697</v>
      </c>
      <c r="F7" s="14"/>
      <c r="G7" s="10">
        <f t="shared" si="4"/>
        <v>2.4749402686770803</v>
      </c>
      <c r="H7" s="13"/>
      <c r="I7" s="11">
        <f t="shared" si="2"/>
        <v>4.9784546324414629</v>
      </c>
    </row>
    <row r="8" spans="1:9" x14ac:dyDescent="0.35">
      <c r="A8" s="26" t="s">
        <v>60</v>
      </c>
      <c r="B8" s="29">
        <f>'[1]Hot Sub'!$N$56</f>
        <v>2.2077903272359567</v>
      </c>
      <c r="C8" s="23">
        <v>7.49</v>
      </c>
      <c r="D8" s="17"/>
      <c r="E8" s="9">
        <f t="shared" si="3"/>
        <v>0.29476506371641609</v>
      </c>
      <c r="F8" s="14"/>
      <c r="G8" s="10">
        <f t="shared" si="4"/>
        <v>2.3925323014604865</v>
      </c>
      <c r="H8" s="13"/>
      <c r="I8" s="11">
        <f t="shared" si="2"/>
        <v>5.2822096727640435</v>
      </c>
    </row>
    <row r="9" spans="1:9" x14ac:dyDescent="0.35">
      <c r="A9" s="26" t="s">
        <v>61</v>
      </c>
      <c r="B9" s="29">
        <f>'[1]Hot Sub'!$N$70</f>
        <v>2.114098521123136</v>
      </c>
      <c r="C9" s="23">
        <v>6.99</v>
      </c>
      <c r="D9" s="17"/>
      <c r="E9" s="9">
        <f t="shared" si="3"/>
        <v>0.30244614036096368</v>
      </c>
      <c r="F9" s="14"/>
      <c r="G9" s="10">
        <f t="shared" si="4"/>
        <v>2.3063738185136673</v>
      </c>
      <c r="H9" s="13"/>
      <c r="I9" s="11">
        <f t="shared" si="2"/>
        <v>4.8759014788768642</v>
      </c>
    </row>
    <row r="10" spans="1:9" x14ac:dyDescent="0.35">
      <c r="A10" s="26" t="s">
        <v>62</v>
      </c>
      <c r="B10" s="29">
        <f>'[1]Hot Sub'!$G$32</f>
        <v>3.4036974331407075</v>
      </c>
      <c r="C10" s="23">
        <v>6.99</v>
      </c>
      <c r="D10" s="17"/>
      <c r="E10" s="9">
        <f t="shared" si="3"/>
        <v>0.48693811632914269</v>
      </c>
      <c r="F10" s="14"/>
      <c r="G10" s="10">
        <f t="shared" si="4"/>
        <v>1.0536490499832971</v>
      </c>
      <c r="H10" s="13"/>
      <c r="I10" s="11">
        <f t="shared" si="2"/>
        <v>3.5863025668592927</v>
      </c>
    </row>
    <row r="11" spans="1:9" x14ac:dyDescent="0.35">
      <c r="A11" s="26" t="s">
        <v>63</v>
      </c>
      <c r="B11" s="29">
        <f>'[1]Hot Sub'!$G$44</f>
        <v>2.150617701323938</v>
      </c>
      <c r="C11" s="23">
        <v>6.99</v>
      </c>
      <c r="D11" s="17"/>
      <c r="E11" s="9">
        <f t="shared" si="3"/>
        <v>0.30767062966007697</v>
      </c>
      <c r="F11" s="14"/>
      <c r="G11" s="10">
        <f t="shared" si="4"/>
        <v>2.2502289903486328</v>
      </c>
      <c r="H11" s="13"/>
      <c r="I11" s="11">
        <f t="shared" si="2"/>
        <v>4.8393822986760622</v>
      </c>
    </row>
    <row r="12" spans="1:9" x14ac:dyDescent="0.35">
      <c r="A12" s="26" t="s">
        <v>64</v>
      </c>
      <c r="B12" s="29">
        <f>'[1]Hot Sub'!$G$55</f>
        <v>2.2147589141669788</v>
      </c>
      <c r="C12" s="23">
        <v>6.99</v>
      </c>
      <c r="D12" s="17"/>
      <c r="E12" s="9">
        <f t="shared" si="3"/>
        <v>0.31684676883647767</v>
      </c>
      <c r="F12" s="14"/>
      <c r="G12" s="10">
        <f t="shared" si="4"/>
        <v>2.1560997250254204</v>
      </c>
      <c r="H12" s="13"/>
      <c r="I12" s="11">
        <f t="shared" si="2"/>
        <v>4.7752410858330219</v>
      </c>
    </row>
    <row r="13" spans="1:9" x14ac:dyDescent="0.35">
      <c r="A13" s="26" t="s">
        <v>65</v>
      </c>
      <c r="B13" s="29">
        <f>'[1]Hot Sub'!$G$66</f>
        <v>2.1617849558336455</v>
      </c>
      <c r="C13" s="23">
        <v>6.99</v>
      </c>
      <c r="D13" s="17"/>
      <c r="E13" s="9">
        <f t="shared" si="3"/>
        <v>0.30926823402484199</v>
      </c>
      <c r="F13" s="14"/>
      <c r="G13" s="10">
        <f t="shared" si="4"/>
        <v>2.2334390990821094</v>
      </c>
      <c r="H13" s="13"/>
      <c r="I13" s="11">
        <f t="shared" si="2"/>
        <v>4.8282150441663543</v>
      </c>
    </row>
    <row r="14" spans="1:9" x14ac:dyDescent="0.35">
      <c r="A14" s="26" t="s">
        <v>66</v>
      </c>
      <c r="B14" s="29">
        <f>'[1]Hot Sub'!$U$3</f>
        <v>2.0861208933336455</v>
      </c>
      <c r="C14" s="23">
        <v>6.99</v>
      </c>
      <c r="D14" s="17"/>
      <c r="E14" s="9">
        <f t="shared" si="3"/>
        <v>0.29844361850266743</v>
      </c>
      <c r="F14" s="14"/>
      <c r="G14" s="10">
        <f t="shared" si="4"/>
        <v>2.3507166446283461</v>
      </c>
      <c r="H14" s="13"/>
      <c r="I14" s="11">
        <f t="shared" si="2"/>
        <v>4.9038791066663547</v>
      </c>
    </row>
    <row r="15" spans="1:9" x14ac:dyDescent="0.35">
      <c r="A15" s="26" t="s">
        <v>67</v>
      </c>
      <c r="B15" s="29">
        <f>'[1]Hot Sub'!$U$15</f>
        <v>2.3651755808336454</v>
      </c>
      <c r="C15" s="23">
        <v>6.99</v>
      </c>
      <c r="D15" s="17"/>
      <c r="E15" s="9">
        <f t="shared" si="3"/>
        <v>0.33836560526947718</v>
      </c>
      <c r="F15" s="14"/>
      <c r="G15" s="10">
        <f t="shared" si="4"/>
        <v>1.9553831253137912</v>
      </c>
      <c r="H15" s="13"/>
      <c r="I15" s="11">
        <f t="shared" si="2"/>
        <v>4.6248244191663552</v>
      </c>
    </row>
    <row r="16" spans="1:9" x14ac:dyDescent="0.35">
      <c r="A16" s="30" t="s">
        <v>68</v>
      </c>
      <c r="B16" s="31">
        <f>'[1]Hot Sub'!$U$41</f>
        <v>2.2609539898731357</v>
      </c>
      <c r="C16" s="32">
        <v>6.99</v>
      </c>
      <c r="D16" s="35"/>
      <c r="E16" s="34">
        <f t="shared" si="3"/>
        <v>0.32345550641961884</v>
      </c>
      <c r="F16" s="45"/>
      <c r="G16" s="46">
        <f t="shared" si="4"/>
        <v>2.0916153231372108</v>
      </c>
      <c r="H16" s="42"/>
      <c r="I16" s="33">
        <f t="shared" si="2"/>
        <v>4.729046010126865</v>
      </c>
    </row>
    <row r="17" spans="1:9" s="36" customFormat="1" x14ac:dyDescent="0.35">
      <c r="A17" s="30" t="s">
        <v>69</v>
      </c>
      <c r="B17" s="31">
        <f>'[1]Hot Sub'!$U$56</f>
        <v>2.7931024273731357</v>
      </c>
      <c r="C17" s="32">
        <v>6.99</v>
      </c>
      <c r="D17" s="41"/>
      <c r="E17" s="42">
        <f t="shared" si="3"/>
        <v>0.39958546886597079</v>
      </c>
      <c r="F17" s="42"/>
      <c r="G17" s="42">
        <f t="shared" si="4"/>
        <v>1.5025935073115</v>
      </c>
      <c r="H17" s="42"/>
      <c r="I17" s="44">
        <f t="shared" si="2"/>
        <v>4.1968975726268649</v>
      </c>
    </row>
    <row r="18" spans="1:9" s="36" customFormat="1" x14ac:dyDescent="0.35">
      <c r="A18" s="30" t="s">
        <v>70</v>
      </c>
      <c r="B18" s="31">
        <f>'[1]Hot Sub'!$U$27</f>
        <v>2.3818719586231358</v>
      </c>
      <c r="C18" s="32">
        <v>6.99</v>
      </c>
      <c r="D18" s="41"/>
      <c r="E18" s="42">
        <f t="shared" si="3"/>
        <v>0.3407542143952984</v>
      </c>
      <c r="F18" s="42"/>
      <c r="G18" s="42">
        <f t="shared" si="4"/>
        <v>1.9346665653852515</v>
      </c>
      <c r="H18" s="42"/>
      <c r="I18" s="44">
        <f t="shared" si="2"/>
        <v>4.6081280413768644</v>
      </c>
    </row>
    <row r="19" spans="1:9" s="36" customFormat="1" x14ac:dyDescent="0.35">
      <c r="B19" s="39"/>
      <c r="C19" s="40"/>
      <c r="D19" s="43"/>
    </row>
    <row r="20" spans="1:9" s="36" customFormat="1" x14ac:dyDescent="0.35">
      <c r="B20" s="39"/>
      <c r="C20" s="40"/>
      <c r="D20" s="43"/>
    </row>
    <row r="21" spans="1:9" s="36" customFormat="1" x14ac:dyDescent="0.35">
      <c r="B21" s="39"/>
      <c r="C21" s="40"/>
      <c r="D21" s="43"/>
    </row>
    <row r="22" spans="1:9" s="36" customFormat="1" x14ac:dyDescent="0.35">
      <c r="B22" s="39"/>
      <c r="C22" s="40"/>
      <c r="D22" s="43"/>
    </row>
    <row r="23" spans="1:9" s="36" customFormat="1" x14ac:dyDescent="0.35">
      <c r="B23" s="39"/>
      <c r="C23" s="40"/>
      <c r="D23" s="43"/>
    </row>
    <row r="24" spans="1:9" s="36" customFormat="1" x14ac:dyDescent="0.35">
      <c r="B24" s="39"/>
      <c r="C24" s="40"/>
      <c r="D24" s="43"/>
    </row>
    <row r="25" spans="1:9" s="36" customFormat="1" x14ac:dyDescent="0.35">
      <c r="B25" s="39"/>
      <c r="C25" s="40"/>
      <c r="D25" s="43"/>
    </row>
    <row r="26" spans="1:9" s="36" customFormat="1" x14ac:dyDescent="0.35">
      <c r="B26" s="39"/>
      <c r="C26" s="40"/>
      <c r="D26" s="43"/>
    </row>
    <row r="27" spans="1:9" s="36" customFormat="1" x14ac:dyDescent="0.35">
      <c r="B27" s="39"/>
      <c r="C27" s="40"/>
      <c r="D27" s="43"/>
    </row>
    <row r="28" spans="1:9" s="36" customFormat="1" x14ac:dyDescent="0.35">
      <c r="B28" s="37"/>
      <c r="C28" s="38"/>
      <c r="D28" s="43"/>
    </row>
    <row r="29" spans="1:9" s="36" customFormat="1" x14ac:dyDescent="0.35">
      <c r="B29" s="37"/>
      <c r="C29" s="38"/>
      <c r="D29" s="43"/>
    </row>
    <row r="30" spans="1:9" s="36" customFormat="1" x14ac:dyDescent="0.35">
      <c r="B30" s="37"/>
      <c r="C30" s="38"/>
      <c r="D30" s="43"/>
    </row>
    <row r="31" spans="1:9" s="36" customFormat="1" x14ac:dyDescent="0.35">
      <c r="B31" s="37"/>
      <c r="C31" s="38"/>
      <c r="D31" s="43"/>
    </row>
    <row r="32" spans="1:9" s="36" customFormat="1" x14ac:dyDescent="0.35">
      <c r="B32" s="37"/>
      <c r="C32" s="38"/>
      <c r="D32" s="43"/>
    </row>
    <row r="33" spans="2:4" s="36" customFormat="1" x14ac:dyDescent="0.35">
      <c r="B33" s="37"/>
      <c r="C33" s="38"/>
      <c r="D33" s="43"/>
    </row>
    <row r="34" spans="2:4" s="36" customFormat="1" x14ac:dyDescent="0.35">
      <c r="B34" s="37"/>
      <c r="C34" s="38"/>
      <c r="D34" s="43"/>
    </row>
    <row r="35" spans="2:4" s="36" customFormat="1" x14ac:dyDescent="0.35">
      <c r="B35" s="37"/>
      <c r="C35" s="38"/>
      <c r="D35" s="43"/>
    </row>
    <row r="36" spans="2:4" s="36" customFormat="1" x14ac:dyDescent="0.35">
      <c r="B36" s="37"/>
      <c r="C36" s="38"/>
      <c r="D36" s="43"/>
    </row>
    <row r="37" spans="2:4" s="36" customFormat="1" x14ac:dyDescent="0.35">
      <c r="B37" s="37"/>
      <c r="C37" s="38"/>
      <c r="D37" s="43"/>
    </row>
    <row r="38" spans="2:4" s="36" customFormat="1" x14ac:dyDescent="0.35">
      <c r="B38" s="37"/>
      <c r="C38" s="38"/>
      <c r="D38" s="43"/>
    </row>
    <row r="39" spans="2:4" s="36" customFormat="1" x14ac:dyDescent="0.35">
      <c r="B39" s="37"/>
      <c r="C39" s="38"/>
      <c r="D39" s="43"/>
    </row>
    <row r="40" spans="2:4" s="36" customFormat="1" x14ac:dyDescent="0.35">
      <c r="B40" s="37"/>
      <c r="C40" s="38"/>
      <c r="D40" s="43"/>
    </row>
    <row r="41" spans="2:4" s="36" customFormat="1" x14ac:dyDescent="0.35">
      <c r="B41" s="37"/>
      <c r="C41" s="38"/>
      <c r="D41" s="43"/>
    </row>
    <row r="42" spans="2:4" s="36" customFormat="1" x14ac:dyDescent="0.35">
      <c r="B42" s="37"/>
      <c r="C42" s="38"/>
      <c r="D42" s="43"/>
    </row>
    <row r="43" spans="2:4" s="36" customFormat="1" x14ac:dyDescent="0.35">
      <c r="B43" s="37"/>
      <c r="C43" s="38"/>
      <c r="D43" s="43"/>
    </row>
    <row r="44" spans="2:4" s="36" customFormat="1" x14ac:dyDescent="0.35">
      <c r="B44" s="37"/>
      <c r="C44" s="38"/>
      <c r="D44" s="43"/>
    </row>
    <row r="45" spans="2:4" s="36" customFormat="1" x14ac:dyDescent="0.35">
      <c r="B45" s="37"/>
      <c r="C45" s="38"/>
      <c r="D45" s="43"/>
    </row>
    <row r="46" spans="2:4" s="36" customFormat="1" x14ac:dyDescent="0.35">
      <c r="B46" s="37"/>
      <c r="C46" s="38"/>
      <c r="D46" s="43"/>
    </row>
    <row r="47" spans="2:4" s="36" customFormat="1" x14ac:dyDescent="0.35">
      <c r="B47" s="37"/>
      <c r="C47" s="38"/>
      <c r="D47" s="43"/>
    </row>
    <row r="48" spans="2:4" s="36" customFormat="1" x14ac:dyDescent="0.35">
      <c r="B48" s="37"/>
      <c r="C48" s="38"/>
      <c r="D48" s="43"/>
    </row>
    <row r="49" spans="2:4" s="36" customFormat="1" x14ac:dyDescent="0.35">
      <c r="B49" s="37"/>
      <c r="C49" s="38"/>
      <c r="D49" s="43"/>
    </row>
    <row r="50" spans="2:4" s="36" customFormat="1" x14ac:dyDescent="0.35">
      <c r="B50" s="37"/>
      <c r="C50" s="38"/>
      <c r="D50" s="43"/>
    </row>
    <row r="51" spans="2:4" s="36" customFormat="1" x14ac:dyDescent="0.35">
      <c r="B51" s="37"/>
      <c r="C51" s="38"/>
      <c r="D51" s="43"/>
    </row>
    <row r="52" spans="2:4" s="36" customFormat="1" x14ac:dyDescent="0.35">
      <c r="B52" s="37"/>
      <c r="C52" s="38"/>
      <c r="D52" s="43"/>
    </row>
    <row r="53" spans="2:4" s="36" customFormat="1" x14ac:dyDescent="0.35">
      <c r="B53" s="37"/>
      <c r="C53" s="38"/>
      <c r="D53" s="43"/>
    </row>
    <row r="54" spans="2:4" s="36" customFormat="1" x14ac:dyDescent="0.35">
      <c r="B54" s="37"/>
      <c r="C54" s="38"/>
      <c r="D54" s="43"/>
    </row>
    <row r="55" spans="2:4" s="36" customFormat="1" x14ac:dyDescent="0.35">
      <c r="B55" s="37"/>
      <c r="C55" s="38"/>
      <c r="D55" s="43"/>
    </row>
    <row r="56" spans="2:4" s="36" customFormat="1" x14ac:dyDescent="0.35">
      <c r="B56" s="37"/>
      <c r="C56" s="38"/>
      <c r="D56" s="43"/>
    </row>
    <row r="57" spans="2:4" s="36" customFormat="1" x14ac:dyDescent="0.35">
      <c r="B57" s="37"/>
      <c r="C57" s="38"/>
      <c r="D57" s="43"/>
    </row>
    <row r="58" spans="2:4" s="36" customFormat="1" x14ac:dyDescent="0.35">
      <c r="B58" s="37"/>
      <c r="C58" s="38"/>
      <c r="D58" s="43"/>
    </row>
    <row r="59" spans="2:4" s="36" customFormat="1" x14ac:dyDescent="0.35">
      <c r="B59" s="37"/>
      <c r="C59" s="38"/>
      <c r="D59" s="43"/>
    </row>
    <row r="60" spans="2:4" s="36" customFormat="1" x14ac:dyDescent="0.35">
      <c r="B60" s="37"/>
      <c r="C60" s="38"/>
      <c r="D60" s="43"/>
    </row>
    <row r="61" spans="2:4" s="36" customFormat="1" x14ac:dyDescent="0.35">
      <c r="B61" s="37"/>
      <c r="C61" s="38"/>
      <c r="D61" s="43"/>
    </row>
    <row r="62" spans="2:4" s="36" customFormat="1" x14ac:dyDescent="0.35">
      <c r="B62" s="37"/>
      <c r="C62" s="38"/>
      <c r="D62" s="43"/>
    </row>
    <row r="63" spans="2:4" s="36" customFormat="1" x14ac:dyDescent="0.35">
      <c r="B63" s="37"/>
      <c r="C63" s="38"/>
      <c r="D63" s="43"/>
    </row>
    <row r="64" spans="2:4" s="36" customFormat="1" x14ac:dyDescent="0.35">
      <c r="B64" s="37"/>
      <c r="C64" s="38"/>
      <c r="D64" s="43"/>
    </row>
    <row r="65" spans="2:4" s="36" customFormat="1" x14ac:dyDescent="0.35">
      <c r="B65" s="37"/>
      <c r="C65" s="38"/>
      <c r="D65" s="43"/>
    </row>
    <row r="66" spans="2:4" s="36" customFormat="1" x14ac:dyDescent="0.35">
      <c r="B66" s="37"/>
      <c r="C66" s="38"/>
      <c r="D66" s="43"/>
    </row>
    <row r="67" spans="2:4" s="36" customFormat="1" x14ac:dyDescent="0.35">
      <c r="B67" s="37"/>
      <c r="C67" s="38"/>
      <c r="D67" s="43"/>
    </row>
  </sheetData>
  <conditionalFormatting sqref="I2:I18">
    <cfRule type="colorScale" priority="7">
      <colorScale>
        <cfvo type="min"/>
        <cfvo type="max"/>
        <color rgb="FFFCFCFF"/>
        <color rgb="FF63BE7B"/>
      </colorScale>
    </cfRule>
  </conditionalFormatting>
  <conditionalFormatting sqref="G2:G18">
    <cfRule type="iconSet" priority="1">
      <iconSet iconSet="3Symbols2">
        <cfvo type="percent" val="0"/>
        <cfvo type="num" val="1"/>
        <cfvo type="num" val="2"/>
      </iconSet>
    </cfRule>
    <cfRule type="cellIs" dxfId="2" priority="4" operator="lessThan">
      <formula>1</formula>
    </cfRule>
    <cfRule type="cellIs" dxfId="1" priority="5" operator="lessThan">
      <formula>2</formula>
    </cfRule>
    <cfRule type="cellIs" dxfId="0" priority="6" operator="lessThan">
      <formula>3</formula>
    </cfRule>
  </conditionalFormatting>
  <conditionalFormatting sqref="E2:E18">
    <cfRule type="dataBar" priority="3">
      <dataBar>
        <cfvo type="percent" val="0"/>
        <cfvo type="percent" val="100"/>
        <color theme="4" tint="0.39997558519241921"/>
      </dataBar>
      <extLst>
        <ext xmlns:x14="http://schemas.microsoft.com/office/spreadsheetml/2009/9/main" uri="{B025F937-C7B1-47D3-B67F-A62EFF666E3E}">
          <x14:id>{24E7D86C-F8ED-4E52-B05D-664BD2D29414}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4E7D86C-F8ED-4E52-B05D-664BD2D29414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E2:E18</xm:sqref>
        </x14:conditionalFormatting>
        <x14:conditionalFormatting xmlns:xm="http://schemas.microsoft.com/office/excel/2006/main">
          <x14:cfRule type="iconSet" priority="2" id="{BFA3D589-6735-4D35-85E9-D5DA5FA93FC6}">
            <x14:iconSet custom="1">
              <x14:cfvo type="percent">
                <xm:f>0</xm:f>
              </x14:cfvo>
              <x14:cfvo type="num">
                <xm:f>0.33</xm:f>
              </x14:cfvo>
              <x14:cfvo type="num">
                <xm:f>0.5</xm:f>
              </x14:cfvo>
              <x14:cfIcon iconSet="3Symbols2" iconId="2"/>
              <x14:cfIcon iconSet="3Symbols2" iconId="1"/>
              <x14:cfIcon iconSet="3Symbols2" iconId="0"/>
            </x14:iconSet>
          </x14:cfRule>
          <xm:sqref>E2:E18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Appetizer</vt:lpstr>
      <vt:lpstr>Pizza</vt:lpstr>
      <vt:lpstr>Stromboli</vt:lpstr>
      <vt:lpstr>Salad</vt:lpstr>
      <vt:lpstr>Cold Sub &amp; Wrap</vt:lpstr>
      <vt:lpstr>Hot Sub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Jacquelyn Cieri</dc:creator>
  <cp:lastModifiedBy>Jacquelyn Cieri</cp:lastModifiedBy>
  <dcterms:created xsi:type="dcterms:W3CDTF">2019-01-20T01:50:29Z</dcterms:created>
  <dcterms:modified xsi:type="dcterms:W3CDTF">2022-02-28T22:46:43Z</dcterms:modified>
</cp:coreProperties>
</file>