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UCL\CASA0005_GIS\CASA0005\wk7\"/>
    </mc:Choice>
  </mc:AlternateContent>
  <xr:revisionPtr revIDLastSave="0" documentId="13_ncr:1_{AECB180D-9C6F-4CBD-8DD1-7AD2340984A1}" xr6:coauthVersionLast="47" xr6:coauthVersionMax="47" xr10:uidLastSave="{00000000-0000-0000-0000-000000000000}"/>
  <bookViews>
    <workbookView xWindow="-110" yWindow="-110" windowWidth="25820" windowHeight="15500" activeTab="2" xr2:uid="{60F08D89-0456-8A4D-B95F-21DFC1800C7D}"/>
  </bookViews>
  <sheets>
    <sheet name="Data" sheetId="4" r:id="rId1"/>
    <sheet name="Spatial weight matrix" sheetId="1" r:id="rId2"/>
    <sheet name="Global Moran's I binary" sheetId="2" r:id="rId3"/>
    <sheet name="Global Moran's I row stand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2" l="1"/>
  <c r="G33" i="3"/>
  <c r="F33" i="3"/>
  <c r="E33" i="3"/>
  <c r="D33" i="3"/>
  <c r="C33" i="3"/>
  <c r="B33" i="3"/>
  <c r="G32" i="3"/>
  <c r="F32" i="3"/>
  <c r="E32" i="3"/>
  <c r="D32" i="3"/>
  <c r="C32" i="3"/>
  <c r="B32" i="3"/>
  <c r="G31" i="3"/>
  <c r="F31" i="3"/>
  <c r="E31" i="3"/>
  <c r="D31" i="3"/>
  <c r="C31" i="3"/>
  <c r="B31" i="3"/>
  <c r="G30" i="3"/>
  <c r="F30" i="3"/>
  <c r="E30" i="3"/>
  <c r="D30" i="3"/>
  <c r="C30" i="3"/>
  <c r="B30" i="3"/>
  <c r="G29" i="3"/>
  <c r="F29" i="3"/>
  <c r="E29" i="3"/>
  <c r="D29" i="3"/>
  <c r="C29" i="3"/>
  <c r="B29" i="3"/>
  <c r="G28" i="3"/>
  <c r="F28" i="3"/>
  <c r="E28" i="3"/>
  <c r="D28" i="3"/>
  <c r="C28" i="3"/>
  <c r="B28" i="3"/>
  <c r="G33" i="2"/>
  <c r="D33" i="2"/>
  <c r="C33" i="2"/>
  <c r="B33" i="2"/>
  <c r="F32" i="2"/>
  <c r="C32" i="2"/>
  <c r="B32" i="2"/>
  <c r="E31" i="2"/>
  <c r="B31" i="2"/>
  <c r="G30" i="2"/>
  <c r="D30" i="2"/>
  <c r="G29" i="2"/>
  <c r="F29" i="2"/>
  <c r="C29" i="2"/>
  <c r="G28" i="2"/>
  <c r="F28" i="2"/>
  <c r="E28" i="2"/>
  <c r="C15" i="3"/>
  <c r="D12" i="3" s="1"/>
  <c r="D9" i="3"/>
  <c r="B41" i="3" s="1"/>
  <c r="D8" i="3"/>
  <c r="C15" i="2"/>
  <c r="D13" i="2" s="1"/>
  <c r="B45" i="2" s="1"/>
  <c r="B19" i="1"/>
  <c r="I4" i="1"/>
  <c r="E16" i="1" s="1"/>
  <c r="I5" i="1"/>
  <c r="B17" i="1" s="1"/>
  <c r="I6" i="1"/>
  <c r="C18" i="1" s="1"/>
  <c r="I7" i="1"/>
  <c r="C19" i="1" s="1"/>
  <c r="I8" i="1"/>
  <c r="B20" i="1" s="1"/>
  <c r="I3" i="1"/>
  <c r="G15" i="1" s="1"/>
  <c r="G17" i="1" l="1"/>
  <c r="G20" i="1"/>
  <c r="F20" i="1"/>
  <c r="D20" i="1"/>
  <c r="C16" i="1"/>
  <c r="B15" i="1"/>
  <c r="C15" i="1"/>
  <c r="D15" i="1"/>
  <c r="E15" i="1"/>
  <c r="D16" i="1"/>
  <c r="B16" i="1"/>
  <c r="B40" i="3"/>
  <c r="B18" i="1"/>
  <c r="B44" i="3"/>
  <c r="D11" i="3"/>
  <c r="D13" i="3"/>
  <c r="D10" i="3"/>
  <c r="D12" i="2"/>
  <c r="D8" i="2"/>
  <c r="D9" i="2"/>
  <c r="D10" i="2"/>
  <c r="D11" i="2"/>
  <c r="F17" i="1"/>
  <c r="G19" i="1"/>
  <c r="F19" i="1"/>
  <c r="E17" i="1"/>
  <c r="D19" i="1"/>
  <c r="F15" i="1"/>
  <c r="G18" i="1"/>
  <c r="E20" i="1"/>
  <c r="F18" i="1"/>
  <c r="G16" i="1"/>
  <c r="E18" i="1"/>
  <c r="C20" i="1"/>
  <c r="I20" i="1" s="1"/>
  <c r="I10" i="1"/>
  <c r="D17" i="1"/>
  <c r="E19" i="1"/>
  <c r="C17" i="1"/>
  <c r="F16" i="1"/>
  <c r="I16" i="1" s="1"/>
  <c r="D18" i="1"/>
  <c r="I18" i="1" l="1"/>
  <c r="I17" i="1"/>
  <c r="I15" i="1"/>
  <c r="I19" i="1"/>
  <c r="B45" i="3"/>
  <c r="B43" i="3"/>
  <c r="B42" i="3"/>
  <c r="D28" i="2"/>
  <c r="C28" i="2"/>
  <c r="B28" i="2"/>
  <c r="B42" i="2"/>
  <c r="C30" i="2"/>
  <c r="B30" i="2"/>
  <c r="F30" i="2"/>
  <c r="E30" i="2"/>
  <c r="B43" i="2"/>
  <c r="G31" i="2"/>
  <c r="F31" i="2"/>
  <c r="D31" i="2"/>
  <c r="C31" i="2"/>
  <c r="B41" i="2"/>
  <c r="D29" i="2"/>
  <c r="B29" i="2"/>
  <c r="E29" i="2"/>
  <c r="B44" i="2"/>
  <c r="G32" i="2"/>
  <c r="E32" i="2"/>
  <c r="D32" i="2"/>
  <c r="F33" i="2"/>
  <c r="E33" i="2"/>
  <c r="I22" i="1"/>
  <c r="A36" i="3" l="1"/>
  <c r="B48" i="3" s="1"/>
  <c r="B46" i="3"/>
  <c r="B49" i="3" s="1"/>
  <c r="B46" i="2"/>
  <c r="B49" i="2" s="1"/>
  <c r="A36" i="2"/>
  <c r="B48" i="2" s="1"/>
  <c r="B51" i="2" s="1"/>
  <c r="B51" i="3" l="1"/>
</calcChain>
</file>

<file path=xl/sharedStrings.xml><?xml version="1.0" encoding="utf-8"?>
<sst xmlns="http://schemas.openxmlformats.org/spreadsheetml/2006/main" count="151" uniqueCount="34">
  <si>
    <t>Z1</t>
  </si>
  <si>
    <t>Z2</t>
  </si>
  <si>
    <t>Z3</t>
  </si>
  <si>
    <t>Z4</t>
  </si>
  <si>
    <t>Z5</t>
  </si>
  <si>
    <t>Z6</t>
  </si>
  <si>
    <t>sum</t>
  </si>
  <si>
    <t>BINARY WEIGHTS</t>
  </si>
  <si>
    <t>ROW STANDARDISED WEIGHTS</t>
  </si>
  <si>
    <t>sum of weights per zone</t>
  </si>
  <si>
    <t>total sum of weights</t>
  </si>
  <si>
    <t>GLOBAL MORAN'S I</t>
  </si>
  <si>
    <t>mean value</t>
  </si>
  <si>
    <t>value - mean value</t>
  </si>
  <si>
    <t>(value - mean value)^2</t>
  </si>
  <si>
    <t>For each i-j pair calculate the product Wij * (zi-zhat) * (zj-zhat)</t>
  </si>
  <si>
    <t>Sum the above matrix entries</t>
  </si>
  <si>
    <t>Sum across all i, (zi-zhat)^2</t>
  </si>
  <si>
    <t>i</t>
  </si>
  <si>
    <t>i or j</t>
  </si>
  <si>
    <t>unit</t>
  </si>
  <si>
    <t>W: weights matrix (binary)</t>
  </si>
  <si>
    <t>Number of units</t>
  </si>
  <si>
    <t>Z: data</t>
  </si>
  <si>
    <t xml:space="preserve"> value of indicator for unit</t>
  </si>
  <si>
    <t>numerator</t>
  </si>
  <si>
    <t>denominator</t>
  </si>
  <si>
    <t>Moran's I</t>
  </si>
  <si>
    <t>Unit ID</t>
  </si>
  <si>
    <t>Unit value</t>
  </si>
  <si>
    <t>unit ID (i or j)</t>
  </si>
  <si>
    <t xml:space="preserve"> value of indicator for unit</t>
    <phoneticPr fontId="2" type="noConversion"/>
  </si>
  <si>
    <t>For each i-j pair calculate the product Wij * (zi-zhat) * (zj-zhat)</t>
    <phoneticPr fontId="2" type="noConversion"/>
  </si>
  <si>
    <t>(36.83333*6)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</si>
</sst>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等线"/>
      <family val="2"/>
      <scheme val="minor"/>
    </font>
    <font>
      <b/>
      <sz val="12"/>
      <color theme="1"/>
      <name val="等线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2</xdr:row>
      <xdr:rowOff>50800</xdr:rowOff>
    </xdr:from>
    <xdr:to>
      <xdr:col>5</xdr:col>
      <xdr:colOff>800100</xdr:colOff>
      <xdr:row>24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B4F3AF-B4A9-B62C-B12D-5CC968E15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457200"/>
          <a:ext cx="4356100" cy="4597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327800</xdr:colOff>
      <xdr:row>3</xdr:row>
      <xdr:rowOff>61100</xdr:rowOff>
    </xdr:from>
    <xdr:to>
      <xdr:col>12</xdr:col>
      <xdr:colOff>632600</xdr:colOff>
      <xdr:row>24</xdr:row>
      <xdr:rowOff>188100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EED388-26FA-D12E-198E-82FC2A52F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6300" y="670700"/>
          <a:ext cx="4432300" cy="4394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D5B1E-6629-B149-A1D8-B217CF3712B9}">
  <dimension ref="A2:I36"/>
  <sheetViews>
    <sheetView topLeftCell="A2" workbookViewId="0"/>
  </sheetViews>
  <sheetFormatPr defaultColWidth="11.07421875" defaultRowHeight="15.5" x14ac:dyDescent="0.35"/>
  <cols>
    <col min="3" max="3" width="10.84375" customWidth="1"/>
  </cols>
  <sheetData>
    <row r="2" spans="2:9" x14ac:dyDescent="0.35">
      <c r="B2" s="1" t="s">
        <v>28</v>
      </c>
      <c r="I2" s="1" t="s">
        <v>29</v>
      </c>
    </row>
    <row r="29" spans="1:3" x14ac:dyDescent="0.35">
      <c r="A29" t="s">
        <v>23</v>
      </c>
    </row>
    <row r="30" spans="1:3" x14ac:dyDescent="0.35">
      <c r="A30" t="s">
        <v>20</v>
      </c>
      <c r="B30" t="s">
        <v>30</v>
      </c>
      <c r="C30" t="s">
        <v>24</v>
      </c>
    </row>
    <row r="31" spans="1:3" x14ac:dyDescent="0.35">
      <c r="A31" t="s">
        <v>0</v>
      </c>
      <c r="B31">
        <v>1</v>
      </c>
      <c r="C31">
        <v>7</v>
      </c>
    </row>
    <row r="32" spans="1:3" x14ac:dyDescent="0.35">
      <c r="A32" t="s">
        <v>1</v>
      </c>
      <c r="B32">
        <v>2</v>
      </c>
      <c r="C32">
        <v>6</v>
      </c>
    </row>
    <row r="33" spans="1:3" x14ac:dyDescent="0.35">
      <c r="A33" t="s">
        <v>2</v>
      </c>
      <c r="B33">
        <v>3</v>
      </c>
      <c r="C33">
        <v>6</v>
      </c>
    </row>
    <row r="34" spans="1:3" x14ac:dyDescent="0.35">
      <c r="A34" t="s">
        <v>3</v>
      </c>
      <c r="B34">
        <v>4</v>
      </c>
      <c r="C34">
        <v>1</v>
      </c>
    </row>
    <row r="35" spans="1:3" x14ac:dyDescent="0.35">
      <c r="A35" t="s">
        <v>4</v>
      </c>
      <c r="B35">
        <v>5</v>
      </c>
      <c r="C35">
        <v>1</v>
      </c>
    </row>
    <row r="36" spans="1:3" x14ac:dyDescent="0.35">
      <c r="A36" t="s">
        <v>5</v>
      </c>
      <c r="B36">
        <v>6</v>
      </c>
      <c r="C36">
        <v>2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23AD3-B761-6B42-807A-648A6E02E668}">
  <dimension ref="A1:I22"/>
  <sheetViews>
    <sheetView workbookViewId="0">
      <selection activeCell="F29" sqref="F29"/>
    </sheetView>
  </sheetViews>
  <sheetFormatPr defaultColWidth="11.07421875" defaultRowHeight="15.5" x14ac:dyDescent="0.35"/>
  <cols>
    <col min="8" max="8" width="18" customWidth="1"/>
  </cols>
  <sheetData>
    <row r="1" spans="1:9" x14ac:dyDescent="0.35">
      <c r="A1" t="s">
        <v>7</v>
      </c>
    </row>
    <row r="2" spans="1:9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I2" t="s">
        <v>9</v>
      </c>
    </row>
    <row r="3" spans="1:9" x14ac:dyDescent="0.35">
      <c r="A3" t="s">
        <v>0</v>
      </c>
      <c r="B3">
        <v>0</v>
      </c>
      <c r="C3">
        <v>1</v>
      </c>
      <c r="D3">
        <v>1</v>
      </c>
      <c r="E3">
        <v>0</v>
      </c>
      <c r="F3">
        <v>0</v>
      </c>
      <c r="G3">
        <v>0</v>
      </c>
      <c r="I3">
        <f>SUM(B3:G3)</f>
        <v>2</v>
      </c>
    </row>
    <row r="4" spans="1:9" x14ac:dyDescent="0.35">
      <c r="A4" t="s">
        <v>1</v>
      </c>
      <c r="B4">
        <v>1</v>
      </c>
      <c r="C4">
        <v>0</v>
      </c>
      <c r="D4">
        <v>1</v>
      </c>
      <c r="E4">
        <v>1</v>
      </c>
      <c r="F4">
        <v>0</v>
      </c>
      <c r="G4">
        <v>0</v>
      </c>
      <c r="I4">
        <f t="shared" ref="I4:I8" si="0">SUM(B4:G4)</f>
        <v>3</v>
      </c>
    </row>
    <row r="5" spans="1:9" x14ac:dyDescent="0.35">
      <c r="A5" t="s">
        <v>2</v>
      </c>
      <c r="B5">
        <v>1</v>
      </c>
      <c r="C5">
        <v>1</v>
      </c>
      <c r="D5">
        <v>0</v>
      </c>
      <c r="E5">
        <v>1</v>
      </c>
      <c r="F5">
        <v>1</v>
      </c>
      <c r="G5">
        <v>0</v>
      </c>
      <c r="I5">
        <f t="shared" si="0"/>
        <v>4</v>
      </c>
    </row>
    <row r="6" spans="1:9" x14ac:dyDescent="0.35">
      <c r="A6" t="s">
        <v>3</v>
      </c>
      <c r="B6">
        <v>0</v>
      </c>
      <c r="C6">
        <v>1</v>
      </c>
      <c r="D6">
        <v>1</v>
      </c>
      <c r="E6">
        <v>0</v>
      </c>
      <c r="F6">
        <v>1</v>
      </c>
      <c r="G6">
        <v>1</v>
      </c>
      <c r="I6">
        <f t="shared" si="0"/>
        <v>4</v>
      </c>
    </row>
    <row r="7" spans="1:9" x14ac:dyDescent="0.35">
      <c r="A7" t="s">
        <v>4</v>
      </c>
      <c r="B7">
        <v>0</v>
      </c>
      <c r="C7">
        <v>0</v>
      </c>
      <c r="D7">
        <v>1</v>
      </c>
      <c r="E7">
        <v>1</v>
      </c>
      <c r="F7">
        <v>0</v>
      </c>
      <c r="G7">
        <v>1</v>
      </c>
      <c r="I7">
        <f t="shared" si="0"/>
        <v>3</v>
      </c>
    </row>
    <row r="8" spans="1:9" x14ac:dyDescent="0.35">
      <c r="A8" t="s">
        <v>5</v>
      </c>
      <c r="B8">
        <v>0</v>
      </c>
      <c r="C8">
        <v>0</v>
      </c>
      <c r="D8">
        <v>0</v>
      </c>
      <c r="E8">
        <v>1</v>
      </c>
      <c r="F8">
        <v>1</v>
      </c>
      <c r="G8">
        <v>0</v>
      </c>
      <c r="I8">
        <f t="shared" si="0"/>
        <v>2</v>
      </c>
    </row>
    <row r="10" spans="1:9" x14ac:dyDescent="0.35">
      <c r="H10" t="s">
        <v>10</v>
      </c>
      <c r="I10">
        <f>SUM(I3:I8)</f>
        <v>18</v>
      </c>
    </row>
    <row r="12" spans="1:9" x14ac:dyDescent="0.35">
      <c r="A12" t="s">
        <v>8</v>
      </c>
    </row>
    <row r="14" spans="1:9" x14ac:dyDescent="0.35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I14" t="s">
        <v>9</v>
      </c>
    </row>
    <row r="15" spans="1:9" x14ac:dyDescent="0.35">
      <c r="A15" t="s">
        <v>0</v>
      </c>
      <c r="B15">
        <f>B3/I3</f>
        <v>0</v>
      </c>
      <c r="C15">
        <f>C3/I3</f>
        <v>0.5</v>
      </c>
      <c r="D15">
        <f>D3/I3</f>
        <v>0.5</v>
      </c>
      <c r="E15">
        <f>E3/I3</f>
        <v>0</v>
      </c>
      <c r="F15">
        <f>F3/I3</f>
        <v>0</v>
      </c>
      <c r="G15">
        <f>G3/I3</f>
        <v>0</v>
      </c>
      <c r="I15">
        <f>SUM(B15:G15)</f>
        <v>1</v>
      </c>
    </row>
    <row r="16" spans="1:9" x14ac:dyDescent="0.35">
      <c r="A16" t="s">
        <v>1</v>
      </c>
      <c r="B16">
        <f>B4/I4</f>
        <v>0.33333333333333331</v>
      </c>
      <c r="C16">
        <f>C4/I4</f>
        <v>0</v>
      </c>
      <c r="D16">
        <f>D4/I4</f>
        <v>0.33333333333333331</v>
      </c>
      <c r="E16">
        <f>E4/I4</f>
        <v>0.33333333333333331</v>
      </c>
      <c r="F16">
        <f>F4/I4</f>
        <v>0</v>
      </c>
      <c r="G16">
        <f>G4/I4</f>
        <v>0</v>
      </c>
      <c r="I16">
        <f t="shared" ref="I16:I20" si="1">SUM(B16:G16)</f>
        <v>1</v>
      </c>
    </row>
    <row r="17" spans="1:9" x14ac:dyDescent="0.35">
      <c r="A17" t="s">
        <v>2</v>
      </c>
      <c r="B17">
        <f t="shared" ref="B17:B19" si="2">B5/I5</f>
        <v>0.25</v>
      </c>
      <c r="C17">
        <f t="shared" ref="C17:C19" si="3">C5/I5</f>
        <v>0.25</v>
      </c>
      <c r="D17">
        <f t="shared" ref="D17:D19" si="4">D5/I5</f>
        <v>0</v>
      </c>
      <c r="E17">
        <f t="shared" ref="E17:E19" si="5">E5/I5</f>
        <v>0.25</v>
      </c>
      <c r="F17">
        <f t="shared" ref="F17:F19" si="6">F5/I5</f>
        <v>0.25</v>
      </c>
      <c r="G17">
        <f t="shared" ref="G17:G19" si="7">G5/I5</f>
        <v>0</v>
      </c>
      <c r="I17">
        <f t="shared" si="1"/>
        <v>1</v>
      </c>
    </row>
    <row r="18" spans="1:9" x14ac:dyDescent="0.35">
      <c r="A18" t="s">
        <v>3</v>
      </c>
      <c r="B18">
        <f t="shared" si="2"/>
        <v>0</v>
      </c>
      <c r="C18">
        <f t="shared" si="3"/>
        <v>0.25</v>
      </c>
      <c r="D18">
        <f t="shared" si="4"/>
        <v>0.25</v>
      </c>
      <c r="E18">
        <f t="shared" si="5"/>
        <v>0</v>
      </c>
      <c r="F18">
        <f t="shared" si="6"/>
        <v>0.25</v>
      </c>
      <c r="G18">
        <f t="shared" si="7"/>
        <v>0.25</v>
      </c>
      <c r="I18">
        <f t="shared" si="1"/>
        <v>1</v>
      </c>
    </row>
    <row r="19" spans="1:9" x14ac:dyDescent="0.35">
      <c r="A19" t="s">
        <v>4</v>
      </c>
      <c r="B19">
        <f t="shared" si="2"/>
        <v>0</v>
      </c>
      <c r="C19">
        <f t="shared" si="3"/>
        <v>0</v>
      </c>
      <c r="D19">
        <f t="shared" si="4"/>
        <v>0.33333333333333331</v>
      </c>
      <c r="E19">
        <f t="shared" si="5"/>
        <v>0.33333333333333331</v>
      </c>
      <c r="F19">
        <f t="shared" si="6"/>
        <v>0</v>
      </c>
      <c r="G19">
        <f t="shared" si="7"/>
        <v>0.33333333333333331</v>
      </c>
      <c r="I19">
        <f t="shared" si="1"/>
        <v>1</v>
      </c>
    </row>
    <row r="20" spans="1:9" x14ac:dyDescent="0.35">
      <c r="A20" t="s">
        <v>5</v>
      </c>
      <c r="B20">
        <f>B8/I8</f>
        <v>0</v>
      </c>
      <c r="C20">
        <f>C8/I8</f>
        <v>0</v>
      </c>
      <c r="D20">
        <f>D8/I8</f>
        <v>0</v>
      </c>
      <c r="E20">
        <f>E8/I8</f>
        <v>0.5</v>
      </c>
      <c r="F20">
        <f>F8/I8</f>
        <v>0.5</v>
      </c>
      <c r="G20">
        <f>G8/I8</f>
        <v>0</v>
      </c>
      <c r="I20">
        <f t="shared" si="1"/>
        <v>1</v>
      </c>
    </row>
    <row r="22" spans="1:9" x14ac:dyDescent="0.35">
      <c r="H22" t="s">
        <v>10</v>
      </c>
      <c r="I22">
        <f>SUM(I15:I20)</f>
        <v>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3187E-993B-F344-A7E8-718033618830}">
  <dimension ref="A1:G51"/>
  <sheetViews>
    <sheetView tabSelected="1" topLeftCell="A28" workbookViewId="0">
      <selection activeCell="A36" sqref="A36"/>
    </sheetView>
  </sheetViews>
  <sheetFormatPr defaultColWidth="11.07421875" defaultRowHeight="15.5" x14ac:dyDescent="0.35"/>
  <cols>
    <col min="3" max="4" width="11.07421875" customWidth="1"/>
    <col min="8" max="8" width="17.4609375" customWidth="1"/>
  </cols>
  <sheetData>
    <row r="1" spans="1:4" x14ac:dyDescent="0.35">
      <c r="A1" t="s">
        <v>11</v>
      </c>
    </row>
    <row r="3" spans="1:4" x14ac:dyDescent="0.35">
      <c r="A3" t="s">
        <v>22</v>
      </c>
    </row>
    <row r="4" spans="1:4" x14ac:dyDescent="0.35">
      <c r="A4">
        <v>6</v>
      </c>
    </row>
    <row r="6" spans="1:4" x14ac:dyDescent="0.35">
      <c r="A6" t="s">
        <v>23</v>
      </c>
    </row>
    <row r="7" spans="1:4" x14ac:dyDescent="0.35">
      <c r="A7" t="s">
        <v>20</v>
      </c>
      <c r="B7" t="s">
        <v>19</v>
      </c>
      <c r="C7" t="s">
        <v>31</v>
      </c>
      <c r="D7" t="s">
        <v>13</v>
      </c>
    </row>
    <row r="8" spans="1:4" x14ac:dyDescent="0.35">
      <c r="A8" t="s">
        <v>0</v>
      </c>
      <c r="B8">
        <v>1</v>
      </c>
      <c r="C8">
        <v>7</v>
      </c>
      <c r="D8">
        <f>C8-C15</f>
        <v>3.1666666666666665</v>
      </c>
    </row>
    <row r="9" spans="1:4" x14ac:dyDescent="0.35">
      <c r="A9" t="s">
        <v>1</v>
      </c>
      <c r="B9">
        <v>2</v>
      </c>
      <c r="C9">
        <v>6</v>
      </c>
      <c r="D9">
        <f>C9-C15</f>
        <v>2.1666666666666665</v>
      </c>
    </row>
    <row r="10" spans="1:4" x14ac:dyDescent="0.35">
      <c r="A10" t="s">
        <v>2</v>
      </c>
      <c r="B10">
        <v>3</v>
      </c>
      <c r="C10">
        <v>6</v>
      </c>
      <c r="D10">
        <f>C10-C15</f>
        <v>2.1666666666666665</v>
      </c>
    </row>
    <row r="11" spans="1:4" x14ac:dyDescent="0.35">
      <c r="A11" t="s">
        <v>3</v>
      </c>
      <c r="B11">
        <v>4</v>
      </c>
      <c r="C11">
        <v>1</v>
      </c>
      <c r="D11">
        <f>C11-C15</f>
        <v>-2.8333333333333335</v>
      </c>
    </row>
    <row r="12" spans="1:4" x14ac:dyDescent="0.35">
      <c r="A12" t="s">
        <v>4</v>
      </c>
      <c r="B12">
        <v>5</v>
      </c>
      <c r="C12">
        <v>1</v>
      </c>
      <c r="D12">
        <f>C12-C15</f>
        <v>-2.8333333333333335</v>
      </c>
    </row>
    <row r="13" spans="1:4" x14ac:dyDescent="0.35">
      <c r="A13" t="s">
        <v>5</v>
      </c>
      <c r="B13">
        <v>6</v>
      </c>
      <c r="C13">
        <v>2</v>
      </c>
      <c r="D13">
        <f>C13-C15</f>
        <v>-1.8333333333333335</v>
      </c>
    </row>
    <row r="15" spans="1:4" x14ac:dyDescent="0.35">
      <c r="B15" t="s">
        <v>12</v>
      </c>
      <c r="C15">
        <f>SUM(C8:C13)/6</f>
        <v>3.8333333333333335</v>
      </c>
    </row>
    <row r="17" spans="1:7" x14ac:dyDescent="0.35">
      <c r="A17" t="s">
        <v>21</v>
      </c>
    </row>
    <row r="18" spans="1:7" x14ac:dyDescent="0.35"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</row>
    <row r="19" spans="1:7" x14ac:dyDescent="0.35">
      <c r="A19" t="s">
        <v>0</v>
      </c>
      <c r="B19">
        <v>0</v>
      </c>
      <c r="C19">
        <v>1</v>
      </c>
      <c r="D19">
        <v>1</v>
      </c>
      <c r="E19">
        <v>0</v>
      </c>
      <c r="F19">
        <v>0</v>
      </c>
      <c r="G19">
        <v>0</v>
      </c>
    </row>
    <row r="20" spans="1:7" x14ac:dyDescent="0.35">
      <c r="A20" t="s">
        <v>1</v>
      </c>
      <c r="B20">
        <v>1</v>
      </c>
      <c r="C20">
        <v>0</v>
      </c>
      <c r="D20">
        <v>1</v>
      </c>
      <c r="E20">
        <v>1</v>
      </c>
      <c r="F20">
        <v>0</v>
      </c>
      <c r="G20">
        <v>0</v>
      </c>
    </row>
    <row r="21" spans="1:7" x14ac:dyDescent="0.35">
      <c r="A21" t="s">
        <v>2</v>
      </c>
      <c r="B21">
        <v>1</v>
      </c>
      <c r="C21">
        <v>1</v>
      </c>
      <c r="D21">
        <v>0</v>
      </c>
      <c r="E21">
        <v>1</v>
      </c>
      <c r="F21">
        <v>1</v>
      </c>
      <c r="G21">
        <v>0</v>
      </c>
    </row>
    <row r="22" spans="1:7" x14ac:dyDescent="0.35">
      <c r="A22" t="s">
        <v>3</v>
      </c>
      <c r="B22">
        <v>0</v>
      </c>
      <c r="C22">
        <v>1</v>
      </c>
      <c r="D22">
        <v>1</v>
      </c>
      <c r="E22">
        <v>0</v>
      </c>
      <c r="F22">
        <v>1</v>
      </c>
      <c r="G22">
        <v>1</v>
      </c>
    </row>
    <row r="23" spans="1:7" x14ac:dyDescent="0.35">
      <c r="A23" t="s">
        <v>4</v>
      </c>
      <c r="B23">
        <v>0</v>
      </c>
      <c r="C23">
        <v>0</v>
      </c>
      <c r="D23">
        <v>1</v>
      </c>
      <c r="E23">
        <v>1</v>
      </c>
      <c r="F23">
        <v>0</v>
      </c>
      <c r="G23">
        <v>1</v>
      </c>
    </row>
    <row r="24" spans="1:7" x14ac:dyDescent="0.35">
      <c r="A24" t="s">
        <v>5</v>
      </c>
      <c r="B24">
        <v>0</v>
      </c>
      <c r="C24">
        <v>0</v>
      </c>
      <c r="D24">
        <v>0</v>
      </c>
      <c r="E24">
        <v>1</v>
      </c>
      <c r="F24">
        <v>1</v>
      </c>
      <c r="G24">
        <v>0</v>
      </c>
    </row>
    <row r="26" spans="1:7" x14ac:dyDescent="0.35">
      <c r="A26" t="s">
        <v>32</v>
      </c>
    </row>
    <row r="27" spans="1:7" x14ac:dyDescent="0.35">
      <c r="B27" t="s">
        <v>0</v>
      </c>
      <c r="C27" t="s">
        <v>1</v>
      </c>
      <c r="D27" t="s">
        <v>2</v>
      </c>
      <c r="E27" t="s">
        <v>3</v>
      </c>
      <c r="F27" t="s">
        <v>4</v>
      </c>
      <c r="G27" t="s">
        <v>5</v>
      </c>
    </row>
    <row r="28" spans="1:7" x14ac:dyDescent="0.35">
      <c r="A28" t="s">
        <v>0</v>
      </c>
      <c r="B28">
        <f>B19*D8*D8</f>
        <v>0</v>
      </c>
      <c r="C28">
        <f>C19*D8*D9</f>
        <v>6.8611111111111107</v>
      </c>
      <c r="D28">
        <f>D19*D8*D10</f>
        <v>6.8611111111111107</v>
      </c>
      <c r="E28">
        <f>E19*D8*D11</f>
        <v>0</v>
      </c>
      <c r="F28">
        <f>F19*D8*D12</f>
        <v>0</v>
      </c>
      <c r="G28">
        <f>G19*D8*D13</f>
        <v>0</v>
      </c>
    </row>
    <row r="29" spans="1:7" x14ac:dyDescent="0.35">
      <c r="A29" t="s">
        <v>1</v>
      </c>
      <c r="B29">
        <f>B20*D9*D8</f>
        <v>6.8611111111111107</v>
      </c>
      <c r="C29">
        <f>C20*D9*D9</f>
        <v>0</v>
      </c>
      <c r="D29">
        <f>D20*D9*D10</f>
        <v>4.6944444444444438</v>
      </c>
      <c r="E29">
        <f>E20*D9*D11</f>
        <v>-6.1388888888888884</v>
      </c>
      <c r="F29">
        <f>F20*D9*D12</f>
        <v>0</v>
      </c>
      <c r="G29">
        <f>G20*D9*D13</f>
        <v>0</v>
      </c>
    </row>
    <row r="30" spans="1:7" x14ac:dyDescent="0.35">
      <c r="A30" t="s">
        <v>2</v>
      </c>
      <c r="B30">
        <f>B21*D10*D8</f>
        <v>6.8611111111111107</v>
      </c>
      <c r="C30">
        <f>C21*D10*D9</f>
        <v>4.6944444444444438</v>
      </c>
      <c r="D30">
        <f>D21*D10*D10</f>
        <v>0</v>
      </c>
      <c r="E30">
        <f>E21*D10*D11</f>
        <v>-6.1388888888888884</v>
      </c>
      <c r="F30">
        <f>F21*D10*D12</f>
        <v>-6.1388888888888884</v>
      </c>
      <c r="G30">
        <f>G21*D10*D13</f>
        <v>0</v>
      </c>
    </row>
    <row r="31" spans="1:7" x14ac:dyDescent="0.35">
      <c r="A31" t="s">
        <v>3</v>
      </c>
      <c r="B31">
        <f>B22*D11*D8</f>
        <v>0</v>
      </c>
      <c r="C31">
        <f>C22*D11*D9</f>
        <v>-6.1388888888888884</v>
      </c>
      <c r="D31">
        <f>D22*D11*D10</f>
        <v>-6.1388888888888884</v>
      </c>
      <c r="E31">
        <f>E22*D11*D11</f>
        <v>0</v>
      </c>
      <c r="F31">
        <f>F22*D11*D12</f>
        <v>8.0277777777777786</v>
      </c>
      <c r="G31">
        <f>G22*D11*D13</f>
        <v>5.1944444444444455</v>
      </c>
    </row>
    <row r="32" spans="1:7" x14ac:dyDescent="0.35">
      <c r="A32" t="s">
        <v>4</v>
      </c>
      <c r="B32">
        <f>B23*D12*D8</f>
        <v>0</v>
      </c>
      <c r="C32">
        <f>C23*D12*D9</f>
        <v>0</v>
      </c>
      <c r="D32">
        <f>D23*D12*D10</f>
        <v>-6.1388888888888884</v>
      </c>
      <c r="E32">
        <f>E23*D12*D11</f>
        <v>8.0277777777777786</v>
      </c>
      <c r="F32">
        <f>F23*D12*D12</f>
        <v>0</v>
      </c>
      <c r="G32">
        <f>G23*D12*D13</f>
        <v>5.1944444444444455</v>
      </c>
    </row>
    <row r="33" spans="1:7" x14ac:dyDescent="0.35">
      <c r="A33" t="s">
        <v>5</v>
      </c>
      <c r="B33">
        <f>B24*D13*D8</f>
        <v>0</v>
      </c>
      <c r="C33">
        <f>C24*D13*D9</f>
        <v>0</v>
      </c>
      <c r="D33">
        <f>D24*D13*D10</f>
        <v>0</v>
      </c>
      <c r="E33">
        <f>E24*D13*D11</f>
        <v>5.1944444444444455</v>
      </c>
      <c r="F33">
        <f>F24*D13*D12</f>
        <v>5.1944444444444455</v>
      </c>
      <c r="G33">
        <f>G24*D13*D13</f>
        <v>0</v>
      </c>
    </row>
    <row r="35" spans="1:7" x14ac:dyDescent="0.35">
      <c r="A35" t="s">
        <v>16</v>
      </c>
    </row>
    <row r="36" spans="1:7" x14ac:dyDescent="0.35">
      <c r="A36">
        <f>SUM(B28:G33)</f>
        <v>36.833333333333336</v>
      </c>
    </row>
    <row r="38" spans="1:7" x14ac:dyDescent="0.35">
      <c r="A38" t="s">
        <v>17</v>
      </c>
    </row>
    <row r="39" spans="1:7" x14ac:dyDescent="0.35">
      <c r="A39" t="s">
        <v>18</v>
      </c>
      <c r="B39" t="s">
        <v>14</v>
      </c>
    </row>
    <row r="40" spans="1:7" x14ac:dyDescent="0.35">
      <c r="A40" t="s">
        <v>0</v>
      </c>
      <c r="B40">
        <f>D8^2</f>
        <v>10.027777777777777</v>
      </c>
    </row>
    <row r="41" spans="1:7" x14ac:dyDescent="0.35">
      <c r="A41" t="s">
        <v>1</v>
      </c>
      <c r="B41">
        <f t="shared" ref="B40:B45" si="0">D9^2</f>
        <v>4.6944444444444438</v>
      </c>
    </row>
    <row r="42" spans="1:7" x14ac:dyDescent="0.35">
      <c r="A42" t="s">
        <v>2</v>
      </c>
      <c r="B42">
        <f t="shared" si="0"/>
        <v>4.6944444444444438</v>
      </c>
    </row>
    <row r="43" spans="1:7" x14ac:dyDescent="0.35">
      <c r="A43" t="s">
        <v>3</v>
      </c>
      <c r="B43">
        <f t="shared" si="0"/>
        <v>8.0277777777777786</v>
      </c>
    </row>
    <row r="44" spans="1:7" x14ac:dyDescent="0.35">
      <c r="A44" t="s">
        <v>4</v>
      </c>
      <c r="B44">
        <f t="shared" si="0"/>
        <v>8.0277777777777786</v>
      </c>
    </row>
    <row r="45" spans="1:7" x14ac:dyDescent="0.35">
      <c r="A45" t="s">
        <v>5</v>
      </c>
      <c r="B45">
        <f t="shared" si="0"/>
        <v>3.3611111111111116</v>
      </c>
    </row>
    <row r="46" spans="1:7" x14ac:dyDescent="0.35">
      <c r="A46" t="s">
        <v>6</v>
      </c>
      <c r="B46">
        <f>SUM(B40:B45)</f>
        <v>38.833333333333336</v>
      </c>
    </row>
    <row r="48" spans="1:7" x14ac:dyDescent="0.35">
      <c r="A48" t="s">
        <v>25</v>
      </c>
      <c r="B48">
        <f>(A4*A36)</f>
        <v>221</v>
      </c>
      <c r="C48" t="s">
        <v>33</v>
      </c>
    </row>
    <row r="49" spans="1:2" x14ac:dyDescent="0.35">
      <c r="A49" t="s">
        <v>26</v>
      </c>
      <c r="B49">
        <f>SUM(B19:G24)*B46</f>
        <v>699</v>
      </c>
    </row>
    <row r="51" spans="1:2" x14ac:dyDescent="0.35">
      <c r="A51" t="s">
        <v>27</v>
      </c>
      <c r="B51">
        <f>B48/B49</f>
        <v>0.31616595135908443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0DF1A-9455-3C44-8764-91B558C2D779}">
  <dimension ref="A1:G51"/>
  <sheetViews>
    <sheetView workbookViewId="0">
      <selection activeCell="C28" sqref="C28"/>
    </sheetView>
  </sheetViews>
  <sheetFormatPr defaultColWidth="11.07421875" defaultRowHeight="15.5" x14ac:dyDescent="0.35"/>
  <sheetData>
    <row r="1" spans="1:4" x14ac:dyDescent="0.35">
      <c r="A1" t="s">
        <v>11</v>
      </c>
    </row>
    <row r="3" spans="1:4" x14ac:dyDescent="0.35">
      <c r="A3" t="s">
        <v>22</v>
      </c>
    </row>
    <row r="4" spans="1:4" x14ac:dyDescent="0.35">
      <c r="A4">
        <v>6</v>
      </c>
    </row>
    <row r="6" spans="1:4" x14ac:dyDescent="0.35">
      <c r="A6" t="s">
        <v>23</v>
      </c>
    </row>
    <row r="7" spans="1:4" x14ac:dyDescent="0.35">
      <c r="A7" t="s">
        <v>20</v>
      </c>
      <c r="B7" t="s">
        <v>19</v>
      </c>
      <c r="C7" t="s">
        <v>24</v>
      </c>
      <c r="D7" t="s">
        <v>13</v>
      </c>
    </row>
    <row r="8" spans="1:4" x14ac:dyDescent="0.35">
      <c r="A8" t="s">
        <v>0</v>
      </c>
      <c r="B8">
        <v>1</v>
      </c>
      <c r="C8">
        <v>7</v>
      </c>
      <c r="D8">
        <f>C8-C15</f>
        <v>3.1666666666666665</v>
      </c>
    </row>
    <row r="9" spans="1:4" x14ac:dyDescent="0.35">
      <c r="A9" t="s">
        <v>1</v>
      </c>
      <c r="B9">
        <v>2</v>
      </c>
      <c r="C9">
        <v>6</v>
      </c>
      <c r="D9">
        <f>C9-C15</f>
        <v>2.1666666666666665</v>
      </c>
    </row>
    <row r="10" spans="1:4" x14ac:dyDescent="0.35">
      <c r="A10" t="s">
        <v>2</v>
      </c>
      <c r="B10">
        <v>3</v>
      </c>
      <c r="C10">
        <v>6</v>
      </c>
      <c r="D10">
        <f>C10-C15</f>
        <v>2.1666666666666665</v>
      </c>
    </row>
    <row r="11" spans="1:4" x14ac:dyDescent="0.35">
      <c r="A11" t="s">
        <v>3</v>
      </c>
      <c r="B11">
        <v>4</v>
      </c>
      <c r="C11">
        <v>1</v>
      </c>
      <c r="D11">
        <f>C11-C15</f>
        <v>-2.8333333333333335</v>
      </c>
    </row>
    <row r="12" spans="1:4" x14ac:dyDescent="0.35">
      <c r="A12" t="s">
        <v>4</v>
      </c>
      <c r="B12">
        <v>5</v>
      </c>
      <c r="C12">
        <v>1</v>
      </c>
      <c r="D12">
        <f>C12-C15</f>
        <v>-2.8333333333333335</v>
      </c>
    </row>
    <row r="13" spans="1:4" x14ac:dyDescent="0.35">
      <c r="A13" t="s">
        <v>5</v>
      </c>
      <c r="B13">
        <v>6</v>
      </c>
      <c r="C13">
        <v>2</v>
      </c>
      <c r="D13">
        <f>C13-C15</f>
        <v>-1.8333333333333335</v>
      </c>
    </row>
    <row r="15" spans="1:4" x14ac:dyDescent="0.35">
      <c r="B15" t="s">
        <v>12</v>
      </c>
      <c r="C15">
        <f>SUM(C8:C13)/6</f>
        <v>3.8333333333333335</v>
      </c>
    </row>
    <row r="17" spans="1:7" x14ac:dyDescent="0.35">
      <c r="A17" t="s">
        <v>21</v>
      </c>
    </row>
    <row r="18" spans="1:7" x14ac:dyDescent="0.35"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</row>
    <row r="19" spans="1:7" x14ac:dyDescent="0.35">
      <c r="A19" t="s">
        <v>0</v>
      </c>
      <c r="B19">
        <v>0</v>
      </c>
      <c r="C19">
        <v>0.5</v>
      </c>
      <c r="D19">
        <v>0.5</v>
      </c>
      <c r="E19">
        <v>0</v>
      </c>
      <c r="F19">
        <v>0</v>
      </c>
      <c r="G19">
        <v>0</v>
      </c>
    </row>
    <row r="20" spans="1:7" x14ac:dyDescent="0.35">
      <c r="A20" t="s">
        <v>1</v>
      </c>
      <c r="B20">
        <v>0.33333333333333331</v>
      </c>
      <c r="C20">
        <v>0</v>
      </c>
      <c r="D20">
        <v>0.33333333333333331</v>
      </c>
      <c r="E20">
        <v>0.33333333333333331</v>
      </c>
      <c r="F20">
        <v>0</v>
      </c>
      <c r="G20">
        <v>0</v>
      </c>
    </row>
    <row r="21" spans="1:7" x14ac:dyDescent="0.35">
      <c r="A21" t="s">
        <v>2</v>
      </c>
      <c r="B21">
        <v>0.25</v>
      </c>
      <c r="C21">
        <v>0.25</v>
      </c>
      <c r="D21">
        <v>0</v>
      </c>
      <c r="E21">
        <v>0.25</v>
      </c>
      <c r="F21">
        <v>0.25</v>
      </c>
      <c r="G21">
        <v>0</v>
      </c>
    </row>
    <row r="22" spans="1:7" x14ac:dyDescent="0.35">
      <c r="A22" t="s">
        <v>3</v>
      </c>
      <c r="B22">
        <v>0</v>
      </c>
      <c r="C22">
        <v>0.25</v>
      </c>
      <c r="D22">
        <v>0.25</v>
      </c>
      <c r="E22">
        <v>0</v>
      </c>
      <c r="F22">
        <v>0.25</v>
      </c>
      <c r="G22">
        <v>0.25</v>
      </c>
    </row>
    <row r="23" spans="1:7" x14ac:dyDescent="0.35">
      <c r="A23" t="s">
        <v>4</v>
      </c>
      <c r="B23">
        <v>0</v>
      </c>
      <c r="C23">
        <v>0</v>
      </c>
      <c r="D23">
        <v>0.33333333333333331</v>
      </c>
      <c r="E23">
        <v>0.33333333333333331</v>
      </c>
      <c r="F23">
        <v>0</v>
      </c>
      <c r="G23">
        <v>0.33333333333333331</v>
      </c>
    </row>
    <row r="24" spans="1:7" x14ac:dyDescent="0.35">
      <c r="A24" t="s">
        <v>5</v>
      </c>
      <c r="B24">
        <v>0</v>
      </c>
      <c r="C24">
        <v>0</v>
      </c>
      <c r="D24">
        <v>0</v>
      </c>
      <c r="E24">
        <v>0.5</v>
      </c>
      <c r="F24">
        <v>0.5</v>
      </c>
      <c r="G24">
        <v>0</v>
      </c>
    </row>
    <row r="26" spans="1:7" x14ac:dyDescent="0.35">
      <c r="A26" t="s">
        <v>15</v>
      </c>
    </row>
    <row r="27" spans="1:7" x14ac:dyDescent="0.35">
      <c r="B27" t="s">
        <v>0</v>
      </c>
      <c r="C27" t="s">
        <v>1</v>
      </c>
      <c r="D27" t="s">
        <v>2</v>
      </c>
      <c r="E27" t="s">
        <v>3</v>
      </c>
      <c r="F27" t="s">
        <v>4</v>
      </c>
      <c r="G27" t="s">
        <v>5</v>
      </c>
    </row>
    <row r="28" spans="1:7" x14ac:dyDescent="0.35">
      <c r="A28" t="s">
        <v>0</v>
      </c>
      <c r="B28">
        <f>B19*D8*D8</f>
        <v>0</v>
      </c>
      <c r="C28">
        <f>C19*D8*D9</f>
        <v>3.4305555555555554</v>
      </c>
      <c r="D28">
        <f>D19*D8*D10</f>
        <v>3.4305555555555554</v>
      </c>
      <c r="E28">
        <f>E19*D8*D11</f>
        <v>0</v>
      </c>
      <c r="F28">
        <f>F19*D8*D12</f>
        <v>0</v>
      </c>
      <c r="G28">
        <f>G19*D8*D13</f>
        <v>0</v>
      </c>
    </row>
    <row r="29" spans="1:7" x14ac:dyDescent="0.35">
      <c r="A29" t="s">
        <v>1</v>
      </c>
      <c r="B29">
        <f>B20*D9*D8</f>
        <v>2.2870370370370368</v>
      </c>
      <c r="C29">
        <f>C20*D9*D9</f>
        <v>0</v>
      </c>
      <c r="D29">
        <f>D20*D9*D10</f>
        <v>1.5648148148148144</v>
      </c>
      <c r="E29">
        <f>E20*D9*D11</f>
        <v>-2.0462962962962958</v>
      </c>
      <c r="F29">
        <f>F20*D9*D12</f>
        <v>0</v>
      </c>
      <c r="G29">
        <f>G20*D9*D13</f>
        <v>0</v>
      </c>
    </row>
    <row r="30" spans="1:7" x14ac:dyDescent="0.35">
      <c r="A30" t="s">
        <v>2</v>
      </c>
      <c r="B30">
        <f>B21*D10*D8</f>
        <v>1.7152777777777777</v>
      </c>
      <c r="C30">
        <f>C21*D10*D9</f>
        <v>1.1736111111111109</v>
      </c>
      <c r="D30">
        <f>D21*D10*D10</f>
        <v>0</v>
      </c>
      <c r="E30">
        <f>E21*D10*D11</f>
        <v>-1.5347222222222221</v>
      </c>
      <c r="F30">
        <f>F21*D10*D12</f>
        <v>-1.5347222222222221</v>
      </c>
      <c r="G30">
        <f>G21*D10*D13</f>
        <v>0</v>
      </c>
    </row>
    <row r="31" spans="1:7" x14ac:dyDescent="0.35">
      <c r="A31" t="s">
        <v>3</v>
      </c>
      <c r="B31">
        <f>B22*D11*D8</f>
        <v>0</v>
      </c>
      <c r="C31">
        <f>C22*D11*D9</f>
        <v>-1.5347222222222221</v>
      </c>
      <c r="D31">
        <f>D22*D11*D10</f>
        <v>-1.5347222222222221</v>
      </c>
      <c r="E31">
        <f>E22*D11*D11</f>
        <v>0</v>
      </c>
      <c r="F31">
        <f>F22*D11*D12</f>
        <v>2.0069444444444446</v>
      </c>
      <c r="G31">
        <f>G22*D11*D13</f>
        <v>1.2986111111111114</v>
      </c>
    </row>
    <row r="32" spans="1:7" x14ac:dyDescent="0.35">
      <c r="A32" t="s">
        <v>4</v>
      </c>
      <c r="B32">
        <f>B23*D12*D8</f>
        <v>0</v>
      </c>
      <c r="C32">
        <f>C23*D12*D9</f>
        <v>0</v>
      </c>
      <c r="D32">
        <f>D23*D12*D10</f>
        <v>-2.0462962962962963</v>
      </c>
      <c r="E32">
        <f>E23*D12*D11</f>
        <v>2.675925925925926</v>
      </c>
      <c r="F32">
        <f>F23*D12*D12</f>
        <v>0</v>
      </c>
      <c r="G32">
        <f>G23*D12*D13</f>
        <v>1.7314814814814816</v>
      </c>
    </row>
    <row r="33" spans="1:7" x14ac:dyDescent="0.35">
      <c r="A33" t="s">
        <v>5</v>
      </c>
      <c r="B33">
        <f>B24*D13*D8</f>
        <v>0</v>
      </c>
      <c r="C33">
        <f>C24*D13*D9</f>
        <v>0</v>
      </c>
      <c r="D33">
        <f>D24*D13*D10</f>
        <v>0</v>
      </c>
      <c r="E33">
        <f>E24*D13*D11</f>
        <v>2.5972222222222228</v>
      </c>
      <c r="F33">
        <f>F24*D13*D12</f>
        <v>2.5972222222222228</v>
      </c>
      <c r="G33">
        <f>G24*D13*D13</f>
        <v>0</v>
      </c>
    </row>
    <row r="35" spans="1:7" x14ac:dyDescent="0.35">
      <c r="A35" t="s">
        <v>16</v>
      </c>
    </row>
    <row r="36" spans="1:7" x14ac:dyDescent="0.35">
      <c r="A36">
        <f>SUM(B28:G33)</f>
        <v>16.277777777777779</v>
      </c>
    </row>
    <row r="38" spans="1:7" x14ac:dyDescent="0.35">
      <c r="A38" t="s">
        <v>17</v>
      </c>
    </row>
    <row r="39" spans="1:7" x14ac:dyDescent="0.35">
      <c r="A39" t="s">
        <v>18</v>
      </c>
      <c r="B39" t="s">
        <v>14</v>
      </c>
    </row>
    <row r="40" spans="1:7" x14ac:dyDescent="0.35">
      <c r="A40" t="s">
        <v>0</v>
      </c>
      <c r="B40">
        <f t="shared" ref="B40:B45" si="0">D8^2</f>
        <v>10.027777777777777</v>
      </c>
    </row>
    <row r="41" spans="1:7" x14ac:dyDescent="0.35">
      <c r="A41" t="s">
        <v>1</v>
      </c>
      <c r="B41">
        <f t="shared" si="0"/>
        <v>4.6944444444444438</v>
      </c>
    </row>
    <row r="42" spans="1:7" x14ac:dyDescent="0.35">
      <c r="A42" t="s">
        <v>2</v>
      </c>
      <c r="B42">
        <f t="shared" si="0"/>
        <v>4.6944444444444438</v>
      </c>
    </row>
    <row r="43" spans="1:7" x14ac:dyDescent="0.35">
      <c r="A43" t="s">
        <v>3</v>
      </c>
      <c r="B43">
        <f t="shared" si="0"/>
        <v>8.0277777777777786</v>
      </c>
    </row>
    <row r="44" spans="1:7" x14ac:dyDescent="0.35">
      <c r="A44" t="s">
        <v>4</v>
      </c>
      <c r="B44">
        <f t="shared" si="0"/>
        <v>8.0277777777777786</v>
      </c>
    </row>
    <row r="45" spans="1:7" x14ac:dyDescent="0.35">
      <c r="A45" t="s">
        <v>5</v>
      </c>
      <c r="B45">
        <f t="shared" si="0"/>
        <v>3.3611111111111116</v>
      </c>
    </row>
    <row r="46" spans="1:7" x14ac:dyDescent="0.35">
      <c r="A46" t="s">
        <v>6</v>
      </c>
      <c r="B46">
        <f>SUM(B40:B45)</f>
        <v>38.833333333333336</v>
      </c>
    </row>
    <row r="48" spans="1:7" x14ac:dyDescent="0.35">
      <c r="A48" t="s">
        <v>25</v>
      </c>
      <c r="B48">
        <f>(A4*A36)</f>
        <v>97.666666666666671</v>
      </c>
    </row>
    <row r="49" spans="1:2" x14ac:dyDescent="0.35">
      <c r="A49" t="s">
        <v>26</v>
      </c>
      <c r="B49">
        <f>SUM(B19:G24)*B46</f>
        <v>232.99999999999997</v>
      </c>
    </row>
    <row r="51" spans="1:2" x14ac:dyDescent="0.35">
      <c r="A51" t="s">
        <v>27</v>
      </c>
      <c r="B51">
        <f>B48/B49</f>
        <v>0.41917024320457802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Spatial weight matrix</vt:lpstr>
      <vt:lpstr>Global Moran's I binary</vt:lpstr>
      <vt:lpstr>Global Moran's I row stand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Dooley, Claire</dc:creator>
  <cp:lastModifiedBy>Cui, Yiyao</cp:lastModifiedBy>
  <dcterms:created xsi:type="dcterms:W3CDTF">2024-11-18T09:18:21Z</dcterms:created>
  <dcterms:modified xsi:type="dcterms:W3CDTF">2024-11-19T10:17:47Z</dcterms:modified>
</cp:coreProperties>
</file>