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University/INF-354/primer_parcial/ejercicio_8/"/>
    </mc:Choice>
  </mc:AlternateContent>
  <xr:revisionPtr revIDLastSave="0" documentId="13_ncr:1_{BC8B5E92-539A-8C41-B8C2-5286AB83E54D}" xr6:coauthVersionLast="45" xr6:coauthVersionMax="45" xr10:uidLastSave="{00000000-0000-0000-0000-000000000000}"/>
  <bookViews>
    <workbookView xWindow="160" yWindow="660" windowWidth="38080" windowHeight="20780" xr2:uid="{BC7571DC-562E-6E4A-A2C3-B8271013AED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13" i="1"/>
  <c r="M14" i="1"/>
  <c r="M15" i="1"/>
  <c r="M16" i="1"/>
  <c r="M17" i="1"/>
  <c r="M18" i="1"/>
  <c r="M19" i="1"/>
  <c r="M20" i="1"/>
  <c r="M13" i="1"/>
  <c r="L14" i="1"/>
  <c r="L15" i="1"/>
  <c r="O15" i="1" s="1"/>
  <c r="L16" i="1"/>
  <c r="O16" i="1" s="1"/>
  <c r="L17" i="1"/>
  <c r="L18" i="1"/>
  <c r="L19" i="1"/>
  <c r="L20" i="1"/>
  <c r="L13" i="1"/>
  <c r="N6" i="1"/>
  <c r="N7" i="1"/>
  <c r="N8" i="1"/>
  <c r="N9" i="1"/>
  <c r="N10" i="1"/>
  <c r="N5" i="1"/>
  <c r="M6" i="1"/>
  <c r="M7" i="1"/>
  <c r="M8" i="1"/>
  <c r="M9" i="1"/>
  <c r="M10" i="1"/>
  <c r="M5" i="1"/>
  <c r="L7" i="1"/>
  <c r="L6" i="1"/>
  <c r="L8" i="1"/>
  <c r="O8" i="1" s="1"/>
  <c r="L9" i="1"/>
  <c r="L10" i="1"/>
  <c r="L5" i="1"/>
  <c r="N3" i="1"/>
  <c r="M3" i="1"/>
  <c r="L3" i="1"/>
  <c r="O19" i="1" l="1"/>
  <c r="O18" i="1"/>
  <c r="O17" i="1"/>
  <c r="P15" i="1"/>
  <c r="P8" i="1"/>
  <c r="O14" i="1"/>
  <c r="P14" i="1" s="1"/>
  <c r="R14" i="1" s="1"/>
  <c r="O3" i="1"/>
  <c r="R15" i="1"/>
  <c r="O13" i="1"/>
  <c r="P13" i="1" s="1"/>
  <c r="P18" i="1"/>
  <c r="P19" i="1"/>
  <c r="O20" i="1"/>
  <c r="P17" i="1"/>
  <c r="P16" i="1"/>
  <c r="O7" i="1"/>
  <c r="O6" i="1"/>
  <c r="O9" i="1"/>
  <c r="P9" i="1" s="1"/>
  <c r="O10" i="1"/>
  <c r="P10" i="1" s="1"/>
  <c r="O5" i="1"/>
  <c r="R16" i="1" l="1"/>
  <c r="R17" i="1"/>
  <c r="R8" i="1"/>
  <c r="R19" i="1"/>
  <c r="R18" i="1"/>
  <c r="P3" i="1"/>
  <c r="P6" i="1"/>
  <c r="R6" i="1" s="1"/>
  <c r="P5" i="1"/>
  <c r="R5" i="1" s="1"/>
  <c r="R10" i="1"/>
  <c r="R13" i="1"/>
  <c r="P20" i="1"/>
  <c r="R20" i="1" s="1"/>
  <c r="R9" i="1"/>
  <c r="P7" i="1"/>
  <c r="R7" i="1" s="1"/>
  <c r="R21" i="1" l="1"/>
  <c r="N25" i="1" s="1"/>
  <c r="R11" i="1"/>
  <c r="N24" i="1" s="1"/>
</calcChain>
</file>

<file path=xl/sharedStrings.xml><?xml version="1.0" encoding="utf-8"?>
<sst xmlns="http://schemas.openxmlformats.org/spreadsheetml/2006/main" count="45" uniqueCount="18">
  <si>
    <t>Altura</t>
  </si>
  <si>
    <t>Peso(Kg)</t>
  </si>
  <si>
    <t>Altura(cm)</t>
  </si>
  <si>
    <t>Talla</t>
  </si>
  <si>
    <t>Mediana</t>
  </si>
  <si>
    <t>Grande</t>
  </si>
  <si>
    <t>Pequeña</t>
  </si>
  <si>
    <t xml:space="preserve"> Talla</t>
  </si>
  <si>
    <t>Altura ordenada</t>
  </si>
  <si>
    <t>Entropia</t>
  </si>
  <si>
    <t>Total</t>
  </si>
  <si>
    <t>Peso ordenado</t>
  </si>
  <si>
    <t>Peso</t>
  </si>
  <si>
    <t>Valores</t>
  </si>
  <si>
    <t>Calculo H(S|x)</t>
  </si>
  <si>
    <t>H(S|Altura)</t>
  </si>
  <si>
    <t>H(S|Peso)</t>
  </si>
  <si>
    <t>Ganancia de informacion = H(S) - H(S|X)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</si>
</sst>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/>
    <xf numFmtId="0" fontId="1" fillId="0" borderId="12" xfId="0" applyFont="1" applyBorder="1" applyAlignment="1">
      <alignment horizontal="center"/>
    </xf>
    <xf numFmtId="0" fontId="1" fillId="0" borderId="10" xfId="0" quotePrefix="1" applyFont="1" applyBorder="1" applyAlignment="1">
      <alignment horizontal="left"/>
    </xf>
    <xf numFmtId="0" fontId="1" fillId="0" borderId="11" xfId="0" quotePrefix="1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/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C523-88DF-4745-83C7-3D1AEDE5358D}">
  <dimension ref="C1:R27"/>
  <sheetViews>
    <sheetView tabSelected="1" zoomScale="157" workbookViewId="0">
      <selection activeCell="I20" sqref="I20"/>
    </sheetView>
  </sheetViews>
  <sheetFormatPr baseColWidth="10" defaultRowHeight="16" x14ac:dyDescent="0.2"/>
  <cols>
    <col min="7" max="7" width="14.33203125" customWidth="1"/>
    <col min="8" max="8" width="13" customWidth="1"/>
    <col min="15" max="15" width="11.5" bestFit="1" customWidth="1"/>
    <col min="17" max="17" width="9.83203125" customWidth="1"/>
    <col min="18" max="18" width="13.83203125" customWidth="1"/>
  </cols>
  <sheetData>
    <row r="1" spans="3:18" ht="17" thickBot="1" x14ac:dyDescent="0.25"/>
    <row r="2" spans="3:18" ht="17" thickBot="1" x14ac:dyDescent="0.25">
      <c r="C2" s="9" t="s">
        <v>2</v>
      </c>
      <c r="D2" s="10" t="s">
        <v>1</v>
      </c>
      <c r="E2" s="11" t="s">
        <v>3</v>
      </c>
      <c r="G2" s="12" t="s">
        <v>8</v>
      </c>
      <c r="H2" s="12" t="s">
        <v>11</v>
      </c>
      <c r="J2" s="23"/>
      <c r="K2" s="24"/>
      <c r="L2" s="13" t="s">
        <v>6</v>
      </c>
      <c r="M2" s="14" t="s">
        <v>4</v>
      </c>
      <c r="N2" s="14" t="s">
        <v>5</v>
      </c>
      <c r="O2" s="14" t="s">
        <v>10</v>
      </c>
      <c r="P2" s="11" t="s">
        <v>9</v>
      </c>
      <c r="R2" s="35" t="s">
        <v>14</v>
      </c>
    </row>
    <row r="3" spans="3:18" ht="17" thickBot="1" x14ac:dyDescent="0.25">
      <c r="C3" s="1">
        <v>160</v>
      </c>
      <c r="D3" s="2">
        <v>60</v>
      </c>
      <c r="E3" s="3" t="s">
        <v>4</v>
      </c>
      <c r="G3" s="7">
        <v>155</v>
      </c>
      <c r="H3" s="15">
        <v>50</v>
      </c>
      <c r="J3" s="25" t="s">
        <v>7</v>
      </c>
      <c r="K3" s="23"/>
      <c r="L3" s="18">
        <f>COUNTIF(E3:E27,"Pequeña")</f>
        <v>7</v>
      </c>
      <c r="M3" s="18">
        <f>COUNTIF($E3:$E27,"Mediana")</f>
        <v>7</v>
      </c>
      <c r="N3" s="18">
        <f>COUNTIF($E3:$E27,"Grande")</f>
        <v>11</v>
      </c>
      <c r="O3" s="2">
        <f>SUM(L3:N3)</f>
        <v>25</v>
      </c>
      <c r="P3" s="15">
        <f>-IF(L3 = 0,0,(L3/O3)*LOG(L3/O3,2))-IF(M3 = 0,0,(M3/O3)*LOG(M3/O3,2))-IF(N3 = 0,0,(N3/O3)*LOG(N3/O3,2))</f>
        <v>1.5495875212220556</v>
      </c>
      <c r="R3" s="23"/>
    </row>
    <row r="4" spans="3:18" ht="17" thickBot="1" x14ac:dyDescent="0.25">
      <c r="C4" s="1">
        <v>155</v>
      </c>
      <c r="D4" s="2">
        <v>50</v>
      </c>
      <c r="E4" s="3" t="s">
        <v>6</v>
      </c>
      <c r="G4" s="7">
        <v>155</v>
      </c>
      <c r="H4" s="7">
        <v>50</v>
      </c>
      <c r="J4" s="7"/>
      <c r="K4" s="20" t="s">
        <v>13</v>
      </c>
      <c r="L4" s="2"/>
      <c r="M4" s="2"/>
      <c r="N4" s="2"/>
      <c r="O4" s="2"/>
      <c r="P4" s="15"/>
      <c r="R4" s="7"/>
    </row>
    <row r="5" spans="3:18" ht="17" thickBot="1" x14ac:dyDescent="0.25">
      <c r="C5" s="1">
        <v>160</v>
      </c>
      <c r="D5" s="2">
        <v>75</v>
      </c>
      <c r="E5" s="3" t="s">
        <v>5</v>
      </c>
      <c r="G5" s="7">
        <v>155</v>
      </c>
      <c r="H5" s="7">
        <v>55</v>
      </c>
      <c r="J5" s="21" t="s">
        <v>0</v>
      </c>
      <c r="K5" s="26">
        <v>155</v>
      </c>
      <c r="L5" s="2">
        <f>COUNTIFS($C$3:$C$27,$K5,$E$3:$E$27,L$2)</f>
        <v>3</v>
      </c>
      <c r="M5" s="2">
        <f>COUNTIFS($C$3:$C$27,$K5,$E$3:$E$27,M$2)</f>
        <v>1</v>
      </c>
      <c r="N5" s="2">
        <f>COUNTIFS($C$3:$C$27,$K5,$E$3:$E$27,N$2)</f>
        <v>1</v>
      </c>
      <c r="O5" s="2">
        <f>SUM(L5:N5)</f>
        <v>5</v>
      </c>
      <c r="P5" s="15">
        <f>-IF(L5 = 0,0,(L5/O5)*LOG(L5/O5,2))-IF(M5 = 0,0,(M5/O5)*LOG(M5/O5,2))-IF(N5 = 0,0,(N5/O5)*LOG(N5/O5,2))</f>
        <v>1.3709505944546687</v>
      </c>
      <c r="R5" s="7">
        <f>O5/$O$3*P5</f>
        <v>0.27419011889093375</v>
      </c>
    </row>
    <row r="6" spans="3:18" ht="17" thickBot="1" x14ac:dyDescent="0.25">
      <c r="C6" s="1">
        <v>170</v>
      </c>
      <c r="D6" s="2">
        <v>70</v>
      </c>
      <c r="E6" s="3" t="s">
        <v>5</v>
      </c>
      <c r="G6" s="7">
        <v>155</v>
      </c>
      <c r="H6" s="7">
        <v>55</v>
      </c>
      <c r="J6" s="19"/>
      <c r="K6" s="27">
        <v>160</v>
      </c>
      <c r="L6" s="2">
        <f>COUNTIFS($C$3:$C$27,$K6,$E$3:$E$27,L$2)</f>
        <v>3</v>
      </c>
      <c r="M6" s="2">
        <f>COUNTIFS($C$3:$C$27,$K6,$E$3:$E$27,M$2)</f>
        <v>3</v>
      </c>
      <c r="N6" s="2">
        <f>COUNTIFS($C$3:$C$27,$K6,$E$3:$E$27,N$2)</f>
        <v>2</v>
      </c>
      <c r="O6" s="2">
        <f t="shared" ref="O6:O10" si="0">SUM(L6:N6)</f>
        <v>8</v>
      </c>
      <c r="P6" s="15">
        <f>-IF(L6 = 0,0,(L6/O6)*LOG(L6/O6,2))-IF(M6 = 0,0,(M6/O6)*LOG(M6/O6,2))-IF(N6 = 0,0,(N6/O6)*LOG(N6/O6,2))</f>
        <v>1.5612781244591327</v>
      </c>
      <c r="R6" s="7">
        <f>O6/$O$3*P6</f>
        <v>0.49960899982692247</v>
      </c>
    </row>
    <row r="7" spans="3:18" ht="17" thickBot="1" x14ac:dyDescent="0.25">
      <c r="C7" s="1">
        <v>160</v>
      </c>
      <c r="D7" s="2">
        <v>55</v>
      </c>
      <c r="E7" s="3" t="s">
        <v>6</v>
      </c>
      <c r="G7" s="7">
        <v>160</v>
      </c>
      <c r="H7" s="7">
        <v>55</v>
      </c>
      <c r="J7" s="19"/>
      <c r="K7" s="27">
        <v>165</v>
      </c>
      <c r="L7" s="2">
        <f>COUNTIFS($C$3:$C$27,$K7,$E$3:$E$27,L$2)</f>
        <v>1</v>
      </c>
      <c r="M7" s="2">
        <f>COUNTIFS($C$3:$C$27,$K7,$E$3:$E$27,M$2)</f>
        <v>3</v>
      </c>
      <c r="N7" s="2">
        <f>COUNTIFS($C$3:$C$27,$K7,$E$3:$E$27,N$2)</f>
        <v>0</v>
      </c>
      <c r="O7" s="2">
        <f t="shared" si="0"/>
        <v>4</v>
      </c>
      <c r="P7" s="15">
        <f>-IF(L7 = 0,0,(L7/O7)*LOG(L7/O7,2))-IF(M7 = 0,0,(M7/O7)*LOG(M7/O7,2))-IF(N7 = 0,0,(N7/O7)*LOG(N7/O7,2))</f>
        <v>0.81127812445913283</v>
      </c>
      <c r="R7" s="7">
        <f>O7/$O$3*P7</f>
        <v>0.12980449991346127</v>
      </c>
    </row>
    <row r="8" spans="3:18" ht="17" thickBot="1" x14ac:dyDescent="0.25">
      <c r="C8" s="1">
        <v>180</v>
      </c>
      <c r="D8" s="2">
        <v>70</v>
      </c>
      <c r="E8" s="3" t="s">
        <v>5</v>
      </c>
      <c r="G8" s="7">
        <v>160</v>
      </c>
      <c r="H8" s="7">
        <v>55</v>
      </c>
      <c r="J8" s="19"/>
      <c r="K8" s="27">
        <v>170</v>
      </c>
      <c r="L8" s="2">
        <f>COUNTIFS($C$3:$C$27,$K8,$E$3:$E$27,L$2)</f>
        <v>0</v>
      </c>
      <c r="M8" s="2">
        <f>COUNTIFS($C$3:$C$27,$K8,$E$3:$E$27,M$2)</f>
        <v>0</v>
      </c>
      <c r="N8" s="2">
        <f>COUNTIFS($C$3:$C$27,$K8,$E$3:$E$27,N$2)</f>
        <v>1</v>
      </c>
      <c r="O8" s="2">
        <f t="shared" si="0"/>
        <v>1</v>
      </c>
      <c r="P8" s="15">
        <f>-IF(L8 = 0,0,(L8/O8)*LOG(L8/O8,2))-IF(M8 = 0,0,(M8/O8)*LOG(M8/O8,2))-IF(N8 = 0,0,(N8/O8)*LOG(N8/O8,2))</f>
        <v>0</v>
      </c>
      <c r="R8" s="7">
        <f>O8/$O$3*P8</f>
        <v>0</v>
      </c>
    </row>
    <row r="9" spans="3:18" ht="17" thickBot="1" x14ac:dyDescent="0.25">
      <c r="C9" s="1">
        <v>175</v>
      </c>
      <c r="D9" s="2">
        <v>85</v>
      </c>
      <c r="E9" s="3" t="s">
        <v>5</v>
      </c>
      <c r="G9" s="7">
        <v>160</v>
      </c>
      <c r="H9" s="7">
        <v>55</v>
      </c>
      <c r="J9" s="19"/>
      <c r="K9" s="27">
        <v>175</v>
      </c>
      <c r="L9" s="2">
        <f>COUNTIFS($C$3:$C$27,$K9,$E$3:$E$27,L$2)</f>
        <v>0</v>
      </c>
      <c r="M9" s="2">
        <f>COUNTIFS($C$3:$C$27,$K9,$E$3:$E$27,M$2)</f>
        <v>0</v>
      </c>
      <c r="N9" s="2">
        <f>COUNTIFS($C$3:$C$27,$K9,$E$3:$E$27,N$2)</f>
        <v>5</v>
      </c>
      <c r="O9" s="2">
        <f t="shared" si="0"/>
        <v>5</v>
      </c>
      <c r="P9" s="15">
        <f>-IF(L9 = 0,0,(L9/O9)*LOG(L9/O9,2))-IF(M9 = 0,0,(M9/O9)*LOG(M9/O9,2))-IF(N9 = 0,0,(N9/O9)*LOG(N9/O9,2))</f>
        <v>0</v>
      </c>
      <c r="R9" s="7">
        <f>O9/$O$3*P9</f>
        <v>0</v>
      </c>
    </row>
    <row r="10" spans="3:18" ht="17" thickBot="1" x14ac:dyDescent="0.25">
      <c r="C10" s="1">
        <v>155</v>
      </c>
      <c r="D10" s="2">
        <v>55</v>
      </c>
      <c r="E10" s="3" t="s">
        <v>6</v>
      </c>
      <c r="G10" s="7">
        <v>160</v>
      </c>
      <c r="H10" s="7">
        <v>60</v>
      </c>
      <c r="J10" s="22"/>
      <c r="K10" s="27">
        <v>180</v>
      </c>
      <c r="L10" s="2">
        <f>COUNTIFS($C$3:$C$27,$K10,$E$3:$E$27,L$2)</f>
        <v>0</v>
      </c>
      <c r="M10" s="2">
        <f>COUNTIFS($C$3:$C$27,$K10,$E$3:$E$27,M$2)</f>
        <v>0</v>
      </c>
      <c r="N10" s="2">
        <f>COUNTIFS($C$3:$C$27,$K10,$E$3:$E$27,N$2)</f>
        <v>2</v>
      </c>
      <c r="O10" s="2">
        <f t="shared" si="0"/>
        <v>2</v>
      </c>
      <c r="P10" s="15">
        <f>-IF(L10 = 0,0,(L10/O10)*LOG(L10/O10,2))-IF(M10 = 0,0,(M10/O10)*LOG(M10/O10,2))-IF(N10 = 0,0,(N10/O10)*LOG(N10/O10,2))</f>
        <v>0</v>
      </c>
      <c r="R10" s="7">
        <f>O10/$O$3*P10</f>
        <v>0</v>
      </c>
    </row>
    <row r="11" spans="3:18" ht="17" thickBot="1" x14ac:dyDescent="0.25">
      <c r="C11" s="1">
        <v>165</v>
      </c>
      <c r="D11" s="2">
        <v>65</v>
      </c>
      <c r="E11" s="3" t="s">
        <v>4</v>
      </c>
      <c r="G11" s="7">
        <v>160</v>
      </c>
      <c r="H11" s="7">
        <v>60</v>
      </c>
      <c r="J11" s="16"/>
      <c r="K11" s="17"/>
      <c r="L11" s="17"/>
      <c r="M11" s="17"/>
      <c r="N11" s="17"/>
      <c r="O11" s="17"/>
      <c r="P11" s="31"/>
      <c r="Q11" s="30" t="s">
        <v>15</v>
      </c>
      <c r="R11" s="23">
        <f>SUM(R5:R10)</f>
        <v>0.90360361863131744</v>
      </c>
    </row>
    <row r="12" spans="3:18" ht="17" thickBot="1" x14ac:dyDescent="0.25">
      <c r="C12" s="1">
        <v>175</v>
      </c>
      <c r="D12" s="2">
        <v>80</v>
      </c>
      <c r="E12" s="3" t="s">
        <v>5</v>
      </c>
      <c r="G12" s="7">
        <v>160</v>
      </c>
      <c r="H12" s="7">
        <v>60</v>
      </c>
      <c r="J12" s="4"/>
      <c r="K12" s="5"/>
      <c r="L12" s="5"/>
      <c r="M12" s="5"/>
      <c r="N12" s="5"/>
      <c r="O12" s="5"/>
      <c r="P12" s="6"/>
      <c r="R12" s="7"/>
    </row>
    <row r="13" spans="3:18" ht="17" thickBot="1" x14ac:dyDescent="0.25">
      <c r="C13" s="1">
        <v>165</v>
      </c>
      <c r="D13" s="2">
        <v>55</v>
      </c>
      <c r="E13" s="3" t="s">
        <v>6</v>
      </c>
      <c r="G13" s="7">
        <v>160</v>
      </c>
      <c r="H13" s="7">
        <v>65</v>
      </c>
      <c r="J13" s="21" t="s">
        <v>12</v>
      </c>
      <c r="K13" s="28">
        <v>50</v>
      </c>
      <c r="L13" s="2">
        <f>COUNTIFS($D$3:$D$27,$K13,$E$3:$E$27,L$2)</f>
        <v>2</v>
      </c>
      <c r="M13" s="2">
        <f>COUNTIFS($D$3:$D$27,$K13,$E$3:$E$27,M$2)</f>
        <v>0</v>
      </c>
      <c r="N13" s="2">
        <f>COUNTIFS($D$3:$D$27,$K13,$E$3:$E$27,N$2)</f>
        <v>0</v>
      </c>
      <c r="O13" s="2">
        <f>SUM(L13:N13)</f>
        <v>2</v>
      </c>
      <c r="P13" s="7">
        <f>-IF(L13 = 0,0,(L13/O13)*LOG(L13/O13,2))-IF(M13 = 0,0,(M13/O13)*LOG(M13/O13,2))-IF(N13 = 0,0,(N13/O13)*LOG(N13/O13,2))</f>
        <v>0</v>
      </c>
      <c r="R13" s="15">
        <f>O13/$O$3*P13</f>
        <v>0</v>
      </c>
    </row>
    <row r="14" spans="3:18" ht="17" thickBot="1" x14ac:dyDescent="0.25">
      <c r="C14" s="1">
        <v>160</v>
      </c>
      <c r="D14" s="2">
        <v>60</v>
      </c>
      <c r="E14" s="3" t="s">
        <v>4</v>
      </c>
      <c r="G14" s="7">
        <v>160</v>
      </c>
      <c r="H14" s="7">
        <v>65</v>
      </c>
      <c r="J14" s="19"/>
      <c r="K14" s="28">
        <v>55</v>
      </c>
      <c r="L14" s="2">
        <f>COUNTIFS($D$3:$D$27,$K14,$E$3:$E$27,L$2)</f>
        <v>5</v>
      </c>
      <c r="M14" s="2">
        <f>COUNTIFS($D$3:$D$27,$K14,$E$3:$E$27,M$2)</f>
        <v>0</v>
      </c>
      <c r="N14" s="2">
        <f>COUNTIFS($D$3:$D$27,$K14,$E$3:$E$27,N$2)</f>
        <v>0</v>
      </c>
      <c r="O14" s="2">
        <f t="shared" ref="O14:O20" si="1">SUM(L14:N14)</f>
        <v>5</v>
      </c>
      <c r="P14" s="15">
        <f>-IF(L14 = 0,0,(L14/O14)*LOG(L14/O14,2))-IF(M14 = 0,0,(M14/O14)*LOG(M14/O14,2))-IF(N14 = 0,0,(N14/O14)*LOG(N14/O14,2))</f>
        <v>0</v>
      </c>
      <c r="R14" s="7">
        <f>O14/$O$3*P14</f>
        <v>0</v>
      </c>
    </row>
    <row r="15" spans="3:18" ht="17" thickBot="1" x14ac:dyDescent="0.25">
      <c r="C15" s="1">
        <v>165</v>
      </c>
      <c r="D15" s="2">
        <v>65</v>
      </c>
      <c r="E15" s="3" t="s">
        <v>4</v>
      </c>
      <c r="G15" s="7">
        <v>165</v>
      </c>
      <c r="H15" s="7">
        <v>65</v>
      </c>
      <c r="J15" s="19"/>
      <c r="K15" s="28">
        <v>60</v>
      </c>
      <c r="L15" s="2">
        <f>COUNTIFS($D$3:$D$27,$K15,$E$3:$E$27,L$2)</f>
        <v>0</v>
      </c>
      <c r="M15" s="2">
        <f>COUNTIFS($D$3:$D$27,$K15,$E$3:$E$27,M$2)</f>
        <v>3</v>
      </c>
      <c r="N15" s="2">
        <f>COUNTIFS($D$3:$D$27,$K15,$E$3:$E$27,N$2)</f>
        <v>0</v>
      </c>
      <c r="O15" s="2">
        <f t="shared" si="1"/>
        <v>3</v>
      </c>
      <c r="P15" s="15">
        <f>-IF(L15 = 0,0,(L15/O15)*LOG(L15/O15,2))-IF(M15 = 0,0,(M15/O15)*LOG(M15/O15,2))-IF(N15 = 0,0,(N15/O15)*LOG(N15/O15,2))</f>
        <v>0</v>
      </c>
      <c r="R15" s="7">
        <f>O15/$O$3*P15</f>
        <v>0</v>
      </c>
    </row>
    <row r="16" spans="3:18" ht="17" thickBot="1" x14ac:dyDescent="0.25">
      <c r="C16" s="1">
        <v>160</v>
      </c>
      <c r="D16" s="2">
        <v>75</v>
      </c>
      <c r="E16" s="3" t="s">
        <v>5</v>
      </c>
      <c r="G16" s="7">
        <v>165</v>
      </c>
      <c r="H16" s="7">
        <v>70</v>
      </c>
      <c r="J16" s="19"/>
      <c r="K16" s="28">
        <v>65</v>
      </c>
      <c r="L16" s="2">
        <f>COUNTIFS($D$3:$D$27,$K16,$E$3:$E$27,L$2)</f>
        <v>0</v>
      </c>
      <c r="M16" s="2">
        <f>COUNTIFS($D$3:$D$27,$K16,$E$3:$E$27,M$2)</f>
        <v>3</v>
      </c>
      <c r="N16" s="2">
        <f>COUNTIFS($D$3:$D$27,$K16,$E$3:$E$27,N$2)</f>
        <v>0</v>
      </c>
      <c r="O16" s="2">
        <f t="shared" si="1"/>
        <v>3</v>
      </c>
      <c r="P16" s="15">
        <f>-IF(L16 = 0,0,(L16/O16)*LOG(L16/O16,2))-IF(M16 = 0,0,(M16/O16)*LOG(M16/O16,2))-IF(N16 = 0,0,(N16/O16)*LOG(N16/O16,2))</f>
        <v>0</v>
      </c>
      <c r="R16" s="7">
        <f>O16/$O$3*P16</f>
        <v>0</v>
      </c>
    </row>
    <row r="17" spans="3:18" ht="17" thickBot="1" x14ac:dyDescent="0.25">
      <c r="C17" s="1">
        <v>175</v>
      </c>
      <c r="D17" s="2">
        <v>85</v>
      </c>
      <c r="E17" s="3" t="s">
        <v>5</v>
      </c>
      <c r="G17" s="7">
        <v>165</v>
      </c>
      <c r="H17" s="7">
        <v>70</v>
      </c>
      <c r="J17" s="19"/>
      <c r="K17" s="28">
        <v>70</v>
      </c>
      <c r="L17" s="2">
        <f>COUNTIFS($D$3:$D$27,$K17,$E$3:$E$27,L$2)</f>
        <v>0</v>
      </c>
      <c r="M17" s="2">
        <f>COUNTIFS($D$3:$D$27,$K17,$E$3:$E$27,M$2)</f>
        <v>1</v>
      </c>
      <c r="N17" s="2">
        <f>COUNTIFS($D$3:$D$27,$K17,$E$3:$E$27,N$2)</f>
        <v>2</v>
      </c>
      <c r="O17" s="2">
        <f t="shared" si="1"/>
        <v>3</v>
      </c>
      <c r="P17" s="15">
        <f>-IF(L17 = 0,0,(L17/O17)*LOG(L17/O17,2))-IF(M17 = 0,0,(M17/O17)*LOG(M17/O17,2))-IF(N17 = 0,0,(N17/O17)*LOG(N17/O17,2))</f>
        <v>0.91829583405448956</v>
      </c>
      <c r="R17" s="7">
        <f>O17/$O$3*P17</f>
        <v>0.11019550008653874</v>
      </c>
    </row>
    <row r="18" spans="3:18" ht="17" thickBot="1" x14ac:dyDescent="0.25">
      <c r="C18" s="1">
        <v>160</v>
      </c>
      <c r="D18" s="2">
        <v>60</v>
      </c>
      <c r="E18" s="3" t="s">
        <v>4</v>
      </c>
      <c r="G18" s="7">
        <v>165</v>
      </c>
      <c r="H18" s="7">
        <v>70</v>
      </c>
      <c r="J18" s="19"/>
      <c r="K18" s="28">
        <v>75</v>
      </c>
      <c r="L18" s="2">
        <f>COUNTIFS($D$3:$D$27,$K18,$E$3:$E$27,L$2)</f>
        <v>0</v>
      </c>
      <c r="M18" s="2">
        <f>COUNTIFS($D$3:$D$27,$K18,$E$3:$E$27,M$2)</f>
        <v>0</v>
      </c>
      <c r="N18" s="2">
        <f>COUNTIFS($D$3:$D$27,$K18,$E$3:$E$27,N$2)</f>
        <v>5</v>
      </c>
      <c r="O18" s="2">
        <f t="shared" si="1"/>
        <v>5</v>
      </c>
      <c r="P18" s="15">
        <f>-IF(L18 = 0,0,(L18/O18)*LOG(L18/O18,2))-IF(M18 = 0,0,(M18/O18)*LOG(M18/O18,2))-IF(N18 = 0,0,(N18/O18)*LOG(N18/O18,2))</f>
        <v>0</v>
      </c>
      <c r="R18" s="7">
        <f>O18/$O$3*P18</f>
        <v>0</v>
      </c>
    </row>
    <row r="19" spans="3:18" ht="17" thickBot="1" x14ac:dyDescent="0.25">
      <c r="C19" s="1">
        <v>175</v>
      </c>
      <c r="D19" s="2">
        <v>75</v>
      </c>
      <c r="E19" s="3" t="s">
        <v>5</v>
      </c>
      <c r="G19" s="7">
        <v>170</v>
      </c>
      <c r="H19" s="7">
        <v>75</v>
      </c>
      <c r="J19" s="19"/>
      <c r="K19" s="28">
        <v>80</v>
      </c>
      <c r="L19" s="2">
        <f>COUNTIFS($D$3:$D$27,$K19,$E$3:$E$27,L$2)</f>
        <v>0</v>
      </c>
      <c r="M19" s="2">
        <f>COUNTIFS($D$3:$D$27,$K19,$E$3:$E$27,M$2)</f>
        <v>0</v>
      </c>
      <c r="N19" s="2">
        <f>COUNTIFS($D$3:$D$27,$K19,$E$3:$E$27,N$2)</f>
        <v>2</v>
      </c>
      <c r="O19" s="2">
        <f t="shared" si="1"/>
        <v>2</v>
      </c>
      <c r="P19" s="15">
        <f>-IF(L19 = 0,0,(L19/O19)*LOG(L19/O19,2))-IF(M19 = 0,0,(M19/O19)*LOG(M19/O19,2))-IF(N19 = 0,0,(N19/O19)*LOG(N19/O19,2))</f>
        <v>0</v>
      </c>
      <c r="R19" s="7">
        <f>O19/$O$3*P19</f>
        <v>0</v>
      </c>
    </row>
    <row r="20" spans="3:18" ht="17" thickBot="1" x14ac:dyDescent="0.25">
      <c r="C20" s="1">
        <v>160</v>
      </c>
      <c r="D20" s="2">
        <v>55</v>
      </c>
      <c r="E20" s="3" t="s">
        <v>6</v>
      </c>
      <c r="G20" s="7">
        <v>175</v>
      </c>
      <c r="H20" s="7">
        <v>75</v>
      </c>
      <c r="J20" s="22"/>
      <c r="K20" s="29">
        <v>85</v>
      </c>
      <c r="L20" s="5">
        <f>COUNTIFS($D$3:$D$27,$K20,$E$3:$E$27,L$2)</f>
        <v>0</v>
      </c>
      <c r="M20" s="5">
        <f>COUNTIFS($D$3:$D$27,$K20,$E$3:$E$27,M$2)</f>
        <v>0</v>
      </c>
      <c r="N20" s="5">
        <f>COUNTIFS($D$3:$D$27,$K20,$E$3:$E$27,N$2)</f>
        <v>2</v>
      </c>
      <c r="O20" s="5">
        <f t="shared" si="1"/>
        <v>2</v>
      </c>
      <c r="P20" s="23">
        <f>-IF(L20 = 0,0,(L20/O20)*LOG(L20/O20,2))-IF(M20 = 0,0,(M20/O20)*LOG(M20/O20,2))-IF(N20 = 0,0,(N20/O20)*LOG(N20/O20,2))</f>
        <v>0</v>
      </c>
      <c r="R20" s="8">
        <f>O20/$O$3*P20</f>
        <v>0</v>
      </c>
    </row>
    <row r="21" spans="3:18" ht="17" thickBot="1" x14ac:dyDescent="0.25">
      <c r="C21" s="1">
        <v>175</v>
      </c>
      <c r="D21" s="2">
        <v>75</v>
      </c>
      <c r="E21" s="3" t="s">
        <v>5</v>
      </c>
      <c r="G21" s="7">
        <v>175</v>
      </c>
      <c r="H21" s="7">
        <v>75</v>
      </c>
      <c r="Q21" s="23" t="s">
        <v>16</v>
      </c>
      <c r="R21" s="36">
        <f>SUM(R13:R20)</f>
        <v>0.11019550008653874</v>
      </c>
    </row>
    <row r="22" spans="3:18" ht="17" thickBot="1" x14ac:dyDescent="0.25">
      <c r="C22" s="1">
        <v>155</v>
      </c>
      <c r="D22" s="2">
        <v>75</v>
      </c>
      <c r="E22" s="3" t="s">
        <v>5</v>
      </c>
      <c r="G22" s="7">
        <v>175</v>
      </c>
      <c r="H22" s="7">
        <v>75</v>
      </c>
    </row>
    <row r="23" spans="3:18" ht="17" thickBot="1" x14ac:dyDescent="0.25">
      <c r="C23" s="1">
        <v>160</v>
      </c>
      <c r="D23" s="2">
        <v>55</v>
      </c>
      <c r="E23" s="3" t="s">
        <v>6</v>
      </c>
      <c r="G23" s="7">
        <v>175</v>
      </c>
      <c r="H23" s="7">
        <v>75</v>
      </c>
      <c r="L23" s="32" t="s">
        <v>17</v>
      </c>
      <c r="M23" s="33"/>
      <c r="N23" s="34"/>
    </row>
    <row r="24" spans="3:18" ht="17" thickBot="1" x14ac:dyDescent="0.25">
      <c r="C24" s="1">
        <v>180</v>
      </c>
      <c r="D24" s="2">
        <v>80</v>
      </c>
      <c r="E24" s="3" t="s">
        <v>5</v>
      </c>
      <c r="G24" s="7">
        <v>175</v>
      </c>
      <c r="H24" s="7">
        <v>80</v>
      </c>
      <c r="L24" s="32" t="s">
        <v>0</v>
      </c>
      <c r="M24" s="33"/>
      <c r="N24" s="24">
        <f>P3 - R11</f>
        <v>0.64598390259073812</v>
      </c>
    </row>
    <row r="25" spans="3:18" ht="17" thickBot="1" x14ac:dyDescent="0.25">
      <c r="C25" s="1">
        <v>155</v>
      </c>
      <c r="D25" s="2">
        <v>50</v>
      </c>
      <c r="E25" s="3" t="s">
        <v>6</v>
      </c>
      <c r="G25" s="7">
        <v>175</v>
      </c>
      <c r="H25" s="7">
        <v>80</v>
      </c>
      <c r="L25" s="32" t="s">
        <v>12</v>
      </c>
      <c r="M25" s="33"/>
      <c r="N25" s="6">
        <f>P3 - R21</f>
        <v>1.4393920211355169</v>
      </c>
    </row>
    <row r="26" spans="3:18" x14ac:dyDescent="0.2">
      <c r="C26" s="1">
        <v>165</v>
      </c>
      <c r="D26" s="2">
        <v>70</v>
      </c>
      <c r="E26" s="3" t="s">
        <v>4</v>
      </c>
      <c r="G26" s="7">
        <v>180</v>
      </c>
      <c r="H26" s="7">
        <v>85</v>
      </c>
    </row>
    <row r="27" spans="3:18" ht="17" thickBot="1" x14ac:dyDescent="0.25">
      <c r="C27" s="4">
        <v>155</v>
      </c>
      <c r="D27" s="5">
        <v>65</v>
      </c>
      <c r="E27" s="6" t="s">
        <v>4</v>
      </c>
      <c r="G27" s="8">
        <v>180</v>
      </c>
      <c r="H27" s="8">
        <v>85</v>
      </c>
    </row>
  </sheetData>
  <sortState ref="H3:H27">
    <sortCondition ref="H3"/>
  </sortState>
  <mergeCells count="5">
    <mergeCell ref="J5:J10"/>
    <mergeCell ref="J13:J20"/>
    <mergeCell ref="L23:N23"/>
    <mergeCell ref="L24:M24"/>
    <mergeCell ref="L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2024-10-06T21:17:43Z</dcterms:created>
  <dcterms:modified xsi:type="dcterms:W3CDTF">2024-10-06T22:46:41Z</dcterms:modified>
</cp:coreProperties>
</file>