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95" windowWidth="20730" windowHeight="11760" firstSheet="1" activeTab="5"/>
  </bookViews>
  <sheets>
    <sheet name="Raw Dataset (Basic)" sheetId="1" r:id="rId1"/>
    <sheet name="BASIC" sheetId="2" r:id="rId2"/>
    <sheet name="INTERMEDIATE" sheetId="4" r:id="rId3"/>
    <sheet name="ADVANCED" sheetId="5" r:id="rId4"/>
    <sheet name="Raw Dataset (Intermediate - Exp" sheetId="3" r:id="rId5"/>
    <sheet name="EXPERT-1" sheetId="6" r:id="rId6"/>
    <sheet name="EXPERT-2" sheetId="7" r:id="rId7"/>
  </sheets>
  <definedNames>
    <definedName name="_xlnm._FilterDatabase" localSheetId="4" hidden="1">'Raw Dataset (Intermediate - Exp'!$A$1:$Z$2199</definedName>
    <definedName name="Bulan">'Raw Dataset (Intermediate - Exp'!$H$6:$H$2185</definedName>
    <definedName name="Hari">'Raw Dataset (Intermediate - Exp'!$I$6:$I$2185</definedName>
    <definedName name="Item">'Raw Dataset (Intermediate - Exp'!$B$6:$B$2185</definedName>
    <definedName name="Minggu">'Raw Dataset (Intermediate - Exp'!$J$6:$J$2185</definedName>
    <definedName name="Terjual">'Raw Dataset (Intermediate - Exp'!$D$6:$D$2185</definedName>
    <definedName name="Vendor">'Raw Dataset (Intermediate - Exp'!$C$6:$C$2185</definedName>
  </definedNames>
  <calcPr calcId="14562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20" i="7"/>
  <c r="H21" i="7"/>
  <c r="H22" i="7"/>
  <c r="H23" i="7"/>
  <c r="H18" i="7"/>
  <c r="G19" i="7"/>
  <c r="G20" i="7"/>
  <c r="G21" i="7"/>
  <c r="G22" i="7"/>
  <c r="G23" i="7"/>
  <c r="G18" i="7"/>
  <c r="F19" i="7"/>
  <c r="F20" i="7"/>
  <c r="F21" i="7"/>
  <c r="F22" i="7"/>
  <c r="F23" i="7"/>
  <c r="F18" i="7"/>
  <c r="E19" i="7"/>
  <c r="E20" i="7"/>
  <c r="E21" i="7"/>
  <c r="E22" i="7"/>
  <c r="E23" i="7"/>
  <c r="E18" i="7"/>
  <c r="D19" i="7"/>
  <c r="D20" i="7"/>
  <c r="D21" i="7"/>
  <c r="D22" i="7"/>
  <c r="D23" i="7"/>
  <c r="D18" i="7"/>
  <c r="C19" i="7"/>
  <c r="C20" i="7"/>
  <c r="C21" i="7"/>
  <c r="C22" i="7"/>
  <c r="C23" i="7"/>
  <c r="C18" i="7"/>
  <c r="D12" i="7"/>
  <c r="E12" i="7"/>
  <c r="F12" i="7"/>
  <c r="G12" i="7"/>
  <c r="H12" i="7"/>
  <c r="I12" i="7"/>
  <c r="J12" i="7"/>
  <c r="C12" i="7"/>
  <c r="D11" i="7"/>
  <c r="E11" i="7"/>
  <c r="F11" i="7"/>
  <c r="G11" i="7"/>
  <c r="H11" i="7"/>
  <c r="I11" i="7"/>
  <c r="J11" i="7"/>
  <c r="C11" i="7"/>
  <c r="C10" i="7"/>
  <c r="D2200" i="3"/>
  <c r="E2200" i="3"/>
  <c r="F2200" i="3"/>
  <c r="D2199" i="3"/>
  <c r="D2198" i="3"/>
  <c r="I2185" i="3"/>
  <c r="J2185" i="3" s="1"/>
  <c r="I2183" i="3"/>
  <c r="J2183" i="3" s="1"/>
  <c r="I2178" i="3"/>
  <c r="J2178" i="3" s="1"/>
  <c r="I2170" i="3"/>
  <c r="J2170" i="3" s="1"/>
  <c r="I2143" i="3"/>
  <c r="J2143" i="3" s="1"/>
  <c r="I2141" i="3"/>
  <c r="J2141" i="3" s="1"/>
  <c r="I2118" i="3"/>
  <c r="J2118" i="3" s="1"/>
  <c r="I2106" i="3"/>
  <c r="J2106" i="3" s="1"/>
  <c r="I2100" i="3"/>
  <c r="J2100" i="3" s="1"/>
  <c r="I2099" i="3"/>
  <c r="J2099" i="3" s="1"/>
  <c r="I2087" i="3"/>
  <c r="J2087" i="3" s="1"/>
  <c r="I2077" i="3"/>
  <c r="J2077" i="3" s="1"/>
  <c r="I2076" i="3"/>
  <c r="J2076" i="3" s="1"/>
  <c r="I2070" i="3"/>
  <c r="J2070" i="3" s="1"/>
  <c r="I2069" i="3"/>
  <c r="J2069" i="3" s="1"/>
  <c r="I2068" i="3"/>
  <c r="J2068" i="3" s="1"/>
  <c r="I2058" i="3"/>
  <c r="J2058" i="3" s="1"/>
  <c r="I2056" i="3"/>
  <c r="J2056" i="3" s="1"/>
  <c r="I2055" i="3"/>
  <c r="J2055" i="3" s="1"/>
  <c r="I2054" i="3"/>
  <c r="J2054" i="3" s="1"/>
  <c r="I2053" i="3"/>
  <c r="J2053" i="3" s="1"/>
  <c r="I2050" i="3"/>
  <c r="J2050" i="3" s="1"/>
  <c r="I2048" i="3"/>
  <c r="J2048" i="3" s="1"/>
  <c r="I2047" i="3"/>
  <c r="J2047" i="3" s="1"/>
  <c r="I2042" i="3"/>
  <c r="J2042" i="3" s="1"/>
  <c r="I2036" i="3"/>
  <c r="J2036" i="3" s="1"/>
  <c r="I2033" i="3"/>
  <c r="J2033" i="3" s="1"/>
  <c r="I2030" i="3"/>
  <c r="J2030" i="3" s="1"/>
  <c r="I2027" i="3"/>
  <c r="J2027" i="3" s="1"/>
  <c r="I2026" i="3"/>
  <c r="J2026" i="3" s="1"/>
  <c r="I2022" i="3"/>
  <c r="J2022" i="3" s="1"/>
  <c r="I2021" i="3"/>
  <c r="J2021" i="3" s="1"/>
  <c r="I2010" i="3"/>
  <c r="J2010" i="3" s="1"/>
  <c r="I2008" i="3"/>
  <c r="J2008" i="3" s="1"/>
  <c r="I2000" i="3"/>
  <c r="J2000" i="3" s="1"/>
  <c r="I1999" i="3"/>
  <c r="J1999" i="3" s="1"/>
  <c r="I1988" i="3"/>
  <c r="J1988" i="3" s="1"/>
  <c r="I1984" i="3"/>
  <c r="J1984" i="3" s="1"/>
  <c r="I1983" i="3"/>
  <c r="J1983" i="3" s="1"/>
  <c r="I1973" i="3"/>
  <c r="J1973" i="3" s="1"/>
  <c r="I1963" i="3"/>
  <c r="J1963" i="3" s="1"/>
  <c r="I1955" i="3"/>
  <c r="J1955" i="3" s="1"/>
  <c r="I1952" i="3"/>
  <c r="J1952" i="3" s="1"/>
  <c r="I1940" i="3"/>
  <c r="J1940" i="3" s="1"/>
  <c r="I1932" i="3"/>
  <c r="J1932" i="3" s="1"/>
  <c r="I1928" i="3"/>
  <c r="J1928" i="3" s="1"/>
  <c r="I1925" i="3"/>
  <c r="J1925" i="3" s="1"/>
  <c r="I1923" i="3"/>
  <c r="J1923" i="3" s="1"/>
  <c r="I1922" i="3"/>
  <c r="J1922" i="3" s="1"/>
  <c r="I1919" i="3"/>
  <c r="J1919" i="3" s="1"/>
  <c r="I1912" i="3"/>
  <c r="J1912" i="3" s="1"/>
  <c r="I1910" i="3"/>
  <c r="J1910" i="3" s="1"/>
  <c r="I1907" i="3"/>
  <c r="J1907" i="3" s="1"/>
  <c r="I1901" i="3"/>
  <c r="J1901" i="3" s="1"/>
  <c r="I1894" i="3"/>
  <c r="J1894" i="3" s="1"/>
  <c r="I1885" i="3"/>
  <c r="J1885" i="3" s="1"/>
  <c r="I1880" i="3"/>
  <c r="J1880" i="3" s="1"/>
  <c r="I1879" i="3"/>
  <c r="J1879" i="3" s="1"/>
  <c r="I1873" i="3"/>
  <c r="J1873" i="3" s="1"/>
  <c r="I1851" i="3"/>
  <c r="J1851" i="3" s="1"/>
  <c r="I1848" i="3"/>
  <c r="J1848" i="3" s="1"/>
  <c r="I1845" i="3"/>
  <c r="J1845" i="3" s="1"/>
  <c r="I1832" i="3"/>
  <c r="J1832" i="3" s="1"/>
  <c r="I1830" i="3"/>
  <c r="J1830" i="3" s="1"/>
  <c r="I1815" i="3"/>
  <c r="J1815" i="3" s="1"/>
  <c r="I1811" i="3"/>
  <c r="J1811" i="3" s="1"/>
  <c r="I1807" i="3"/>
  <c r="J1807" i="3" s="1"/>
  <c r="I1802" i="3"/>
  <c r="J1802" i="3" s="1"/>
  <c r="I1799" i="3"/>
  <c r="J1799" i="3" s="1"/>
  <c r="I1795" i="3"/>
  <c r="J1795" i="3" s="1"/>
  <c r="I1793" i="3"/>
  <c r="J1793" i="3" s="1"/>
  <c r="I1783" i="3"/>
  <c r="J1783" i="3" s="1"/>
  <c r="I1782" i="3"/>
  <c r="J1782" i="3" s="1"/>
  <c r="I1776" i="3"/>
  <c r="J1776" i="3" s="1"/>
  <c r="I1747" i="3"/>
  <c r="J1747" i="3" s="1"/>
  <c r="I1738" i="3"/>
  <c r="J1738" i="3" s="1"/>
  <c r="I1737" i="3"/>
  <c r="J1737" i="3" s="1"/>
  <c r="I1736" i="3"/>
  <c r="J1736" i="3" s="1"/>
  <c r="I1734" i="3"/>
  <c r="J1734" i="3" s="1"/>
  <c r="I1730" i="3"/>
  <c r="J1730" i="3" s="1"/>
  <c r="I1714" i="3"/>
  <c r="J1714" i="3" s="1"/>
  <c r="I1707" i="3"/>
  <c r="J1707" i="3" s="1"/>
  <c r="I1706" i="3"/>
  <c r="J1706" i="3" s="1"/>
  <c r="I1705" i="3"/>
  <c r="J1705" i="3" s="1"/>
  <c r="I1702" i="3"/>
  <c r="J1702" i="3" s="1"/>
  <c r="I1701" i="3"/>
  <c r="J1701" i="3" s="1"/>
  <c r="I1688" i="3"/>
  <c r="J1688" i="3" s="1"/>
  <c r="I1687" i="3"/>
  <c r="J1687" i="3" s="1"/>
  <c r="I1685" i="3"/>
  <c r="J1685" i="3" s="1"/>
  <c r="I1679" i="3"/>
  <c r="J1679" i="3" s="1"/>
  <c r="I1659" i="3"/>
  <c r="J1659" i="3" s="1"/>
  <c r="I1633" i="3"/>
  <c r="J1633" i="3" s="1"/>
  <c r="I1627" i="3"/>
  <c r="J1627" i="3" s="1"/>
  <c r="I1602" i="3"/>
  <c r="J1602" i="3" s="1"/>
  <c r="I1601" i="3"/>
  <c r="J1601" i="3" s="1"/>
  <c r="I1599" i="3"/>
  <c r="J1599" i="3" s="1"/>
  <c r="I1590" i="3"/>
  <c r="J1590" i="3" s="1"/>
  <c r="I1585" i="3"/>
  <c r="J1585" i="3" s="1"/>
  <c r="I1583" i="3"/>
  <c r="J1583" i="3" s="1"/>
  <c r="I1572" i="3"/>
  <c r="J1572" i="3" s="1"/>
  <c r="I1571" i="3"/>
  <c r="J1571" i="3" s="1"/>
  <c r="I1563" i="3"/>
  <c r="J1563" i="3" s="1"/>
  <c r="I1553" i="3"/>
  <c r="J1553" i="3" s="1"/>
  <c r="I1545" i="3"/>
  <c r="J1545" i="3" s="1"/>
  <c r="I1542" i="3"/>
  <c r="J1542" i="3" s="1"/>
  <c r="I1540" i="3"/>
  <c r="J1540" i="3" s="1"/>
  <c r="I1535" i="3"/>
  <c r="J1535" i="3" s="1"/>
  <c r="I1532" i="3"/>
  <c r="J1532" i="3" s="1"/>
  <c r="I1528" i="3"/>
  <c r="J1528" i="3" s="1"/>
  <c r="I1526" i="3"/>
  <c r="J1526" i="3" s="1"/>
  <c r="I1524" i="3"/>
  <c r="J1524" i="3" s="1"/>
  <c r="I1516" i="3"/>
  <c r="J1516" i="3" s="1"/>
  <c r="I1515" i="3"/>
  <c r="J1515" i="3" s="1"/>
  <c r="I1510" i="3"/>
  <c r="J1510" i="3" s="1"/>
  <c r="I1501" i="3"/>
  <c r="J1501" i="3" s="1"/>
  <c r="I1500" i="3"/>
  <c r="J1500" i="3" s="1"/>
  <c r="I1491" i="3"/>
  <c r="J1491" i="3" s="1"/>
  <c r="I1476" i="3"/>
  <c r="J1476" i="3" s="1"/>
  <c r="I1471" i="3"/>
  <c r="J1471" i="3" s="1"/>
  <c r="I1462" i="3"/>
  <c r="J1462" i="3" s="1"/>
  <c r="I1453" i="3"/>
  <c r="J1453" i="3" s="1"/>
  <c r="I1446" i="3"/>
  <c r="J1446" i="3" s="1"/>
  <c r="I1443" i="3"/>
  <c r="J1443" i="3" s="1"/>
  <c r="I1441" i="3"/>
  <c r="J1441" i="3" s="1"/>
  <c r="I1437" i="3"/>
  <c r="J1437" i="3" s="1"/>
  <c r="I1427" i="3"/>
  <c r="J1427" i="3" s="1"/>
  <c r="I1420" i="3"/>
  <c r="J1420" i="3" s="1"/>
  <c r="I1415" i="3"/>
  <c r="J1415" i="3" s="1"/>
  <c r="I1394" i="3"/>
  <c r="J1394" i="3" s="1"/>
  <c r="I1378" i="3"/>
  <c r="J1378" i="3" s="1"/>
  <c r="I1371" i="3"/>
  <c r="J1371" i="3" s="1"/>
  <c r="I1361" i="3"/>
  <c r="J1361" i="3" s="1"/>
  <c r="I1357" i="3"/>
  <c r="J1357" i="3" s="1"/>
  <c r="I1353" i="3"/>
  <c r="J1353" i="3" s="1"/>
  <c r="I1345" i="3"/>
  <c r="J1345" i="3" s="1"/>
  <c r="I1341" i="3"/>
  <c r="J1341" i="3" s="1"/>
  <c r="I1330" i="3"/>
  <c r="J1330" i="3" s="1"/>
  <c r="I1313" i="3"/>
  <c r="J1313" i="3" s="1"/>
  <c r="I1310" i="3"/>
  <c r="J1310" i="3" s="1"/>
  <c r="I1309" i="3"/>
  <c r="J1309" i="3" s="1"/>
  <c r="I1287" i="3"/>
  <c r="J1287" i="3" s="1"/>
  <c r="I1285" i="3"/>
  <c r="J1285" i="3" s="1"/>
  <c r="I1279" i="3"/>
  <c r="J1279" i="3" s="1"/>
  <c r="I1274" i="3"/>
  <c r="J1274" i="3" s="1"/>
  <c r="I1266" i="3"/>
  <c r="J1266" i="3" s="1"/>
  <c r="I1263" i="3"/>
  <c r="J1263" i="3" s="1"/>
  <c r="I1253" i="3"/>
  <c r="J1253" i="3" s="1"/>
  <c r="I1252" i="3"/>
  <c r="J1252" i="3" s="1"/>
  <c r="I1248" i="3"/>
  <c r="J1248" i="3" s="1"/>
  <c r="I1247" i="3"/>
  <c r="J1247" i="3" s="1"/>
  <c r="I1241" i="3"/>
  <c r="J1241" i="3" s="1"/>
  <c r="I1235" i="3"/>
  <c r="J1235" i="3" s="1"/>
  <c r="I1228" i="3"/>
  <c r="J1228" i="3" s="1"/>
  <c r="I1215" i="3"/>
  <c r="J1215" i="3" s="1"/>
  <c r="I1207" i="3"/>
  <c r="J1207" i="3" s="1"/>
  <c r="I1203" i="3"/>
  <c r="J1203" i="3" s="1"/>
  <c r="I1201" i="3"/>
  <c r="J1201" i="3" s="1"/>
  <c r="I1196" i="3"/>
  <c r="J1196" i="3" s="1"/>
  <c r="I1195" i="3"/>
  <c r="J1195" i="3" s="1"/>
  <c r="I1190" i="3"/>
  <c r="J1190" i="3" s="1"/>
  <c r="I1180" i="3"/>
  <c r="J1180" i="3" s="1"/>
  <c r="I1176" i="3"/>
  <c r="J1176" i="3" s="1"/>
  <c r="I1168" i="3"/>
  <c r="J1168" i="3" s="1"/>
  <c r="I1165" i="3"/>
  <c r="J1165" i="3" s="1"/>
  <c r="I1160" i="3"/>
  <c r="J1160" i="3" s="1"/>
  <c r="I1157" i="3"/>
  <c r="J1157" i="3" s="1"/>
  <c r="I1142" i="3"/>
  <c r="J1142" i="3" s="1"/>
  <c r="I1118" i="3"/>
  <c r="J1118" i="3" s="1"/>
  <c r="I1116" i="3"/>
  <c r="J1116" i="3" s="1"/>
  <c r="I1115" i="3"/>
  <c r="J1115" i="3" s="1"/>
  <c r="I1106" i="3"/>
  <c r="J1106" i="3" s="1"/>
  <c r="I1101" i="3"/>
  <c r="J1101" i="3" s="1"/>
  <c r="I1098" i="3"/>
  <c r="J1098" i="3" s="1"/>
  <c r="I1094" i="3"/>
  <c r="J1094" i="3" s="1"/>
  <c r="I1083" i="3"/>
  <c r="J1083" i="3" s="1"/>
  <c r="I1058" i="3"/>
  <c r="J1058" i="3" s="1"/>
  <c r="I1052" i="3"/>
  <c r="J1052" i="3" s="1"/>
  <c r="I1051" i="3"/>
  <c r="J1051" i="3" s="1"/>
  <c r="I1044" i="3"/>
  <c r="J1044" i="3" s="1"/>
  <c r="I1041" i="3"/>
  <c r="J1041" i="3" s="1"/>
  <c r="I1036" i="3"/>
  <c r="J1036" i="3" s="1"/>
  <c r="I1033" i="3"/>
  <c r="J1033" i="3" s="1"/>
  <c r="I1027" i="3"/>
  <c r="J1027" i="3" s="1"/>
  <c r="I1026" i="3"/>
  <c r="J1026" i="3" s="1"/>
  <c r="I1024" i="3"/>
  <c r="J1024" i="3" s="1"/>
  <c r="I1000" i="3"/>
  <c r="J1000" i="3" s="1"/>
  <c r="I996" i="3"/>
  <c r="J996" i="3" s="1"/>
  <c r="I985" i="3"/>
  <c r="J985" i="3" s="1"/>
  <c r="I983" i="3"/>
  <c r="J983" i="3" s="1"/>
  <c r="I979" i="3"/>
  <c r="J979" i="3" s="1"/>
  <c r="I975" i="3"/>
  <c r="J975" i="3" s="1"/>
  <c r="I969" i="3"/>
  <c r="J969" i="3" s="1"/>
  <c r="I968" i="3"/>
  <c r="J968" i="3" s="1"/>
  <c r="I967" i="3"/>
  <c r="J967" i="3" s="1"/>
  <c r="I952" i="3"/>
  <c r="J952" i="3" s="1"/>
  <c r="I951" i="3"/>
  <c r="J951" i="3" s="1"/>
  <c r="I948" i="3"/>
  <c r="J948" i="3" s="1"/>
  <c r="I933" i="3"/>
  <c r="J933" i="3" s="1"/>
  <c r="I929" i="3"/>
  <c r="J929" i="3" s="1"/>
  <c r="I927" i="3"/>
  <c r="J927" i="3" s="1"/>
  <c r="I925" i="3"/>
  <c r="J925" i="3" s="1"/>
  <c r="I922" i="3"/>
  <c r="J922" i="3" s="1"/>
  <c r="I920" i="3"/>
  <c r="J920" i="3" s="1"/>
  <c r="I911" i="3"/>
  <c r="J911" i="3" s="1"/>
  <c r="I909" i="3"/>
  <c r="J909" i="3" s="1"/>
  <c r="I904" i="3"/>
  <c r="J904" i="3" s="1"/>
  <c r="I891" i="3"/>
  <c r="J891" i="3" s="1"/>
  <c r="I888" i="3"/>
  <c r="J888" i="3" s="1"/>
  <c r="I878" i="3"/>
  <c r="J878" i="3" s="1"/>
  <c r="I869" i="3"/>
  <c r="J869" i="3" s="1"/>
  <c r="I856" i="3"/>
  <c r="J856" i="3" s="1"/>
  <c r="I850" i="3"/>
  <c r="J850" i="3" s="1"/>
  <c r="I845" i="3"/>
  <c r="J845" i="3" s="1"/>
  <c r="I844" i="3"/>
  <c r="J844" i="3" s="1"/>
  <c r="I838" i="3"/>
  <c r="J838" i="3" s="1"/>
  <c r="I820" i="3"/>
  <c r="J820" i="3" s="1"/>
  <c r="I812" i="3"/>
  <c r="J812" i="3" s="1"/>
  <c r="I807" i="3"/>
  <c r="J807" i="3" s="1"/>
  <c r="I795" i="3"/>
  <c r="J795" i="3" s="1"/>
  <c r="I785" i="3"/>
  <c r="J785" i="3" s="1"/>
  <c r="I777" i="3"/>
  <c r="J777" i="3" s="1"/>
  <c r="I776" i="3"/>
  <c r="J776" i="3" s="1"/>
  <c r="I771" i="3"/>
  <c r="J771" i="3" s="1"/>
  <c r="I768" i="3"/>
  <c r="J768" i="3" s="1"/>
  <c r="I763" i="3"/>
  <c r="J763" i="3" s="1"/>
  <c r="I760" i="3"/>
  <c r="J760" i="3" s="1"/>
  <c r="I759" i="3"/>
  <c r="J759" i="3" s="1"/>
  <c r="I755" i="3"/>
  <c r="J755" i="3" s="1"/>
  <c r="I752" i="3"/>
  <c r="J752" i="3" s="1"/>
  <c r="I746" i="3"/>
  <c r="J746" i="3" s="1"/>
  <c r="I744" i="3"/>
  <c r="J744" i="3" s="1"/>
  <c r="I740" i="3"/>
  <c r="J740" i="3" s="1"/>
  <c r="I739" i="3"/>
  <c r="J739" i="3" s="1"/>
  <c r="I737" i="3"/>
  <c r="J737" i="3" s="1"/>
  <c r="I735" i="3"/>
  <c r="J735" i="3" s="1"/>
  <c r="I727" i="3"/>
  <c r="J727" i="3" s="1"/>
  <c r="I726" i="3"/>
  <c r="J726" i="3" s="1"/>
  <c r="I719" i="3"/>
  <c r="J719" i="3" s="1"/>
  <c r="I718" i="3"/>
  <c r="J718" i="3" s="1"/>
  <c r="I708" i="3"/>
  <c r="J708" i="3" s="1"/>
  <c r="I703" i="3"/>
  <c r="J703" i="3" s="1"/>
  <c r="I698" i="3"/>
  <c r="J698" i="3" s="1"/>
  <c r="I693" i="3"/>
  <c r="J693" i="3" s="1"/>
  <c r="I676" i="3"/>
  <c r="J676" i="3" s="1"/>
  <c r="I674" i="3"/>
  <c r="J674" i="3" s="1"/>
  <c r="I667" i="3"/>
  <c r="J667" i="3" s="1"/>
  <c r="I664" i="3"/>
  <c r="J664" i="3" s="1"/>
  <c r="I663" i="3"/>
  <c r="J663" i="3" s="1"/>
  <c r="I650" i="3"/>
  <c r="J650" i="3" s="1"/>
  <c r="I642" i="3"/>
  <c r="J642" i="3" s="1"/>
  <c r="I641" i="3"/>
  <c r="J641" i="3" s="1"/>
  <c r="I632" i="3"/>
  <c r="J632" i="3" s="1"/>
  <c r="I625" i="3"/>
  <c r="J625" i="3" s="1"/>
  <c r="I614" i="3"/>
  <c r="J614" i="3" s="1"/>
  <c r="I605" i="3"/>
  <c r="J605" i="3" s="1"/>
  <c r="I602" i="3"/>
  <c r="J602" i="3" s="1"/>
  <c r="I601" i="3"/>
  <c r="J601" i="3" s="1"/>
  <c r="I600" i="3"/>
  <c r="J600" i="3" s="1"/>
  <c r="I590" i="3"/>
  <c r="J590" i="3" s="1"/>
  <c r="I586" i="3"/>
  <c r="J586" i="3" s="1"/>
  <c r="I584" i="3"/>
  <c r="J584" i="3" s="1"/>
  <c r="I582" i="3"/>
  <c r="J582" i="3" s="1"/>
  <c r="I580" i="3"/>
  <c r="J580" i="3" s="1"/>
  <c r="I569" i="3"/>
  <c r="J569" i="3" s="1"/>
  <c r="I564" i="3"/>
  <c r="J564" i="3" s="1"/>
  <c r="I539" i="3"/>
  <c r="J539" i="3" s="1"/>
  <c r="I530" i="3"/>
  <c r="J530" i="3" s="1"/>
  <c r="I529" i="3"/>
  <c r="J529" i="3" s="1"/>
  <c r="I527" i="3"/>
  <c r="J527" i="3" s="1"/>
  <c r="I521" i="3"/>
  <c r="J521" i="3" s="1"/>
  <c r="I513" i="3"/>
  <c r="J513" i="3" s="1"/>
  <c r="I511" i="3"/>
  <c r="J511" i="3" s="1"/>
  <c r="I508" i="3"/>
  <c r="J508" i="3" s="1"/>
  <c r="I501" i="3"/>
  <c r="J501" i="3" s="1"/>
  <c r="I493" i="3"/>
  <c r="J493" i="3" s="1"/>
  <c r="I492" i="3"/>
  <c r="J492" i="3" s="1"/>
  <c r="I484" i="3"/>
  <c r="J484" i="3" s="1"/>
  <c r="I480" i="3"/>
  <c r="J480" i="3" s="1"/>
  <c r="I472" i="3"/>
  <c r="J472" i="3" s="1"/>
  <c r="I471" i="3"/>
  <c r="J471" i="3" s="1"/>
  <c r="I465" i="3"/>
  <c r="J465" i="3" s="1"/>
  <c r="I463" i="3"/>
  <c r="J463" i="3" s="1"/>
  <c r="I453" i="3"/>
  <c r="J453" i="3" s="1"/>
  <c r="I442" i="3"/>
  <c r="J442" i="3" s="1"/>
  <c r="I432" i="3"/>
  <c r="J432" i="3" s="1"/>
  <c r="I423" i="3"/>
  <c r="J423" i="3" s="1"/>
  <c r="I422" i="3"/>
  <c r="J422" i="3" s="1"/>
  <c r="I410" i="3"/>
  <c r="J410" i="3" s="1"/>
  <c r="I406" i="3"/>
  <c r="J406" i="3" s="1"/>
  <c r="I405" i="3"/>
  <c r="J405" i="3" s="1"/>
  <c r="I373" i="3"/>
  <c r="J373" i="3" s="1"/>
  <c r="I367" i="3"/>
  <c r="J367" i="3" s="1"/>
  <c r="I365" i="3"/>
  <c r="J365" i="3" s="1"/>
  <c r="I364" i="3"/>
  <c r="J364" i="3" s="1"/>
  <c r="I342" i="3"/>
  <c r="J342" i="3" s="1"/>
  <c r="I333" i="3"/>
  <c r="J333" i="3" s="1"/>
  <c r="I319" i="3"/>
  <c r="J319" i="3" s="1"/>
  <c r="I313" i="3"/>
  <c r="J313" i="3" s="1"/>
  <c r="I311" i="3"/>
  <c r="J311" i="3" s="1"/>
  <c r="I305" i="3"/>
  <c r="J305" i="3" s="1"/>
  <c r="I303" i="3"/>
  <c r="J303" i="3" s="1"/>
  <c r="I301" i="3"/>
  <c r="J301" i="3" s="1"/>
  <c r="I297" i="3"/>
  <c r="J297" i="3" s="1"/>
  <c r="I291" i="3"/>
  <c r="J291" i="3" s="1"/>
  <c r="I290" i="3"/>
  <c r="J290" i="3" s="1"/>
  <c r="I285" i="3"/>
  <c r="J285" i="3" s="1"/>
  <c r="I284" i="3"/>
  <c r="J284" i="3" s="1"/>
  <c r="I282" i="3"/>
  <c r="J282" i="3" s="1"/>
  <c r="I280" i="3"/>
  <c r="J280" i="3" s="1"/>
  <c r="I274" i="3"/>
  <c r="J274" i="3" s="1"/>
  <c r="I268" i="3"/>
  <c r="J268" i="3" s="1"/>
  <c r="I266" i="3"/>
  <c r="J266" i="3" s="1"/>
  <c r="I257" i="3"/>
  <c r="J257" i="3" s="1"/>
  <c r="I253" i="3"/>
  <c r="J253" i="3" s="1"/>
  <c r="I245" i="3"/>
  <c r="J245" i="3" s="1"/>
  <c r="I243" i="3"/>
  <c r="J243" i="3" s="1"/>
  <c r="I237" i="3"/>
  <c r="J237" i="3" s="1"/>
  <c r="I225" i="3"/>
  <c r="J225" i="3" s="1"/>
  <c r="I214" i="3"/>
  <c r="J214" i="3" s="1"/>
  <c r="I209" i="3"/>
  <c r="J209" i="3" s="1"/>
  <c r="I208" i="3"/>
  <c r="J208" i="3" s="1"/>
  <c r="I206" i="3"/>
  <c r="J206" i="3" s="1"/>
  <c r="I193" i="3"/>
  <c r="J193" i="3" s="1"/>
  <c r="I189" i="3"/>
  <c r="J189" i="3" s="1"/>
  <c r="I176" i="3"/>
  <c r="J176" i="3" s="1"/>
  <c r="I167" i="3"/>
  <c r="J167" i="3" s="1"/>
  <c r="I166" i="3"/>
  <c r="J166" i="3" s="1"/>
  <c r="I164" i="3"/>
  <c r="J164" i="3" s="1"/>
  <c r="I159" i="3"/>
  <c r="J159" i="3" s="1"/>
  <c r="I150" i="3"/>
  <c r="J150" i="3" s="1"/>
  <c r="I146" i="3"/>
  <c r="J146" i="3" s="1"/>
  <c r="I144" i="3"/>
  <c r="J144" i="3" s="1"/>
  <c r="I137" i="3"/>
  <c r="J137" i="3" s="1"/>
  <c r="I131" i="3"/>
  <c r="J131" i="3" s="1"/>
  <c r="I127" i="3"/>
  <c r="J127" i="3" s="1"/>
  <c r="I126" i="3"/>
  <c r="J126" i="3" s="1"/>
  <c r="I116" i="3"/>
  <c r="J116" i="3" s="1"/>
  <c r="I107" i="3"/>
  <c r="J107" i="3" s="1"/>
  <c r="I105" i="3"/>
  <c r="J105" i="3" s="1"/>
  <c r="I103" i="3"/>
  <c r="J103" i="3" s="1"/>
  <c r="I101" i="3"/>
  <c r="J101" i="3" s="1"/>
  <c r="I97" i="3"/>
  <c r="J97" i="3" s="1"/>
  <c r="I96" i="3"/>
  <c r="J96" i="3" s="1"/>
  <c r="I95" i="3"/>
  <c r="J95" i="3" s="1"/>
  <c r="I94" i="3"/>
  <c r="J94" i="3" s="1"/>
  <c r="I78" i="3"/>
  <c r="J78" i="3" s="1"/>
  <c r="I75" i="3"/>
  <c r="J75" i="3" s="1"/>
  <c r="I66" i="3"/>
  <c r="J66" i="3" s="1"/>
  <c r="I64" i="3"/>
  <c r="J64" i="3" s="1"/>
  <c r="I60" i="3"/>
  <c r="J60" i="3" s="1"/>
  <c r="I58" i="3"/>
  <c r="J58" i="3" s="1"/>
  <c r="I48" i="3"/>
  <c r="J48" i="3" s="1"/>
  <c r="I28" i="3"/>
  <c r="J28" i="3" s="1"/>
  <c r="I25" i="3"/>
  <c r="J25" i="3" s="1"/>
  <c r="I24" i="3"/>
  <c r="J24" i="3" s="1"/>
  <c r="I18" i="3"/>
  <c r="J18" i="3" s="1"/>
  <c r="I16" i="3"/>
  <c r="J16" i="3" s="1"/>
  <c r="I12" i="3"/>
  <c r="J12" i="3" s="1"/>
  <c r="I8" i="3"/>
  <c r="J8" i="3" s="1"/>
  <c r="I6" i="3"/>
  <c r="J6" i="3" s="1"/>
  <c r="H2185" i="3"/>
  <c r="H2183" i="3"/>
  <c r="H2178" i="3"/>
  <c r="H2170" i="3"/>
  <c r="H2143" i="3"/>
  <c r="H2141" i="3"/>
  <c r="H2118" i="3"/>
  <c r="H2106" i="3"/>
  <c r="H2100" i="3"/>
  <c r="H2099" i="3"/>
  <c r="H2087" i="3"/>
  <c r="H2077" i="3"/>
  <c r="H2076" i="3"/>
  <c r="H2070" i="3"/>
  <c r="H2069" i="3"/>
  <c r="H2068" i="3"/>
  <c r="H2058" i="3"/>
  <c r="H2056" i="3"/>
  <c r="H2055" i="3"/>
  <c r="H2054" i="3"/>
  <c r="H2053" i="3"/>
  <c r="H2050" i="3"/>
  <c r="H2048" i="3"/>
  <c r="H2047" i="3"/>
  <c r="H2042" i="3"/>
  <c r="H2036" i="3"/>
  <c r="H2033" i="3"/>
  <c r="H2030" i="3"/>
  <c r="H2027" i="3"/>
  <c r="H2026" i="3"/>
  <c r="H2022" i="3"/>
  <c r="H2021" i="3"/>
  <c r="H2010" i="3"/>
  <c r="H2008" i="3"/>
  <c r="H2000" i="3"/>
  <c r="H1999" i="3"/>
  <c r="H1988" i="3"/>
  <c r="H1984" i="3"/>
  <c r="H1983" i="3"/>
  <c r="H1973" i="3"/>
  <c r="H1963" i="3"/>
  <c r="H1955" i="3"/>
  <c r="H1952" i="3"/>
  <c r="H1940" i="3"/>
  <c r="H1932" i="3"/>
  <c r="H1928" i="3"/>
  <c r="H1925" i="3"/>
  <c r="H1923" i="3"/>
  <c r="H1922" i="3"/>
  <c r="H1919" i="3"/>
  <c r="H1912" i="3"/>
  <c r="H1910" i="3"/>
  <c r="H1907" i="3"/>
  <c r="H1901" i="3"/>
  <c r="H1894" i="3"/>
  <c r="H1885" i="3"/>
  <c r="H1880" i="3"/>
  <c r="H1879" i="3"/>
  <c r="H1873" i="3"/>
  <c r="H1851" i="3"/>
  <c r="H1848" i="3"/>
  <c r="H1845" i="3"/>
  <c r="H1832" i="3"/>
  <c r="H1830" i="3"/>
  <c r="H1815" i="3"/>
  <c r="H1811" i="3"/>
  <c r="H1807" i="3"/>
  <c r="H1802" i="3"/>
  <c r="H1799" i="3"/>
  <c r="H1795" i="3"/>
  <c r="H1793" i="3"/>
  <c r="H1783" i="3"/>
  <c r="H1782" i="3"/>
  <c r="H1776" i="3"/>
  <c r="H1747" i="3"/>
  <c r="H1738" i="3"/>
  <c r="H1737" i="3"/>
  <c r="H1736" i="3"/>
  <c r="H1734" i="3"/>
  <c r="H1730" i="3"/>
  <c r="H1714" i="3"/>
  <c r="H1707" i="3"/>
  <c r="H1706" i="3"/>
  <c r="H1705" i="3"/>
  <c r="H1702" i="3"/>
  <c r="H1701" i="3"/>
  <c r="H1688" i="3"/>
  <c r="H1687" i="3"/>
  <c r="H1685" i="3"/>
  <c r="H1679" i="3"/>
  <c r="H1659" i="3"/>
  <c r="H1633" i="3"/>
  <c r="H1627" i="3"/>
  <c r="H1602" i="3"/>
  <c r="H1601" i="3"/>
  <c r="H1599" i="3"/>
  <c r="H1590" i="3"/>
  <c r="H1585" i="3"/>
  <c r="H1583" i="3"/>
  <c r="H1572" i="3"/>
  <c r="H1571" i="3"/>
  <c r="H1563" i="3"/>
  <c r="H1553" i="3"/>
  <c r="H1545" i="3"/>
  <c r="H1542" i="3"/>
  <c r="H1540" i="3"/>
  <c r="H1535" i="3"/>
  <c r="H1532" i="3"/>
  <c r="H1528" i="3"/>
  <c r="H1526" i="3"/>
  <c r="H1524" i="3"/>
  <c r="H1516" i="3"/>
  <c r="H1515" i="3"/>
  <c r="H1510" i="3"/>
  <c r="H1501" i="3"/>
  <c r="H1500" i="3"/>
  <c r="H1491" i="3"/>
  <c r="H1476" i="3"/>
  <c r="H1471" i="3"/>
  <c r="H1462" i="3"/>
  <c r="H1453" i="3"/>
  <c r="H1446" i="3"/>
  <c r="H1443" i="3"/>
  <c r="H1441" i="3"/>
  <c r="H1437" i="3"/>
  <c r="H1427" i="3"/>
  <c r="H1420" i="3"/>
  <c r="H1415" i="3"/>
  <c r="H1394" i="3"/>
  <c r="H1378" i="3"/>
  <c r="H1371" i="3"/>
  <c r="H1361" i="3"/>
  <c r="H1357" i="3"/>
  <c r="H1353" i="3"/>
  <c r="H1345" i="3"/>
  <c r="H1341" i="3"/>
  <c r="H1330" i="3"/>
  <c r="H1313" i="3"/>
  <c r="H1310" i="3"/>
  <c r="H1309" i="3"/>
  <c r="H1287" i="3"/>
  <c r="H1285" i="3"/>
  <c r="H1279" i="3"/>
  <c r="H1274" i="3"/>
  <c r="H1266" i="3"/>
  <c r="H1263" i="3"/>
  <c r="H1253" i="3"/>
  <c r="H1252" i="3"/>
  <c r="H1248" i="3"/>
  <c r="H1247" i="3"/>
  <c r="H1241" i="3"/>
  <c r="H1235" i="3"/>
  <c r="H1228" i="3"/>
  <c r="H1215" i="3"/>
  <c r="H1207" i="3"/>
  <c r="H1203" i="3"/>
  <c r="H1201" i="3"/>
  <c r="H1196" i="3"/>
  <c r="H1195" i="3"/>
  <c r="H1190" i="3"/>
  <c r="H1180" i="3"/>
  <c r="H1176" i="3"/>
  <c r="H1168" i="3"/>
  <c r="H1165" i="3"/>
  <c r="H1160" i="3"/>
  <c r="H1157" i="3"/>
  <c r="H1142" i="3"/>
  <c r="H1118" i="3"/>
  <c r="H1116" i="3"/>
  <c r="H1115" i="3"/>
  <c r="H1106" i="3"/>
  <c r="H1101" i="3"/>
  <c r="H1098" i="3"/>
  <c r="H1094" i="3"/>
  <c r="H1083" i="3"/>
  <c r="H1058" i="3"/>
  <c r="H1052" i="3"/>
  <c r="H1051" i="3"/>
  <c r="H1044" i="3"/>
  <c r="H1041" i="3"/>
  <c r="H1036" i="3"/>
  <c r="H1033" i="3"/>
  <c r="H1027" i="3"/>
  <c r="H1026" i="3"/>
  <c r="H1024" i="3"/>
  <c r="H1000" i="3"/>
  <c r="H996" i="3"/>
  <c r="H985" i="3"/>
  <c r="H983" i="3"/>
  <c r="H979" i="3"/>
  <c r="H975" i="3"/>
  <c r="H969" i="3"/>
  <c r="H968" i="3"/>
  <c r="H967" i="3"/>
  <c r="H952" i="3"/>
  <c r="H951" i="3"/>
  <c r="H948" i="3"/>
  <c r="H933" i="3"/>
  <c r="H929" i="3"/>
  <c r="H927" i="3"/>
  <c r="H925" i="3"/>
  <c r="H922" i="3"/>
  <c r="H920" i="3"/>
  <c r="H911" i="3"/>
  <c r="H909" i="3"/>
  <c r="H904" i="3"/>
  <c r="H891" i="3"/>
  <c r="H888" i="3"/>
  <c r="H878" i="3"/>
  <c r="H869" i="3"/>
  <c r="H856" i="3"/>
  <c r="H850" i="3"/>
  <c r="H845" i="3"/>
  <c r="H844" i="3"/>
  <c r="H838" i="3"/>
  <c r="H820" i="3"/>
  <c r="H812" i="3"/>
  <c r="H807" i="3"/>
  <c r="H795" i="3"/>
  <c r="H785" i="3"/>
  <c r="H777" i="3"/>
  <c r="H776" i="3"/>
  <c r="H771" i="3"/>
  <c r="H768" i="3"/>
  <c r="H763" i="3"/>
  <c r="H760" i="3"/>
  <c r="H759" i="3"/>
  <c r="H755" i="3"/>
  <c r="H752" i="3"/>
  <c r="H746" i="3"/>
  <c r="H744" i="3"/>
  <c r="H740" i="3"/>
  <c r="H739" i="3"/>
  <c r="H737" i="3"/>
  <c r="H735" i="3"/>
  <c r="H727" i="3"/>
  <c r="H726" i="3"/>
  <c r="H719" i="3"/>
  <c r="H718" i="3"/>
  <c r="H708" i="3"/>
  <c r="H703" i="3"/>
  <c r="H698" i="3"/>
  <c r="H693" i="3"/>
  <c r="H676" i="3"/>
  <c r="H674" i="3"/>
  <c r="H667" i="3"/>
  <c r="H664" i="3"/>
  <c r="H663" i="3"/>
  <c r="H650" i="3"/>
  <c r="H642" i="3"/>
  <c r="H641" i="3"/>
  <c r="H632" i="3"/>
  <c r="H625" i="3"/>
  <c r="H614" i="3"/>
  <c r="H605" i="3"/>
  <c r="H602" i="3"/>
  <c r="H601" i="3"/>
  <c r="H600" i="3"/>
  <c r="H590" i="3"/>
  <c r="H586" i="3"/>
  <c r="H584" i="3"/>
  <c r="H582" i="3"/>
  <c r="H580" i="3"/>
  <c r="H569" i="3"/>
  <c r="H564" i="3"/>
  <c r="H539" i="3"/>
  <c r="H530" i="3"/>
  <c r="H529" i="3"/>
  <c r="H527" i="3"/>
  <c r="H521" i="3"/>
  <c r="H513" i="3"/>
  <c r="H511" i="3"/>
  <c r="H508" i="3"/>
  <c r="H501" i="3"/>
  <c r="H493" i="3"/>
  <c r="H492" i="3"/>
  <c r="H484" i="3"/>
  <c r="H480" i="3"/>
  <c r="H472" i="3"/>
  <c r="H471" i="3"/>
  <c r="H465" i="3"/>
  <c r="H463" i="3"/>
  <c r="H453" i="3"/>
  <c r="H442" i="3"/>
  <c r="H432" i="3"/>
  <c r="H423" i="3"/>
  <c r="H422" i="3"/>
  <c r="H410" i="3"/>
  <c r="H406" i="3"/>
  <c r="H405" i="3"/>
  <c r="H373" i="3"/>
  <c r="H367" i="3"/>
  <c r="H365" i="3"/>
  <c r="H364" i="3"/>
  <c r="H342" i="3"/>
  <c r="H333" i="3"/>
  <c r="H319" i="3"/>
  <c r="H313" i="3"/>
  <c r="H311" i="3"/>
  <c r="H305" i="3"/>
  <c r="H303" i="3"/>
  <c r="H301" i="3"/>
  <c r="H297" i="3"/>
  <c r="H291" i="3"/>
  <c r="H290" i="3"/>
  <c r="H285" i="3"/>
  <c r="H284" i="3"/>
  <c r="H282" i="3"/>
  <c r="H280" i="3"/>
  <c r="H274" i="3"/>
  <c r="H268" i="3"/>
  <c r="H266" i="3"/>
  <c r="H257" i="3"/>
  <c r="H253" i="3"/>
  <c r="H245" i="3"/>
  <c r="H243" i="3"/>
  <c r="H237" i="3"/>
  <c r="H225" i="3"/>
  <c r="H214" i="3"/>
  <c r="H209" i="3"/>
  <c r="H208" i="3"/>
  <c r="H206" i="3"/>
  <c r="H193" i="3"/>
  <c r="H189" i="3"/>
  <c r="H176" i="3"/>
  <c r="H167" i="3"/>
  <c r="H166" i="3"/>
  <c r="H164" i="3"/>
  <c r="H159" i="3"/>
  <c r="H150" i="3"/>
  <c r="H146" i="3"/>
  <c r="H144" i="3"/>
  <c r="H137" i="3"/>
  <c r="H131" i="3"/>
  <c r="H127" i="3"/>
  <c r="H126" i="3"/>
  <c r="H116" i="3"/>
  <c r="H107" i="3"/>
  <c r="H105" i="3"/>
  <c r="H103" i="3"/>
  <c r="H101" i="3"/>
  <c r="H97" i="3"/>
  <c r="H96" i="3"/>
  <c r="H95" i="3"/>
  <c r="H94" i="3"/>
  <c r="H78" i="3"/>
  <c r="H75" i="3"/>
  <c r="H66" i="3"/>
  <c r="H64" i="3"/>
  <c r="H60" i="3"/>
  <c r="H58" i="3"/>
  <c r="H48" i="3"/>
  <c r="H28" i="3"/>
  <c r="H25" i="3"/>
  <c r="H24" i="3"/>
  <c r="H18" i="3"/>
  <c r="H16" i="3"/>
  <c r="H12" i="3"/>
  <c r="H8" i="3"/>
  <c r="H6" i="3"/>
  <c r="C19" i="2"/>
  <c r="C18" i="2"/>
  <c r="C17" i="2"/>
  <c r="C16" i="2"/>
  <c r="C12" i="2"/>
  <c r="C10" i="2"/>
  <c r="C9" i="2"/>
  <c r="C7" i="2"/>
  <c r="C5" i="2"/>
  <c r="C6" i="2"/>
  <c r="I10" i="7" l="1"/>
  <c r="G10" i="7"/>
  <c r="E10" i="7"/>
  <c r="J10" i="7"/>
  <c r="H10" i="7"/>
  <c r="F10" i="7"/>
  <c r="D10" i="7"/>
  <c r="E9" i="7"/>
  <c r="G9" i="7"/>
  <c r="I9" i="7"/>
  <c r="C9" i="7"/>
  <c r="D9" i="7"/>
  <c r="F9" i="7"/>
  <c r="H9" i="7"/>
  <c r="J9" i="7"/>
  <c r="E8" i="7"/>
  <c r="G8" i="7"/>
  <c r="I8" i="7"/>
  <c r="C8" i="7"/>
  <c r="D8" i="7"/>
  <c r="F8" i="7"/>
  <c r="H8" i="7"/>
  <c r="J8" i="7"/>
  <c r="D7" i="7"/>
  <c r="F7" i="7"/>
  <c r="H7" i="7"/>
  <c r="J7" i="7"/>
  <c r="C7" i="7"/>
  <c r="E7" i="7"/>
  <c r="G7" i="7"/>
  <c r="I7" i="7"/>
  <c r="I3" i="3"/>
  <c r="I4" i="3"/>
  <c r="I5" i="3"/>
  <c r="I7" i="3"/>
  <c r="I9" i="3"/>
  <c r="I10" i="3"/>
  <c r="I11" i="3"/>
  <c r="I13" i="3"/>
  <c r="I14" i="3"/>
  <c r="I15" i="3"/>
  <c r="I17" i="3"/>
  <c r="I19" i="3"/>
  <c r="I20" i="3"/>
  <c r="I21" i="3"/>
  <c r="I22" i="3"/>
  <c r="I23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I50" i="3"/>
  <c r="I51" i="3"/>
  <c r="I52" i="3"/>
  <c r="I53" i="3"/>
  <c r="I54" i="3"/>
  <c r="I55" i="3"/>
  <c r="I56" i="3"/>
  <c r="I57" i="3"/>
  <c r="I59" i="3"/>
  <c r="I61" i="3"/>
  <c r="I62" i="3"/>
  <c r="I63" i="3"/>
  <c r="I65" i="3"/>
  <c r="I67" i="3"/>
  <c r="I68" i="3"/>
  <c r="I69" i="3"/>
  <c r="I70" i="3"/>
  <c r="I71" i="3"/>
  <c r="I72" i="3"/>
  <c r="I73" i="3"/>
  <c r="I74" i="3"/>
  <c r="I76" i="3"/>
  <c r="I77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8" i="3"/>
  <c r="I99" i="3"/>
  <c r="I100" i="3"/>
  <c r="I102" i="3"/>
  <c r="I104" i="3"/>
  <c r="I106" i="3"/>
  <c r="I108" i="3"/>
  <c r="I109" i="3"/>
  <c r="I110" i="3"/>
  <c r="I111" i="3"/>
  <c r="I112" i="3"/>
  <c r="I113" i="3"/>
  <c r="I114" i="3"/>
  <c r="I115" i="3"/>
  <c r="I117" i="3"/>
  <c r="I118" i="3"/>
  <c r="I119" i="3"/>
  <c r="I120" i="3"/>
  <c r="I121" i="3"/>
  <c r="I122" i="3"/>
  <c r="I123" i="3"/>
  <c r="I124" i="3"/>
  <c r="I125" i="3"/>
  <c r="I128" i="3"/>
  <c r="I129" i="3"/>
  <c r="I130" i="3"/>
  <c r="I132" i="3"/>
  <c r="I133" i="3"/>
  <c r="I134" i="3"/>
  <c r="I135" i="3"/>
  <c r="I136" i="3"/>
  <c r="I138" i="3"/>
  <c r="I139" i="3"/>
  <c r="I140" i="3"/>
  <c r="I141" i="3"/>
  <c r="I142" i="3"/>
  <c r="I143" i="3"/>
  <c r="I145" i="3"/>
  <c r="I147" i="3"/>
  <c r="I148" i="3"/>
  <c r="I149" i="3"/>
  <c r="I151" i="3"/>
  <c r="I152" i="3"/>
  <c r="I153" i="3"/>
  <c r="I154" i="3"/>
  <c r="I155" i="3"/>
  <c r="I156" i="3"/>
  <c r="I157" i="3"/>
  <c r="I158" i="3"/>
  <c r="I160" i="3"/>
  <c r="I161" i="3"/>
  <c r="I162" i="3"/>
  <c r="I163" i="3"/>
  <c r="I165" i="3"/>
  <c r="I168" i="3"/>
  <c r="I169" i="3"/>
  <c r="I170" i="3"/>
  <c r="I171" i="3"/>
  <c r="I172" i="3"/>
  <c r="I173" i="3"/>
  <c r="I174" i="3"/>
  <c r="I175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90" i="3"/>
  <c r="I191" i="3"/>
  <c r="I192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7" i="3"/>
  <c r="I210" i="3"/>
  <c r="I211" i="3"/>
  <c r="I212" i="3"/>
  <c r="I213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29" i="3"/>
  <c r="I230" i="3"/>
  <c r="I231" i="3"/>
  <c r="I232" i="3"/>
  <c r="I233" i="3"/>
  <c r="I234" i="3"/>
  <c r="I235" i="3"/>
  <c r="I236" i="3"/>
  <c r="I238" i="3"/>
  <c r="I239" i="3"/>
  <c r="I240" i="3"/>
  <c r="I241" i="3"/>
  <c r="I242" i="3"/>
  <c r="I244" i="3"/>
  <c r="I246" i="3"/>
  <c r="I247" i="3"/>
  <c r="I248" i="3"/>
  <c r="I249" i="3"/>
  <c r="I250" i="3"/>
  <c r="I251" i="3"/>
  <c r="I252" i="3"/>
  <c r="I254" i="3"/>
  <c r="I255" i="3"/>
  <c r="I256" i="3"/>
  <c r="I258" i="3"/>
  <c r="I259" i="3"/>
  <c r="I260" i="3"/>
  <c r="I261" i="3"/>
  <c r="I262" i="3"/>
  <c r="I263" i="3"/>
  <c r="I264" i="3"/>
  <c r="I265" i="3"/>
  <c r="I267" i="3"/>
  <c r="I269" i="3"/>
  <c r="I270" i="3"/>
  <c r="I271" i="3"/>
  <c r="I272" i="3"/>
  <c r="I273" i="3"/>
  <c r="I275" i="3"/>
  <c r="I276" i="3"/>
  <c r="I277" i="3"/>
  <c r="I278" i="3"/>
  <c r="I279" i="3"/>
  <c r="I281" i="3"/>
  <c r="I283" i="3"/>
  <c r="I286" i="3"/>
  <c r="I287" i="3"/>
  <c r="I288" i="3"/>
  <c r="I289" i="3"/>
  <c r="I292" i="3"/>
  <c r="I293" i="3"/>
  <c r="I294" i="3"/>
  <c r="I295" i="3"/>
  <c r="I296" i="3"/>
  <c r="I298" i="3"/>
  <c r="I299" i="3"/>
  <c r="I300" i="3"/>
  <c r="I302" i="3"/>
  <c r="I304" i="3"/>
  <c r="I306" i="3"/>
  <c r="I307" i="3"/>
  <c r="I308" i="3"/>
  <c r="I309" i="3"/>
  <c r="I310" i="3"/>
  <c r="I312" i="3"/>
  <c r="I314" i="3"/>
  <c r="I315" i="3"/>
  <c r="I316" i="3"/>
  <c r="I317" i="3"/>
  <c r="I318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4" i="3"/>
  <c r="I335" i="3"/>
  <c r="I336" i="3"/>
  <c r="I337" i="3"/>
  <c r="I338" i="3"/>
  <c r="I339" i="3"/>
  <c r="I340" i="3"/>
  <c r="I341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6" i="3"/>
  <c r="I368" i="3"/>
  <c r="I369" i="3"/>
  <c r="I370" i="3"/>
  <c r="I371" i="3"/>
  <c r="I372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7" i="3"/>
  <c r="I408" i="3"/>
  <c r="I409" i="3"/>
  <c r="I411" i="3"/>
  <c r="I412" i="3"/>
  <c r="I413" i="3"/>
  <c r="I414" i="3"/>
  <c r="I415" i="3"/>
  <c r="I416" i="3"/>
  <c r="I417" i="3"/>
  <c r="I418" i="3"/>
  <c r="I419" i="3"/>
  <c r="I420" i="3"/>
  <c r="I421" i="3"/>
  <c r="I424" i="3"/>
  <c r="I425" i="3"/>
  <c r="I426" i="3"/>
  <c r="I427" i="3"/>
  <c r="I428" i="3"/>
  <c r="I429" i="3"/>
  <c r="I430" i="3"/>
  <c r="I431" i="3"/>
  <c r="I433" i="3"/>
  <c r="I434" i="3"/>
  <c r="I435" i="3"/>
  <c r="I436" i="3"/>
  <c r="I437" i="3"/>
  <c r="I438" i="3"/>
  <c r="I439" i="3"/>
  <c r="I440" i="3"/>
  <c r="I441" i="3"/>
  <c r="I443" i="3"/>
  <c r="I444" i="3"/>
  <c r="I445" i="3"/>
  <c r="I446" i="3"/>
  <c r="I447" i="3"/>
  <c r="I448" i="3"/>
  <c r="I449" i="3"/>
  <c r="I450" i="3"/>
  <c r="I451" i="3"/>
  <c r="I452" i="3"/>
  <c r="I454" i="3"/>
  <c r="I455" i="3"/>
  <c r="I456" i="3"/>
  <c r="I457" i="3"/>
  <c r="I458" i="3"/>
  <c r="I459" i="3"/>
  <c r="I460" i="3"/>
  <c r="I461" i="3"/>
  <c r="I462" i="3"/>
  <c r="I464" i="3"/>
  <c r="I466" i="3"/>
  <c r="I467" i="3"/>
  <c r="I468" i="3"/>
  <c r="I469" i="3"/>
  <c r="I470" i="3"/>
  <c r="I473" i="3"/>
  <c r="I474" i="3"/>
  <c r="I475" i="3"/>
  <c r="I476" i="3"/>
  <c r="I477" i="3"/>
  <c r="I478" i="3"/>
  <c r="I479" i="3"/>
  <c r="I481" i="3"/>
  <c r="I482" i="3"/>
  <c r="I483" i="3"/>
  <c r="I485" i="3"/>
  <c r="I486" i="3"/>
  <c r="I487" i="3"/>
  <c r="I488" i="3"/>
  <c r="I489" i="3"/>
  <c r="I490" i="3"/>
  <c r="I491" i="3"/>
  <c r="I494" i="3"/>
  <c r="I495" i="3"/>
  <c r="I496" i="3"/>
  <c r="I497" i="3"/>
  <c r="I498" i="3"/>
  <c r="I499" i="3"/>
  <c r="I500" i="3"/>
  <c r="I502" i="3"/>
  <c r="I503" i="3"/>
  <c r="I504" i="3"/>
  <c r="I505" i="3"/>
  <c r="I506" i="3"/>
  <c r="I507" i="3"/>
  <c r="I509" i="3"/>
  <c r="I510" i="3"/>
  <c r="I512" i="3"/>
  <c r="I514" i="3"/>
  <c r="I515" i="3"/>
  <c r="I516" i="3"/>
  <c r="I517" i="3"/>
  <c r="I518" i="3"/>
  <c r="I519" i="3"/>
  <c r="I520" i="3"/>
  <c r="I522" i="3"/>
  <c r="I523" i="3"/>
  <c r="I524" i="3"/>
  <c r="I525" i="3"/>
  <c r="I526" i="3"/>
  <c r="I528" i="3"/>
  <c r="I531" i="3"/>
  <c r="I532" i="3"/>
  <c r="I533" i="3"/>
  <c r="I534" i="3"/>
  <c r="I535" i="3"/>
  <c r="I536" i="3"/>
  <c r="I537" i="3"/>
  <c r="I538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5" i="3"/>
  <c r="I566" i="3"/>
  <c r="I567" i="3"/>
  <c r="I568" i="3"/>
  <c r="I570" i="3"/>
  <c r="I571" i="3"/>
  <c r="I572" i="3"/>
  <c r="I573" i="3"/>
  <c r="I574" i="3"/>
  <c r="I575" i="3"/>
  <c r="I576" i="3"/>
  <c r="I577" i="3"/>
  <c r="I578" i="3"/>
  <c r="I579" i="3"/>
  <c r="I581" i="3"/>
  <c r="I583" i="3"/>
  <c r="I585" i="3"/>
  <c r="I587" i="3"/>
  <c r="I588" i="3"/>
  <c r="I589" i="3"/>
  <c r="I591" i="3"/>
  <c r="I592" i="3"/>
  <c r="I593" i="3"/>
  <c r="I594" i="3"/>
  <c r="I595" i="3"/>
  <c r="I596" i="3"/>
  <c r="I597" i="3"/>
  <c r="I598" i="3"/>
  <c r="I599" i="3"/>
  <c r="I603" i="3"/>
  <c r="I604" i="3"/>
  <c r="I606" i="3"/>
  <c r="I607" i="3"/>
  <c r="I608" i="3"/>
  <c r="I609" i="3"/>
  <c r="I610" i="3"/>
  <c r="I611" i="3"/>
  <c r="I612" i="3"/>
  <c r="I613" i="3"/>
  <c r="I615" i="3"/>
  <c r="I616" i="3"/>
  <c r="I617" i="3"/>
  <c r="I618" i="3"/>
  <c r="I619" i="3"/>
  <c r="I620" i="3"/>
  <c r="I621" i="3"/>
  <c r="I622" i="3"/>
  <c r="I623" i="3"/>
  <c r="I624" i="3"/>
  <c r="I626" i="3"/>
  <c r="I627" i="3"/>
  <c r="I628" i="3"/>
  <c r="I629" i="3"/>
  <c r="I630" i="3"/>
  <c r="I631" i="3"/>
  <c r="I633" i="3"/>
  <c r="I634" i="3"/>
  <c r="I635" i="3"/>
  <c r="I636" i="3"/>
  <c r="I637" i="3"/>
  <c r="I638" i="3"/>
  <c r="I639" i="3"/>
  <c r="I640" i="3"/>
  <c r="I643" i="3"/>
  <c r="I644" i="3"/>
  <c r="I645" i="3"/>
  <c r="I646" i="3"/>
  <c r="I647" i="3"/>
  <c r="I648" i="3"/>
  <c r="I649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5" i="3"/>
  <c r="I666" i="3"/>
  <c r="I668" i="3"/>
  <c r="I669" i="3"/>
  <c r="I670" i="3"/>
  <c r="I671" i="3"/>
  <c r="I672" i="3"/>
  <c r="I673" i="3"/>
  <c r="I675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4" i="3"/>
  <c r="I695" i="3"/>
  <c r="I696" i="3"/>
  <c r="I697" i="3"/>
  <c r="I699" i="3"/>
  <c r="I700" i="3"/>
  <c r="I701" i="3"/>
  <c r="I702" i="3"/>
  <c r="I704" i="3"/>
  <c r="I705" i="3"/>
  <c r="I706" i="3"/>
  <c r="I707" i="3"/>
  <c r="I709" i="3"/>
  <c r="I710" i="3"/>
  <c r="I711" i="3"/>
  <c r="I712" i="3"/>
  <c r="I713" i="3"/>
  <c r="I714" i="3"/>
  <c r="I715" i="3"/>
  <c r="I716" i="3"/>
  <c r="I717" i="3"/>
  <c r="I720" i="3"/>
  <c r="I721" i="3"/>
  <c r="I722" i="3"/>
  <c r="I723" i="3"/>
  <c r="I724" i="3"/>
  <c r="I725" i="3"/>
  <c r="I728" i="3"/>
  <c r="I729" i="3"/>
  <c r="I730" i="3"/>
  <c r="I731" i="3"/>
  <c r="I732" i="3"/>
  <c r="I733" i="3"/>
  <c r="I734" i="3"/>
  <c r="I736" i="3"/>
  <c r="I738" i="3"/>
  <c r="I741" i="3"/>
  <c r="I742" i="3"/>
  <c r="I743" i="3"/>
  <c r="I745" i="3"/>
  <c r="I747" i="3"/>
  <c r="I748" i="3"/>
  <c r="I749" i="3"/>
  <c r="I750" i="3"/>
  <c r="I751" i="3"/>
  <c r="I753" i="3"/>
  <c r="I754" i="3"/>
  <c r="I756" i="3"/>
  <c r="I757" i="3"/>
  <c r="I758" i="3"/>
  <c r="I761" i="3"/>
  <c r="I762" i="3"/>
  <c r="I764" i="3"/>
  <c r="I765" i="3"/>
  <c r="I766" i="3"/>
  <c r="I767" i="3"/>
  <c r="I769" i="3"/>
  <c r="I770" i="3"/>
  <c r="I772" i="3"/>
  <c r="I773" i="3"/>
  <c r="I774" i="3"/>
  <c r="I775" i="3"/>
  <c r="I778" i="3"/>
  <c r="I779" i="3"/>
  <c r="I780" i="3"/>
  <c r="I781" i="3"/>
  <c r="I782" i="3"/>
  <c r="I783" i="3"/>
  <c r="I784" i="3"/>
  <c r="I786" i="3"/>
  <c r="I787" i="3"/>
  <c r="I788" i="3"/>
  <c r="I789" i="3"/>
  <c r="I790" i="3"/>
  <c r="I791" i="3"/>
  <c r="I792" i="3"/>
  <c r="I793" i="3"/>
  <c r="I794" i="3"/>
  <c r="I796" i="3"/>
  <c r="I797" i="3"/>
  <c r="I798" i="3"/>
  <c r="I799" i="3"/>
  <c r="I800" i="3"/>
  <c r="I801" i="3"/>
  <c r="I802" i="3"/>
  <c r="I803" i="3"/>
  <c r="I804" i="3"/>
  <c r="I805" i="3"/>
  <c r="I806" i="3"/>
  <c r="I808" i="3"/>
  <c r="I809" i="3"/>
  <c r="I810" i="3"/>
  <c r="I811" i="3"/>
  <c r="I813" i="3"/>
  <c r="I814" i="3"/>
  <c r="I815" i="3"/>
  <c r="I816" i="3"/>
  <c r="I817" i="3"/>
  <c r="I818" i="3"/>
  <c r="I819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9" i="3"/>
  <c r="I840" i="3"/>
  <c r="I841" i="3"/>
  <c r="I842" i="3"/>
  <c r="I843" i="3"/>
  <c r="I846" i="3"/>
  <c r="I847" i="3"/>
  <c r="I848" i="3"/>
  <c r="I849" i="3"/>
  <c r="I851" i="3"/>
  <c r="I852" i="3"/>
  <c r="I853" i="3"/>
  <c r="I854" i="3"/>
  <c r="I855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70" i="3"/>
  <c r="I871" i="3"/>
  <c r="I872" i="3"/>
  <c r="I873" i="3"/>
  <c r="I874" i="3"/>
  <c r="I875" i="3"/>
  <c r="I876" i="3"/>
  <c r="I877" i="3"/>
  <c r="I879" i="3"/>
  <c r="I880" i="3"/>
  <c r="I881" i="3"/>
  <c r="I882" i="3"/>
  <c r="I883" i="3"/>
  <c r="I884" i="3"/>
  <c r="I885" i="3"/>
  <c r="I886" i="3"/>
  <c r="I887" i="3"/>
  <c r="I889" i="3"/>
  <c r="I890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5" i="3"/>
  <c r="I906" i="3"/>
  <c r="I907" i="3"/>
  <c r="I908" i="3"/>
  <c r="I910" i="3"/>
  <c r="I912" i="3"/>
  <c r="I913" i="3"/>
  <c r="I914" i="3"/>
  <c r="I915" i="3"/>
  <c r="I916" i="3"/>
  <c r="I917" i="3"/>
  <c r="I918" i="3"/>
  <c r="I919" i="3"/>
  <c r="I921" i="3"/>
  <c r="I923" i="3"/>
  <c r="I924" i="3"/>
  <c r="I926" i="3"/>
  <c r="I928" i="3"/>
  <c r="I930" i="3"/>
  <c r="I931" i="3"/>
  <c r="I932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9" i="3"/>
  <c r="I950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70" i="3"/>
  <c r="I971" i="3"/>
  <c r="I972" i="3"/>
  <c r="I973" i="3"/>
  <c r="I974" i="3"/>
  <c r="I976" i="3"/>
  <c r="I977" i="3"/>
  <c r="I978" i="3"/>
  <c r="I980" i="3"/>
  <c r="I981" i="3"/>
  <c r="I982" i="3"/>
  <c r="I984" i="3"/>
  <c r="I986" i="3"/>
  <c r="I987" i="3"/>
  <c r="I988" i="3"/>
  <c r="I989" i="3"/>
  <c r="I990" i="3"/>
  <c r="I991" i="3"/>
  <c r="I992" i="3"/>
  <c r="I993" i="3"/>
  <c r="I994" i="3"/>
  <c r="I995" i="3"/>
  <c r="I997" i="3"/>
  <c r="I998" i="3"/>
  <c r="I999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5" i="3"/>
  <c r="I1028" i="3"/>
  <c r="I1029" i="3"/>
  <c r="I1030" i="3"/>
  <c r="I1031" i="3"/>
  <c r="I1032" i="3"/>
  <c r="I1034" i="3"/>
  <c r="I1035" i="3"/>
  <c r="I1037" i="3"/>
  <c r="I1038" i="3"/>
  <c r="I1039" i="3"/>
  <c r="I1040" i="3"/>
  <c r="I1042" i="3"/>
  <c r="I1043" i="3"/>
  <c r="I1045" i="3"/>
  <c r="I1046" i="3"/>
  <c r="I1047" i="3"/>
  <c r="I1048" i="3"/>
  <c r="I1049" i="3"/>
  <c r="I1050" i="3"/>
  <c r="I1053" i="3"/>
  <c r="I1054" i="3"/>
  <c r="I1055" i="3"/>
  <c r="I1056" i="3"/>
  <c r="I1057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4" i="3"/>
  <c r="I1085" i="3"/>
  <c r="I1086" i="3"/>
  <c r="I1087" i="3"/>
  <c r="I1088" i="3"/>
  <c r="I1089" i="3"/>
  <c r="I1090" i="3"/>
  <c r="I1091" i="3"/>
  <c r="I1092" i="3"/>
  <c r="I1093" i="3"/>
  <c r="I1095" i="3"/>
  <c r="I1096" i="3"/>
  <c r="I1097" i="3"/>
  <c r="I1099" i="3"/>
  <c r="I1100" i="3"/>
  <c r="I1102" i="3"/>
  <c r="I1103" i="3"/>
  <c r="I1104" i="3"/>
  <c r="I1105" i="3"/>
  <c r="I1107" i="3"/>
  <c r="I1108" i="3"/>
  <c r="I1109" i="3"/>
  <c r="I1110" i="3"/>
  <c r="I1111" i="3"/>
  <c r="I1112" i="3"/>
  <c r="I1113" i="3"/>
  <c r="I1114" i="3"/>
  <c r="I1117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8" i="3"/>
  <c r="I1159" i="3"/>
  <c r="I1161" i="3"/>
  <c r="I1162" i="3"/>
  <c r="I1163" i="3"/>
  <c r="I1164" i="3"/>
  <c r="I1166" i="3"/>
  <c r="I1167" i="3"/>
  <c r="I1169" i="3"/>
  <c r="I1170" i="3"/>
  <c r="I1171" i="3"/>
  <c r="I1172" i="3"/>
  <c r="I1173" i="3"/>
  <c r="I1174" i="3"/>
  <c r="I1175" i="3"/>
  <c r="I1177" i="3"/>
  <c r="I1178" i="3"/>
  <c r="I1179" i="3"/>
  <c r="I1181" i="3"/>
  <c r="I1182" i="3"/>
  <c r="I1183" i="3"/>
  <c r="I1184" i="3"/>
  <c r="I1185" i="3"/>
  <c r="I1186" i="3"/>
  <c r="I1187" i="3"/>
  <c r="I1188" i="3"/>
  <c r="I1189" i="3"/>
  <c r="I1191" i="3"/>
  <c r="I1192" i="3"/>
  <c r="I1193" i="3"/>
  <c r="I1194" i="3"/>
  <c r="I1197" i="3"/>
  <c r="I1198" i="3"/>
  <c r="I1199" i="3"/>
  <c r="I1200" i="3"/>
  <c r="I1202" i="3"/>
  <c r="I1204" i="3"/>
  <c r="I1205" i="3"/>
  <c r="I1206" i="3"/>
  <c r="I1208" i="3"/>
  <c r="I1209" i="3"/>
  <c r="I1210" i="3"/>
  <c r="I1211" i="3"/>
  <c r="I1212" i="3"/>
  <c r="I1213" i="3"/>
  <c r="I1214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9" i="3"/>
  <c r="I1230" i="3"/>
  <c r="I1231" i="3"/>
  <c r="I1232" i="3"/>
  <c r="I1233" i="3"/>
  <c r="I1234" i="3"/>
  <c r="I1236" i="3"/>
  <c r="I1237" i="3"/>
  <c r="I1238" i="3"/>
  <c r="I1239" i="3"/>
  <c r="I1240" i="3"/>
  <c r="I1242" i="3"/>
  <c r="I1243" i="3"/>
  <c r="I1244" i="3"/>
  <c r="I1245" i="3"/>
  <c r="I1246" i="3"/>
  <c r="I1249" i="3"/>
  <c r="I1250" i="3"/>
  <c r="I1251" i="3"/>
  <c r="I1254" i="3"/>
  <c r="I1255" i="3"/>
  <c r="I1256" i="3"/>
  <c r="I1257" i="3"/>
  <c r="I1258" i="3"/>
  <c r="I1259" i="3"/>
  <c r="I1260" i="3"/>
  <c r="I1261" i="3"/>
  <c r="I1262" i="3"/>
  <c r="I1264" i="3"/>
  <c r="I1265" i="3"/>
  <c r="I1267" i="3"/>
  <c r="I1268" i="3"/>
  <c r="I1269" i="3"/>
  <c r="I1270" i="3"/>
  <c r="I1271" i="3"/>
  <c r="I1272" i="3"/>
  <c r="I1273" i="3"/>
  <c r="I1275" i="3"/>
  <c r="I1276" i="3"/>
  <c r="I1277" i="3"/>
  <c r="I1278" i="3"/>
  <c r="I1280" i="3"/>
  <c r="I1281" i="3"/>
  <c r="I1282" i="3"/>
  <c r="I1283" i="3"/>
  <c r="I1284" i="3"/>
  <c r="I1286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11" i="3"/>
  <c r="I1312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1" i="3"/>
  <c r="I1332" i="3"/>
  <c r="I1333" i="3"/>
  <c r="I1334" i="3"/>
  <c r="I1335" i="3"/>
  <c r="I1336" i="3"/>
  <c r="I1337" i="3"/>
  <c r="I1338" i="3"/>
  <c r="I1339" i="3"/>
  <c r="I1340" i="3"/>
  <c r="I1342" i="3"/>
  <c r="I1343" i="3"/>
  <c r="I1344" i="3"/>
  <c r="I1346" i="3"/>
  <c r="I1347" i="3"/>
  <c r="I1348" i="3"/>
  <c r="I1349" i="3"/>
  <c r="I1350" i="3"/>
  <c r="I1351" i="3"/>
  <c r="I1352" i="3"/>
  <c r="I1354" i="3"/>
  <c r="I1355" i="3"/>
  <c r="I1356" i="3"/>
  <c r="I1358" i="3"/>
  <c r="I1359" i="3"/>
  <c r="I1360" i="3"/>
  <c r="I1362" i="3"/>
  <c r="I1363" i="3"/>
  <c r="I1364" i="3"/>
  <c r="I1365" i="3"/>
  <c r="I1366" i="3"/>
  <c r="I1367" i="3"/>
  <c r="I1368" i="3"/>
  <c r="I1369" i="3"/>
  <c r="I1370" i="3"/>
  <c r="I1372" i="3"/>
  <c r="I1373" i="3"/>
  <c r="I1374" i="3"/>
  <c r="I1375" i="3"/>
  <c r="I1376" i="3"/>
  <c r="I1377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6" i="3"/>
  <c r="I1417" i="3"/>
  <c r="I1418" i="3"/>
  <c r="I1419" i="3"/>
  <c r="I1421" i="3"/>
  <c r="I1422" i="3"/>
  <c r="I1423" i="3"/>
  <c r="I1424" i="3"/>
  <c r="I1425" i="3"/>
  <c r="I1426" i="3"/>
  <c r="I1428" i="3"/>
  <c r="I1429" i="3"/>
  <c r="I1430" i="3"/>
  <c r="I1431" i="3"/>
  <c r="I1432" i="3"/>
  <c r="I1433" i="3"/>
  <c r="I1434" i="3"/>
  <c r="I1435" i="3"/>
  <c r="I1436" i="3"/>
  <c r="I1438" i="3"/>
  <c r="I1439" i="3"/>
  <c r="I1440" i="3"/>
  <c r="I1442" i="3"/>
  <c r="I1444" i="3"/>
  <c r="I1445" i="3"/>
  <c r="I1447" i="3"/>
  <c r="I1448" i="3"/>
  <c r="I1449" i="3"/>
  <c r="I1450" i="3"/>
  <c r="I1451" i="3"/>
  <c r="I1452" i="3"/>
  <c r="I1454" i="3"/>
  <c r="I1455" i="3"/>
  <c r="I1456" i="3"/>
  <c r="I1457" i="3"/>
  <c r="I1458" i="3"/>
  <c r="I1459" i="3"/>
  <c r="I1460" i="3"/>
  <c r="I1461" i="3"/>
  <c r="I1463" i="3"/>
  <c r="I1464" i="3"/>
  <c r="I1465" i="3"/>
  <c r="I1466" i="3"/>
  <c r="I1467" i="3"/>
  <c r="I1468" i="3"/>
  <c r="I1469" i="3"/>
  <c r="I1470" i="3"/>
  <c r="I1472" i="3"/>
  <c r="I1473" i="3"/>
  <c r="I1474" i="3"/>
  <c r="I1475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2" i="3"/>
  <c r="I1493" i="3"/>
  <c r="I1494" i="3"/>
  <c r="I1495" i="3"/>
  <c r="I1496" i="3"/>
  <c r="I1497" i="3"/>
  <c r="I1498" i="3"/>
  <c r="I1499" i="3"/>
  <c r="I1502" i="3"/>
  <c r="I1503" i="3"/>
  <c r="I1504" i="3"/>
  <c r="I1505" i="3"/>
  <c r="I1506" i="3"/>
  <c r="I1507" i="3"/>
  <c r="I1508" i="3"/>
  <c r="I1509" i="3"/>
  <c r="I1511" i="3"/>
  <c r="I1512" i="3"/>
  <c r="I1513" i="3"/>
  <c r="I1514" i="3"/>
  <c r="I1517" i="3"/>
  <c r="I1518" i="3"/>
  <c r="I1519" i="3"/>
  <c r="I1520" i="3"/>
  <c r="I1521" i="3"/>
  <c r="I1522" i="3"/>
  <c r="I1523" i="3"/>
  <c r="I1525" i="3"/>
  <c r="I1527" i="3"/>
  <c r="I1529" i="3"/>
  <c r="I1530" i="3"/>
  <c r="I1531" i="3"/>
  <c r="I1533" i="3"/>
  <c r="I1534" i="3"/>
  <c r="I1536" i="3"/>
  <c r="I1537" i="3"/>
  <c r="I1538" i="3"/>
  <c r="I1539" i="3"/>
  <c r="I1541" i="3"/>
  <c r="I1543" i="3"/>
  <c r="I1544" i="3"/>
  <c r="I1546" i="3"/>
  <c r="I1547" i="3"/>
  <c r="I1548" i="3"/>
  <c r="I1549" i="3"/>
  <c r="I1550" i="3"/>
  <c r="I1551" i="3"/>
  <c r="I1552" i="3"/>
  <c r="I1554" i="3"/>
  <c r="I1555" i="3"/>
  <c r="I1556" i="3"/>
  <c r="I1557" i="3"/>
  <c r="I1558" i="3"/>
  <c r="I1559" i="3"/>
  <c r="I1560" i="3"/>
  <c r="I1561" i="3"/>
  <c r="I1562" i="3"/>
  <c r="I1564" i="3"/>
  <c r="I1565" i="3"/>
  <c r="I1566" i="3"/>
  <c r="I1567" i="3"/>
  <c r="I1568" i="3"/>
  <c r="I1569" i="3"/>
  <c r="I1570" i="3"/>
  <c r="I1573" i="3"/>
  <c r="I1574" i="3"/>
  <c r="I1575" i="3"/>
  <c r="I1576" i="3"/>
  <c r="I1577" i="3"/>
  <c r="I1578" i="3"/>
  <c r="I1579" i="3"/>
  <c r="I1580" i="3"/>
  <c r="I1581" i="3"/>
  <c r="I1582" i="3"/>
  <c r="I1584" i="3"/>
  <c r="I1586" i="3"/>
  <c r="I1587" i="3"/>
  <c r="I1588" i="3"/>
  <c r="I1589" i="3"/>
  <c r="I1591" i="3"/>
  <c r="I1592" i="3"/>
  <c r="I1593" i="3"/>
  <c r="I1594" i="3"/>
  <c r="I1595" i="3"/>
  <c r="I1596" i="3"/>
  <c r="I1597" i="3"/>
  <c r="I1598" i="3"/>
  <c r="I1600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8" i="3"/>
  <c r="I1629" i="3"/>
  <c r="I1630" i="3"/>
  <c r="I1631" i="3"/>
  <c r="I1632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80" i="3"/>
  <c r="I1681" i="3"/>
  <c r="I1682" i="3"/>
  <c r="I1683" i="3"/>
  <c r="I1684" i="3"/>
  <c r="I1686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3" i="3"/>
  <c r="I1704" i="3"/>
  <c r="I1708" i="3"/>
  <c r="I1709" i="3"/>
  <c r="I1710" i="3"/>
  <c r="I1711" i="3"/>
  <c r="I1712" i="3"/>
  <c r="I1713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1" i="3"/>
  <c r="I1732" i="3"/>
  <c r="I1733" i="3"/>
  <c r="I1735" i="3"/>
  <c r="I1739" i="3"/>
  <c r="I1740" i="3"/>
  <c r="I1741" i="3"/>
  <c r="I1742" i="3"/>
  <c r="I1743" i="3"/>
  <c r="I1744" i="3"/>
  <c r="I1745" i="3"/>
  <c r="I1746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7" i="3"/>
  <c r="I1778" i="3"/>
  <c r="I1779" i="3"/>
  <c r="I1780" i="3"/>
  <c r="I1781" i="3"/>
  <c r="I1784" i="3"/>
  <c r="I1785" i="3"/>
  <c r="I1786" i="3"/>
  <c r="I1787" i="3"/>
  <c r="I1788" i="3"/>
  <c r="I1789" i="3"/>
  <c r="I1790" i="3"/>
  <c r="I1791" i="3"/>
  <c r="I1792" i="3"/>
  <c r="I1794" i="3"/>
  <c r="I1796" i="3"/>
  <c r="I1797" i="3"/>
  <c r="I1798" i="3"/>
  <c r="I1800" i="3"/>
  <c r="I1801" i="3"/>
  <c r="I1803" i="3"/>
  <c r="I1804" i="3"/>
  <c r="I1805" i="3"/>
  <c r="I1806" i="3"/>
  <c r="I1808" i="3"/>
  <c r="I1809" i="3"/>
  <c r="I1810" i="3"/>
  <c r="I1812" i="3"/>
  <c r="I1813" i="3"/>
  <c r="I1814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1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6" i="3"/>
  <c r="I1847" i="3"/>
  <c r="I1849" i="3"/>
  <c r="I1850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4" i="3"/>
  <c r="I1875" i="3"/>
  <c r="I1876" i="3"/>
  <c r="I1877" i="3"/>
  <c r="I1878" i="3"/>
  <c r="I1881" i="3"/>
  <c r="I1882" i="3"/>
  <c r="I1883" i="3"/>
  <c r="I1884" i="3"/>
  <c r="I1886" i="3"/>
  <c r="I1887" i="3"/>
  <c r="I1888" i="3"/>
  <c r="I1889" i="3"/>
  <c r="I1890" i="3"/>
  <c r="I1891" i="3"/>
  <c r="I1892" i="3"/>
  <c r="I1893" i="3"/>
  <c r="I1895" i="3"/>
  <c r="I1896" i="3"/>
  <c r="I1897" i="3"/>
  <c r="I1898" i="3"/>
  <c r="I1899" i="3"/>
  <c r="I1900" i="3"/>
  <c r="I1902" i="3"/>
  <c r="I1903" i="3"/>
  <c r="I1904" i="3"/>
  <c r="I1905" i="3"/>
  <c r="I1906" i="3"/>
  <c r="I1908" i="3"/>
  <c r="I1909" i="3"/>
  <c r="I1911" i="3"/>
  <c r="I1913" i="3"/>
  <c r="I1914" i="3"/>
  <c r="I1915" i="3"/>
  <c r="I1916" i="3"/>
  <c r="I1917" i="3"/>
  <c r="I1918" i="3"/>
  <c r="I1920" i="3"/>
  <c r="I1921" i="3"/>
  <c r="I1924" i="3"/>
  <c r="I1926" i="3"/>
  <c r="I1927" i="3"/>
  <c r="I1929" i="3"/>
  <c r="I1930" i="3"/>
  <c r="I1931" i="3"/>
  <c r="I1933" i="3"/>
  <c r="I1934" i="3"/>
  <c r="I1935" i="3"/>
  <c r="I1936" i="3"/>
  <c r="I1937" i="3"/>
  <c r="I1938" i="3"/>
  <c r="I1939" i="3"/>
  <c r="I1941" i="3"/>
  <c r="I1942" i="3"/>
  <c r="I1943" i="3"/>
  <c r="I1944" i="3"/>
  <c r="I1945" i="3"/>
  <c r="I1946" i="3"/>
  <c r="I1947" i="3"/>
  <c r="I1948" i="3"/>
  <c r="I1949" i="3"/>
  <c r="I1950" i="3"/>
  <c r="I1951" i="3"/>
  <c r="I1953" i="3"/>
  <c r="I1954" i="3"/>
  <c r="I1956" i="3"/>
  <c r="I1957" i="3"/>
  <c r="I1958" i="3"/>
  <c r="I1959" i="3"/>
  <c r="I1960" i="3"/>
  <c r="I1961" i="3"/>
  <c r="I1962" i="3"/>
  <c r="I1964" i="3"/>
  <c r="I1965" i="3"/>
  <c r="I1966" i="3"/>
  <c r="I1967" i="3"/>
  <c r="I1968" i="3"/>
  <c r="I1969" i="3"/>
  <c r="I1970" i="3"/>
  <c r="I1971" i="3"/>
  <c r="I1972" i="3"/>
  <c r="I1974" i="3"/>
  <c r="I1975" i="3"/>
  <c r="I1976" i="3"/>
  <c r="I1977" i="3"/>
  <c r="I1978" i="3"/>
  <c r="I1979" i="3"/>
  <c r="I1980" i="3"/>
  <c r="I1981" i="3"/>
  <c r="I1982" i="3"/>
  <c r="I1985" i="3"/>
  <c r="I1986" i="3"/>
  <c r="I1987" i="3"/>
  <c r="I1989" i="3"/>
  <c r="I1990" i="3"/>
  <c r="I1991" i="3"/>
  <c r="I1992" i="3"/>
  <c r="I1993" i="3"/>
  <c r="I1994" i="3"/>
  <c r="I1995" i="3"/>
  <c r="I1996" i="3"/>
  <c r="I1997" i="3"/>
  <c r="I1998" i="3"/>
  <c r="I2001" i="3"/>
  <c r="I2002" i="3"/>
  <c r="I2003" i="3"/>
  <c r="I2004" i="3"/>
  <c r="I2005" i="3"/>
  <c r="I2006" i="3"/>
  <c r="I2007" i="3"/>
  <c r="I2009" i="3"/>
  <c r="I2011" i="3"/>
  <c r="I2012" i="3"/>
  <c r="I2013" i="3"/>
  <c r="I2014" i="3"/>
  <c r="I2015" i="3"/>
  <c r="I2016" i="3"/>
  <c r="I2017" i="3"/>
  <c r="I2018" i="3"/>
  <c r="I2019" i="3"/>
  <c r="I2020" i="3"/>
  <c r="I2023" i="3"/>
  <c r="I2024" i="3"/>
  <c r="I2025" i="3"/>
  <c r="I2028" i="3"/>
  <c r="I2029" i="3"/>
  <c r="I2031" i="3"/>
  <c r="I2032" i="3"/>
  <c r="I2034" i="3"/>
  <c r="I2035" i="3"/>
  <c r="I2037" i="3"/>
  <c r="I2038" i="3"/>
  <c r="I2039" i="3"/>
  <c r="I2040" i="3"/>
  <c r="I2041" i="3"/>
  <c r="I2043" i="3"/>
  <c r="I2044" i="3"/>
  <c r="I2045" i="3"/>
  <c r="I2046" i="3"/>
  <c r="I2049" i="3"/>
  <c r="I2051" i="3"/>
  <c r="I2052" i="3"/>
  <c r="I2057" i="3"/>
  <c r="I2059" i="3"/>
  <c r="I2060" i="3"/>
  <c r="I2061" i="3"/>
  <c r="I2062" i="3"/>
  <c r="I2063" i="3"/>
  <c r="I2064" i="3"/>
  <c r="I2065" i="3"/>
  <c r="I2066" i="3"/>
  <c r="I2067" i="3"/>
  <c r="I2071" i="3"/>
  <c r="I2072" i="3"/>
  <c r="I2073" i="3"/>
  <c r="I2074" i="3"/>
  <c r="I2075" i="3"/>
  <c r="I2078" i="3"/>
  <c r="I2079" i="3"/>
  <c r="I2080" i="3"/>
  <c r="I2081" i="3"/>
  <c r="I2082" i="3"/>
  <c r="I2083" i="3"/>
  <c r="I2084" i="3"/>
  <c r="I2085" i="3"/>
  <c r="I2086" i="3"/>
  <c r="I2088" i="3"/>
  <c r="I2089" i="3"/>
  <c r="I2090" i="3"/>
  <c r="I2091" i="3"/>
  <c r="I2092" i="3"/>
  <c r="I2093" i="3"/>
  <c r="I2094" i="3"/>
  <c r="I2095" i="3"/>
  <c r="I2096" i="3"/>
  <c r="I2097" i="3"/>
  <c r="I2098" i="3"/>
  <c r="I2101" i="3"/>
  <c r="I2102" i="3"/>
  <c r="I2103" i="3"/>
  <c r="I2104" i="3"/>
  <c r="I2105" i="3"/>
  <c r="I2107" i="3"/>
  <c r="I2108" i="3"/>
  <c r="I2109" i="3"/>
  <c r="I2110" i="3"/>
  <c r="I2111" i="3"/>
  <c r="I2112" i="3"/>
  <c r="I2113" i="3"/>
  <c r="I2114" i="3"/>
  <c r="I2115" i="3"/>
  <c r="I2116" i="3"/>
  <c r="I2117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2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1" i="3"/>
  <c r="I2172" i="3"/>
  <c r="I2173" i="3"/>
  <c r="I2174" i="3"/>
  <c r="I2175" i="3"/>
  <c r="I2176" i="3"/>
  <c r="I2177" i="3"/>
  <c r="I2179" i="3"/>
  <c r="I2180" i="3"/>
  <c r="I2181" i="3"/>
  <c r="I2182" i="3"/>
  <c r="I2184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" i="3"/>
  <c r="H3" i="3"/>
  <c r="H4" i="3"/>
  <c r="H5" i="3"/>
  <c r="H7" i="3"/>
  <c r="H9" i="3"/>
  <c r="H10" i="3"/>
  <c r="H11" i="3"/>
  <c r="H13" i="3"/>
  <c r="H14" i="3"/>
  <c r="H15" i="3"/>
  <c r="H17" i="3"/>
  <c r="H19" i="3"/>
  <c r="H20" i="3"/>
  <c r="H21" i="3"/>
  <c r="H22" i="3"/>
  <c r="H23" i="3"/>
  <c r="H26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6" i="3"/>
  <c r="H57" i="3"/>
  <c r="H59" i="3"/>
  <c r="H61" i="3"/>
  <c r="H62" i="3"/>
  <c r="H63" i="3"/>
  <c r="H65" i="3"/>
  <c r="H67" i="3"/>
  <c r="H68" i="3"/>
  <c r="H69" i="3"/>
  <c r="H70" i="3"/>
  <c r="H71" i="3"/>
  <c r="H72" i="3"/>
  <c r="H73" i="3"/>
  <c r="H74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8" i="3"/>
  <c r="H99" i="3"/>
  <c r="H100" i="3"/>
  <c r="H102" i="3"/>
  <c r="H104" i="3"/>
  <c r="H106" i="3"/>
  <c r="H108" i="3"/>
  <c r="H109" i="3"/>
  <c r="H110" i="3"/>
  <c r="H111" i="3"/>
  <c r="H112" i="3"/>
  <c r="H113" i="3"/>
  <c r="H114" i="3"/>
  <c r="H115" i="3"/>
  <c r="H117" i="3"/>
  <c r="H118" i="3"/>
  <c r="H119" i="3"/>
  <c r="H120" i="3"/>
  <c r="H121" i="3"/>
  <c r="H122" i="3"/>
  <c r="H123" i="3"/>
  <c r="H124" i="3"/>
  <c r="H125" i="3"/>
  <c r="H128" i="3"/>
  <c r="H129" i="3"/>
  <c r="H130" i="3"/>
  <c r="H132" i="3"/>
  <c r="H133" i="3"/>
  <c r="H134" i="3"/>
  <c r="H135" i="3"/>
  <c r="H136" i="3"/>
  <c r="H138" i="3"/>
  <c r="H139" i="3"/>
  <c r="H140" i="3"/>
  <c r="H141" i="3"/>
  <c r="H142" i="3"/>
  <c r="H143" i="3"/>
  <c r="H145" i="3"/>
  <c r="H147" i="3"/>
  <c r="H148" i="3"/>
  <c r="H149" i="3"/>
  <c r="H151" i="3"/>
  <c r="H152" i="3"/>
  <c r="H153" i="3"/>
  <c r="H154" i="3"/>
  <c r="H155" i="3"/>
  <c r="H156" i="3"/>
  <c r="H157" i="3"/>
  <c r="H158" i="3"/>
  <c r="H160" i="3"/>
  <c r="H161" i="3"/>
  <c r="H162" i="3"/>
  <c r="H163" i="3"/>
  <c r="H165" i="3"/>
  <c r="H168" i="3"/>
  <c r="H169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90" i="3"/>
  <c r="H191" i="3"/>
  <c r="H192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7" i="3"/>
  <c r="H210" i="3"/>
  <c r="H211" i="3"/>
  <c r="H212" i="3"/>
  <c r="H213" i="3"/>
  <c r="H215" i="3"/>
  <c r="H216" i="3"/>
  <c r="H217" i="3"/>
  <c r="H218" i="3"/>
  <c r="H219" i="3"/>
  <c r="H220" i="3"/>
  <c r="H221" i="3"/>
  <c r="H222" i="3"/>
  <c r="H223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8" i="3"/>
  <c r="H239" i="3"/>
  <c r="H240" i="3"/>
  <c r="H241" i="3"/>
  <c r="H242" i="3"/>
  <c r="H244" i="3"/>
  <c r="H246" i="3"/>
  <c r="H247" i="3"/>
  <c r="H248" i="3"/>
  <c r="H249" i="3"/>
  <c r="H250" i="3"/>
  <c r="H251" i="3"/>
  <c r="H252" i="3"/>
  <c r="H254" i="3"/>
  <c r="H255" i="3"/>
  <c r="H256" i="3"/>
  <c r="H258" i="3"/>
  <c r="H259" i="3"/>
  <c r="H260" i="3"/>
  <c r="H261" i="3"/>
  <c r="H262" i="3"/>
  <c r="H263" i="3"/>
  <c r="H264" i="3"/>
  <c r="H265" i="3"/>
  <c r="H267" i="3"/>
  <c r="H269" i="3"/>
  <c r="H270" i="3"/>
  <c r="H271" i="3"/>
  <c r="H272" i="3"/>
  <c r="H273" i="3"/>
  <c r="H275" i="3"/>
  <c r="H276" i="3"/>
  <c r="H277" i="3"/>
  <c r="H278" i="3"/>
  <c r="H279" i="3"/>
  <c r="H281" i="3"/>
  <c r="H283" i="3"/>
  <c r="H286" i="3"/>
  <c r="H287" i="3"/>
  <c r="H288" i="3"/>
  <c r="H289" i="3"/>
  <c r="H292" i="3"/>
  <c r="H293" i="3"/>
  <c r="H294" i="3"/>
  <c r="H295" i="3"/>
  <c r="H296" i="3"/>
  <c r="H298" i="3"/>
  <c r="H299" i="3"/>
  <c r="H300" i="3"/>
  <c r="H302" i="3"/>
  <c r="H304" i="3"/>
  <c r="H306" i="3"/>
  <c r="H307" i="3"/>
  <c r="H308" i="3"/>
  <c r="H309" i="3"/>
  <c r="H310" i="3"/>
  <c r="H312" i="3"/>
  <c r="H314" i="3"/>
  <c r="H315" i="3"/>
  <c r="H316" i="3"/>
  <c r="H317" i="3"/>
  <c r="H318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4" i="3"/>
  <c r="H335" i="3"/>
  <c r="H336" i="3"/>
  <c r="H337" i="3"/>
  <c r="H338" i="3"/>
  <c r="H339" i="3"/>
  <c r="H340" i="3"/>
  <c r="H341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6" i="3"/>
  <c r="H368" i="3"/>
  <c r="H369" i="3"/>
  <c r="H370" i="3"/>
  <c r="H371" i="3"/>
  <c r="H372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7" i="3"/>
  <c r="H408" i="3"/>
  <c r="H409" i="3"/>
  <c r="H411" i="3"/>
  <c r="H412" i="3"/>
  <c r="H413" i="3"/>
  <c r="H414" i="3"/>
  <c r="H415" i="3"/>
  <c r="H416" i="3"/>
  <c r="H417" i="3"/>
  <c r="H418" i="3"/>
  <c r="H419" i="3"/>
  <c r="H420" i="3"/>
  <c r="H421" i="3"/>
  <c r="H424" i="3"/>
  <c r="H425" i="3"/>
  <c r="H426" i="3"/>
  <c r="H427" i="3"/>
  <c r="H428" i="3"/>
  <c r="H429" i="3"/>
  <c r="H430" i="3"/>
  <c r="H431" i="3"/>
  <c r="H433" i="3"/>
  <c r="H434" i="3"/>
  <c r="H435" i="3"/>
  <c r="H436" i="3"/>
  <c r="H437" i="3"/>
  <c r="H438" i="3"/>
  <c r="H439" i="3"/>
  <c r="H440" i="3"/>
  <c r="H441" i="3"/>
  <c r="H443" i="3"/>
  <c r="H444" i="3"/>
  <c r="H445" i="3"/>
  <c r="H446" i="3"/>
  <c r="H447" i="3"/>
  <c r="H448" i="3"/>
  <c r="H449" i="3"/>
  <c r="H450" i="3"/>
  <c r="H451" i="3"/>
  <c r="H452" i="3"/>
  <c r="H454" i="3"/>
  <c r="H455" i="3"/>
  <c r="H456" i="3"/>
  <c r="H457" i="3"/>
  <c r="H458" i="3"/>
  <c r="H459" i="3"/>
  <c r="H460" i="3"/>
  <c r="H461" i="3"/>
  <c r="H462" i="3"/>
  <c r="H464" i="3"/>
  <c r="H466" i="3"/>
  <c r="H467" i="3"/>
  <c r="H468" i="3"/>
  <c r="H469" i="3"/>
  <c r="H470" i="3"/>
  <c r="H473" i="3"/>
  <c r="H474" i="3"/>
  <c r="H475" i="3"/>
  <c r="H476" i="3"/>
  <c r="H477" i="3"/>
  <c r="H478" i="3"/>
  <c r="H479" i="3"/>
  <c r="H481" i="3"/>
  <c r="H482" i="3"/>
  <c r="H483" i="3"/>
  <c r="H485" i="3"/>
  <c r="H486" i="3"/>
  <c r="H487" i="3"/>
  <c r="H488" i="3"/>
  <c r="H489" i="3"/>
  <c r="H490" i="3"/>
  <c r="H491" i="3"/>
  <c r="H494" i="3"/>
  <c r="H495" i="3"/>
  <c r="H496" i="3"/>
  <c r="H497" i="3"/>
  <c r="H498" i="3"/>
  <c r="H499" i="3"/>
  <c r="H500" i="3"/>
  <c r="H502" i="3"/>
  <c r="H503" i="3"/>
  <c r="H504" i="3"/>
  <c r="H505" i="3"/>
  <c r="H506" i="3"/>
  <c r="H507" i="3"/>
  <c r="H509" i="3"/>
  <c r="H510" i="3"/>
  <c r="H512" i="3"/>
  <c r="H514" i="3"/>
  <c r="H515" i="3"/>
  <c r="H516" i="3"/>
  <c r="H517" i="3"/>
  <c r="H518" i="3"/>
  <c r="H519" i="3"/>
  <c r="H520" i="3"/>
  <c r="H522" i="3"/>
  <c r="H523" i="3"/>
  <c r="H524" i="3"/>
  <c r="H525" i="3"/>
  <c r="H526" i="3"/>
  <c r="H528" i="3"/>
  <c r="H531" i="3"/>
  <c r="H532" i="3"/>
  <c r="H533" i="3"/>
  <c r="H534" i="3"/>
  <c r="H535" i="3"/>
  <c r="H536" i="3"/>
  <c r="H537" i="3"/>
  <c r="H538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70" i="3"/>
  <c r="H571" i="3"/>
  <c r="H572" i="3"/>
  <c r="H573" i="3"/>
  <c r="H574" i="3"/>
  <c r="H575" i="3"/>
  <c r="H576" i="3"/>
  <c r="H577" i="3"/>
  <c r="H578" i="3"/>
  <c r="H579" i="3"/>
  <c r="H581" i="3"/>
  <c r="H583" i="3"/>
  <c r="H585" i="3"/>
  <c r="H587" i="3"/>
  <c r="H588" i="3"/>
  <c r="H589" i="3"/>
  <c r="H591" i="3"/>
  <c r="H592" i="3"/>
  <c r="H593" i="3"/>
  <c r="H594" i="3"/>
  <c r="H595" i="3"/>
  <c r="H596" i="3"/>
  <c r="H597" i="3"/>
  <c r="H598" i="3"/>
  <c r="H599" i="3"/>
  <c r="H603" i="3"/>
  <c r="H604" i="3"/>
  <c r="H606" i="3"/>
  <c r="H607" i="3"/>
  <c r="H608" i="3"/>
  <c r="H609" i="3"/>
  <c r="H610" i="3"/>
  <c r="H611" i="3"/>
  <c r="H612" i="3"/>
  <c r="H613" i="3"/>
  <c r="H615" i="3"/>
  <c r="H616" i="3"/>
  <c r="H617" i="3"/>
  <c r="H618" i="3"/>
  <c r="H619" i="3"/>
  <c r="H620" i="3"/>
  <c r="H621" i="3"/>
  <c r="H622" i="3"/>
  <c r="H623" i="3"/>
  <c r="H624" i="3"/>
  <c r="H626" i="3"/>
  <c r="H627" i="3"/>
  <c r="H628" i="3"/>
  <c r="H629" i="3"/>
  <c r="H630" i="3"/>
  <c r="H631" i="3"/>
  <c r="H633" i="3"/>
  <c r="H634" i="3"/>
  <c r="H635" i="3"/>
  <c r="H636" i="3"/>
  <c r="H637" i="3"/>
  <c r="H638" i="3"/>
  <c r="H639" i="3"/>
  <c r="H640" i="3"/>
  <c r="H643" i="3"/>
  <c r="H644" i="3"/>
  <c r="H645" i="3"/>
  <c r="H646" i="3"/>
  <c r="H647" i="3"/>
  <c r="H648" i="3"/>
  <c r="H649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5" i="3"/>
  <c r="H666" i="3"/>
  <c r="H668" i="3"/>
  <c r="H669" i="3"/>
  <c r="H670" i="3"/>
  <c r="H671" i="3"/>
  <c r="H672" i="3"/>
  <c r="H673" i="3"/>
  <c r="H675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4" i="3"/>
  <c r="H695" i="3"/>
  <c r="H696" i="3"/>
  <c r="H697" i="3"/>
  <c r="H699" i="3"/>
  <c r="H700" i="3"/>
  <c r="H701" i="3"/>
  <c r="H702" i="3"/>
  <c r="H704" i="3"/>
  <c r="H705" i="3"/>
  <c r="H706" i="3"/>
  <c r="H707" i="3"/>
  <c r="H709" i="3"/>
  <c r="H710" i="3"/>
  <c r="H711" i="3"/>
  <c r="H712" i="3"/>
  <c r="H713" i="3"/>
  <c r="H714" i="3"/>
  <c r="H715" i="3"/>
  <c r="H716" i="3"/>
  <c r="H717" i="3"/>
  <c r="H720" i="3"/>
  <c r="H721" i="3"/>
  <c r="H722" i="3"/>
  <c r="H723" i="3"/>
  <c r="H724" i="3"/>
  <c r="H725" i="3"/>
  <c r="H728" i="3"/>
  <c r="H729" i="3"/>
  <c r="H730" i="3"/>
  <c r="H731" i="3"/>
  <c r="H732" i="3"/>
  <c r="H733" i="3"/>
  <c r="H734" i="3"/>
  <c r="H736" i="3"/>
  <c r="H738" i="3"/>
  <c r="H741" i="3"/>
  <c r="H742" i="3"/>
  <c r="H743" i="3"/>
  <c r="H745" i="3"/>
  <c r="H747" i="3"/>
  <c r="H748" i="3"/>
  <c r="H749" i="3"/>
  <c r="H750" i="3"/>
  <c r="H751" i="3"/>
  <c r="H753" i="3"/>
  <c r="H754" i="3"/>
  <c r="H756" i="3"/>
  <c r="H757" i="3"/>
  <c r="H758" i="3"/>
  <c r="H761" i="3"/>
  <c r="H762" i="3"/>
  <c r="H764" i="3"/>
  <c r="H765" i="3"/>
  <c r="H766" i="3"/>
  <c r="H767" i="3"/>
  <c r="H769" i="3"/>
  <c r="H770" i="3"/>
  <c r="H772" i="3"/>
  <c r="H773" i="3"/>
  <c r="H774" i="3"/>
  <c r="H775" i="3"/>
  <c r="H778" i="3"/>
  <c r="H779" i="3"/>
  <c r="H780" i="3"/>
  <c r="H781" i="3"/>
  <c r="H782" i="3"/>
  <c r="H783" i="3"/>
  <c r="H784" i="3"/>
  <c r="H786" i="3"/>
  <c r="H787" i="3"/>
  <c r="H788" i="3"/>
  <c r="H789" i="3"/>
  <c r="H790" i="3"/>
  <c r="H791" i="3"/>
  <c r="H792" i="3"/>
  <c r="H793" i="3"/>
  <c r="H794" i="3"/>
  <c r="H796" i="3"/>
  <c r="H797" i="3"/>
  <c r="H798" i="3"/>
  <c r="H799" i="3"/>
  <c r="H800" i="3"/>
  <c r="H801" i="3"/>
  <c r="H802" i="3"/>
  <c r="H803" i="3"/>
  <c r="H804" i="3"/>
  <c r="H805" i="3"/>
  <c r="H806" i="3"/>
  <c r="H808" i="3"/>
  <c r="H809" i="3"/>
  <c r="H810" i="3"/>
  <c r="H811" i="3"/>
  <c r="H813" i="3"/>
  <c r="H814" i="3"/>
  <c r="H815" i="3"/>
  <c r="H816" i="3"/>
  <c r="H817" i="3"/>
  <c r="H818" i="3"/>
  <c r="H819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9" i="3"/>
  <c r="H840" i="3"/>
  <c r="H841" i="3"/>
  <c r="H842" i="3"/>
  <c r="H843" i="3"/>
  <c r="H846" i="3"/>
  <c r="H847" i="3"/>
  <c r="H848" i="3"/>
  <c r="H849" i="3"/>
  <c r="H851" i="3"/>
  <c r="H852" i="3"/>
  <c r="H853" i="3"/>
  <c r="H854" i="3"/>
  <c r="H855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70" i="3"/>
  <c r="H871" i="3"/>
  <c r="H872" i="3"/>
  <c r="H873" i="3"/>
  <c r="H874" i="3"/>
  <c r="H875" i="3"/>
  <c r="H876" i="3"/>
  <c r="H877" i="3"/>
  <c r="H879" i="3"/>
  <c r="H880" i="3"/>
  <c r="H881" i="3"/>
  <c r="H882" i="3"/>
  <c r="H883" i="3"/>
  <c r="H884" i="3"/>
  <c r="H885" i="3"/>
  <c r="H886" i="3"/>
  <c r="H887" i="3"/>
  <c r="H889" i="3"/>
  <c r="H890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5" i="3"/>
  <c r="H906" i="3"/>
  <c r="H907" i="3"/>
  <c r="H908" i="3"/>
  <c r="H910" i="3"/>
  <c r="H912" i="3"/>
  <c r="H913" i="3"/>
  <c r="H914" i="3"/>
  <c r="H915" i="3"/>
  <c r="H916" i="3"/>
  <c r="H917" i="3"/>
  <c r="H918" i="3"/>
  <c r="H919" i="3"/>
  <c r="H921" i="3"/>
  <c r="H923" i="3"/>
  <c r="H924" i="3"/>
  <c r="H926" i="3"/>
  <c r="H928" i="3"/>
  <c r="H930" i="3"/>
  <c r="H931" i="3"/>
  <c r="H932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9" i="3"/>
  <c r="H950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70" i="3"/>
  <c r="H971" i="3"/>
  <c r="H972" i="3"/>
  <c r="H973" i="3"/>
  <c r="H974" i="3"/>
  <c r="H976" i="3"/>
  <c r="H977" i="3"/>
  <c r="H978" i="3"/>
  <c r="H980" i="3"/>
  <c r="H981" i="3"/>
  <c r="H982" i="3"/>
  <c r="H984" i="3"/>
  <c r="H986" i="3"/>
  <c r="H987" i="3"/>
  <c r="H988" i="3"/>
  <c r="H989" i="3"/>
  <c r="H990" i="3"/>
  <c r="H991" i="3"/>
  <c r="H992" i="3"/>
  <c r="H993" i="3"/>
  <c r="H994" i="3"/>
  <c r="H995" i="3"/>
  <c r="H997" i="3"/>
  <c r="H998" i="3"/>
  <c r="H999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5" i="3"/>
  <c r="H1028" i="3"/>
  <c r="H1029" i="3"/>
  <c r="H1030" i="3"/>
  <c r="H1031" i="3"/>
  <c r="H1032" i="3"/>
  <c r="H1034" i="3"/>
  <c r="H1035" i="3"/>
  <c r="H1037" i="3"/>
  <c r="H1038" i="3"/>
  <c r="H1039" i="3"/>
  <c r="H1040" i="3"/>
  <c r="H1042" i="3"/>
  <c r="H1043" i="3"/>
  <c r="H1045" i="3"/>
  <c r="H1046" i="3"/>
  <c r="H1047" i="3"/>
  <c r="H1048" i="3"/>
  <c r="H1049" i="3"/>
  <c r="H1050" i="3"/>
  <c r="H1053" i="3"/>
  <c r="H1054" i="3"/>
  <c r="H1055" i="3"/>
  <c r="H1056" i="3"/>
  <c r="H1057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4" i="3"/>
  <c r="H1085" i="3"/>
  <c r="H1086" i="3"/>
  <c r="H1087" i="3"/>
  <c r="H1088" i="3"/>
  <c r="H1089" i="3"/>
  <c r="H1090" i="3"/>
  <c r="H1091" i="3"/>
  <c r="H1092" i="3"/>
  <c r="H1093" i="3"/>
  <c r="H1095" i="3"/>
  <c r="H1096" i="3"/>
  <c r="H1097" i="3"/>
  <c r="H1099" i="3"/>
  <c r="H1100" i="3"/>
  <c r="H1102" i="3"/>
  <c r="H1103" i="3"/>
  <c r="H1104" i="3"/>
  <c r="H1105" i="3"/>
  <c r="H1107" i="3"/>
  <c r="H1108" i="3"/>
  <c r="H1109" i="3"/>
  <c r="H1110" i="3"/>
  <c r="H1111" i="3"/>
  <c r="H1112" i="3"/>
  <c r="H1113" i="3"/>
  <c r="H1114" i="3"/>
  <c r="H1117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8" i="3"/>
  <c r="H1159" i="3"/>
  <c r="H1161" i="3"/>
  <c r="H1162" i="3"/>
  <c r="H1163" i="3"/>
  <c r="H1164" i="3"/>
  <c r="H1166" i="3"/>
  <c r="H1167" i="3"/>
  <c r="H1169" i="3"/>
  <c r="H1170" i="3"/>
  <c r="H1171" i="3"/>
  <c r="H1172" i="3"/>
  <c r="H1173" i="3"/>
  <c r="H1174" i="3"/>
  <c r="H1175" i="3"/>
  <c r="H1177" i="3"/>
  <c r="H1178" i="3"/>
  <c r="H1179" i="3"/>
  <c r="H1181" i="3"/>
  <c r="H1182" i="3"/>
  <c r="H1183" i="3"/>
  <c r="H1184" i="3"/>
  <c r="H1185" i="3"/>
  <c r="H1186" i="3"/>
  <c r="H1187" i="3"/>
  <c r="H1188" i="3"/>
  <c r="H1189" i="3"/>
  <c r="H1191" i="3"/>
  <c r="H1192" i="3"/>
  <c r="H1193" i="3"/>
  <c r="H1194" i="3"/>
  <c r="H1197" i="3"/>
  <c r="H1198" i="3"/>
  <c r="H1199" i="3"/>
  <c r="H1200" i="3"/>
  <c r="H1202" i="3"/>
  <c r="H1204" i="3"/>
  <c r="H1205" i="3"/>
  <c r="H1206" i="3"/>
  <c r="H1208" i="3"/>
  <c r="H1209" i="3"/>
  <c r="H1210" i="3"/>
  <c r="H1211" i="3"/>
  <c r="H1212" i="3"/>
  <c r="H1213" i="3"/>
  <c r="H1214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9" i="3"/>
  <c r="H1230" i="3"/>
  <c r="H1231" i="3"/>
  <c r="H1232" i="3"/>
  <c r="H1233" i="3"/>
  <c r="H1234" i="3"/>
  <c r="H1236" i="3"/>
  <c r="H1237" i="3"/>
  <c r="H1238" i="3"/>
  <c r="H1239" i="3"/>
  <c r="H1240" i="3"/>
  <c r="H1242" i="3"/>
  <c r="H1243" i="3"/>
  <c r="H1244" i="3"/>
  <c r="H1245" i="3"/>
  <c r="H1246" i="3"/>
  <c r="H1249" i="3"/>
  <c r="H1250" i="3"/>
  <c r="H1251" i="3"/>
  <c r="H1254" i="3"/>
  <c r="H1255" i="3"/>
  <c r="H1256" i="3"/>
  <c r="H1257" i="3"/>
  <c r="H1258" i="3"/>
  <c r="H1259" i="3"/>
  <c r="H1260" i="3"/>
  <c r="H1261" i="3"/>
  <c r="H1262" i="3"/>
  <c r="H1264" i="3"/>
  <c r="H1265" i="3"/>
  <c r="H1267" i="3"/>
  <c r="H1268" i="3"/>
  <c r="H1269" i="3"/>
  <c r="H1270" i="3"/>
  <c r="H1271" i="3"/>
  <c r="H1272" i="3"/>
  <c r="H1273" i="3"/>
  <c r="H1275" i="3"/>
  <c r="H1276" i="3"/>
  <c r="H1277" i="3"/>
  <c r="H1278" i="3"/>
  <c r="H1280" i="3"/>
  <c r="H1281" i="3"/>
  <c r="H1282" i="3"/>
  <c r="H1283" i="3"/>
  <c r="H1284" i="3"/>
  <c r="H1286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11" i="3"/>
  <c r="H1312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1" i="3"/>
  <c r="H1332" i="3"/>
  <c r="H1333" i="3"/>
  <c r="H1334" i="3"/>
  <c r="H1335" i="3"/>
  <c r="H1336" i="3"/>
  <c r="H1337" i="3"/>
  <c r="H1338" i="3"/>
  <c r="H1339" i="3"/>
  <c r="H1340" i="3"/>
  <c r="H1342" i="3"/>
  <c r="H1343" i="3"/>
  <c r="H1344" i="3"/>
  <c r="H1346" i="3"/>
  <c r="H1347" i="3"/>
  <c r="H1348" i="3"/>
  <c r="H1349" i="3"/>
  <c r="H1350" i="3"/>
  <c r="H1351" i="3"/>
  <c r="H1352" i="3"/>
  <c r="H1354" i="3"/>
  <c r="H1355" i="3"/>
  <c r="H1356" i="3"/>
  <c r="H1358" i="3"/>
  <c r="H1359" i="3"/>
  <c r="H1360" i="3"/>
  <c r="H1362" i="3"/>
  <c r="H1363" i="3"/>
  <c r="H1364" i="3"/>
  <c r="H1365" i="3"/>
  <c r="H1366" i="3"/>
  <c r="H1367" i="3"/>
  <c r="H1368" i="3"/>
  <c r="H1369" i="3"/>
  <c r="H1370" i="3"/>
  <c r="H1372" i="3"/>
  <c r="H1373" i="3"/>
  <c r="H1374" i="3"/>
  <c r="H1375" i="3"/>
  <c r="H1376" i="3"/>
  <c r="H1377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6" i="3"/>
  <c r="H1417" i="3"/>
  <c r="H1418" i="3"/>
  <c r="H1419" i="3"/>
  <c r="H1421" i="3"/>
  <c r="H1422" i="3"/>
  <c r="H1423" i="3"/>
  <c r="H1424" i="3"/>
  <c r="H1425" i="3"/>
  <c r="H1426" i="3"/>
  <c r="H1428" i="3"/>
  <c r="H1429" i="3"/>
  <c r="H1430" i="3"/>
  <c r="H1431" i="3"/>
  <c r="H1432" i="3"/>
  <c r="H1433" i="3"/>
  <c r="H1434" i="3"/>
  <c r="H1435" i="3"/>
  <c r="H1436" i="3"/>
  <c r="H1438" i="3"/>
  <c r="H1439" i="3"/>
  <c r="H1440" i="3"/>
  <c r="H1442" i="3"/>
  <c r="H1444" i="3"/>
  <c r="H1445" i="3"/>
  <c r="H1447" i="3"/>
  <c r="H1448" i="3"/>
  <c r="H1449" i="3"/>
  <c r="H1450" i="3"/>
  <c r="H1451" i="3"/>
  <c r="H1452" i="3"/>
  <c r="H1454" i="3"/>
  <c r="H1455" i="3"/>
  <c r="H1456" i="3"/>
  <c r="H1457" i="3"/>
  <c r="H1458" i="3"/>
  <c r="H1459" i="3"/>
  <c r="H1460" i="3"/>
  <c r="H1461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2" i="3"/>
  <c r="H1493" i="3"/>
  <c r="H1494" i="3"/>
  <c r="H1495" i="3"/>
  <c r="H1496" i="3"/>
  <c r="H1497" i="3"/>
  <c r="H1498" i="3"/>
  <c r="H1499" i="3"/>
  <c r="H1502" i="3"/>
  <c r="H1503" i="3"/>
  <c r="H1504" i="3"/>
  <c r="H1505" i="3"/>
  <c r="H1506" i="3"/>
  <c r="H1507" i="3"/>
  <c r="H1508" i="3"/>
  <c r="H1509" i="3"/>
  <c r="H1511" i="3"/>
  <c r="H1512" i="3"/>
  <c r="H1513" i="3"/>
  <c r="H1514" i="3"/>
  <c r="H1517" i="3"/>
  <c r="H1518" i="3"/>
  <c r="H1519" i="3"/>
  <c r="H1520" i="3"/>
  <c r="H1521" i="3"/>
  <c r="H1522" i="3"/>
  <c r="H1523" i="3"/>
  <c r="H1525" i="3"/>
  <c r="H1527" i="3"/>
  <c r="H1529" i="3"/>
  <c r="H1530" i="3"/>
  <c r="H1531" i="3"/>
  <c r="H1533" i="3"/>
  <c r="H1534" i="3"/>
  <c r="H1536" i="3"/>
  <c r="H1537" i="3"/>
  <c r="H1538" i="3"/>
  <c r="H1539" i="3"/>
  <c r="H1541" i="3"/>
  <c r="H1543" i="3"/>
  <c r="H1544" i="3"/>
  <c r="H1546" i="3"/>
  <c r="H1547" i="3"/>
  <c r="H1548" i="3"/>
  <c r="H1549" i="3"/>
  <c r="H1550" i="3"/>
  <c r="H1551" i="3"/>
  <c r="H1552" i="3"/>
  <c r="H1554" i="3"/>
  <c r="H1555" i="3"/>
  <c r="H1556" i="3"/>
  <c r="H1557" i="3"/>
  <c r="H1558" i="3"/>
  <c r="H1559" i="3"/>
  <c r="H1560" i="3"/>
  <c r="H1561" i="3"/>
  <c r="H1562" i="3"/>
  <c r="H1564" i="3"/>
  <c r="H1565" i="3"/>
  <c r="H1566" i="3"/>
  <c r="H1567" i="3"/>
  <c r="H1568" i="3"/>
  <c r="H1569" i="3"/>
  <c r="H1570" i="3"/>
  <c r="H1573" i="3"/>
  <c r="H1574" i="3"/>
  <c r="H1575" i="3"/>
  <c r="H1576" i="3"/>
  <c r="H1577" i="3"/>
  <c r="H1578" i="3"/>
  <c r="H1579" i="3"/>
  <c r="H1580" i="3"/>
  <c r="H1581" i="3"/>
  <c r="H1582" i="3"/>
  <c r="H1584" i="3"/>
  <c r="H1586" i="3"/>
  <c r="H1587" i="3"/>
  <c r="H1588" i="3"/>
  <c r="H1589" i="3"/>
  <c r="H1591" i="3"/>
  <c r="H1592" i="3"/>
  <c r="H1593" i="3"/>
  <c r="H1594" i="3"/>
  <c r="H1595" i="3"/>
  <c r="H1596" i="3"/>
  <c r="H1597" i="3"/>
  <c r="H1598" i="3"/>
  <c r="H1600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8" i="3"/>
  <c r="H1629" i="3"/>
  <c r="H1630" i="3"/>
  <c r="H1631" i="3"/>
  <c r="H1632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80" i="3"/>
  <c r="H1681" i="3"/>
  <c r="H1682" i="3"/>
  <c r="H1683" i="3"/>
  <c r="H1684" i="3"/>
  <c r="H1686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3" i="3"/>
  <c r="H1704" i="3"/>
  <c r="H1708" i="3"/>
  <c r="H1709" i="3"/>
  <c r="H1710" i="3"/>
  <c r="H1711" i="3"/>
  <c r="H1712" i="3"/>
  <c r="H1713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1" i="3"/>
  <c r="H1732" i="3"/>
  <c r="H1733" i="3"/>
  <c r="H1735" i="3"/>
  <c r="H1739" i="3"/>
  <c r="H1740" i="3"/>
  <c r="H1741" i="3"/>
  <c r="H1742" i="3"/>
  <c r="H1743" i="3"/>
  <c r="H1744" i="3"/>
  <c r="H1745" i="3"/>
  <c r="H1746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7" i="3"/>
  <c r="H1778" i="3"/>
  <c r="H1779" i="3"/>
  <c r="H1780" i="3"/>
  <c r="H1781" i="3"/>
  <c r="H1784" i="3"/>
  <c r="H1785" i="3"/>
  <c r="H1786" i="3"/>
  <c r="H1787" i="3"/>
  <c r="H1788" i="3"/>
  <c r="H1789" i="3"/>
  <c r="H1790" i="3"/>
  <c r="H1791" i="3"/>
  <c r="H1792" i="3"/>
  <c r="H1794" i="3"/>
  <c r="H1796" i="3"/>
  <c r="H1797" i="3"/>
  <c r="H1798" i="3"/>
  <c r="H1800" i="3"/>
  <c r="H1801" i="3"/>
  <c r="H1803" i="3"/>
  <c r="H1804" i="3"/>
  <c r="H1805" i="3"/>
  <c r="H1806" i="3"/>
  <c r="H1808" i="3"/>
  <c r="H1809" i="3"/>
  <c r="H1810" i="3"/>
  <c r="H1812" i="3"/>
  <c r="H1813" i="3"/>
  <c r="H1814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1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6" i="3"/>
  <c r="H1847" i="3"/>
  <c r="H1849" i="3"/>
  <c r="H1850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4" i="3"/>
  <c r="H1875" i="3"/>
  <c r="H1876" i="3"/>
  <c r="H1877" i="3"/>
  <c r="H1878" i="3"/>
  <c r="H1881" i="3"/>
  <c r="H1882" i="3"/>
  <c r="H1883" i="3"/>
  <c r="H1884" i="3"/>
  <c r="H1886" i="3"/>
  <c r="H1887" i="3"/>
  <c r="H1888" i="3"/>
  <c r="H1889" i="3"/>
  <c r="H1890" i="3"/>
  <c r="H1891" i="3"/>
  <c r="H1892" i="3"/>
  <c r="H1893" i="3"/>
  <c r="H1895" i="3"/>
  <c r="H1896" i="3"/>
  <c r="H1897" i="3"/>
  <c r="H1898" i="3"/>
  <c r="H1899" i="3"/>
  <c r="H1900" i="3"/>
  <c r="H1902" i="3"/>
  <c r="H1903" i="3"/>
  <c r="H1904" i="3"/>
  <c r="H1905" i="3"/>
  <c r="H1906" i="3"/>
  <c r="H1908" i="3"/>
  <c r="H1909" i="3"/>
  <c r="H1911" i="3"/>
  <c r="H1913" i="3"/>
  <c r="H1914" i="3"/>
  <c r="H1915" i="3"/>
  <c r="H1916" i="3"/>
  <c r="H1917" i="3"/>
  <c r="H1918" i="3"/>
  <c r="H1920" i="3"/>
  <c r="H1921" i="3"/>
  <c r="H1924" i="3"/>
  <c r="H1926" i="3"/>
  <c r="H1927" i="3"/>
  <c r="H1929" i="3"/>
  <c r="H1930" i="3"/>
  <c r="H1931" i="3"/>
  <c r="H1933" i="3"/>
  <c r="H1934" i="3"/>
  <c r="H1935" i="3"/>
  <c r="H1936" i="3"/>
  <c r="H1937" i="3"/>
  <c r="H1938" i="3"/>
  <c r="H1939" i="3"/>
  <c r="H1941" i="3"/>
  <c r="H1942" i="3"/>
  <c r="H1943" i="3"/>
  <c r="H1944" i="3"/>
  <c r="H1945" i="3"/>
  <c r="H1946" i="3"/>
  <c r="H1947" i="3"/>
  <c r="H1948" i="3"/>
  <c r="H1949" i="3"/>
  <c r="H1950" i="3"/>
  <c r="H1951" i="3"/>
  <c r="H1953" i="3"/>
  <c r="H1954" i="3"/>
  <c r="H1956" i="3"/>
  <c r="H1957" i="3"/>
  <c r="H1958" i="3"/>
  <c r="H1959" i="3"/>
  <c r="H1960" i="3"/>
  <c r="H1961" i="3"/>
  <c r="H1962" i="3"/>
  <c r="H1964" i="3"/>
  <c r="H1965" i="3"/>
  <c r="H1966" i="3"/>
  <c r="H1967" i="3"/>
  <c r="H1968" i="3"/>
  <c r="H1969" i="3"/>
  <c r="H1970" i="3"/>
  <c r="H1971" i="3"/>
  <c r="H1972" i="3"/>
  <c r="H1974" i="3"/>
  <c r="H1975" i="3"/>
  <c r="H1976" i="3"/>
  <c r="H1977" i="3"/>
  <c r="H1978" i="3"/>
  <c r="H1979" i="3"/>
  <c r="H1980" i="3"/>
  <c r="H1981" i="3"/>
  <c r="H1982" i="3"/>
  <c r="H1985" i="3"/>
  <c r="H1986" i="3"/>
  <c r="H1987" i="3"/>
  <c r="H1989" i="3"/>
  <c r="H1990" i="3"/>
  <c r="H1991" i="3"/>
  <c r="H1992" i="3"/>
  <c r="H1993" i="3"/>
  <c r="H1994" i="3"/>
  <c r="H1995" i="3"/>
  <c r="H1996" i="3"/>
  <c r="H1997" i="3"/>
  <c r="H1998" i="3"/>
  <c r="H2001" i="3"/>
  <c r="H2002" i="3"/>
  <c r="H2003" i="3"/>
  <c r="H2004" i="3"/>
  <c r="H2005" i="3"/>
  <c r="H2006" i="3"/>
  <c r="H2007" i="3"/>
  <c r="H2009" i="3"/>
  <c r="H2011" i="3"/>
  <c r="H2012" i="3"/>
  <c r="H2013" i="3"/>
  <c r="H2014" i="3"/>
  <c r="H2015" i="3"/>
  <c r="H2016" i="3"/>
  <c r="H2017" i="3"/>
  <c r="H2018" i="3"/>
  <c r="H2019" i="3"/>
  <c r="H2020" i="3"/>
  <c r="H2023" i="3"/>
  <c r="H2024" i="3"/>
  <c r="H2025" i="3"/>
  <c r="H2028" i="3"/>
  <c r="H2029" i="3"/>
  <c r="H2031" i="3"/>
  <c r="H2032" i="3"/>
  <c r="H2034" i="3"/>
  <c r="H2035" i="3"/>
  <c r="H2037" i="3"/>
  <c r="H2038" i="3"/>
  <c r="H2039" i="3"/>
  <c r="H2040" i="3"/>
  <c r="H2041" i="3"/>
  <c r="H2043" i="3"/>
  <c r="H2044" i="3"/>
  <c r="H2045" i="3"/>
  <c r="H2046" i="3"/>
  <c r="H2049" i="3"/>
  <c r="H2051" i="3"/>
  <c r="H2052" i="3"/>
  <c r="H2057" i="3"/>
  <c r="H2059" i="3"/>
  <c r="H2060" i="3"/>
  <c r="H2061" i="3"/>
  <c r="H2062" i="3"/>
  <c r="H2063" i="3"/>
  <c r="H2064" i="3"/>
  <c r="H2065" i="3"/>
  <c r="H2066" i="3"/>
  <c r="H2067" i="3"/>
  <c r="H2071" i="3"/>
  <c r="H2072" i="3"/>
  <c r="H2073" i="3"/>
  <c r="H2074" i="3"/>
  <c r="H2075" i="3"/>
  <c r="H2078" i="3"/>
  <c r="H2079" i="3"/>
  <c r="H2080" i="3"/>
  <c r="H2081" i="3"/>
  <c r="H2082" i="3"/>
  <c r="H2083" i="3"/>
  <c r="H2084" i="3"/>
  <c r="H2085" i="3"/>
  <c r="H2086" i="3"/>
  <c r="H2088" i="3"/>
  <c r="H2089" i="3"/>
  <c r="H2090" i="3"/>
  <c r="H2091" i="3"/>
  <c r="H2092" i="3"/>
  <c r="H2093" i="3"/>
  <c r="H2094" i="3"/>
  <c r="H2095" i="3"/>
  <c r="H2096" i="3"/>
  <c r="H2097" i="3"/>
  <c r="H2098" i="3"/>
  <c r="H2101" i="3"/>
  <c r="H2102" i="3"/>
  <c r="H2103" i="3"/>
  <c r="H2104" i="3"/>
  <c r="H2105" i="3"/>
  <c r="H2107" i="3"/>
  <c r="H2108" i="3"/>
  <c r="H2109" i="3"/>
  <c r="H2110" i="3"/>
  <c r="H2111" i="3"/>
  <c r="H2112" i="3"/>
  <c r="H2113" i="3"/>
  <c r="H2114" i="3"/>
  <c r="H2115" i="3"/>
  <c r="H2116" i="3"/>
  <c r="H2117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2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1" i="3"/>
  <c r="H2172" i="3"/>
  <c r="H2173" i="3"/>
  <c r="H2174" i="3"/>
  <c r="H2175" i="3"/>
  <c r="H2176" i="3"/>
  <c r="H2177" i="3"/>
  <c r="H2179" i="3"/>
  <c r="H2180" i="3"/>
  <c r="H2181" i="3"/>
  <c r="H2182" i="3"/>
  <c r="H2184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C10" i="6" l="1"/>
  <c r="M7" i="6"/>
  <c r="E9" i="6"/>
  <c r="D10" i="6"/>
  <c r="F10" i="6"/>
  <c r="J10" i="6"/>
  <c r="N10" i="6"/>
  <c r="I9" i="6"/>
  <c r="M9" i="6"/>
  <c r="F7" i="6"/>
  <c r="J7" i="6"/>
  <c r="N7" i="6"/>
  <c r="G10" i="6"/>
  <c r="K10" i="6"/>
  <c r="H9" i="6"/>
  <c r="L9" i="6"/>
  <c r="C9" i="6"/>
  <c r="G7" i="6"/>
  <c r="K7" i="6"/>
  <c r="C7" i="6"/>
  <c r="D7" i="6"/>
  <c r="D11" i="6"/>
  <c r="F11" i="6"/>
  <c r="H11" i="6"/>
  <c r="J11" i="6"/>
  <c r="L11" i="6"/>
  <c r="N11" i="6"/>
  <c r="E11" i="6"/>
  <c r="G11" i="6"/>
  <c r="I11" i="6"/>
  <c r="K11" i="6"/>
  <c r="M11" i="6"/>
  <c r="C11" i="6"/>
  <c r="F6" i="6"/>
  <c r="G6" i="6"/>
  <c r="I6" i="6"/>
  <c r="K6" i="6"/>
  <c r="M6" i="6"/>
  <c r="D6" i="6"/>
  <c r="E6" i="6"/>
  <c r="H6" i="6"/>
  <c r="J6" i="6"/>
  <c r="L6" i="6"/>
  <c r="N6" i="6"/>
  <c r="C6" i="6"/>
  <c r="D8" i="6"/>
  <c r="F8" i="6"/>
  <c r="H8" i="6"/>
  <c r="J8" i="6"/>
  <c r="L8" i="6"/>
  <c r="N8" i="6"/>
  <c r="E8" i="6"/>
  <c r="G8" i="6"/>
  <c r="I8" i="6"/>
  <c r="K8" i="6"/>
  <c r="M8" i="6"/>
  <c r="C8" i="6"/>
  <c r="H10" i="6"/>
  <c r="L10" i="6"/>
  <c r="G9" i="6"/>
  <c r="K9" i="6"/>
  <c r="D9" i="6"/>
  <c r="H7" i="6"/>
  <c r="L7" i="6"/>
  <c r="E10" i="6"/>
  <c r="I10" i="6"/>
  <c r="M10" i="6"/>
  <c r="F9" i="6"/>
  <c r="J9" i="6"/>
  <c r="N9" i="6"/>
  <c r="E7" i="6"/>
  <c r="I7" i="6"/>
</calcChain>
</file>

<file path=xl/sharedStrings.xml><?xml version="1.0" encoding="utf-8"?>
<sst xmlns="http://schemas.openxmlformats.org/spreadsheetml/2006/main" count="6792" uniqueCount="126">
  <si>
    <t>June Promo Item List - Data</t>
  </si>
  <si>
    <t>Item Name</t>
  </si>
  <si>
    <t>Unique Item ID</t>
  </si>
  <si>
    <t>Category</t>
  </si>
  <si>
    <t>Subcategory</t>
  </si>
  <si>
    <t>Price before Discount</t>
  </si>
  <si>
    <t>Price after Discount</t>
  </si>
  <si>
    <t>Stock</t>
  </si>
  <si>
    <t>Balon merah lucu per pcs</t>
  </si>
  <si>
    <t>Souvenir</t>
  </si>
  <si>
    <t>Party Supplies</t>
  </si>
  <si>
    <t>Sumpit makan bambu disposable</t>
  </si>
  <si>
    <t>Home &amp; Living</t>
  </si>
  <si>
    <t>Diningware</t>
  </si>
  <si>
    <t>Gelas pola isi 50 pcs</t>
  </si>
  <si>
    <t>Kertas krep dekorasi</t>
  </si>
  <si>
    <t>Balon angka free ongkir</t>
  </si>
  <si>
    <t>Sendok plastik putih susu 25pcs</t>
  </si>
  <si>
    <t xml:space="preserve">Garpu plastik putih susu </t>
  </si>
  <si>
    <t>Sendok es krim</t>
  </si>
  <si>
    <t>Kitchenware</t>
  </si>
  <si>
    <t>Cooler pack blue ice</t>
  </si>
  <si>
    <t>Centong panjang 55 cm</t>
  </si>
  <si>
    <t>Bakul tahan panas</t>
  </si>
  <si>
    <t xml:space="preserve">Napkin tissue </t>
  </si>
  <si>
    <t>Homecare</t>
  </si>
  <si>
    <t>Napkin tebal 3 ply untuk katering</t>
  </si>
  <si>
    <t>Tempat sampah 2l</t>
  </si>
  <si>
    <t>Homecare Tools</t>
  </si>
  <si>
    <t>Water jug plastik 4l</t>
  </si>
  <si>
    <t>Air galon isi ulang (khusus area Jabodetabek)</t>
  </si>
  <si>
    <t>Food &amp; Beverage</t>
  </si>
  <si>
    <t>Beverage</t>
  </si>
  <si>
    <t>Sumpit besar alaJepang</t>
  </si>
  <si>
    <t>Taplak meja plastik motif bunga murah</t>
  </si>
  <si>
    <t>Kursi plastik serbaguna kursi bakso kursi lipat</t>
  </si>
  <si>
    <t>Furniture</t>
  </si>
  <si>
    <t>Meja lipat impor</t>
  </si>
  <si>
    <t>Cempal murah langsung dari pabrik</t>
  </si>
  <si>
    <t>Portable thermos jug 2l double wall</t>
  </si>
  <si>
    <t>Ice cube maker BB8</t>
  </si>
  <si>
    <t>Tong penjepit stainless stell</t>
  </si>
  <si>
    <r>
      <rPr>
        <b/>
        <sz val="11"/>
        <color theme="1"/>
        <rFont val="Calibri"/>
        <family val="2"/>
      </rPr>
      <t xml:space="preserve">INSTRUCTIONS: By using formula please fill all the answers as instructed below
</t>
    </r>
    <r>
      <rPr>
        <sz val="11"/>
        <color theme="1"/>
        <rFont val="Calibri"/>
        <family val="2"/>
      </rPr>
      <t xml:space="preserve">
note: you are allowed to add column or row in raw dataset (basic)</t>
    </r>
  </si>
  <si>
    <t>QUESTIONS</t>
  </si>
  <si>
    <t>Basic 1</t>
  </si>
  <si>
    <t>Answers</t>
  </si>
  <si>
    <t>How many items are in June Promo?</t>
  </si>
  <si>
    <t>What is the minimum price after discount?</t>
  </si>
  <si>
    <t>What is the total stock of all item in June Promo?</t>
  </si>
  <si>
    <t>Basic 2</t>
  </si>
  <si>
    <t>How many items don't have discount in June Promo?</t>
  </si>
  <si>
    <t>How many items have missing Item ID?</t>
  </si>
  <si>
    <t>Basic 3</t>
  </si>
  <si>
    <t>What is the average discount of items in June Promo?</t>
  </si>
  <si>
    <t>How many items have:
- 0-100 stocks?
- 101-250 stocks?
- 251-500 stocks?
- &gt;500 stocks?
Please present your findings in a table</t>
  </si>
  <si>
    <t>Date</t>
  </si>
  <si>
    <t>Item</t>
  </si>
  <si>
    <t>Vendor</t>
  </si>
  <si>
    <t>Gross Order</t>
  </si>
  <si>
    <t>ABS</t>
  </si>
  <si>
    <t>GMV</t>
  </si>
  <si>
    <t>Promo Push</t>
  </si>
  <si>
    <t>Item A</t>
  </si>
  <si>
    <t>Vendor II</t>
  </si>
  <si>
    <t>Normal days</t>
  </si>
  <si>
    <t>Vendor I</t>
  </si>
  <si>
    <t>Double Campaign</t>
  </si>
  <si>
    <t>Item B</t>
  </si>
  <si>
    <t>Generation date</t>
  </si>
  <si>
    <t>Item C</t>
  </si>
  <si>
    <t>RMD extra push</t>
  </si>
  <si>
    <t>Due date push</t>
  </si>
  <si>
    <t>Item D</t>
  </si>
  <si>
    <t>Payday Push</t>
  </si>
  <si>
    <t>due date push</t>
  </si>
  <si>
    <t>Flash sale</t>
  </si>
  <si>
    <t>Mega shopping day</t>
  </si>
  <si>
    <t>Category push</t>
  </si>
  <si>
    <t>Merdeka push</t>
  </si>
  <si>
    <t>Generation Date</t>
  </si>
  <si>
    <t>Bday sale push</t>
  </si>
  <si>
    <r>
      <rPr>
        <b/>
        <sz val="11"/>
        <color rgb="FF000000"/>
        <rFont val="Calibri"/>
        <family val="2"/>
      </rPr>
      <t>INSTRUCTIONS: By only using PIVOT TABLE, please create table summary of total order per item for Vendor I every quarter from raw dataset. Please take note the following:
Instructions:</t>
    </r>
    <r>
      <rPr>
        <sz val="11"/>
        <color rgb="FF000000"/>
        <rFont val="Calibri"/>
        <family val="2"/>
      </rPr>
      <t xml:space="preserve">
- Quarter as a column (from Q1 - Q4 2020)
- Filter for only Vendor I
- List item as row
- Total order as value </t>
    </r>
  </si>
  <si>
    <t>INSTRUCTIONS: By only using Pivot Charts / Charts, provide a visualization refer to pivot data on tab 'intermediate' and state your findings about the data
Detail instructions: Use pivot charts / charts</t>
  </si>
  <si>
    <t>Charts:</t>
  </si>
  <si>
    <t>Findings:</t>
  </si>
  <si>
    <t>INSTRUCTIONS: By only using FORMULA, please find total monthly order for all Items &amp; Vendors below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</si>
  <si>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</si>
  <si>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</si>
  <si>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</si>
  <si>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</si>
  <si>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</si>
  <si>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</si>
  <si>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</si>
  <si>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</si>
  <si>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</si>
  <si>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</si>
  <si>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</si>
  <si>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</si>
  <si>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</si>
  <si>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Weekly order</t>
  </si>
  <si>
    <t>Week 1</t>
  </si>
  <si>
    <t>Week 2</t>
  </si>
  <si>
    <t>Week 3</t>
  </si>
  <si>
    <t>Week 4</t>
  </si>
  <si>
    <t>Week on week growth</t>
  </si>
  <si>
    <t>Week 1 - Week 2</t>
  </si>
  <si>
    <t>Week 2 - Week 3</t>
  </si>
  <si>
    <t>Week 3 - Week 4</t>
  </si>
  <si>
    <t>Diff</t>
  </si>
  <si>
    <t>%</t>
  </si>
  <si>
    <t>- 0-100 stocks?</t>
  </si>
  <si>
    <t>- 101-250 stocks?</t>
  </si>
  <si>
    <t>- 251-500 stocks?</t>
  </si>
  <si>
    <t>- &gt;500 stocks?</t>
  </si>
  <si>
    <t>Column Labels</t>
  </si>
  <si>
    <t>Grand Total</t>
  </si>
  <si>
    <t>Qtr1</t>
  </si>
  <si>
    <t>Qtr2</t>
  </si>
  <si>
    <t>Qtr3</t>
  </si>
  <si>
    <t>Qtr4</t>
  </si>
  <si>
    <t>Row Labels</t>
  </si>
  <si>
    <t>Day</t>
  </si>
  <si>
    <t>(blank)</t>
  </si>
  <si>
    <t>Count of Gross Order</t>
  </si>
  <si>
    <r>
      <t xml:space="preserve">INSTRUCTIONS: By only using FORMULA, please find weekly order for all Items &amp; Vendors and week on week growth below. Please take note the following
</t>
    </r>
    <r>
      <rPr>
        <sz val="11"/>
        <color theme="1"/>
        <rFont val="Calibri"/>
        <family val="2"/>
      </rPr>
      <t xml:space="preserve">
Jan
- Week 1: date 1-7 , week 2: date 8-14 , week 3: 15-21, week 4: 22-31 
Feb
- Week 1: date 1-7 , week 2: date 8-14 , week 3: 15-21, week 4: 22-28 
Mar
- Week 1: date 1-7 , week 2: date 8-14 , week 3: 15-21, week 4: 22-31 
</t>
    </r>
    <r>
      <rPr>
        <b/>
        <sz val="11"/>
        <color theme="1"/>
        <rFont val="Calibri"/>
        <family val="2"/>
      </rPr>
      <t>note: you are allowed to add column or row in raw dataset</t>
    </r>
  </si>
  <si>
    <t>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</si>
</sst>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yyyy\-mm\-dd"/>
  </numFmts>
  <fonts count="19" x14ac:knownFonts="1">
    <font>
      <sz val="10"/>
      <color rgb="FF000000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color rgb="FF666666"/>
      <name val="Calibri"/>
      <family val="2"/>
    </font>
    <font>
      <i/>
      <sz val="11"/>
      <color theme="1"/>
      <name val="Calibri"/>
      <family val="2"/>
    </font>
    <font>
      <i/>
      <sz val="11"/>
      <color rgb="FF999999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D9F0"/>
        <bgColor rgb="FFC6D9F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85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/>
    <xf numFmtId="0" fontId="11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9" fontId="3" fillId="0" borderId="0" xfId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/>
    <xf numFmtId="9" fontId="4" fillId="0" borderId="1" xfId="1" applyFont="1" applyBorder="1" applyAlignment="1">
      <alignment vertical="center"/>
    </xf>
    <xf numFmtId="0" fontId="0" fillId="0" borderId="0" xfId="0" applyNumberFormat="1" applyFont="1" applyAlignment="1"/>
    <xf numFmtId="0" fontId="17" fillId="5" borderId="0" xfId="0" applyFont="1" applyFill="1"/>
    <xf numFmtId="0" fontId="6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9" fontId="4" fillId="0" borderId="1" xfId="1" applyNumberFormat="1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9" fontId="5" fillId="0" borderId="8" xfId="0" applyNumberFormat="1" applyFont="1" applyBorder="1" applyAlignment="1">
      <alignment horizontal="center" vertical="center"/>
    </xf>
    <xf numFmtId="0" fontId="7" fillId="0" borderId="10" xfId="0" applyFont="1" applyBorder="1"/>
    <xf numFmtId="0" fontId="7" fillId="0" borderId="9" xfId="0" applyFont="1" applyBorder="1"/>
    <xf numFmtId="0" fontId="5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1" fillId="0" borderId="8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1" fillId="4" borderId="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7" fillId="7" borderId="18" xfId="0" applyFont="1" applyFill="1" applyBorder="1"/>
    <xf numFmtId="0" fontId="7" fillId="7" borderId="17" xfId="0" applyFont="1" applyFill="1" applyBorder="1"/>
    <xf numFmtId="0" fontId="1" fillId="6" borderId="8" xfId="0" applyFont="1" applyFill="1" applyBorder="1" applyAlignment="1">
      <alignment horizontal="center" vertical="center"/>
    </xf>
    <xf numFmtId="0" fontId="7" fillId="7" borderId="10" xfId="0" applyFont="1" applyFill="1" applyBorder="1"/>
    <xf numFmtId="0" fontId="7" fillId="7" borderId="9" xfId="0" applyFont="1" applyFill="1" applyBorder="1"/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Development - Excel Test.xlsx]INTERMEDIATE!PivotTable1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INTERMEDIATE!$B$3:$B$4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INTERMEDIATE!$B$5:$B$10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INTERMEDIATE!$C$3:$C$4</c:f>
              <c:strCache>
                <c:ptCount val="1"/>
                <c:pt idx="0">
                  <c:v>Qtr1</c:v>
                </c:pt>
              </c:strCache>
            </c:strRef>
          </c:tx>
          <c:invertIfNegative val="0"/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INTERMEDIATE!$C$5:$C$10</c:f>
              <c:numCache>
                <c:formatCode>General</c:formatCode>
                <c:ptCount val="5"/>
                <c:pt idx="0">
                  <c:v>182</c:v>
                </c:pt>
                <c:pt idx="1">
                  <c:v>182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</c:ser>
        <c:ser>
          <c:idx val="2"/>
          <c:order val="2"/>
          <c:tx>
            <c:strRef>
              <c:f>INTERMEDIATE!$D$3:$D$4</c:f>
              <c:strCache>
                <c:ptCount val="1"/>
                <c:pt idx="0">
                  <c:v>Qtr2</c:v>
                </c:pt>
              </c:strCache>
            </c:strRef>
          </c:tx>
          <c:invertIfNegative val="0"/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INTERMEDIATE!$D$5:$D$10</c:f>
              <c:numCache>
                <c:formatCode>General</c:formatCode>
                <c:ptCount val="5"/>
                <c:pt idx="0">
                  <c:v>182</c:v>
                </c:pt>
                <c:pt idx="1">
                  <c:v>182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</c:ser>
        <c:ser>
          <c:idx val="3"/>
          <c:order val="3"/>
          <c:tx>
            <c:strRef>
              <c:f>INTERMEDIATE!$E$3:$E$4</c:f>
              <c:strCache>
                <c:ptCount val="1"/>
                <c:pt idx="0">
                  <c:v>Qtr3</c:v>
                </c:pt>
              </c:strCache>
            </c:strRef>
          </c:tx>
          <c:invertIfNegative val="0"/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INTERMEDIATE!$E$5:$E$10</c:f>
              <c:numCache>
                <c:formatCode>General</c:formatCode>
                <c:ptCount val="5"/>
                <c:pt idx="0">
                  <c:v>184</c:v>
                </c:pt>
                <c:pt idx="1">
                  <c:v>184</c:v>
                </c:pt>
                <c:pt idx="2">
                  <c:v>92</c:v>
                </c:pt>
                <c:pt idx="3">
                  <c:v>92</c:v>
                </c:pt>
              </c:numCache>
            </c:numRef>
          </c:val>
        </c:ser>
        <c:ser>
          <c:idx val="4"/>
          <c:order val="4"/>
          <c:tx>
            <c:strRef>
              <c:f>INTERMEDIATE!$F$3:$F$4</c:f>
              <c:strCache>
                <c:ptCount val="1"/>
                <c:pt idx="0">
                  <c:v>Qtr4</c:v>
                </c:pt>
              </c:strCache>
            </c:strRef>
          </c:tx>
          <c:invertIfNegative val="0"/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INTERMEDIATE!$F$5:$F$10</c:f>
              <c:numCache>
                <c:formatCode>General</c:formatCode>
                <c:ptCount val="5"/>
                <c:pt idx="0">
                  <c:v>184</c:v>
                </c:pt>
                <c:pt idx="1">
                  <c:v>184</c:v>
                </c:pt>
                <c:pt idx="2">
                  <c:v>92</c:v>
                </c:pt>
                <c:pt idx="3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66656"/>
        <c:axId val="125368192"/>
      </c:barChart>
      <c:catAx>
        <c:axId val="1253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68192"/>
        <c:crosses val="autoZero"/>
        <c:auto val="1"/>
        <c:lblAlgn val="ctr"/>
        <c:lblOffset val="100"/>
        <c:noMultiLvlLbl val="0"/>
      </c:catAx>
      <c:valAx>
        <c:axId val="1253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Development - Excel Test.xlsx]INTERMEDIATE!PivotTable1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INTERMEDIATE!$B$3:$B$4</c:f>
              <c:strCache>
                <c:ptCount val="1"/>
                <c:pt idx="0">
                  <c:v>(blank)</c:v>
                </c:pt>
              </c:strCache>
            </c:strRef>
          </c:tx>
          <c:marker>
            <c:symbol val="none"/>
          </c:marker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INTERMEDIATE!$B$5:$B$10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INTERMEDIATE!$C$3:$C$4</c:f>
              <c:strCache>
                <c:ptCount val="1"/>
                <c:pt idx="0">
                  <c:v>Qtr1</c:v>
                </c:pt>
              </c:strCache>
            </c:strRef>
          </c:tx>
          <c:marker>
            <c:symbol val="none"/>
          </c:marker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INTERMEDIATE!$C$5:$C$10</c:f>
              <c:numCache>
                <c:formatCode>General</c:formatCode>
                <c:ptCount val="5"/>
                <c:pt idx="0">
                  <c:v>182</c:v>
                </c:pt>
                <c:pt idx="1">
                  <c:v>182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INTERMEDIATE!$D$3:$D$4</c:f>
              <c:strCache>
                <c:ptCount val="1"/>
                <c:pt idx="0">
                  <c:v>Qtr2</c:v>
                </c:pt>
              </c:strCache>
            </c:strRef>
          </c:tx>
          <c:marker>
            <c:symbol val="none"/>
          </c:marker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INTERMEDIATE!$D$5:$D$10</c:f>
              <c:numCache>
                <c:formatCode>General</c:formatCode>
                <c:ptCount val="5"/>
                <c:pt idx="0">
                  <c:v>182</c:v>
                </c:pt>
                <c:pt idx="1">
                  <c:v>182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INTERMEDIATE!$E$3:$E$4</c:f>
              <c:strCache>
                <c:ptCount val="1"/>
                <c:pt idx="0">
                  <c:v>Qtr3</c:v>
                </c:pt>
              </c:strCache>
            </c:strRef>
          </c:tx>
          <c:marker>
            <c:symbol val="none"/>
          </c:marker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INTERMEDIATE!$E$5:$E$10</c:f>
              <c:numCache>
                <c:formatCode>General</c:formatCode>
                <c:ptCount val="5"/>
                <c:pt idx="0">
                  <c:v>184</c:v>
                </c:pt>
                <c:pt idx="1">
                  <c:v>184</c:v>
                </c:pt>
                <c:pt idx="2">
                  <c:v>92</c:v>
                </c:pt>
                <c:pt idx="3">
                  <c:v>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INTERMEDIATE!$F$3:$F$4</c:f>
              <c:strCache>
                <c:ptCount val="1"/>
                <c:pt idx="0">
                  <c:v>Qtr4</c:v>
                </c:pt>
              </c:strCache>
            </c:strRef>
          </c:tx>
          <c:marker>
            <c:symbol val="none"/>
          </c:marker>
          <c:cat>
            <c:strRef>
              <c:f>INTERMEDIATE!$A$5:$A$10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(blank)</c:v>
                </c:pt>
              </c:strCache>
            </c:strRef>
          </c:cat>
          <c:val>
            <c:numRef>
              <c:f>INTERMEDIATE!$F$5:$F$10</c:f>
              <c:numCache>
                <c:formatCode>General</c:formatCode>
                <c:ptCount val="5"/>
                <c:pt idx="0">
                  <c:v>184</c:v>
                </c:pt>
                <c:pt idx="1">
                  <c:v>184</c:v>
                </c:pt>
                <c:pt idx="2">
                  <c:v>92</c:v>
                </c:pt>
                <c:pt idx="3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1008"/>
        <c:axId val="133372544"/>
      </c:lineChart>
      <c:catAx>
        <c:axId val="133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72544"/>
        <c:crosses val="autoZero"/>
        <c:auto val="1"/>
        <c:lblAlgn val="ctr"/>
        <c:lblOffset val="100"/>
        <c:noMultiLvlLbl val="0"/>
      </c:catAx>
      <c:valAx>
        <c:axId val="1333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1576387</xdr:rowOff>
    </xdr:from>
    <xdr:to>
      <xdr:col>15</xdr:col>
      <xdr:colOff>204787</xdr:colOff>
      <xdr:row>11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</xdr:row>
      <xdr:rowOff>95250</xdr:rowOff>
    </xdr:from>
    <xdr:to>
      <xdr:col>6</xdr:col>
      <xdr:colOff>476250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736.688670717595" createdVersion="4" refreshedVersion="4" minRefreshableVersion="3" recordCount="2397">
  <cacheSource type="worksheet">
    <worksheetSource ref="A1:G1048576" sheet="Raw Dataset (Intermediate - Exp"/>
  </cacheSource>
  <cacheFields count="7">
    <cacheField name="Date" numFmtId="0">
      <sharedItems containsNonDate="0" containsDate="1" containsString="0" containsBlank="1" minDate="2020-01-01T00:00:00" maxDate="2021-01-01T00:00:00" count="367">
        <d v="2020-08-11T00:00:00"/>
        <d v="2020-12-12T00:00:00"/>
        <d v="2020-11-04T00:00:00"/>
        <d v="2020-05-30T00:00:00"/>
        <d v="2020-01-21T00:00:00"/>
        <d v="2020-06-01T00:00:00"/>
        <d v="2020-03-02T00:00:00"/>
        <d v="2020-12-07T00:00:00"/>
        <d v="2020-03-18T00:00:00"/>
        <d v="2020-02-28T00:00:00"/>
        <d v="2020-05-06T00:00:00"/>
        <d v="2020-08-22T00:00:00"/>
        <d v="2020-07-18T00:00:00"/>
        <d v="2020-02-04T00:00:00"/>
        <d v="2020-04-24T00:00:00"/>
        <d v="2020-02-20T00:00:00"/>
        <d v="2020-12-02T00:00:00"/>
        <d v="2020-09-01T00:00:00"/>
        <d v="2020-05-23T00:00:00"/>
        <d v="2020-04-17T00:00:00"/>
        <d v="2020-10-11T00:00:00"/>
        <d v="2020-01-26T00:00:00"/>
        <d v="2020-01-15T00:00:00"/>
        <d v="2020-11-16T00:00:00"/>
        <d v="2020-11-05T00:00:00"/>
        <d v="2020-02-15T00:00:00"/>
        <d v="2020-07-31T00:00:00"/>
        <d v="2020-03-14T00:00:00"/>
        <d v="2020-11-08T00:00:00"/>
        <d v="2020-03-06T00:00:00"/>
        <d v="2020-03-16T00:00:00"/>
        <d v="2020-05-07T00:00:00"/>
        <d v="2020-12-03T00:00:00"/>
        <d v="2020-04-05T00:00:00"/>
        <d v="2020-07-22T00:00:00"/>
        <d v="2020-09-08T00:00:00"/>
        <d v="2020-06-22T00:00:00"/>
        <d v="2020-10-04T00:00:00"/>
        <d v="2020-11-20T00:00:00"/>
        <d v="2020-07-12T00:00:00"/>
        <d v="2020-12-27T00:00:00"/>
        <d v="2020-08-31T00:00:00"/>
        <d v="2020-05-26T00:00:00"/>
        <d v="2020-02-22T00:00:00"/>
        <d v="2020-11-26T00:00:00"/>
        <d v="2020-04-23T00:00:00"/>
        <d v="2020-05-14T00:00:00"/>
        <d v="2020-03-30T00:00:00"/>
        <d v="2020-03-13T00:00:00"/>
        <d v="2020-08-09T00:00:00"/>
        <d v="2020-12-23T00:00:00"/>
        <d v="2020-01-06T00:00:00"/>
        <d v="2020-11-09T00:00:00"/>
        <d v="2020-01-04T00:00:00"/>
        <d v="2020-05-11T00:00:00"/>
        <d v="2020-07-19T00:00:00"/>
        <d v="2020-11-22T00:00:00"/>
        <d v="2020-11-24T00:00:00"/>
        <d v="2020-02-01T00:00:00"/>
        <d v="2020-05-21T00:00:00"/>
        <d v="2020-09-17T00:00:00"/>
        <d v="2020-04-29T00:00:00"/>
        <d v="2020-06-03T00:00:00"/>
        <d v="2020-03-01T00:00:00"/>
        <d v="2020-10-27T00:00:00"/>
        <d v="2020-02-05T00:00:00"/>
        <d v="2020-06-16T00:00:00"/>
        <d v="2020-12-18T00:00:00"/>
        <d v="2020-12-31T00:00:00"/>
        <d v="2020-05-29T00:00:00"/>
        <d v="2020-04-09T00:00:00"/>
        <d v="2020-10-16T00:00:00"/>
        <d v="2020-08-27T00:00:00"/>
        <d v="2020-06-06T00:00:00"/>
        <d v="2020-08-01T00:00:00"/>
        <d v="2020-08-21T00:00:00"/>
        <d v="2020-05-19T00:00:00"/>
        <d v="2020-09-20T00:00:00"/>
        <d v="2020-06-10T00:00:00"/>
        <d v="2020-05-09T00:00:00"/>
        <d v="2020-05-05T00:00:00"/>
        <d v="2020-10-22T00:00:00"/>
        <d v="2020-01-17T00:00:00"/>
        <d v="2020-01-22T00:00:00"/>
        <d v="2020-02-09T00:00:00"/>
        <d v="2020-02-23T00:00:00"/>
        <d v="2020-08-13T00:00:00"/>
        <d v="2020-10-18T00:00:00"/>
        <d v="2020-12-08T00:00:00"/>
        <d v="2020-02-18T00:00:00"/>
        <d v="2020-04-14T00:00:00"/>
        <d v="2020-01-29T00:00:00"/>
        <d v="2020-07-14T00:00:00"/>
        <d v="2020-02-07T00:00:00"/>
        <d v="2020-08-16T00:00:00"/>
        <d v="2020-01-05T00:00:00"/>
        <d v="2020-09-27T00:00:00"/>
        <d v="2020-06-17T00:00:00"/>
        <d v="2020-03-24T00:00:00"/>
        <d v="2020-10-29T00:00:00"/>
        <d v="2020-05-02T00:00:00"/>
        <d v="2020-12-13T00:00:00"/>
        <d v="2020-08-18T00:00:00"/>
        <d v="2020-12-19T00:00:00"/>
        <d v="2020-11-06T00:00:00"/>
        <d v="2020-04-19T00:00:00"/>
        <d v="2020-11-12T00:00:00"/>
        <d v="2020-07-02T00:00:00"/>
        <d v="2020-09-04T00:00:00"/>
        <d v="2020-10-01T00:00:00"/>
        <d v="2020-01-08T00:00:00"/>
        <d v="2020-01-12T00:00:00"/>
        <d v="2020-07-03T00:00:00"/>
        <d v="2020-09-05T00:00:00"/>
        <d v="2020-07-04T00:00:00"/>
        <d v="2020-04-28T00:00:00"/>
        <d v="2020-03-29T00:00:00"/>
        <d v="2020-08-05T00:00:00"/>
        <d v="2020-10-05T00:00:00"/>
        <d v="2020-03-28T00:00:00"/>
        <d v="2020-10-08T00:00:00"/>
        <d v="2020-09-30T00:00:00"/>
        <d v="2020-06-28T00:00:00"/>
        <d v="2020-08-23T00:00:00"/>
        <d v="2020-12-01T00:00:00"/>
        <d v="2020-01-23T00:00:00"/>
        <d v="2020-03-19T00:00:00"/>
        <d v="2020-04-26T00:00:00"/>
        <d v="2020-02-10T00:00:00"/>
        <d v="2020-12-28T00:00:00"/>
        <d v="2020-12-09T00:00:00"/>
        <d v="2020-08-17T00:00:00"/>
        <d v="2020-05-18T00:00:00"/>
        <d v="2020-02-08T00:00:00"/>
        <d v="2020-10-26T00:00:00"/>
        <d v="2020-09-21T00:00:00"/>
        <d v="2020-08-10T00:00:00"/>
        <d v="2020-01-24T00:00:00"/>
        <d v="2020-05-15T00:00:00"/>
        <d v="2020-09-12T00:00:00"/>
        <d v="2020-04-16T00:00:00"/>
        <d v="2020-12-22T00:00:00"/>
        <d v="2020-04-06T00:00:00"/>
        <d v="2020-04-12T00:00:00"/>
        <d v="2020-07-10T00:00:00"/>
        <d v="2020-10-25T00:00:00"/>
        <d v="2020-02-27T00:00:00"/>
        <d v="2020-10-21T00:00:00"/>
        <d v="2020-07-30T00:00:00"/>
        <d v="2020-05-22T00:00:00"/>
        <d v="2020-04-25T00:00:00"/>
        <d v="2020-10-15T00:00:00"/>
        <d v="2020-08-02T00:00:00"/>
        <d v="2020-03-26T00:00:00"/>
        <d v="2020-11-10T00:00:00"/>
        <d v="2020-05-03T00:00:00"/>
        <d v="2020-01-03T00:00:00"/>
        <d v="2020-08-08T00:00:00"/>
        <d v="2020-09-02T00:00:00"/>
        <d v="2020-12-04T00:00:00"/>
        <d v="2020-08-25T00:00:00"/>
        <d v="2020-03-17T00:00:00"/>
        <d v="2020-04-15T00:00:00"/>
        <d v="2020-02-12T00:00:00"/>
        <d v="2020-07-15T00:00:00"/>
        <d v="2020-04-04T00:00:00"/>
        <d v="2020-05-12T00:00:00"/>
        <d v="2020-08-04T00:00:00"/>
        <d v="2020-08-12T00:00:00"/>
        <d v="2020-04-20T00:00:00"/>
        <d v="2020-12-05T00:00:00"/>
        <d v="2020-06-27T00:00:00"/>
        <d v="2020-11-18T00:00:00"/>
        <d v="2020-07-26T00:00:00"/>
        <d v="2020-12-24T00:00:00"/>
        <d v="2020-06-18T00:00:00"/>
        <d v="2020-05-04T00:00:00"/>
        <d v="2020-01-02T00:00:00"/>
        <d v="2020-09-10T00:00:00"/>
        <d v="2020-09-19T00:00:00"/>
        <d v="2020-03-08T00:00:00"/>
        <d v="2020-01-31T00:00:00"/>
        <d v="2020-12-10T00:00:00"/>
        <d v="2020-11-17T00:00:00"/>
        <d v="2020-05-31T00:00:00"/>
        <d v="2020-07-21T00:00:00"/>
        <d v="2020-06-08T00:00:00"/>
        <d v="2020-09-13T00:00:00"/>
        <d v="2020-06-29T00:00:00"/>
        <d v="2020-01-11T00:00:00"/>
        <d v="2020-06-21T00:00:00"/>
        <d v="2020-06-26T00:00:00"/>
        <d v="2020-03-10T00:00:00"/>
        <d v="2020-06-30T00:00:00"/>
        <d v="2020-04-21T00:00:00"/>
        <d v="2020-08-30T00:00:00"/>
        <d v="2020-08-24T00:00:00"/>
        <d v="2020-07-20T00:00:00"/>
        <d v="2020-09-23T00:00:00"/>
        <d v="2020-03-07T00:00:00"/>
        <d v="2020-09-25T00:00:00"/>
        <d v="2020-10-31T00:00:00"/>
        <d v="2020-01-09T00:00:00"/>
        <d v="2020-08-28T00:00:00"/>
        <d v="2020-02-03T00:00:00"/>
        <d v="2020-09-28T00:00:00"/>
        <d v="2020-01-01T00:00:00"/>
        <d v="2020-12-06T00:00:00"/>
        <d v="2020-06-04T00:00:00"/>
        <d v="2020-01-25T00:00:00"/>
        <d v="2020-02-26T00:00:00"/>
        <d v="2020-07-01T00:00:00"/>
        <d v="2020-07-16T00:00:00"/>
        <d v="2020-01-10T00:00:00"/>
        <d v="2020-06-15T00:00:00"/>
        <d v="2020-11-19T00:00:00"/>
        <d v="2020-07-25T00:00:00"/>
        <d v="2020-03-27T00:00:00"/>
        <d v="2020-06-23T00:00:00"/>
        <d v="2020-04-11T00:00:00"/>
        <d v="2020-11-01T00:00:00"/>
        <d v="2020-04-10T00:00:00"/>
        <d v="2020-05-20T00:00:00"/>
        <d v="2020-08-03T00:00:00"/>
        <d v="2020-10-10T00:00:00"/>
        <d v="2020-11-28T00:00:00"/>
        <d v="2020-07-05T00:00:00"/>
        <d v="2020-06-09T00:00:00"/>
        <d v="2020-11-30T00:00:00"/>
        <d v="2020-06-20T00:00:00"/>
        <d v="2020-11-23T00:00:00"/>
        <d v="2020-08-29T00:00:00"/>
        <d v="2020-07-28T00:00:00"/>
        <d v="2020-12-29T00:00:00"/>
        <d v="2020-09-09T00:00:00"/>
        <d v="2020-01-28T00:00:00"/>
        <d v="2020-10-24T00:00:00"/>
        <d v="2020-08-07T00:00:00"/>
        <d v="2020-10-20T00:00:00"/>
        <d v="2020-09-06T00:00:00"/>
        <d v="2020-11-21T00:00:00"/>
        <d v="2020-12-14T00:00:00"/>
        <d v="2020-02-29T00:00:00"/>
        <d v="2020-06-19T00:00:00"/>
        <d v="2020-01-18T00:00:00"/>
        <d v="2020-03-25T00:00:00"/>
        <d v="2020-07-23T00:00:00"/>
        <d v="2020-07-11T00:00:00"/>
        <d v="2020-02-13T00:00:00"/>
        <d v="2020-10-23T00:00:00"/>
        <d v="2020-11-27T00:00:00"/>
        <d v="2020-03-15T00:00:00"/>
        <d v="2020-04-27T00:00:00"/>
        <d v="2020-08-14T00:00:00"/>
        <d v="2020-09-07T00:00:00"/>
        <d v="2020-11-29T00:00:00"/>
        <d v="2020-06-11T00:00:00"/>
        <d v="2020-10-06T00:00:00"/>
        <d v="2020-04-02T00:00:00"/>
        <d v="2020-05-13T00:00:00"/>
        <d v="2020-04-01T00:00:00"/>
        <d v="2020-12-17T00:00:00"/>
        <d v="2020-07-27T00:00:00"/>
        <d v="2020-03-09T00:00:00"/>
        <d v="2020-02-16T00:00:00"/>
        <d v="2020-12-16T00:00:00"/>
        <d v="2020-12-11T00:00:00"/>
        <d v="2020-09-24T00:00:00"/>
        <d v="2020-12-21T00:00:00"/>
        <d v="2020-11-25T00:00:00"/>
        <d v="2020-04-08T00:00:00"/>
        <d v="2020-12-30T00:00:00"/>
        <d v="2020-12-15T00:00:00"/>
        <d v="2020-05-25T00:00:00"/>
        <d v="2020-10-14T00:00:00"/>
        <d v="2020-02-19T00:00:00"/>
        <d v="2020-11-14T00:00:00"/>
        <d v="2020-06-12T00:00:00"/>
        <d v="2020-12-20T00:00:00"/>
        <d v="2020-05-01T00:00:00"/>
        <d v="2020-07-08T00:00:00"/>
        <d v="2020-10-03T00:00:00"/>
        <d v="2020-03-31T00:00:00"/>
        <d v="2020-01-19T00:00:00"/>
        <d v="2020-09-29T00:00:00"/>
        <d v="2020-09-26T00:00:00"/>
        <d v="2020-04-07T00:00:00"/>
        <d v="2020-02-25T00:00:00"/>
        <d v="2020-10-02T00:00:00"/>
        <d v="2020-06-13T00:00:00"/>
        <d v="2020-01-14T00:00:00"/>
        <d v="2020-07-24T00:00:00"/>
        <d v="2020-10-12T00:00:00"/>
        <d v="2020-01-20T00:00:00"/>
        <d v="2020-02-06T00:00:00"/>
        <d v="2020-03-23T00:00:00"/>
        <d v="2020-03-20T00:00:00"/>
        <d v="2020-02-14T00:00:00"/>
        <d v="2020-08-20T00:00:00"/>
        <d v="2020-09-03T00:00:00"/>
        <d v="2020-09-15T00:00:00"/>
        <d v="2020-10-09T00:00:00"/>
        <d v="2020-02-11T00:00:00"/>
        <d v="2020-04-18T00:00:00"/>
        <d v="2020-05-24T00:00:00"/>
        <d v="2020-05-17T00:00:00"/>
        <d v="2020-05-10T00:00:00"/>
        <d v="2020-07-29T00:00:00"/>
        <d v="2020-07-13T00:00:00"/>
        <d v="2020-05-08T00:00:00"/>
        <d v="2020-10-17T00:00:00"/>
        <d v="2020-09-22T00:00:00"/>
        <d v="2020-02-24T00:00:00"/>
        <d v="2020-04-13T00:00:00"/>
        <d v="2020-10-30T00:00:00"/>
        <d v="2020-03-12T00:00:00"/>
        <d v="2020-11-13T00:00:00"/>
        <d v="2020-10-13T00:00:00"/>
        <d v="2020-06-24T00:00:00"/>
        <d v="2020-04-30T00:00:00"/>
        <d v="2020-04-03T00:00:00"/>
        <d v="2020-03-03T00:00:00"/>
        <d v="2020-06-07T00:00:00"/>
        <d v="2020-09-16T00:00:00"/>
        <d v="2020-01-27T00:00:00"/>
        <d v="2020-09-11T00:00:00"/>
        <d v="2020-03-11T00:00:00"/>
        <d v="2020-03-05T00:00:00"/>
        <d v="2020-07-06T00:00:00"/>
        <d v="2020-11-15T00:00:00"/>
        <d v="2020-11-03T00:00:00"/>
        <d v="2020-05-16T00:00:00"/>
        <d v="2020-06-14T00:00:00"/>
        <d v="2020-07-17T00:00:00"/>
        <d v="2020-01-30T00:00:00"/>
        <d v="2020-01-13T00:00:00"/>
        <d v="2020-10-28T00:00:00"/>
        <d v="2020-03-22T00:00:00"/>
        <d v="2020-08-19T00:00:00"/>
        <d v="2020-07-07T00:00:00"/>
        <d v="2020-11-07T00:00:00"/>
        <d v="2020-02-17T00:00:00"/>
        <d v="2020-06-25T00:00:00"/>
        <d v="2020-04-22T00:00:00"/>
        <d v="2020-03-04T00:00:00"/>
        <d v="2020-12-25T00:00:00"/>
        <d v="2020-01-16T00:00:00"/>
        <d v="2020-08-26T00:00:00"/>
        <d v="2020-12-26T00:00:00"/>
        <d v="2020-11-02T00:00:00"/>
        <d v="2020-09-18T00:00:00"/>
        <d v="2020-08-15T00:00:00"/>
        <d v="2020-02-02T00:00:00"/>
        <d v="2020-02-21T00:00:00"/>
        <d v="2020-10-07T00:00:00"/>
        <d v="2020-01-07T00:00:00"/>
        <d v="2020-05-27T00:00:00"/>
        <d v="2020-11-11T00:00:00"/>
        <d v="2020-08-06T00:00:00"/>
        <d v="2020-03-21T00:00:00"/>
        <d v="2020-06-05T00:00:00"/>
        <d v="2020-09-14T00:00:00"/>
        <d v="2020-07-09T00:00:00"/>
        <d v="2020-05-28T00:00:00"/>
        <d v="2020-10-19T00:00:00"/>
        <d v="2020-06-02T00:00:00"/>
        <m/>
      </sharedItems>
      <fieldGroup base="0">
        <rangePr groupBy="quarters" startDate="2020-01-01T00:00:00" endDate="2021-01-01T00:00:00"/>
        <groupItems count="6">
          <s v="(blank)"/>
          <s v="Qtr1"/>
          <s v="Qtr2"/>
          <s v="Qtr3"/>
          <s v="Qtr4"/>
          <s v="&gt;1/1/2021"/>
        </groupItems>
      </fieldGroup>
    </cacheField>
    <cacheField name="Item" numFmtId="0">
      <sharedItems containsBlank="1" count="5">
        <s v="Item A"/>
        <s v="Item B"/>
        <s v="Item C"/>
        <s v="Item D"/>
        <m/>
      </sharedItems>
    </cacheField>
    <cacheField name="Vendor" numFmtId="0">
      <sharedItems containsBlank="1" count="3">
        <s v="Vendor II"/>
        <s v="Vendor I"/>
        <m/>
      </sharedItems>
    </cacheField>
    <cacheField name="Gross Order" numFmtId="0">
      <sharedItems containsString="0" containsBlank="1" containsNumber="1" containsInteger="1" minValue="51" maxValue="646"/>
    </cacheField>
    <cacheField name="ABS" numFmtId="0">
      <sharedItems containsString="0" containsBlank="1" containsNumber="1" containsInteger="1" minValue="5" maxValue="16"/>
    </cacheField>
    <cacheField name="GMV" numFmtId="0">
      <sharedItems containsString="0" containsBlank="1" containsNumber="1" containsInteger="1" minValue="270" maxValue="6736"/>
    </cacheField>
    <cacheField name="Promo Pu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7">
  <r>
    <x v="0"/>
    <x v="0"/>
    <x v="0"/>
    <n v="198"/>
    <n v="5"/>
    <n v="990"/>
    <s v="Normal days"/>
  </r>
  <r>
    <x v="1"/>
    <x v="0"/>
    <x v="1"/>
    <n v="614"/>
    <n v="5"/>
    <n v="3070"/>
    <s v="Double Campaign"/>
  </r>
  <r>
    <x v="2"/>
    <x v="1"/>
    <x v="1"/>
    <n v="262"/>
    <n v="11"/>
    <n v="2882"/>
    <s v="Generation date"/>
  </r>
  <r>
    <x v="3"/>
    <x v="2"/>
    <x v="1"/>
    <n v="229"/>
    <n v="7"/>
    <n v="1603"/>
    <s v="RMD extra push"/>
  </r>
  <r>
    <x v="4"/>
    <x v="0"/>
    <x v="0"/>
    <n v="98"/>
    <n v="5"/>
    <n v="490"/>
    <s v="Due date push"/>
  </r>
  <r>
    <x v="5"/>
    <x v="2"/>
    <x v="1"/>
    <n v="236"/>
    <n v="7"/>
    <n v="1652"/>
    <s v="Generation date"/>
  </r>
  <r>
    <x v="4"/>
    <x v="1"/>
    <x v="1"/>
    <n v="77"/>
    <n v="11"/>
    <n v="847"/>
    <s v="Due date push"/>
  </r>
  <r>
    <x v="6"/>
    <x v="3"/>
    <x v="0"/>
    <n v="155"/>
    <n v="16"/>
    <n v="2480"/>
    <s v="Generation date"/>
  </r>
  <r>
    <x v="7"/>
    <x v="2"/>
    <x v="1"/>
    <n v="433"/>
    <n v="7"/>
    <n v="3031"/>
    <s v="Generation date"/>
  </r>
  <r>
    <x v="8"/>
    <x v="2"/>
    <x v="1"/>
    <n v="156"/>
    <n v="7"/>
    <n v="1092"/>
    <s v="Due date push"/>
  </r>
  <r>
    <x v="9"/>
    <x v="2"/>
    <x v="1"/>
    <n v="113"/>
    <n v="7"/>
    <n v="791"/>
    <s v="Payday Push"/>
  </r>
  <r>
    <x v="10"/>
    <x v="0"/>
    <x v="1"/>
    <n v="308"/>
    <n v="5"/>
    <n v="1540"/>
    <s v="Generation date"/>
  </r>
  <r>
    <x v="11"/>
    <x v="3"/>
    <x v="0"/>
    <n v="221"/>
    <n v="16"/>
    <n v="3536"/>
    <s v="Normal days"/>
  </r>
  <r>
    <x v="12"/>
    <x v="2"/>
    <x v="1"/>
    <n v="207"/>
    <n v="7"/>
    <n v="1449"/>
    <s v="Due date push"/>
  </r>
  <r>
    <x v="13"/>
    <x v="0"/>
    <x v="1"/>
    <n v="152"/>
    <n v="5"/>
    <n v="760"/>
    <s v="Generation date"/>
  </r>
  <r>
    <x v="14"/>
    <x v="0"/>
    <x v="0"/>
    <n v="109"/>
    <n v="5"/>
    <n v="545"/>
    <s v="Normal days"/>
  </r>
  <r>
    <x v="15"/>
    <x v="2"/>
    <x v="1"/>
    <n v="94"/>
    <n v="7"/>
    <n v="658"/>
    <s v="Due date push"/>
  </r>
  <r>
    <x v="16"/>
    <x v="0"/>
    <x v="1"/>
    <n v="627"/>
    <n v="5"/>
    <n v="3135"/>
    <s v="Generation date"/>
  </r>
  <r>
    <x v="17"/>
    <x v="2"/>
    <x v="1"/>
    <n v="348"/>
    <n v="7"/>
    <n v="2436"/>
    <s v="Generation date"/>
  </r>
  <r>
    <x v="18"/>
    <x v="0"/>
    <x v="1"/>
    <n v="347"/>
    <n v="5"/>
    <n v="1735"/>
    <s v="Normal days"/>
  </r>
  <r>
    <x v="19"/>
    <x v="0"/>
    <x v="1"/>
    <n v="213"/>
    <n v="5"/>
    <n v="1065"/>
    <s v="Due date push"/>
  </r>
  <r>
    <x v="20"/>
    <x v="2"/>
    <x v="1"/>
    <n v="287"/>
    <n v="7"/>
    <n v="2009"/>
    <s v="Flash sale"/>
  </r>
  <r>
    <x v="21"/>
    <x v="3"/>
    <x v="0"/>
    <n v="77"/>
    <n v="16"/>
    <n v="1232"/>
    <s v="Payday Push"/>
  </r>
  <r>
    <x v="22"/>
    <x v="3"/>
    <x v="0"/>
    <n v="126"/>
    <n v="16"/>
    <n v="2016"/>
    <s v="Flash sale"/>
  </r>
  <r>
    <x v="23"/>
    <x v="1"/>
    <x v="1"/>
    <n v="277"/>
    <n v="11"/>
    <n v="3047"/>
    <s v="Mega shopping day"/>
  </r>
  <r>
    <x v="24"/>
    <x v="1"/>
    <x v="1"/>
    <n v="263"/>
    <n v="11"/>
    <n v="2893"/>
    <s v="Generation date"/>
  </r>
  <r>
    <x v="25"/>
    <x v="1"/>
    <x v="0"/>
    <n v="81"/>
    <n v="11"/>
    <n v="891"/>
    <s v="Flash sale"/>
  </r>
  <r>
    <x v="26"/>
    <x v="2"/>
    <x v="1"/>
    <n v="224"/>
    <n v="7"/>
    <n v="1568"/>
    <s v="Category push"/>
  </r>
  <r>
    <x v="27"/>
    <x v="0"/>
    <x v="1"/>
    <n v="162"/>
    <n v="5"/>
    <n v="810"/>
    <s v="Normal days"/>
  </r>
  <r>
    <x v="28"/>
    <x v="3"/>
    <x v="0"/>
    <n v="334"/>
    <n v="16"/>
    <n v="5344"/>
    <s v="Generation date"/>
  </r>
  <r>
    <x v="29"/>
    <x v="1"/>
    <x v="0"/>
    <n v="94"/>
    <n v="11"/>
    <n v="1034"/>
    <s v="Generation date"/>
  </r>
  <r>
    <x v="30"/>
    <x v="1"/>
    <x v="1"/>
    <n v="96"/>
    <n v="11"/>
    <n v="1056"/>
    <s v="Flash sale"/>
  </r>
  <r>
    <x v="31"/>
    <x v="0"/>
    <x v="1"/>
    <n v="344"/>
    <n v="5"/>
    <n v="1720"/>
    <s v="Generation date"/>
  </r>
  <r>
    <x v="32"/>
    <x v="0"/>
    <x v="1"/>
    <n v="573"/>
    <n v="5"/>
    <n v="2865"/>
    <s v="Generation date"/>
  </r>
  <r>
    <x v="33"/>
    <x v="1"/>
    <x v="0"/>
    <n v="92"/>
    <n v="11"/>
    <n v="1012"/>
    <s v="Generation date"/>
  </r>
  <r>
    <x v="34"/>
    <x v="1"/>
    <x v="1"/>
    <n v="164"/>
    <n v="11"/>
    <n v="1804"/>
    <s v="Normal days"/>
  </r>
  <r>
    <x v="35"/>
    <x v="1"/>
    <x v="1"/>
    <n v="201"/>
    <n v="11"/>
    <n v="2211"/>
    <s v="Generation date"/>
  </r>
  <r>
    <x v="6"/>
    <x v="0"/>
    <x v="0"/>
    <n v="90"/>
    <n v="5"/>
    <n v="450"/>
    <s v="Generation date"/>
  </r>
  <r>
    <x v="36"/>
    <x v="0"/>
    <x v="1"/>
    <n v="325"/>
    <n v="5"/>
    <n v="1625"/>
    <s v="Normal days"/>
  </r>
  <r>
    <x v="37"/>
    <x v="1"/>
    <x v="1"/>
    <n v="253"/>
    <n v="11"/>
    <n v="2783"/>
    <s v="Generation date"/>
  </r>
  <r>
    <x v="38"/>
    <x v="2"/>
    <x v="1"/>
    <n v="371"/>
    <n v="7"/>
    <n v="2597"/>
    <s v="Due date push"/>
  </r>
  <r>
    <x v="39"/>
    <x v="2"/>
    <x v="1"/>
    <n v="207"/>
    <n v="7"/>
    <n v="1449"/>
    <s v="Normal days"/>
  </r>
  <r>
    <x v="5"/>
    <x v="0"/>
    <x v="1"/>
    <n v="348"/>
    <n v="5"/>
    <n v="1740"/>
    <s v="Generation date"/>
  </r>
  <r>
    <x v="40"/>
    <x v="1"/>
    <x v="0"/>
    <n v="284"/>
    <n v="11"/>
    <n v="3124"/>
    <s v="Payday Push"/>
  </r>
  <r>
    <x v="41"/>
    <x v="0"/>
    <x v="1"/>
    <n v="356"/>
    <n v="5"/>
    <n v="1780"/>
    <s v="Merdeka push"/>
  </r>
  <r>
    <x v="42"/>
    <x v="0"/>
    <x v="0"/>
    <n v="187"/>
    <n v="5"/>
    <n v="935"/>
    <s v="Payday Push"/>
  </r>
  <r>
    <x v="43"/>
    <x v="2"/>
    <x v="1"/>
    <n v="111"/>
    <n v="7"/>
    <n v="777"/>
    <s v="Normal days"/>
  </r>
  <r>
    <x v="44"/>
    <x v="0"/>
    <x v="0"/>
    <n v="306"/>
    <n v="5"/>
    <n v="1530"/>
    <s v="Payday Push"/>
  </r>
  <r>
    <x v="10"/>
    <x v="2"/>
    <x v="1"/>
    <n v="242"/>
    <n v="7"/>
    <n v="1694"/>
    <s v="Generation date"/>
  </r>
  <r>
    <x v="45"/>
    <x v="1"/>
    <x v="0"/>
    <n v="111"/>
    <n v="11"/>
    <n v="1221"/>
    <s v="Flash sale"/>
  </r>
  <r>
    <x v="46"/>
    <x v="0"/>
    <x v="0"/>
    <n v="180"/>
    <n v="5"/>
    <n v="900"/>
    <s v="Normal days"/>
  </r>
  <r>
    <x v="47"/>
    <x v="1"/>
    <x v="1"/>
    <n v="115"/>
    <n v="11"/>
    <n v="1265"/>
    <s v="Payday Push"/>
  </r>
  <r>
    <x v="48"/>
    <x v="2"/>
    <x v="1"/>
    <n v="179"/>
    <n v="7"/>
    <n v="1253"/>
    <s v="Normal days"/>
  </r>
  <r>
    <x v="49"/>
    <x v="0"/>
    <x v="1"/>
    <n v="330"/>
    <n v="5"/>
    <n v="1650"/>
    <s v="Generation date"/>
  </r>
  <r>
    <x v="41"/>
    <x v="3"/>
    <x v="0"/>
    <n v="214"/>
    <n v="16"/>
    <n v="3424"/>
    <s v="Merdeka push"/>
  </r>
  <r>
    <x v="50"/>
    <x v="0"/>
    <x v="1"/>
    <n v="519"/>
    <n v="5"/>
    <n v="2595"/>
    <s v="Mega shopping day"/>
  </r>
  <r>
    <x v="51"/>
    <x v="3"/>
    <x v="0"/>
    <n v="67"/>
    <n v="16"/>
    <n v="1072"/>
    <s v="Generation date"/>
  </r>
  <r>
    <x v="52"/>
    <x v="1"/>
    <x v="1"/>
    <n v="276"/>
    <n v="11"/>
    <n v="3036"/>
    <s v="Generation date"/>
  </r>
  <r>
    <x v="53"/>
    <x v="0"/>
    <x v="1"/>
    <n v="182"/>
    <n v="5"/>
    <n v="910"/>
    <s v="Generation date"/>
  </r>
  <r>
    <x v="54"/>
    <x v="1"/>
    <x v="1"/>
    <n v="170"/>
    <n v="11"/>
    <n v="1870"/>
    <s v="Normal days"/>
  </r>
  <r>
    <x v="55"/>
    <x v="1"/>
    <x v="1"/>
    <n v="174"/>
    <n v="11"/>
    <n v="1914"/>
    <s v="Due date push"/>
  </r>
  <r>
    <x v="56"/>
    <x v="3"/>
    <x v="0"/>
    <n v="387"/>
    <n v="16"/>
    <n v="6192"/>
    <s v="Normal days"/>
  </r>
  <r>
    <x v="43"/>
    <x v="3"/>
    <x v="0"/>
    <n v="91"/>
    <n v="16"/>
    <n v="1456"/>
    <s v="Normal days"/>
  </r>
  <r>
    <x v="57"/>
    <x v="1"/>
    <x v="0"/>
    <n v="282"/>
    <n v="11"/>
    <n v="3102"/>
    <s v="Mega shopping day"/>
  </r>
  <r>
    <x v="58"/>
    <x v="2"/>
    <x v="1"/>
    <n v="100"/>
    <n v="7"/>
    <n v="700"/>
    <s v="Generation date"/>
  </r>
  <r>
    <x v="59"/>
    <x v="3"/>
    <x v="0"/>
    <n v="225"/>
    <n v="16"/>
    <n v="3600"/>
    <s v="Due date push"/>
  </r>
  <r>
    <x v="60"/>
    <x v="3"/>
    <x v="0"/>
    <n v="306"/>
    <n v="16"/>
    <n v="4896"/>
    <s v="Normal days"/>
  </r>
  <r>
    <x v="61"/>
    <x v="3"/>
    <x v="0"/>
    <n v="114"/>
    <n v="16"/>
    <n v="1824"/>
    <s v="Normal days"/>
  </r>
  <r>
    <x v="57"/>
    <x v="1"/>
    <x v="1"/>
    <n v="261"/>
    <n v="11"/>
    <n v="2871"/>
    <s v="Mega shopping day"/>
  </r>
  <r>
    <x v="62"/>
    <x v="3"/>
    <x v="0"/>
    <n v="207"/>
    <n v="16"/>
    <n v="3312"/>
    <s v="Generation date"/>
  </r>
  <r>
    <x v="14"/>
    <x v="0"/>
    <x v="1"/>
    <n v="175"/>
    <n v="5"/>
    <n v="875"/>
    <s v="Normal days"/>
  </r>
  <r>
    <x v="63"/>
    <x v="0"/>
    <x v="1"/>
    <n v="181"/>
    <n v="5"/>
    <n v="905"/>
    <s v="Generation date"/>
  </r>
  <r>
    <x v="64"/>
    <x v="3"/>
    <x v="0"/>
    <n v="262"/>
    <n v="16"/>
    <n v="4192"/>
    <s v="Payday Push"/>
  </r>
  <r>
    <x v="65"/>
    <x v="1"/>
    <x v="0"/>
    <n v="83"/>
    <n v="11"/>
    <n v="913"/>
    <s v="Generation date"/>
  </r>
  <r>
    <x v="36"/>
    <x v="2"/>
    <x v="1"/>
    <n v="236"/>
    <n v="7"/>
    <n v="1652"/>
    <s v="Normal days"/>
  </r>
  <r>
    <x v="66"/>
    <x v="2"/>
    <x v="1"/>
    <n v="249"/>
    <n v="7"/>
    <n v="1743"/>
    <s v="Normal days"/>
  </r>
  <r>
    <x v="15"/>
    <x v="1"/>
    <x v="0"/>
    <n v="68"/>
    <n v="11"/>
    <n v="748"/>
    <s v="Due date push"/>
  </r>
  <r>
    <x v="67"/>
    <x v="1"/>
    <x v="1"/>
    <n v="265"/>
    <n v="11"/>
    <n v="2915"/>
    <s v="Due date push"/>
  </r>
  <r>
    <x v="68"/>
    <x v="1"/>
    <x v="0"/>
    <n v="241"/>
    <n v="11"/>
    <n v="2651"/>
    <s v="Normal days"/>
  </r>
  <r>
    <x v="69"/>
    <x v="1"/>
    <x v="1"/>
    <n v="174"/>
    <n v="11"/>
    <n v="1914"/>
    <s v="RMD extra push"/>
  </r>
  <r>
    <x v="70"/>
    <x v="1"/>
    <x v="0"/>
    <n v="112"/>
    <n v="11"/>
    <n v="1232"/>
    <s v="Generation date"/>
  </r>
  <r>
    <x v="71"/>
    <x v="0"/>
    <x v="1"/>
    <n v="384"/>
    <n v="5"/>
    <n v="1920"/>
    <s v="Normal days"/>
  </r>
  <r>
    <x v="72"/>
    <x v="0"/>
    <x v="0"/>
    <n v="177"/>
    <n v="5"/>
    <n v="885"/>
    <s v="Payday Push"/>
  </r>
  <r>
    <x v="73"/>
    <x v="3"/>
    <x v="0"/>
    <n v="209"/>
    <n v="16"/>
    <n v="3344"/>
    <s v="Double Campaign"/>
  </r>
  <r>
    <x v="74"/>
    <x v="3"/>
    <x v="0"/>
    <n v="229"/>
    <n v="16"/>
    <n v="3664"/>
    <s v="Generation date"/>
  </r>
  <r>
    <x v="75"/>
    <x v="1"/>
    <x v="1"/>
    <n v="163"/>
    <n v="11"/>
    <n v="1793"/>
    <s v="Due date push"/>
  </r>
  <r>
    <x v="76"/>
    <x v="0"/>
    <x v="1"/>
    <n v="350"/>
    <n v="5"/>
    <n v="1750"/>
    <s v="Due date push"/>
  </r>
  <r>
    <x v="77"/>
    <x v="3"/>
    <x v="0"/>
    <n v="315"/>
    <n v="16"/>
    <n v="5040"/>
    <s v="Due date push"/>
  </r>
  <r>
    <x v="78"/>
    <x v="1"/>
    <x v="1"/>
    <n v="156"/>
    <n v="11"/>
    <n v="1716"/>
    <s v="Generation date"/>
  </r>
  <r>
    <x v="79"/>
    <x v="1"/>
    <x v="1"/>
    <n v="160"/>
    <n v="11"/>
    <n v="1760"/>
    <s v="Generation date"/>
  </r>
  <r>
    <x v="80"/>
    <x v="1"/>
    <x v="0"/>
    <n v="172"/>
    <n v="11"/>
    <n v="1892"/>
    <s v="Double Campaign"/>
  </r>
  <r>
    <x v="81"/>
    <x v="0"/>
    <x v="0"/>
    <n v="258"/>
    <n v="5"/>
    <n v="1290"/>
    <s v="Normal days"/>
  </r>
  <r>
    <x v="82"/>
    <x v="1"/>
    <x v="0"/>
    <n v="92"/>
    <n v="11"/>
    <n v="1012"/>
    <s v="Flash sale"/>
  </r>
  <r>
    <x v="83"/>
    <x v="0"/>
    <x v="1"/>
    <n v="179"/>
    <n v="5"/>
    <n v="895"/>
    <s v="Normal days"/>
  </r>
  <r>
    <x v="84"/>
    <x v="1"/>
    <x v="1"/>
    <n v="99"/>
    <n v="11"/>
    <n v="1089"/>
    <s v="Generation date"/>
  </r>
  <r>
    <x v="85"/>
    <x v="1"/>
    <x v="0"/>
    <n v="92"/>
    <n v="11"/>
    <n v="1012"/>
    <s v="Normal days"/>
  </r>
  <r>
    <x v="86"/>
    <x v="1"/>
    <x v="0"/>
    <n v="194"/>
    <n v="11"/>
    <n v="2134"/>
    <s v="Normal days"/>
  </r>
  <r>
    <x v="87"/>
    <x v="3"/>
    <x v="0"/>
    <n v="332"/>
    <n v="16"/>
    <n v="5312"/>
    <s v="Due date push"/>
  </r>
  <r>
    <x v="88"/>
    <x v="2"/>
    <x v="1"/>
    <n v="370"/>
    <n v="7"/>
    <n v="2590"/>
    <s v="Generation date"/>
  </r>
  <r>
    <x v="89"/>
    <x v="0"/>
    <x v="0"/>
    <n v="86"/>
    <n v="5"/>
    <n v="430"/>
    <s v="Due date push"/>
  </r>
  <r>
    <x v="90"/>
    <x v="0"/>
    <x v="0"/>
    <n v="99"/>
    <n v="5"/>
    <n v="495"/>
    <s v="Flash sale"/>
  </r>
  <r>
    <x v="91"/>
    <x v="2"/>
    <x v="1"/>
    <n v="121"/>
    <n v="7"/>
    <n v="847"/>
    <s v="Normal days"/>
  </r>
  <r>
    <x v="92"/>
    <x v="1"/>
    <x v="1"/>
    <n v="153"/>
    <n v="11"/>
    <n v="1683"/>
    <s v="Category push"/>
  </r>
  <r>
    <x v="93"/>
    <x v="3"/>
    <x v="0"/>
    <n v="111"/>
    <n v="16"/>
    <n v="1776"/>
    <s v="Generation date"/>
  </r>
  <r>
    <x v="94"/>
    <x v="2"/>
    <x v="1"/>
    <n v="264"/>
    <n v="7"/>
    <n v="1848"/>
    <s v="Merdeka push"/>
  </r>
  <r>
    <x v="95"/>
    <x v="1"/>
    <x v="0"/>
    <n v="70"/>
    <n v="11"/>
    <n v="770"/>
    <s v="Generation date"/>
  </r>
  <r>
    <x v="96"/>
    <x v="0"/>
    <x v="0"/>
    <n v="281"/>
    <n v="5"/>
    <n v="1405"/>
    <s v="Payday Push"/>
  </r>
  <r>
    <x v="97"/>
    <x v="0"/>
    <x v="1"/>
    <n v="225"/>
    <n v="5"/>
    <n v="1125"/>
    <s v="Normal days"/>
  </r>
  <r>
    <x v="56"/>
    <x v="2"/>
    <x v="1"/>
    <n v="450"/>
    <n v="7"/>
    <n v="3150"/>
    <s v="Normal days"/>
  </r>
  <r>
    <x v="98"/>
    <x v="1"/>
    <x v="0"/>
    <n v="118"/>
    <n v="11"/>
    <n v="1298"/>
    <s v="Normal days"/>
  </r>
  <r>
    <x v="42"/>
    <x v="0"/>
    <x v="1"/>
    <n v="348"/>
    <n v="5"/>
    <n v="1740"/>
    <s v="Payday Push"/>
  </r>
  <r>
    <x v="99"/>
    <x v="2"/>
    <x v="1"/>
    <n v="399"/>
    <n v="7"/>
    <n v="2793"/>
    <s v="Payday Push"/>
  </r>
  <r>
    <x v="100"/>
    <x v="1"/>
    <x v="0"/>
    <n v="172"/>
    <n v="11"/>
    <n v="1892"/>
    <s v="Generation date"/>
  </r>
  <r>
    <x v="27"/>
    <x v="0"/>
    <x v="0"/>
    <n v="91"/>
    <n v="5"/>
    <n v="455"/>
    <s v="Normal days"/>
  </r>
  <r>
    <x v="84"/>
    <x v="3"/>
    <x v="0"/>
    <n v="90"/>
    <n v="16"/>
    <n v="1440"/>
    <s v="Generation date"/>
  </r>
  <r>
    <x v="101"/>
    <x v="2"/>
    <x v="1"/>
    <n v="423"/>
    <n v="7"/>
    <n v="2961"/>
    <s v="Mega shopping day"/>
  </r>
  <r>
    <x v="102"/>
    <x v="1"/>
    <x v="1"/>
    <n v="176"/>
    <n v="11"/>
    <n v="1936"/>
    <s v="Merdeka push"/>
  </r>
  <r>
    <x v="103"/>
    <x v="1"/>
    <x v="1"/>
    <n v="277"/>
    <n v="11"/>
    <n v="3047"/>
    <s v="Due date push"/>
  </r>
  <r>
    <x v="104"/>
    <x v="2"/>
    <x v="1"/>
    <n v="421"/>
    <n v="7"/>
    <n v="2947"/>
    <s v="Generation date"/>
  </r>
  <r>
    <x v="105"/>
    <x v="0"/>
    <x v="0"/>
    <n v="121"/>
    <n v="5"/>
    <n v="605"/>
    <s v="Due date push"/>
  </r>
  <r>
    <x v="106"/>
    <x v="2"/>
    <x v="1"/>
    <n v="422"/>
    <n v="7"/>
    <n v="2954"/>
    <s v="Normal days"/>
  </r>
  <r>
    <x v="107"/>
    <x v="0"/>
    <x v="0"/>
    <n v="178"/>
    <n v="5"/>
    <n v="890"/>
    <s v="Generation date"/>
  </r>
  <r>
    <x v="108"/>
    <x v="2"/>
    <x v="1"/>
    <n v="379"/>
    <n v="7"/>
    <n v="2653"/>
    <s v="Generation date"/>
  </r>
  <r>
    <x v="109"/>
    <x v="0"/>
    <x v="0"/>
    <n v="222"/>
    <n v="5"/>
    <n v="1110"/>
    <s v="Generation date"/>
  </r>
  <r>
    <x v="110"/>
    <x v="2"/>
    <x v="1"/>
    <n v="131"/>
    <n v="7"/>
    <n v="917"/>
    <s v="Generation date"/>
  </r>
  <r>
    <x v="111"/>
    <x v="0"/>
    <x v="1"/>
    <n v="137"/>
    <n v="5"/>
    <n v="685"/>
    <s v="Normal days"/>
  </r>
  <r>
    <x v="112"/>
    <x v="0"/>
    <x v="1"/>
    <n v="275"/>
    <n v="5"/>
    <n v="1375"/>
    <s v="Generation date"/>
  </r>
  <r>
    <x v="113"/>
    <x v="1"/>
    <x v="1"/>
    <n v="252"/>
    <n v="11"/>
    <n v="2772"/>
    <s v="Generation date"/>
  </r>
  <r>
    <x v="114"/>
    <x v="3"/>
    <x v="0"/>
    <n v="179"/>
    <n v="16"/>
    <n v="2864"/>
    <s v="Generation date"/>
  </r>
  <r>
    <x v="65"/>
    <x v="3"/>
    <x v="0"/>
    <n v="115"/>
    <n v="16"/>
    <n v="1840"/>
    <s v="Generation date"/>
  </r>
  <r>
    <x v="115"/>
    <x v="2"/>
    <x v="1"/>
    <n v="168"/>
    <n v="7"/>
    <n v="1176"/>
    <s v="Payday Push"/>
  </r>
  <r>
    <x v="116"/>
    <x v="3"/>
    <x v="0"/>
    <n v="115"/>
    <n v="16"/>
    <n v="1840"/>
    <s v="Payday Push"/>
  </r>
  <r>
    <x v="117"/>
    <x v="0"/>
    <x v="0"/>
    <n v="199"/>
    <n v="5"/>
    <n v="995"/>
    <s v="Generation date"/>
  </r>
  <r>
    <x v="118"/>
    <x v="2"/>
    <x v="1"/>
    <n v="413"/>
    <n v="7"/>
    <n v="2891"/>
    <s v="Generation date"/>
  </r>
  <r>
    <x v="102"/>
    <x v="1"/>
    <x v="0"/>
    <n v="163"/>
    <n v="11"/>
    <n v="1793"/>
    <s v="Merdeka push"/>
  </r>
  <r>
    <x v="65"/>
    <x v="2"/>
    <x v="1"/>
    <n v="143"/>
    <n v="7"/>
    <n v="1001"/>
    <s v="Generation date"/>
  </r>
  <r>
    <x v="119"/>
    <x v="1"/>
    <x v="1"/>
    <n v="113"/>
    <n v="11"/>
    <n v="1243"/>
    <s v="Payday Push"/>
  </r>
  <r>
    <x v="120"/>
    <x v="1"/>
    <x v="0"/>
    <n v="241"/>
    <n v="11"/>
    <n v="2651"/>
    <s v="Generation date"/>
  </r>
  <r>
    <x v="18"/>
    <x v="1"/>
    <x v="1"/>
    <n v="168"/>
    <n v="11"/>
    <n v="1848"/>
    <s v="Normal days"/>
  </r>
  <r>
    <x v="121"/>
    <x v="2"/>
    <x v="1"/>
    <n v="331"/>
    <n v="7"/>
    <n v="2317"/>
    <s v="Bday sale push"/>
  </r>
  <r>
    <x v="122"/>
    <x v="1"/>
    <x v="1"/>
    <n v="116"/>
    <n v="11"/>
    <n v="1276"/>
    <s v="Payday Push"/>
  </r>
  <r>
    <x v="123"/>
    <x v="0"/>
    <x v="0"/>
    <n v="185"/>
    <n v="5"/>
    <n v="925"/>
    <s v="Normal days"/>
  </r>
  <r>
    <x v="21"/>
    <x v="0"/>
    <x v="0"/>
    <n v="64"/>
    <n v="5"/>
    <n v="320"/>
    <s v="Payday Push"/>
  </r>
  <r>
    <x v="124"/>
    <x v="0"/>
    <x v="1"/>
    <n v="628"/>
    <n v="5"/>
    <n v="3140"/>
    <s v="Generation date"/>
  </r>
  <r>
    <x v="125"/>
    <x v="1"/>
    <x v="0"/>
    <n v="63"/>
    <n v="11"/>
    <n v="693"/>
    <s v="Normal days"/>
  </r>
  <r>
    <x v="126"/>
    <x v="0"/>
    <x v="0"/>
    <n v="130"/>
    <n v="5"/>
    <n v="650"/>
    <s v="Due date push"/>
  </r>
  <r>
    <x v="63"/>
    <x v="1"/>
    <x v="0"/>
    <n v="106"/>
    <n v="11"/>
    <n v="1166"/>
    <s v="Generation date"/>
  </r>
  <r>
    <x v="127"/>
    <x v="1"/>
    <x v="1"/>
    <n v="105"/>
    <n v="11"/>
    <n v="1155"/>
    <s v="Payday Push"/>
  </r>
  <r>
    <x v="128"/>
    <x v="1"/>
    <x v="0"/>
    <n v="74"/>
    <n v="11"/>
    <n v="814"/>
    <s v="Generation date"/>
  </r>
  <r>
    <x v="117"/>
    <x v="3"/>
    <x v="0"/>
    <n v="225"/>
    <n v="16"/>
    <n v="3600"/>
    <s v="Generation date"/>
  </r>
  <r>
    <x v="79"/>
    <x v="1"/>
    <x v="0"/>
    <n v="174"/>
    <n v="11"/>
    <n v="1914"/>
    <s v="Generation date"/>
  </r>
  <r>
    <x v="129"/>
    <x v="1"/>
    <x v="1"/>
    <n v="312"/>
    <n v="11"/>
    <n v="3432"/>
    <s v="Payday Push"/>
  </r>
  <r>
    <x v="8"/>
    <x v="0"/>
    <x v="0"/>
    <n v="90"/>
    <n v="5"/>
    <n v="450"/>
    <s v="Due date push"/>
  </r>
  <r>
    <x v="70"/>
    <x v="1"/>
    <x v="1"/>
    <n v="94"/>
    <n v="11"/>
    <n v="1034"/>
    <s v="Generation date"/>
  </r>
  <r>
    <x v="130"/>
    <x v="1"/>
    <x v="1"/>
    <n v="272"/>
    <n v="11"/>
    <n v="2992"/>
    <s v="Generation date"/>
  </r>
  <r>
    <x v="131"/>
    <x v="0"/>
    <x v="0"/>
    <n v="198"/>
    <n v="5"/>
    <n v="990"/>
    <s v="Merdeka push"/>
  </r>
  <r>
    <x v="132"/>
    <x v="3"/>
    <x v="0"/>
    <n v="220"/>
    <n v="16"/>
    <n v="3520"/>
    <s v="RMD extra push"/>
  </r>
  <r>
    <x v="133"/>
    <x v="1"/>
    <x v="0"/>
    <n v="72"/>
    <n v="11"/>
    <n v="792"/>
    <s v="Generation date"/>
  </r>
  <r>
    <x v="134"/>
    <x v="2"/>
    <x v="1"/>
    <n v="349"/>
    <n v="7"/>
    <n v="2443"/>
    <s v="Payday Push"/>
  </r>
  <r>
    <x v="135"/>
    <x v="3"/>
    <x v="0"/>
    <n v="333"/>
    <n v="16"/>
    <n v="5328"/>
    <s v="Bday sale push"/>
  </r>
  <r>
    <x v="57"/>
    <x v="2"/>
    <x v="1"/>
    <n v="404"/>
    <n v="7"/>
    <n v="2828"/>
    <s v="Mega shopping day"/>
  </r>
  <r>
    <x v="136"/>
    <x v="0"/>
    <x v="0"/>
    <n v="175"/>
    <n v="5"/>
    <n v="875"/>
    <s v="Generation date"/>
  </r>
  <r>
    <x v="137"/>
    <x v="1"/>
    <x v="0"/>
    <n v="51"/>
    <n v="11"/>
    <n v="561"/>
    <s v="Normal days"/>
  </r>
  <r>
    <x v="138"/>
    <x v="3"/>
    <x v="0"/>
    <n v="203"/>
    <n v="16"/>
    <n v="3248"/>
    <s v="RMD extra push"/>
  </r>
  <r>
    <x v="4"/>
    <x v="0"/>
    <x v="1"/>
    <n v="101"/>
    <n v="5"/>
    <n v="505"/>
    <s v="Due date push"/>
  </r>
  <r>
    <x v="111"/>
    <x v="2"/>
    <x v="1"/>
    <n v="114"/>
    <n v="7"/>
    <n v="798"/>
    <s v="Normal days"/>
  </r>
  <r>
    <x v="139"/>
    <x v="0"/>
    <x v="1"/>
    <n v="453"/>
    <n v="5"/>
    <n v="2265"/>
    <s v="Normal days"/>
  </r>
  <r>
    <x v="33"/>
    <x v="0"/>
    <x v="0"/>
    <n v="114"/>
    <n v="5"/>
    <n v="570"/>
    <s v="Generation date"/>
  </r>
  <r>
    <x v="140"/>
    <x v="3"/>
    <x v="0"/>
    <n v="117"/>
    <n v="16"/>
    <n v="1872"/>
    <s v="Normal days"/>
  </r>
  <r>
    <x v="141"/>
    <x v="3"/>
    <x v="0"/>
    <n v="387"/>
    <n v="16"/>
    <n v="6192"/>
    <s v="Normal days"/>
  </r>
  <r>
    <x v="142"/>
    <x v="0"/>
    <x v="0"/>
    <n v="119"/>
    <n v="5"/>
    <n v="595"/>
    <s v="Generation date"/>
  </r>
  <r>
    <x v="143"/>
    <x v="0"/>
    <x v="1"/>
    <n v="186"/>
    <n v="5"/>
    <n v="930"/>
    <s v="Flash sale"/>
  </r>
  <r>
    <x v="144"/>
    <x v="1"/>
    <x v="1"/>
    <n v="171"/>
    <n v="11"/>
    <n v="1881"/>
    <s v="Generation date"/>
  </r>
  <r>
    <x v="145"/>
    <x v="0"/>
    <x v="1"/>
    <n v="475"/>
    <n v="5"/>
    <n v="2375"/>
    <s v="Payday Push"/>
  </r>
  <r>
    <x v="146"/>
    <x v="0"/>
    <x v="1"/>
    <n v="125"/>
    <n v="5"/>
    <n v="625"/>
    <s v="Payday Push"/>
  </r>
  <r>
    <x v="147"/>
    <x v="0"/>
    <x v="0"/>
    <n v="286"/>
    <n v="5"/>
    <n v="1430"/>
    <s v="Normal days"/>
  </r>
  <r>
    <x v="44"/>
    <x v="0"/>
    <x v="1"/>
    <n v="456"/>
    <n v="5"/>
    <n v="2280"/>
    <s v="Payday Push"/>
  </r>
  <r>
    <x v="148"/>
    <x v="1"/>
    <x v="0"/>
    <n v="154"/>
    <n v="11"/>
    <n v="1694"/>
    <s v="Category push"/>
  </r>
  <r>
    <x v="149"/>
    <x v="3"/>
    <x v="0"/>
    <n v="211"/>
    <n v="16"/>
    <n v="3376"/>
    <s v="Normal days"/>
  </r>
  <r>
    <x v="14"/>
    <x v="1"/>
    <x v="1"/>
    <n v="94"/>
    <n v="11"/>
    <n v="1034"/>
    <s v="Normal days"/>
  </r>
  <r>
    <x v="150"/>
    <x v="3"/>
    <x v="0"/>
    <n v="135"/>
    <n v="16"/>
    <n v="2160"/>
    <s v="Normal days"/>
  </r>
  <r>
    <x v="151"/>
    <x v="1"/>
    <x v="1"/>
    <n v="208"/>
    <n v="11"/>
    <n v="2288"/>
    <s v="Normal days"/>
  </r>
  <r>
    <x v="20"/>
    <x v="0"/>
    <x v="1"/>
    <n v="550"/>
    <n v="5"/>
    <n v="2750"/>
    <s v="Flash sale"/>
  </r>
  <r>
    <x v="152"/>
    <x v="3"/>
    <x v="0"/>
    <n v="258"/>
    <n v="16"/>
    <n v="4128"/>
    <s v="Generation date"/>
  </r>
  <r>
    <x v="99"/>
    <x v="1"/>
    <x v="1"/>
    <n v="271"/>
    <n v="11"/>
    <n v="2981"/>
    <s v="Payday Push"/>
  </r>
  <r>
    <x v="119"/>
    <x v="0"/>
    <x v="1"/>
    <n v="249"/>
    <n v="5"/>
    <n v="1245"/>
    <s v="Payday Push"/>
  </r>
  <r>
    <x v="153"/>
    <x v="0"/>
    <x v="0"/>
    <n v="112"/>
    <n v="5"/>
    <n v="560"/>
    <s v="Payday Push"/>
  </r>
  <r>
    <x v="89"/>
    <x v="1"/>
    <x v="1"/>
    <n v="84"/>
    <n v="11"/>
    <n v="924"/>
    <s v="Due date push"/>
  </r>
  <r>
    <x v="154"/>
    <x v="0"/>
    <x v="1"/>
    <n v="544"/>
    <n v="5"/>
    <n v="2720"/>
    <s v="Generation date"/>
  </r>
  <r>
    <x v="94"/>
    <x v="0"/>
    <x v="0"/>
    <n v="176"/>
    <n v="5"/>
    <n v="880"/>
    <s v="Merdeka push"/>
  </r>
  <r>
    <x v="155"/>
    <x v="1"/>
    <x v="1"/>
    <n v="170"/>
    <n v="11"/>
    <n v="1870"/>
    <s v="Generation date"/>
  </r>
  <r>
    <x v="156"/>
    <x v="1"/>
    <x v="0"/>
    <n v="100"/>
    <n v="11"/>
    <n v="1100"/>
    <s v="Generation date"/>
  </r>
  <r>
    <x v="157"/>
    <x v="0"/>
    <x v="1"/>
    <n v="384"/>
    <n v="5"/>
    <n v="1920"/>
    <s v="Double Campaign"/>
  </r>
  <r>
    <x v="120"/>
    <x v="0"/>
    <x v="0"/>
    <n v="253"/>
    <n v="5"/>
    <n v="1265"/>
    <s v="Generation date"/>
  </r>
  <r>
    <x v="141"/>
    <x v="1"/>
    <x v="1"/>
    <n v="307"/>
    <n v="11"/>
    <n v="3377"/>
    <s v="Normal days"/>
  </r>
  <r>
    <x v="158"/>
    <x v="1"/>
    <x v="0"/>
    <n v="216"/>
    <n v="11"/>
    <n v="2376"/>
    <s v="Generation date"/>
  </r>
  <r>
    <x v="60"/>
    <x v="1"/>
    <x v="1"/>
    <n v="249"/>
    <n v="11"/>
    <n v="2739"/>
    <s v="Normal days"/>
  </r>
  <r>
    <x v="159"/>
    <x v="1"/>
    <x v="1"/>
    <n v="282"/>
    <n v="11"/>
    <n v="3102"/>
    <s v="Generation date"/>
  </r>
  <r>
    <x v="134"/>
    <x v="3"/>
    <x v="0"/>
    <n v="298"/>
    <n v="16"/>
    <n v="4768"/>
    <s v="Payday Push"/>
  </r>
  <r>
    <x v="160"/>
    <x v="1"/>
    <x v="1"/>
    <n v="175"/>
    <n v="11"/>
    <n v="1925"/>
    <s v="Payday Push"/>
  </r>
  <r>
    <x v="161"/>
    <x v="3"/>
    <x v="0"/>
    <n v="137"/>
    <n v="16"/>
    <n v="2192"/>
    <s v="Flash sale"/>
  </r>
  <r>
    <x v="162"/>
    <x v="1"/>
    <x v="0"/>
    <n v="88"/>
    <n v="11"/>
    <n v="968"/>
    <s v="Normal days"/>
  </r>
  <r>
    <x v="24"/>
    <x v="3"/>
    <x v="0"/>
    <n v="364"/>
    <n v="16"/>
    <n v="5824"/>
    <s v="Generation date"/>
  </r>
  <r>
    <x v="145"/>
    <x v="3"/>
    <x v="0"/>
    <n v="329"/>
    <n v="16"/>
    <n v="5264"/>
    <s v="Payday Push"/>
  </r>
  <r>
    <x v="163"/>
    <x v="0"/>
    <x v="0"/>
    <n v="107"/>
    <n v="5"/>
    <n v="535"/>
    <s v="Flash sale"/>
  </r>
  <r>
    <x v="6"/>
    <x v="0"/>
    <x v="1"/>
    <n v="228"/>
    <n v="5"/>
    <n v="1140"/>
    <s v="Generation date"/>
  </r>
  <r>
    <x v="156"/>
    <x v="1"/>
    <x v="1"/>
    <n v="76"/>
    <n v="11"/>
    <n v="836"/>
    <s v="Generation date"/>
  </r>
  <r>
    <x v="163"/>
    <x v="1"/>
    <x v="0"/>
    <n v="83"/>
    <n v="11"/>
    <n v="913"/>
    <s v="Flash sale"/>
  </r>
  <r>
    <x v="66"/>
    <x v="1"/>
    <x v="1"/>
    <n v="136"/>
    <n v="11"/>
    <n v="1496"/>
    <s v="Normal days"/>
  </r>
  <r>
    <x v="142"/>
    <x v="3"/>
    <x v="0"/>
    <n v="121"/>
    <n v="16"/>
    <n v="1936"/>
    <s v="Generation date"/>
  </r>
  <r>
    <x v="97"/>
    <x v="1"/>
    <x v="0"/>
    <n v="169"/>
    <n v="11"/>
    <n v="1859"/>
    <s v="Normal days"/>
  </r>
  <r>
    <x v="164"/>
    <x v="0"/>
    <x v="0"/>
    <n v="161"/>
    <n v="5"/>
    <n v="805"/>
    <s v="Category push"/>
  </r>
  <r>
    <x v="133"/>
    <x v="0"/>
    <x v="0"/>
    <n v="76"/>
    <n v="5"/>
    <n v="380"/>
    <s v="Generation date"/>
  </r>
  <r>
    <x v="3"/>
    <x v="0"/>
    <x v="0"/>
    <n v="167"/>
    <n v="5"/>
    <n v="835"/>
    <s v="RMD extra push"/>
  </r>
  <r>
    <x v="165"/>
    <x v="2"/>
    <x v="1"/>
    <n v="166"/>
    <n v="7"/>
    <n v="1162"/>
    <s v="Double Campaign"/>
  </r>
  <r>
    <x v="166"/>
    <x v="0"/>
    <x v="1"/>
    <n v="326"/>
    <n v="5"/>
    <n v="1630"/>
    <s v="Normal days"/>
  </r>
  <r>
    <x v="167"/>
    <x v="1"/>
    <x v="1"/>
    <n v="188"/>
    <n v="11"/>
    <n v="2068"/>
    <s v="Generation date"/>
  </r>
  <r>
    <x v="168"/>
    <x v="0"/>
    <x v="1"/>
    <n v="394"/>
    <n v="5"/>
    <n v="1970"/>
    <s v="Normal days"/>
  </r>
  <r>
    <x v="35"/>
    <x v="0"/>
    <x v="0"/>
    <n v="241"/>
    <n v="5"/>
    <n v="1205"/>
    <s v="Generation date"/>
  </r>
  <r>
    <x v="71"/>
    <x v="1"/>
    <x v="0"/>
    <n v="261"/>
    <n v="11"/>
    <n v="2871"/>
    <s v="Normal days"/>
  </r>
  <r>
    <x v="169"/>
    <x v="0"/>
    <x v="1"/>
    <n v="202"/>
    <n v="5"/>
    <n v="1010"/>
    <s v="Due date push"/>
  </r>
  <r>
    <x v="80"/>
    <x v="3"/>
    <x v="0"/>
    <n v="210"/>
    <n v="16"/>
    <n v="3360"/>
    <s v="Double Campaign"/>
  </r>
  <r>
    <x v="66"/>
    <x v="0"/>
    <x v="1"/>
    <n v="307"/>
    <n v="5"/>
    <n v="1535"/>
    <s v="Normal days"/>
  </r>
  <r>
    <x v="91"/>
    <x v="1"/>
    <x v="0"/>
    <n v="63"/>
    <n v="11"/>
    <n v="693"/>
    <s v="Normal days"/>
  </r>
  <r>
    <x v="170"/>
    <x v="0"/>
    <x v="0"/>
    <n v="301"/>
    <n v="5"/>
    <n v="1505"/>
    <s v="Generation date"/>
  </r>
  <r>
    <x v="171"/>
    <x v="1"/>
    <x v="1"/>
    <n v="120"/>
    <n v="11"/>
    <n v="1320"/>
    <s v="Payday Push"/>
  </r>
  <r>
    <x v="172"/>
    <x v="3"/>
    <x v="0"/>
    <n v="322"/>
    <n v="16"/>
    <n v="5152"/>
    <s v="Due date push"/>
  </r>
  <r>
    <x v="173"/>
    <x v="1"/>
    <x v="1"/>
    <n v="171"/>
    <n v="11"/>
    <n v="1881"/>
    <s v="Payday Push"/>
  </r>
  <r>
    <x v="12"/>
    <x v="3"/>
    <x v="0"/>
    <n v="207"/>
    <n v="16"/>
    <n v="3312"/>
    <s v="Due date push"/>
  </r>
  <r>
    <x v="174"/>
    <x v="3"/>
    <x v="0"/>
    <n v="348"/>
    <n v="16"/>
    <n v="5568"/>
    <s v="Mega shopping day"/>
  </r>
  <r>
    <x v="33"/>
    <x v="0"/>
    <x v="1"/>
    <n v="178"/>
    <n v="5"/>
    <n v="890"/>
    <s v="Generation date"/>
  </r>
  <r>
    <x v="175"/>
    <x v="0"/>
    <x v="0"/>
    <n v="146"/>
    <n v="5"/>
    <n v="730"/>
    <s v="Due date push"/>
  </r>
  <r>
    <x v="77"/>
    <x v="0"/>
    <x v="0"/>
    <n v="268"/>
    <n v="5"/>
    <n v="1340"/>
    <s v="Due date push"/>
  </r>
  <r>
    <x v="116"/>
    <x v="1"/>
    <x v="0"/>
    <n v="98"/>
    <n v="11"/>
    <n v="1078"/>
    <s v="Payday Push"/>
  </r>
  <r>
    <x v="176"/>
    <x v="1"/>
    <x v="1"/>
    <n v="170"/>
    <n v="11"/>
    <n v="1870"/>
    <s v="Generation date"/>
  </r>
  <r>
    <x v="177"/>
    <x v="3"/>
    <x v="0"/>
    <n v="120"/>
    <n v="16"/>
    <n v="1920"/>
    <s v="Generation date"/>
  </r>
  <r>
    <x v="178"/>
    <x v="3"/>
    <x v="0"/>
    <n v="313"/>
    <n v="16"/>
    <n v="5008"/>
    <s v="Generation date"/>
  </r>
  <r>
    <x v="179"/>
    <x v="3"/>
    <x v="0"/>
    <n v="286"/>
    <n v="16"/>
    <n v="4576"/>
    <s v="Due date push"/>
  </r>
  <r>
    <x v="180"/>
    <x v="1"/>
    <x v="1"/>
    <n v="93"/>
    <n v="11"/>
    <n v="1023"/>
    <s v="Generation date"/>
  </r>
  <r>
    <x v="1"/>
    <x v="1"/>
    <x v="0"/>
    <n v="313"/>
    <n v="11"/>
    <n v="3443"/>
    <s v="Double Campaign"/>
  </r>
  <r>
    <x v="14"/>
    <x v="1"/>
    <x v="0"/>
    <n v="109"/>
    <n v="11"/>
    <n v="1199"/>
    <s v="Normal days"/>
  </r>
  <r>
    <x v="91"/>
    <x v="0"/>
    <x v="0"/>
    <n v="90"/>
    <n v="5"/>
    <n v="450"/>
    <s v="Normal days"/>
  </r>
  <r>
    <x v="34"/>
    <x v="0"/>
    <x v="0"/>
    <n v="175"/>
    <n v="5"/>
    <n v="875"/>
    <s v="Normal days"/>
  </r>
  <r>
    <x v="181"/>
    <x v="1"/>
    <x v="0"/>
    <n v="91"/>
    <n v="11"/>
    <n v="1001"/>
    <s v="Normal days"/>
  </r>
  <r>
    <x v="182"/>
    <x v="2"/>
    <x v="1"/>
    <n v="369"/>
    <n v="7"/>
    <n v="2583"/>
    <s v="Generation date"/>
  </r>
  <r>
    <x v="183"/>
    <x v="1"/>
    <x v="0"/>
    <n v="234"/>
    <n v="11"/>
    <n v="2574"/>
    <s v="Mega shopping day"/>
  </r>
  <r>
    <x v="184"/>
    <x v="3"/>
    <x v="0"/>
    <n v="227"/>
    <n v="16"/>
    <n v="3632"/>
    <s v="RMD extra push"/>
  </r>
  <r>
    <x v="185"/>
    <x v="1"/>
    <x v="0"/>
    <n v="147"/>
    <n v="11"/>
    <n v="1617"/>
    <s v="Normal days"/>
  </r>
  <r>
    <x v="186"/>
    <x v="0"/>
    <x v="0"/>
    <n v="169"/>
    <n v="5"/>
    <n v="845"/>
    <s v="Generation date"/>
  </r>
  <r>
    <x v="187"/>
    <x v="0"/>
    <x v="0"/>
    <n v="242"/>
    <n v="5"/>
    <n v="1210"/>
    <s v="Bday sale push"/>
  </r>
  <r>
    <x v="174"/>
    <x v="0"/>
    <x v="1"/>
    <n v="629"/>
    <n v="5"/>
    <n v="3145"/>
    <s v="Mega shopping day"/>
  </r>
  <r>
    <x v="58"/>
    <x v="1"/>
    <x v="1"/>
    <n v="63"/>
    <n v="11"/>
    <n v="693"/>
    <s v="Generation date"/>
  </r>
  <r>
    <x v="118"/>
    <x v="3"/>
    <x v="0"/>
    <n v="333"/>
    <n v="16"/>
    <n v="5328"/>
    <s v="Generation date"/>
  </r>
  <r>
    <x v="188"/>
    <x v="0"/>
    <x v="1"/>
    <n v="253"/>
    <n v="5"/>
    <n v="1265"/>
    <s v="Normal days"/>
  </r>
  <r>
    <x v="186"/>
    <x v="0"/>
    <x v="1"/>
    <n v="319"/>
    <n v="5"/>
    <n v="1595"/>
    <s v="Generation date"/>
  </r>
  <r>
    <x v="189"/>
    <x v="1"/>
    <x v="0"/>
    <n v="99"/>
    <n v="11"/>
    <n v="1089"/>
    <s v="Normal days"/>
  </r>
  <r>
    <x v="190"/>
    <x v="3"/>
    <x v="0"/>
    <n v="184"/>
    <n v="16"/>
    <n v="2944"/>
    <s v="Normal days"/>
  </r>
  <r>
    <x v="1"/>
    <x v="2"/>
    <x v="1"/>
    <n v="448"/>
    <n v="7"/>
    <n v="3136"/>
    <s v="Double Campaign"/>
  </r>
  <r>
    <x v="92"/>
    <x v="0"/>
    <x v="0"/>
    <n v="169"/>
    <n v="5"/>
    <n v="845"/>
    <s v="Category push"/>
  </r>
  <r>
    <x v="191"/>
    <x v="1"/>
    <x v="0"/>
    <n v="166"/>
    <n v="11"/>
    <n v="1826"/>
    <s v="Payday Push"/>
  </r>
  <r>
    <x v="35"/>
    <x v="3"/>
    <x v="0"/>
    <n v="320"/>
    <n v="16"/>
    <n v="5120"/>
    <s v="Generation date"/>
  </r>
  <r>
    <x v="192"/>
    <x v="1"/>
    <x v="0"/>
    <n v="82"/>
    <n v="11"/>
    <n v="902"/>
    <s v="Generation date"/>
  </r>
  <r>
    <x v="193"/>
    <x v="3"/>
    <x v="0"/>
    <n v="189"/>
    <n v="16"/>
    <n v="3024"/>
    <s v="Normal days"/>
  </r>
  <r>
    <x v="194"/>
    <x v="0"/>
    <x v="0"/>
    <n v="117"/>
    <n v="5"/>
    <n v="585"/>
    <s v="Flash sale"/>
  </r>
  <r>
    <x v="4"/>
    <x v="2"/>
    <x v="1"/>
    <n v="144"/>
    <n v="7"/>
    <n v="1008"/>
    <s v="Due date push"/>
  </r>
  <r>
    <x v="19"/>
    <x v="1"/>
    <x v="0"/>
    <n v="88"/>
    <n v="11"/>
    <n v="968"/>
    <s v="Due date push"/>
  </r>
  <r>
    <x v="91"/>
    <x v="1"/>
    <x v="1"/>
    <n v="97"/>
    <n v="11"/>
    <n v="1067"/>
    <s v="Normal days"/>
  </r>
  <r>
    <x v="11"/>
    <x v="1"/>
    <x v="1"/>
    <n v="167"/>
    <n v="11"/>
    <n v="1837"/>
    <s v="Normal days"/>
  </r>
  <r>
    <x v="195"/>
    <x v="0"/>
    <x v="1"/>
    <n v="373"/>
    <n v="5"/>
    <n v="1865"/>
    <s v="Merdeka push"/>
  </r>
  <r>
    <x v="196"/>
    <x v="0"/>
    <x v="1"/>
    <n v="327"/>
    <n v="5"/>
    <n v="1635"/>
    <s v="Normal days"/>
  </r>
  <r>
    <x v="173"/>
    <x v="3"/>
    <x v="0"/>
    <n v="180"/>
    <n v="16"/>
    <n v="2880"/>
    <s v="Payday Push"/>
  </r>
  <r>
    <x v="197"/>
    <x v="0"/>
    <x v="0"/>
    <n v="153"/>
    <n v="5"/>
    <n v="765"/>
    <s v="Due date push"/>
  </r>
  <r>
    <x v="25"/>
    <x v="0"/>
    <x v="0"/>
    <n v="94"/>
    <n v="5"/>
    <n v="470"/>
    <s v="Flash sale"/>
  </r>
  <r>
    <x v="198"/>
    <x v="2"/>
    <x v="1"/>
    <n v="361"/>
    <n v="7"/>
    <n v="2527"/>
    <s v="Bday sale push"/>
  </r>
  <r>
    <x v="2"/>
    <x v="2"/>
    <x v="1"/>
    <n v="347"/>
    <n v="7"/>
    <n v="2429"/>
    <s v="Generation date"/>
  </r>
  <r>
    <x v="199"/>
    <x v="1"/>
    <x v="0"/>
    <n v="105"/>
    <n v="11"/>
    <n v="1155"/>
    <s v="Generation date"/>
  </r>
  <r>
    <x v="200"/>
    <x v="2"/>
    <x v="1"/>
    <n v="341"/>
    <n v="7"/>
    <n v="2387"/>
    <s v="Payday Push"/>
  </r>
  <r>
    <x v="201"/>
    <x v="1"/>
    <x v="1"/>
    <n v="195"/>
    <n v="11"/>
    <n v="2145"/>
    <s v="Flash sale"/>
  </r>
  <r>
    <x v="202"/>
    <x v="2"/>
    <x v="1"/>
    <n v="102"/>
    <n v="7"/>
    <n v="714"/>
    <s v="Generation date"/>
  </r>
  <r>
    <x v="203"/>
    <x v="0"/>
    <x v="1"/>
    <n v="349"/>
    <n v="5"/>
    <n v="1745"/>
    <s v="Merdeka push"/>
  </r>
  <r>
    <x v="204"/>
    <x v="1"/>
    <x v="1"/>
    <n v="79"/>
    <n v="11"/>
    <n v="869"/>
    <s v="Generation date"/>
  </r>
  <r>
    <x v="205"/>
    <x v="1"/>
    <x v="1"/>
    <n v="260"/>
    <n v="11"/>
    <n v="2860"/>
    <s v="Payday Push"/>
  </r>
  <r>
    <x v="206"/>
    <x v="0"/>
    <x v="0"/>
    <n v="87"/>
    <n v="5"/>
    <n v="435"/>
    <s v="Double Campaign"/>
  </r>
  <r>
    <x v="43"/>
    <x v="1"/>
    <x v="0"/>
    <n v="76"/>
    <n v="11"/>
    <n v="836"/>
    <s v="Normal days"/>
  </r>
  <r>
    <x v="81"/>
    <x v="1"/>
    <x v="0"/>
    <n v="238"/>
    <n v="11"/>
    <n v="2618"/>
    <s v="Normal days"/>
  </r>
  <r>
    <x v="207"/>
    <x v="2"/>
    <x v="1"/>
    <n v="421"/>
    <n v="7"/>
    <n v="2947"/>
    <s v="Generation date"/>
  </r>
  <r>
    <x v="122"/>
    <x v="2"/>
    <x v="1"/>
    <n v="202"/>
    <n v="7"/>
    <n v="1414"/>
    <s v="Payday Push"/>
  </r>
  <r>
    <x v="208"/>
    <x v="1"/>
    <x v="0"/>
    <n v="172"/>
    <n v="11"/>
    <n v="1892"/>
    <s v="Generation date"/>
  </r>
  <r>
    <x v="209"/>
    <x v="3"/>
    <x v="0"/>
    <n v="71"/>
    <n v="16"/>
    <n v="1136"/>
    <s v="Payday Push"/>
  </r>
  <r>
    <x v="210"/>
    <x v="1"/>
    <x v="1"/>
    <n v="69"/>
    <n v="11"/>
    <n v="759"/>
    <s v="Payday Push"/>
  </r>
  <r>
    <x v="211"/>
    <x v="3"/>
    <x v="0"/>
    <n v="227"/>
    <n v="16"/>
    <n v="3632"/>
    <s v="Generation date"/>
  </r>
  <r>
    <x v="28"/>
    <x v="0"/>
    <x v="0"/>
    <n v="317"/>
    <n v="5"/>
    <n v="1585"/>
    <s v="Generation date"/>
  </r>
  <r>
    <x v="86"/>
    <x v="0"/>
    <x v="0"/>
    <n v="187"/>
    <n v="5"/>
    <n v="935"/>
    <s v="Normal days"/>
  </r>
  <r>
    <x v="212"/>
    <x v="0"/>
    <x v="1"/>
    <n v="303"/>
    <n v="5"/>
    <n v="1515"/>
    <s v="Category push"/>
  </r>
  <r>
    <x v="136"/>
    <x v="3"/>
    <x v="0"/>
    <n v="238"/>
    <n v="16"/>
    <n v="3808"/>
    <s v="Generation date"/>
  </r>
  <r>
    <x v="213"/>
    <x v="2"/>
    <x v="1"/>
    <n v="140"/>
    <n v="7"/>
    <n v="980"/>
    <s v="Generation date"/>
  </r>
  <r>
    <x v="79"/>
    <x v="3"/>
    <x v="0"/>
    <n v="214"/>
    <n v="16"/>
    <n v="3424"/>
    <s v="Generation date"/>
  </r>
  <r>
    <x v="214"/>
    <x v="0"/>
    <x v="1"/>
    <n v="234"/>
    <n v="5"/>
    <n v="1170"/>
    <s v="Flash sale"/>
  </r>
  <r>
    <x v="215"/>
    <x v="3"/>
    <x v="0"/>
    <n v="310"/>
    <n v="16"/>
    <n v="4960"/>
    <s v="Due date push"/>
  </r>
  <r>
    <x v="209"/>
    <x v="2"/>
    <x v="1"/>
    <n v="129"/>
    <n v="7"/>
    <n v="903"/>
    <s v="Payday Push"/>
  </r>
  <r>
    <x v="165"/>
    <x v="0"/>
    <x v="1"/>
    <n v="222"/>
    <n v="5"/>
    <n v="1110"/>
    <s v="Double Campaign"/>
  </r>
  <r>
    <x v="137"/>
    <x v="1"/>
    <x v="1"/>
    <n v="75"/>
    <n v="11"/>
    <n v="825"/>
    <s v="Normal days"/>
  </r>
  <r>
    <x v="216"/>
    <x v="1"/>
    <x v="0"/>
    <n v="153"/>
    <n v="11"/>
    <n v="1683"/>
    <s v="Payday Push"/>
  </r>
  <r>
    <x v="209"/>
    <x v="0"/>
    <x v="1"/>
    <n v="178"/>
    <n v="5"/>
    <n v="890"/>
    <s v="Payday Push"/>
  </r>
  <r>
    <x v="31"/>
    <x v="0"/>
    <x v="0"/>
    <n v="178"/>
    <n v="5"/>
    <n v="890"/>
    <s v="Generation date"/>
  </r>
  <r>
    <x v="217"/>
    <x v="0"/>
    <x v="1"/>
    <n v="218"/>
    <n v="5"/>
    <n v="1090"/>
    <s v="Payday Push"/>
  </r>
  <r>
    <x v="218"/>
    <x v="1"/>
    <x v="0"/>
    <n v="127"/>
    <n v="11"/>
    <n v="1397"/>
    <s v="Flash sale"/>
  </r>
  <r>
    <x v="219"/>
    <x v="0"/>
    <x v="0"/>
    <n v="100"/>
    <n v="5"/>
    <n v="500"/>
    <s v="Normal days"/>
  </r>
  <r>
    <x v="220"/>
    <x v="1"/>
    <x v="1"/>
    <n v="234"/>
    <n v="11"/>
    <n v="2574"/>
    <s v="Generation date"/>
  </r>
  <r>
    <x v="51"/>
    <x v="1"/>
    <x v="0"/>
    <n v="63"/>
    <n v="11"/>
    <n v="693"/>
    <s v="Generation date"/>
  </r>
  <r>
    <x v="221"/>
    <x v="1"/>
    <x v="1"/>
    <n v="103"/>
    <n v="11"/>
    <n v="1133"/>
    <s v="Generation date"/>
  </r>
  <r>
    <x v="9"/>
    <x v="1"/>
    <x v="1"/>
    <n v="88"/>
    <n v="11"/>
    <n v="968"/>
    <s v="Payday Push"/>
  </r>
  <r>
    <x v="161"/>
    <x v="0"/>
    <x v="1"/>
    <n v="154"/>
    <n v="5"/>
    <n v="770"/>
    <s v="Flash sale"/>
  </r>
  <r>
    <x v="222"/>
    <x v="0"/>
    <x v="0"/>
    <n v="168"/>
    <n v="5"/>
    <n v="840"/>
    <s v="Due date push"/>
  </r>
  <r>
    <x v="218"/>
    <x v="0"/>
    <x v="0"/>
    <n v="156"/>
    <n v="5"/>
    <n v="780"/>
    <s v="Flash sale"/>
  </r>
  <r>
    <x v="72"/>
    <x v="0"/>
    <x v="1"/>
    <n v="338"/>
    <n v="5"/>
    <n v="1690"/>
    <s v="Payday Push"/>
  </r>
  <r>
    <x v="223"/>
    <x v="0"/>
    <x v="1"/>
    <n v="369"/>
    <n v="5"/>
    <n v="1845"/>
    <s v="Generation date"/>
  </r>
  <r>
    <x v="53"/>
    <x v="1"/>
    <x v="1"/>
    <n v="89"/>
    <n v="11"/>
    <n v="979"/>
    <s v="Generation date"/>
  </r>
  <r>
    <x v="221"/>
    <x v="1"/>
    <x v="0"/>
    <n v="106"/>
    <n v="11"/>
    <n v="1166"/>
    <s v="Generation date"/>
  </r>
  <r>
    <x v="180"/>
    <x v="2"/>
    <x v="1"/>
    <n v="117"/>
    <n v="7"/>
    <n v="819"/>
    <s v="Generation date"/>
  </r>
  <r>
    <x v="224"/>
    <x v="1"/>
    <x v="0"/>
    <n v="244"/>
    <n v="11"/>
    <n v="2684"/>
    <s v="Double Campaign"/>
  </r>
  <r>
    <x v="76"/>
    <x v="0"/>
    <x v="0"/>
    <n v="184"/>
    <n v="5"/>
    <n v="920"/>
    <s v="Due date push"/>
  </r>
  <r>
    <x v="225"/>
    <x v="0"/>
    <x v="1"/>
    <n v="457"/>
    <n v="5"/>
    <n v="2285"/>
    <s v="Payday Push"/>
  </r>
  <r>
    <x v="226"/>
    <x v="1"/>
    <x v="1"/>
    <n v="138"/>
    <n v="11"/>
    <n v="1518"/>
    <s v="Generation date"/>
  </r>
  <r>
    <x v="119"/>
    <x v="3"/>
    <x v="0"/>
    <n v="115"/>
    <n v="16"/>
    <n v="1840"/>
    <s v="Payday Push"/>
  </r>
  <r>
    <x v="227"/>
    <x v="3"/>
    <x v="0"/>
    <n v="186"/>
    <n v="16"/>
    <n v="2976"/>
    <s v="Generation date"/>
  </r>
  <r>
    <x v="228"/>
    <x v="1"/>
    <x v="0"/>
    <n v="292"/>
    <n v="11"/>
    <n v="3212"/>
    <s v="Normal days"/>
  </r>
  <r>
    <x v="229"/>
    <x v="3"/>
    <x v="0"/>
    <n v="159"/>
    <n v="16"/>
    <n v="2544"/>
    <s v="Due date push"/>
  </r>
  <r>
    <x v="230"/>
    <x v="1"/>
    <x v="0"/>
    <n v="248"/>
    <n v="11"/>
    <n v="2728"/>
    <s v="Mega shopping day"/>
  </r>
  <r>
    <x v="34"/>
    <x v="0"/>
    <x v="1"/>
    <n v="303"/>
    <n v="5"/>
    <n v="1515"/>
    <s v="Normal days"/>
  </r>
  <r>
    <x v="231"/>
    <x v="0"/>
    <x v="0"/>
    <n v="177"/>
    <n v="5"/>
    <n v="885"/>
    <s v="Merdeka push"/>
  </r>
  <r>
    <x v="91"/>
    <x v="3"/>
    <x v="0"/>
    <n v="101"/>
    <n v="16"/>
    <n v="1616"/>
    <s v="Normal days"/>
  </r>
  <r>
    <x v="232"/>
    <x v="0"/>
    <x v="0"/>
    <n v="185"/>
    <n v="5"/>
    <n v="925"/>
    <s v="Payday Push"/>
  </r>
  <r>
    <x v="2"/>
    <x v="1"/>
    <x v="0"/>
    <n v="294"/>
    <n v="11"/>
    <n v="3234"/>
    <s v="Generation date"/>
  </r>
  <r>
    <x v="46"/>
    <x v="0"/>
    <x v="1"/>
    <n v="325"/>
    <n v="5"/>
    <n v="1625"/>
    <s v="Normal days"/>
  </r>
  <r>
    <x v="167"/>
    <x v="1"/>
    <x v="0"/>
    <n v="179"/>
    <n v="11"/>
    <n v="1969"/>
    <s v="Generation date"/>
  </r>
  <r>
    <x v="233"/>
    <x v="3"/>
    <x v="0"/>
    <n v="355"/>
    <n v="16"/>
    <n v="5680"/>
    <s v="Normal days"/>
  </r>
  <r>
    <x v="226"/>
    <x v="0"/>
    <x v="0"/>
    <n v="175"/>
    <n v="5"/>
    <n v="875"/>
    <s v="Generation date"/>
  </r>
  <r>
    <x v="234"/>
    <x v="1"/>
    <x v="0"/>
    <n v="225"/>
    <n v="11"/>
    <n v="2475"/>
    <s v="Double Campaign"/>
  </r>
  <r>
    <x v="46"/>
    <x v="1"/>
    <x v="1"/>
    <n v="166"/>
    <n v="11"/>
    <n v="1826"/>
    <s v="Normal days"/>
  </r>
  <r>
    <x v="235"/>
    <x v="1"/>
    <x v="1"/>
    <n v="90"/>
    <n v="11"/>
    <n v="990"/>
    <s v="Payday Push"/>
  </r>
  <r>
    <x v="236"/>
    <x v="1"/>
    <x v="0"/>
    <n v="272"/>
    <n v="11"/>
    <n v="2992"/>
    <s v="Normal days"/>
  </r>
  <r>
    <x v="70"/>
    <x v="0"/>
    <x v="0"/>
    <n v="119"/>
    <n v="5"/>
    <n v="595"/>
    <s v="Generation date"/>
  </r>
  <r>
    <x v="32"/>
    <x v="3"/>
    <x v="0"/>
    <n v="329"/>
    <n v="16"/>
    <n v="5264"/>
    <s v="Generation date"/>
  </r>
  <r>
    <x v="72"/>
    <x v="2"/>
    <x v="1"/>
    <n v="259"/>
    <n v="7"/>
    <n v="1813"/>
    <s v="Payday Push"/>
  </r>
  <r>
    <x v="88"/>
    <x v="0"/>
    <x v="0"/>
    <n v="270"/>
    <n v="5"/>
    <n v="1350"/>
    <s v="Generation date"/>
  </r>
  <r>
    <x v="153"/>
    <x v="0"/>
    <x v="1"/>
    <n v="170"/>
    <n v="5"/>
    <n v="850"/>
    <s v="Payday Push"/>
  </r>
  <r>
    <x v="198"/>
    <x v="3"/>
    <x v="0"/>
    <n v="304"/>
    <n v="16"/>
    <n v="4864"/>
    <s v="Bday sale push"/>
  </r>
  <r>
    <x v="18"/>
    <x v="2"/>
    <x v="1"/>
    <n v="257"/>
    <n v="7"/>
    <n v="1799"/>
    <s v="Normal days"/>
  </r>
  <r>
    <x v="81"/>
    <x v="2"/>
    <x v="1"/>
    <n v="346"/>
    <n v="7"/>
    <n v="2422"/>
    <s v="Normal days"/>
  </r>
  <r>
    <x v="196"/>
    <x v="1"/>
    <x v="1"/>
    <n v="183"/>
    <n v="11"/>
    <n v="2013"/>
    <s v="Normal days"/>
  </r>
  <r>
    <x v="63"/>
    <x v="0"/>
    <x v="0"/>
    <n v="94"/>
    <n v="5"/>
    <n v="470"/>
    <s v="Generation date"/>
  </r>
  <r>
    <x v="55"/>
    <x v="0"/>
    <x v="1"/>
    <n v="300"/>
    <n v="5"/>
    <n v="1500"/>
    <s v="Due date push"/>
  </r>
  <r>
    <x v="237"/>
    <x v="0"/>
    <x v="0"/>
    <n v="180"/>
    <n v="5"/>
    <n v="900"/>
    <s v="Generation date"/>
  </r>
  <r>
    <x v="5"/>
    <x v="3"/>
    <x v="0"/>
    <n v="205"/>
    <n v="16"/>
    <n v="3280"/>
    <s v="Generation date"/>
  </r>
  <r>
    <x v="238"/>
    <x v="1"/>
    <x v="1"/>
    <n v="217"/>
    <n v="11"/>
    <n v="2387"/>
    <s v="Due date push"/>
  </r>
  <r>
    <x v="239"/>
    <x v="1"/>
    <x v="1"/>
    <n v="215"/>
    <n v="11"/>
    <n v="2365"/>
    <s v="Generation date"/>
  </r>
  <r>
    <x v="240"/>
    <x v="2"/>
    <x v="1"/>
    <n v="427"/>
    <n v="7"/>
    <n v="2989"/>
    <s v="Normal days"/>
  </r>
  <r>
    <x v="228"/>
    <x v="3"/>
    <x v="0"/>
    <n v="369"/>
    <n v="16"/>
    <n v="5904"/>
    <s v="Normal days"/>
  </r>
  <r>
    <x v="186"/>
    <x v="1"/>
    <x v="0"/>
    <n v="174"/>
    <n v="11"/>
    <n v="1914"/>
    <s v="Generation date"/>
  </r>
  <r>
    <x v="241"/>
    <x v="0"/>
    <x v="1"/>
    <n v="496"/>
    <n v="5"/>
    <n v="2480"/>
    <s v="Normal days"/>
  </r>
  <r>
    <x v="182"/>
    <x v="1"/>
    <x v="1"/>
    <n v="266"/>
    <n v="11"/>
    <n v="2926"/>
    <s v="Generation date"/>
  </r>
  <r>
    <x v="202"/>
    <x v="0"/>
    <x v="1"/>
    <n v="137"/>
    <n v="5"/>
    <n v="685"/>
    <s v="Generation date"/>
  </r>
  <r>
    <x v="242"/>
    <x v="1"/>
    <x v="0"/>
    <n v="68"/>
    <n v="11"/>
    <n v="748"/>
    <s v="Flash sale"/>
  </r>
  <r>
    <x v="243"/>
    <x v="1"/>
    <x v="0"/>
    <n v="119"/>
    <n v="11"/>
    <n v="1309"/>
    <s v="Due date push"/>
  </r>
  <r>
    <x v="244"/>
    <x v="0"/>
    <x v="1"/>
    <n v="133"/>
    <n v="5"/>
    <n v="665"/>
    <s v="Due date push"/>
  </r>
  <r>
    <x v="245"/>
    <x v="0"/>
    <x v="1"/>
    <n v="172"/>
    <n v="5"/>
    <n v="860"/>
    <s v="Payday Push"/>
  </r>
  <r>
    <x v="200"/>
    <x v="1"/>
    <x v="1"/>
    <n v="254"/>
    <n v="11"/>
    <n v="2794"/>
    <s v="Payday Push"/>
  </r>
  <r>
    <x v="246"/>
    <x v="2"/>
    <x v="1"/>
    <n v="236"/>
    <n v="7"/>
    <n v="1652"/>
    <s v="Normal days"/>
  </r>
  <r>
    <x v="247"/>
    <x v="1"/>
    <x v="0"/>
    <n v="145"/>
    <n v="11"/>
    <n v="1595"/>
    <s v="Normal days"/>
  </r>
  <r>
    <x v="129"/>
    <x v="2"/>
    <x v="1"/>
    <n v="356"/>
    <n v="7"/>
    <n v="2492"/>
    <s v="Payday Push"/>
  </r>
  <r>
    <x v="248"/>
    <x v="3"/>
    <x v="0"/>
    <n v="97"/>
    <n v="16"/>
    <n v="1552"/>
    <s v="Flash sale"/>
  </r>
  <r>
    <x v="216"/>
    <x v="1"/>
    <x v="1"/>
    <n v="139"/>
    <n v="11"/>
    <n v="1529"/>
    <s v="Payday Push"/>
  </r>
  <r>
    <x v="90"/>
    <x v="1"/>
    <x v="1"/>
    <n v="98"/>
    <n v="11"/>
    <n v="1078"/>
    <s v="Flash sale"/>
  </r>
  <r>
    <x v="187"/>
    <x v="2"/>
    <x v="1"/>
    <n v="316"/>
    <n v="7"/>
    <n v="2212"/>
    <s v="Bday sale push"/>
  </r>
  <r>
    <x v="249"/>
    <x v="1"/>
    <x v="1"/>
    <n v="226"/>
    <n v="11"/>
    <n v="2486"/>
    <s v="Normal days"/>
  </r>
  <r>
    <x v="19"/>
    <x v="2"/>
    <x v="1"/>
    <n v="151"/>
    <n v="7"/>
    <n v="1057"/>
    <s v="Due date push"/>
  </r>
  <r>
    <x v="250"/>
    <x v="0"/>
    <x v="0"/>
    <n v="308"/>
    <n v="5"/>
    <n v="1540"/>
    <s v="Payday Push"/>
  </r>
  <r>
    <x v="10"/>
    <x v="0"/>
    <x v="0"/>
    <n v="164"/>
    <n v="5"/>
    <n v="820"/>
    <s v="Generation date"/>
  </r>
  <r>
    <x v="250"/>
    <x v="2"/>
    <x v="1"/>
    <n v="407"/>
    <n v="7"/>
    <n v="2849"/>
    <s v="Payday Push"/>
  </r>
  <r>
    <x v="50"/>
    <x v="1"/>
    <x v="1"/>
    <n v="271"/>
    <n v="11"/>
    <n v="2981"/>
    <s v="Mega shopping day"/>
  </r>
  <r>
    <x v="222"/>
    <x v="1"/>
    <x v="0"/>
    <n v="168"/>
    <n v="11"/>
    <n v="1848"/>
    <s v="Due date push"/>
  </r>
  <r>
    <x v="251"/>
    <x v="3"/>
    <x v="0"/>
    <n v="140"/>
    <n v="16"/>
    <n v="2240"/>
    <s v="Flash sale"/>
  </r>
  <r>
    <x v="252"/>
    <x v="3"/>
    <x v="0"/>
    <n v="119"/>
    <n v="16"/>
    <n v="1904"/>
    <s v="Payday Push"/>
  </r>
  <r>
    <x v="171"/>
    <x v="0"/>
    <x v="0"/>
    <n v="175"/>
    <n v="5"/>
    <n v="875"/>
    <s v="Payday Push"/>
  </r>
  <r>
    <x v="194"/>
    <x v="3"/>
    <x v="0"/>
    <n v="143"/>
    <n v="16"/>
    <n v="2288"/>
    <s v="Flash sale"/>
  </r>
  <r>
    <x v="217"/>
    <x v="1"/>
    <x v="0"/>
    <n v="117"/>
    <n v="11"/>
    <n v="1287"/>
    <s v="Payday Push"/>
  </r>
  <r>
    <x v="41"/>
    <x v="2"/>
    <x v="1"/>
    <n v="276"/>
    <n v="7"/>
    <n v="1932"/>
    <s v="Merdeka push"/>
  </r>
  <r>
    <x v="253"/>
    <x v="2"/>
    <x v="1"/>
    <n v="277"/>
    <n v="7"/>
    <n v="1939"/>
    <s v="Normal days"/>
  </r>
  <r>
    <x v="100"/>
    <x v="0"/>
    <x v="0"/>
    <n v="163"/>
    <n v="5"/>
    <n v="815"/>
    <s v="Generation date"/>
  </r>
  <r>
    <x v="254"/>
    <x v="0"/>
    <x v="1"/>
    <n v="401"/>
    <n v="5"/>
    <n v="2005"/>
    <s v="Generation date"/>
  </r>
  <r>
    <x v="255"/>
    <x v="0"/>
    <x v="1"/>
    <n v="587"/>
    <n v="5"/>
    <n v="2935"/>
    <s v="Normal days"/>
  </r>
  <r>
    <x v="234"/>
    <x v="0"/>
    <x v="1"/>
    <n v="457"/>
    <n v="5"/>
    <n v="2285"/>
    <s v="Double Campaign"/>
  </r>
  <r>
    <x v="115"/>
    <x v="1"/>
    <x v="0"/>
    <n v="100"/>
    <n v="11"/>
    <n v="1100"/>
    <s v="Payday Push"/>
  </r>
  <r>
    <x v="0"/>
    <x v="2"/>
    <x v="1"/>
    <n v="264"/>
    <n v="7"/>
    <n v="1848"/>
    <s v="Normal days"/>
  </r>
  <r>
    <x v="256"/>
    <x v="1"/>
    <x v="1"/>
    <n v="124"/>
    <n v="11"/>
    <n v="1364"/>
    <s v="Normal days"/>
  </r>
  <r>
    <x v="117"/>
    <x v="1"/>
    <x v="1"/>
    <n v="192"/>
    <n v="11"/>
    <n v="2112"/>
    <s v="Generation date"/>
  </r>
  <r>
    <x v="147"/>
    <x v="1"/>
    <x v="1"/>
    <n v="220"/>
    <n v="11"/>
    <n v="2420"/>
    <s v="Normal days"/>
  </r>
  <r>
    <x v="253"/>
    <x v="0"/>
    <x v="1"/>
    <n v="349"/>
    <n v="5"/>
    <n v="1745"/>
    <s v="Normal days"/>
  </r>
  <r>
    <x v="153"/>
    <x v="3"/>
    <x v="0"/>
    <n v="124"/>
    <n v="16"/>
    <n v="1984"/>
    <s v="Payday Push"/>
  </r>
  <r>
    <x v="158"/>
    <x v="1"/>
    <x v="1"/>
    <n v="201"/>
    <n v="11"/>
    <n v="2211"/>
    <s v="Generation date"/>
  </r>
  <r>
    <x v="257"/>
    <x v="0"/>
    <x v="0"/>
    <n v="264"/>
    <n v="5"/>
    <n v="1320"/>
    <s v="Generation date"/>
  </r>
  <r>
    <x v="258"/>
    <x v="2"/>
    <x v="1"/>
    <n v="152"/>
    <n v="7"/>
    <n v="1064"/>
    <s v="Generation date"/>
  </r>
  <r>
    <x v="213"/>
    <x v="3"/>
    <x v="0"/>
    <n v="77"/>
    <n v="16"/>
    <n v="1232"/>
    <s v="Generation date"/>
  </r>
  <r>
    <x v="244"/>
    <x v="3"/>
    <x v="0"/>
    <n v="91"/>
    <n v="16"/>
    <n v="1456"/>
    <s v="Due date push"/>
  </r>
  <r>
    <x v="7"/>
    <x v="1"/>
    <x v="0"/>
    <n v="271"/>
    <n v="11"/>
    <n v="2981"/>
    <s v="Generation date"/>
  </r>
  <r>
    <x v="132"/>
    <x v="1"/>
    <x v="0"/>
    <n v="158"/>
    <n v="11"/>
    <n v="1738"/>
    <s v="RMD extra push"/>
  </r>
  <r>
    <x v="259"/>
    <x v="2"/>
    <x v="1"/>
    <n v="234"/>
    <n v="7"/>
    <n v="1638"/>
    <s v="Normal days"/>
  </r>
  <r>
    <x v="91"/>
    <x v="0"/>
    <x v="1"/>
    <n v="162"/>
    <n v="5"/>
    <n v="810"/>
    <s v="Normal days"/>
  </r>
  <r>
    <x v="48"/>
    <x v="0"/>
    <x v="0"/>
    <n v="124"/>
    <n v="5"/>
    <n v="620"/>
    <s v="Normal days"/>
  </r>
  <r>
    <x v="260"/>
    <x v="1"/>
    <x v="1"/>
    <n v="92"/>
    <n v="11"/>
    <n v="1012"/>
    <s v="Generation date"/>
  </r>
  <r>
    <x v="109"/>
    <x v="1"/>
    <x v="0"/>
    <n v="263"/>
    <n v="11"/>
    <n v="2893"/>
    <s v="Generation date"/>
  </r>
  <r>
    <x v="261"/>
    <x v="0"/>
    <x v="0"/>
    <n v="336"/>
    <n v="5"/>
    <n v="1680"/>
    <s v="Due date push"/>
  </r>
  <r>
    <x v="225"/>
    <x v="2"/>
    <x v="1"/>
    <n v="426"/>
    <n v="7"/>
    <n v="2982"/>
    <s v="Payday Push"/>
  </r>
  <r>
    <x v="262"/>
    <x v="1"/>
    <x v="0"/>
    <n v="150"/>
    <n v="11"/>
    <n v="1650"/>
    <s v="Payday Push"/>
  </r>
  <r>
    <x v="140"/>
    <x v="1"/>
    <x v="0"/>
    <n v="108"/>
    <n v="11"/>
    <n v="1188"/>
    <s v="Normal days"/>
  </r>
  <r>
    <x v="263"/>
    <x v="1"/>
    <x v="1"/>
    <n v="125"/>
    <n v="11"/>
    <n v="1375"/>
    <s v="Generation date"/>
  </r>
  <r>
    <x v="245"/>
    <x v="0"/>
    <x v="0"/>
    <n v="122"/>
    <n v="5"/>
    <n v="610"/>
    <s v="Payday Push"/>
  </r>
  <r>
    <x v="54"/>
    <x v="3"/>
    <x v="0"/>
    <n v="212"/>
    <n v="16"/>
    <n v="3392"/>
    <s v="Normal days"/>
  </r>
  <r>
    <x v="249"/>
    <x v="3"/>
    <x v="0"/>
    <n v="279"/>
    <n v="16"/>
    <n v="4464"/>
    <s v="Normal days"/>
  </r>
  <r>
    <x v="209"/>
    <x v="0"/>
    <x v="0"/>
    <n v="81"/>
    <n v="5"/>
    <n v="405"/>
    <s v="Payday Push"/>
  </r>
  <r>
    <x v="264"/>
    <x v="2"/>
    <x v="1"/>
    <n v="108"/>
    <n v="7"/>
    <n v="756"/>
    <s v="Normal days"/>
  </r>
  <r>
    <x v="175"/>
    <x v="3"/>
    <x v="0"/>
    <n v="197"/>
    <n v="16"/>
    <n v="3152"/>
    <s v="Due date push"/>
  </r>
  <r>
    <x v="215"/>
    <x v="0"/>
    <x v="0"/>
    <n v="245"/>
    <n v="5"/>
    <n v="1225"/>
    <s v="Due date push"/>
  </r>
  <r>
    <x v="265"/>
    <x v="1"/>
    <x v="0"/>
    <n v="310"/>
    <n v="11"/>
    <n v="3410"/>
    <s v="Flash sale"/>
  </r>
  <r>
    <x v="90"/>
    <x v="0"/>
    <x v="1"/>
    <n v="190"/>
    <n v="5"/>
    <n v="950"/>
    <s v="Flash sale"/>
  </r>
  <r>
    <x v="2"/>
    <x v="0"/>
    <x v="0"/>
    <n v="255"/>
    <n v="5"/>
    <n v="1275"/>
    <s v="Generation date"/>
  </r>
  <r>
    <x v="266"/>
    <x v="3"/>
    <x v="0"/>
    <n v="389"/>
    <n v="16"/>
    <n v="6224"/>
    <s v="Mega shopping day"/>
  </r>
  <r>
    <x v="267"/>
    <x v="1"/>
    <x v="0"/>
    <n v="202"/>
    <n v="11"/>
    <n v="2222"/>
    <s v="Bday sale push"/>
  </r>
  <r>
    <x v="263"/>
    <x v="0"/>
    <x v="1"/>
    <n v="164"/>
    <n v="5"/>
    <n v="820"/>
    <s v="Generation date"/>
  </r>
  <r>
    <x v="43"/>
    <x v="1"/>
    <x v="1"/>
    <n v="75"/>
    <n v="11"/>
    <n v="825"/>
    <s v="Normal days"/>
  </r>
  <r>
    <x v="64"/>
    <x v="1"/>
    <x v="1"/>
    <n v="240"/>
    <n v="11"/>
    <n v="2640"/>
    <s v="Payday Push"/>
  </r>
  <r>
    <x v="232"/>
    <x v="1"/>
    <x v="1"/>
    <n v="162"/>
    <n v="11"/>
    <n v="1782"/>
    <s v="Payday Push"/>
  </r>
  <r>
    <x v="127"/>
    <x v="0"/>
    <x v="1"/>
    <n v="183"/>
    <n v="5"/>
    <n v="915"/>
    <s v="Payday Push"/>
  </r>
  <r>
    <x v="215"/>
    <x v="0"/>
    <x v="1"/>
    <n v="555"/>
    <n v="5"/>
    <n v="2775"/>
    <s v="Due date push"/>
  </r>
  <r>
    <x v="268"/>
    <x v="1"/>
    <x v="1"/>
    <n v="264"/>
    <n v="11"/>
    <n v="2904"/>
    <s v="Normal days"/>
  </r>
  <r>
    <x v="269"/>
    <x v="2"/>
    <x v="1"/>
    <n v="399"/>
    <n v="7"/>
    <n v="2793"/>
    <s v="Mega shopping day"/>
  </r>
  <r>
    <x v="11"/>
    <x v="0"/>
    <x v="0"/>
    <n v="186"/>
    <n v="5"/>
    <n v="930"/>
    <s v="Normal days"/>
  </r>
  <r>
    <x v="165"/>
    <x v="1"/>
    <x v="0"/>
    <n v="96"/>
    <n v="11"/>
    <n v="1056"/>
    <s v="Double Campaign"/>
  </r>
  <r>
    <x v="270"/>
    <x v="1"/>
    <x v="1"/>
    <n v="97"/>
    <n v="11"/>
    <n v="1067"/>
    <s v="Generation date"/>
  </r>
  <r>
    <x v="93"/>
    <x v="1"/>
    <x v="1"/>
    <n v="100"/>
    <n v="11"/>
    <n v="1100"/>
    <s v="Generation date"/>
  </r>
  <r>
    <x v="271"/>
    <x v="0"/>
    <x v="1"/>
    <n v="475"/>
    <n v="5"/>
    <n v="2375"/>
    <s v="Normal days"/>
  </r>
  <r>
    <x v="253"/>
    <x v="3"/>
    <x v="0"/>
    <n v="235"/>
    <n v="16"/>
    <n v="3760"/>
    <s v="Normal days"/>
  </r>
  <r>
    <x v="169"/>
    <x v="2"/>
    <x v="1"/>
    <n v="151"/>
    <n v="7"/>
    <n v="1057"/>
    <s v="Due date push"/>
  </r>
  <r>
    <x v="76"/>
    <x v="3"/>
    <x v="0"/>
    <n v="201"/>
    <n v="16"/>
    <n v="3216"/>
    <s v="Due date push"/>
  </r>
  <r>
    <x v="149"/>
    <x v="0"/>
    <x v="0"/>
    <n v="164"/>
    <n v="5"/>
    <n v="820"/>
    <s v="Normal days"/>
  </r>
  <r>
    <x v="138"/>
    <x v="0"/>
    <x v="0"/>
    <n v="183"/>
    <n v="5"/>
    <n v="915"/>
    <s v="RMD extra push"/>
  </r>
  <r>
    <x v="272"/>
    <x v="1"/>
    <x v="0"/>
    <n v="301"/>
    <n v="11"/>
    <n v="3311"/>
    <s v="Flash sale"/>
  </r>
  <r>
    <x v="273"/>
    <x v="2"/>
    <x v="1"/>
    <n v="249"/>
    <n v="7"/>
    <n v="1743"/>
    <s v="Payday Push"/>
  </r>
  <r>
    <x v="194"/>
    <x v="2"/>
    <x v="1"/>
    <n v="145"/>
    <n v="7"/>
    <n v="1015"/>
    <s v="Flash sale"/>
  </r>
  <r>
    <x v="274"/>
    <x v="3"/>
    <x v="0"/>
    <n v="272"/>
    <n v="16"/>
    <n v="4352"/>
    <s v="Normal days"/>
  </r>
  <r>
    <x v="275"/>
    <x v="0"/>
    <x v="0"/>
    <n v="68"/>
    <n v="5"/>
    <n v="340"/>
    <s v="Due date push"/>
  </r>
  <r>
    <x v="106"/>
    <x v="1"/>
    <x v="1"/>
    <n v="239"/>
    <n v="11"/>
    <n v="2629"/>
    <s v="Normal days"/>
  </r>
  <r>
    <x v="245"/>
    <x v="1"/>
    <x v="0"/>
    <n v="77"/>
    <n v="11"/>
    <n v="847"/>
    <s v="Payday Push"/>
  </r>
  <r>
    <x v="118"/>
    <x v="1"/>
    <x v="0"/>
    <n v="250"/>
    <n v="11"/>
    <n v="2750"/>
    <s v="Generation date"/>
  </r>
  <r>
    <x v="276"/>
    <x v="1"/>
    <x v="1"/>
    <n v="234"/>
    <n v="11"/>
    <n v="2574"/>
    <s v="Flash sale"/>
  </r>
  <r>
    <x v="62"/>
    <x v="2"/>
    <x v="1"/>
    <n v="172"/>
    <n v="7"/>
    <n v="1204"/>
    <s v="Generation date"/>
  </r>
  <r>
    <x v="277"/>
    <x v="0"/>
    <x v="1"/>
    <n v="303"/>
    <n v="5"/>
    <n v="1515"/>
    <s v="Normal days"/>
  </r>
  <r>
    <x v="196"/>
    <x v="1"/>
    <x v="0"/>
    <n v="164"/>
    <n v="11"/>
    <n v="1804"/>
    <s v="Normal days"/>
  </r>
  <r>
    <x v="278"/>
    <x v="3"/>
    <x v="0"/>
    <n v="412"/>
    <n v="16"/>
    <n v="6592"/>
    <s v="Due date push"/>
  </r>
  <r>
    <x v="211"/>
    <x v="2"/>
    <x v="1"/>
    <n v="215"/>
    <n v="7"/>
    <n v="1505"/>
    <s v="Generation date"/>
  </r>
  <r>
    <x v="125"/>
    <x v="1"/>
    <x v="1"/>
    <n v="70"/>
    <n v="11"/>
    <n v="770"/>
    <s v="Normal days"/>
  </r>
  <r>
    <x v="279"/>
    <x v="1"/>
    <x v="1"/>
    <n v="153"/>
    <n v="11"/>
    <n v="1683"/>
    <s v="Generation date"/>
  </r>
  <r>
    <x v="235"/>
    <x v="3"/>
    <x v="0"/>
    <n v="82"/>
    <n v="16"/>
    <n v="1312"/>
    <s v="Payday Push"/>
  </r>
  <r>
    <x v="153"/>
    <x v="1"/>
    <x v="1"/>
    <n v="110"/>
    <n v="11"/>
    <n v="1210"/>
    <s v="Payday Push"/>
  </r>
  <r>
    <x v="105"/>
    <x v="1"/>
    <x v="1"/>
    <n v="91"/>
    <n v="11"/>
    <n v="1001"/>
    <s v="Due date push"/>
  </r>
  <r>
    <x v="107"/>
    <x v="1"/>
    <x v="0"/>
    <n v="166"/>
    <n v="11"/>
    <n v="1826"/>
    <s v="Generation date"/>
  </r>
  <r>
    <x v="280"/>
    <x v="1"/>
    <x v="1"/>
    <n v="160"/>
    <n v="11"/>
    <n v="1760"/>
    <s v="Generation date"/>
  </r>
  <r>
    <x v="199"/>
    <x v="0"/>
    <x v="1"/>
    <n v="243"/>
    <n v="5"/>
    <n v="1215"/>
    <s v="Generation date"/>
  </r>
  <r>
    <x v="9"/>
    <x v="3"/>
    <x v="0"/>
    <n v="101"/>
    <n v="16"/>
    <n v="1616"/>
    <s v="Payday Push"/>
  </r>
  <r>
    <x v="83"/>
    <x v="3"/>
    <x v="0"/>
    <n v="93"/>
    <n v="16"/>
    <n v="1488"/>
    <s v="Normal days"/>
  </r>
  <r>
    <x v="281"/>
    <x v="0"/>
    <x v="0"/>
    <n v="255"/>
    <n v="5"/>
    <n v="1275"/>
    <s v="Generation date"/>
  </r>
  <r>
    <x v="63"/>
    <x v="1"/>
    <x v="1"/>
    <n v="86"/>
    <n v="11"/>
    <n v="946"/>
    <s v="Generation date"/>
  </r>
  <r>
    <x v="31"/>
    <x v="3"/>
    <x v="0"/>
    <n v="221"/>
    <n v="16"/>
    <n v="3536"/>
    <s v="Generation date"/>
  </r>
  <r>
    <x v="67"/>
    <x v="1"/>
    <x v="0"/>
    <n v="304"/>
    <n v="11"/>
    <n v="3344"/>
    <s v="Due date push"/>
  </r>
  <r>
    <x v="114"/>
    <x v="0"/>
    <x v="0"/>
    <n v="154"/>
    <n v="5"/>
    <n v="770"/>
    <s v="Generation date"/>
  </r>
  <r>
    <x v="139"/>
    <x v="0"/>
    <x v="0"/>
    <n v="265"/>
    <n v="5"/>
    <n v="1325"/>
    <s v="Normal days"/>
  </r>
  <r>
    <x v="282"/>
    <x v="1"/>
    <x v="0"/>
    <n v="113"/>
    <n v="11"/>
    <n v="1243"/>
    <s v="Payday Push"/>
  </r>
  <r>
    <x v="283"/>
    <x v="1"/>
    <x v="1"/>
    <n v="94"/>
    <n v="11"/>
    <n v="1034"/>
    <s v="Due date push"/>
  </r>
  <r>
    <x v="271"/>
    <x v="0"/>
    <x v="0"/>
    <n v="260"/>
    <n v="5"/>
    <n v="1300"/>
    <s v="Normal days"/>
  </r>
  <r>
    <x v="148"/>
    <x v="1"/>
    <x v="1"/>
    <n v="164"/>
    <n v="11"/>
    <n v="1804"/>
    <s v="Category push"/>
  </r>
  <r>
    <x v="166"/>
    <x v="3"/>
    <x v="0"/>
    <n v="226"/>
    <n v="16"/>
    <n v="3616"/>
    <s v="Normal days"/>
  </r>
  <r>
    <x v="58"/>
    <x v="0"/>
    <x v="0"/>
    <n v="74"/>
    <n v="5"/>
    <n v="370"/>
    <s v="Generation date"/>
  </r>
  <r>
    <x v="271"/>
    <x v="1"/>
    <x v="0"/>
    <n v="264"/>
    <n v="11"/>
    <n v="2904"/>
    <s v="Normal days"/>
  </r>
  <r>
    <x v="119"/>
    <x v="2"/>
    <x v="1"/>
    <n v="165"/>
    <n v="7"/>
    <n v="1155"/>
    <s v="Payday Push"/>
  </r>
  <r>
    <x v="284"/>
    <x v="2"/>
    <x v="1"/>
    <n v="328"/>
    <n v="7"/>
    <n v="2296"/>
    <s v="Bday sale push"/>
  </r>
  <r>
    <x v="157"/>
    <x v="1"/>
    <x v="1"/>
    <n v="188"/>
    <n v="11"/>
    <n v="2068"/>
    <s v="Double Campaign"/>
  </r>
  <r>
    <x v="285"/>
    <x v="0"/>
    <x v="0"/>
    <n v="224"/>
    <n v="5"/>
    <n v="1120"/>
    <s v="Payday Push"/>
  </r>
  <r>
    <x v="286"/>
    <x v="0"/>
    <x v="1"/>
    <n v="185"/>
    <n v="5"/>
    <n v="925"/>
    <s v="Generation date"/>
  </r>
  <r>
    <x v="194"/>
    <x v="0"/>
    <x v="1"/>
    <n v="216"/>
    <n v="5"/>
    <n v="1080"/>
    <s v="Flash sale"/>
  </r>
  <r>
    <x v="287"/>
    <x v="0"/>
    <x v="0"/>
    <n v="74"/>
    <n v="5"/>
    <n v="370"/>
    <s v="Payday Push"/>
  </r>
  <r>
    <x v="242"/>
    <x v="0"/>
    <x v="0"/>
    <n v="90"/>
    <n v="5"/>
    <n v="450"/>
    <s v="Flash sale"/>
  </r>
  <r>
    <x v="288"/>
    <x v="1"/>
    <x v="0"/>
    <n v="193"/>
    <n v="11"/>
    <n v="2123"/>
    <s v="Generation date"/>
  </r>
  <r>
    <x v="289"/>
    <x v="0"/>
    <x v="1"/>
    <n v="330"/>
    <n v="5"/>
    <n v="1650"/>
    <s v="Flash sale"/>
  </r>
  <r>
    <x v="274"/>
    <x v="1"/>
    <x v="0"/>
    <n v="256"/>
    <n v="11"/>
    <n v="2816"/>
    <s v="Normal days"/>
  </r>
  <r>
    <x v="267"/>
    <x v="2"/>
    <x v="1"/>
    <n v="349"/>
    <n v="7"/>
    <n v="2443"/>
    <s v="Bday sale push"/>
  </r>
  <r>
    <x v="220"/>
    <x v="0"/>
    <x v="1"/>
    <n v="551"/>
    <n v="5"/>
    <n v="2755"/>
    <s v="Generation date"/>
  </r>
  <r>
    <x v="222"/>
    <x v="3"/>
    <x v="0"/>
    <n v="213"/>
    <n v="16"/>
    <n v="3408"/>
    <s v="Due date push"/>
  </r>
  <r>
    <x v="245"/>
    <x v="1"/>
    <x v="1"/>
    <n v="81"/>
    <n v="11"/>
    <n v="891"/>
    <s v="Payday Push"/>
  </r>
  <r>
    <x v="290"/>
    <x v="2"/>
    <x v="1"/>
    <n v="81"/>
    <n v="7"/>
    <n v="567"/>
    <s v="Normal days"/>
  </r>
  <r>
    <x v="26"/>
    <x v="3"/>
    <x v="0"/>
    <n v="214"/>
    <n v="16"/>
    <n v="3424"/>
    <s v="Category push"/>
  </r>
  <r>
    <x v="291"/>
    <x v="2"/>
    <x v="1"/>
    <n v="239"/>
    <n v="7"/>
    <n v="1673"/>
    <s v="Normal days"/>
  </r>
  <r>
    <x v="120"/>
    <x v="3"/>
    <x v="0"/>
    <n v="274"/>
    <n v="16"/>
    <n v="4384"/>
    <s v="Generation date"/>
  </r>
  <r>
    <x v="203"/>
    <x v="1"/>
    <x v="0"/>
    <n v="199"/>
    <n v="11"/>
    <n v="2189"/>
    <s v="Merdeka push"/>
  </r>
  <r>
    <x v="3"/>
    <x v="0"/>
    <x v="1"/>
    <n v="338"/>
    <n v="5"/>
    <n v="1690"/>
    <s v="RMD extra push"/>
  </r>
  <r>
    <x v="8"/>
    <x v="1"/>
    <x v="0"/>
    <n v="96"/>
    <n v="11"/>
    <n v="1056"/>
    <s v="Due date push"/>
  </r>
  <r>
    <x v="9"/>
    <x v="1"/>
    <x v="0"/>
    <n v="74"/>
    <n v="11"/>
    <n v="814"/>
    <s v="Payday Push"/>
  </r>
  <r>
    <x v="31"/>
    <x v="1"/>
    <x v="0"/>
    <n v="175"/>
    <n v="11"/>
    <n v="1925"/>
    <s v="Generation date"/>
  </r>
  <r>
    <x v="292"/>
    <x v="0"/>
    <x v="1"/>
    <n v="524"/>
    <n v="5"/>
    <n v="2620"/>
    <s v="Flash sale"/>
  </r>
  <r>
    <x v="293"/>
    <x v="2"/>
    <x v="1"/>
    <n v="81"/>
    <n v="7"/>
    <n v="567"/>
    <s v="Due date push"/>
  </r>
  <r>
    <x v="279"/>
    <x v="0"/>
    <x v="0"/>
    <n v="188"/>
    <n v="5"/>
    <n v="940"/>
    <s v="Generation date"/>
  </r>
  <r>
    <x v="110"/>
    <x v="1"/>
    <x v="0"/>
    <n v="57"/>
    <n v="11"/>
    <n v="627"/>
    <s v="Generation date"/>
  </r>
  <r>
    <x v="233"/>
    <x v="0"/>
    <x v="1"/>
    <n v="571"/>
    <n v="5"/>
    <n v="2855"/>
    <s v="Normal days"/>
  </r>
  <r>
    <x v="116"/>
    <x v="0"/>
    <x v="1"/>
    <n v="223"/>
    <n v="5"/>
    <n v="1115"/>
    <s v="Payday Push"/>
  </r>
  <r>
    <x v="276"/>
    <x v="0"/>
    <x v="1"/>
    <n v="543"/>
    <n v="5"/>
    <n v="2715"/>
    <s v="Flash sale"/>
  </r>
  <r>
    <x v="182"/>
    <x v="0"/>
    <x v="1"/>
    <n v="515"/>
    <n v="5"/>
    <n v="2575"/>
    <s v="Generation date"/>
  </r>
  <r>
    <x v="123"/>
    <x v="2"/>
    <x v="1"/>
    <n v="263"/>
    <n v="7"/>
    <n v="1841"/>
    <s v="Normal days"/>
  </r>
  <r>
    <x v="151"/>
    <x v="1"/>
    <x v="0"/>
    <n v="275"/>
    <n v="11"/>
    <n v="3025"/>
    <s v="Normal days"/>
  </r>
  <r>
    <x v="68"/>
    <x v="0"/>
    <x v="1"/>
    <n v="552"/>
    <n v="5"/>
    <n v="2760"/>
    <s v="Normal days"/>
  </r>
  <r>
    <x v="294"/>
    <x v="0"/>
    <x v="0"/>
    <n v="104"/>
    <n v="5"/>
    <n v="520"/>
    <s v="Generation date"/>
  </r>
  <r>
    <x v="295"/>
    <x v="1"/>
    <x v="1"/>
    <n v="113"/>
    <n v="11"/>
    <n v="1243"/>
    <s v="Normal days"/>
  </r>
  <r>
    <x v="296"/>
    <x v="0"/>
    <x v="0"/>
    <n v="84"/>
    <n v="5"/>
    <n v="420"/>
    <s v="Due date push"/>
  </r>
  <r>
    <x v="250"/>
    <x v="0"/>
    <x v="1"/>
    <n v="526"/>
    <n v="5"/>
    <n v="2630"/>
    <s v="Payday Push"/>
  </r>
  <r>
    <x v="135"/>
    <x v="1"/>
    <x v="1"/>
    <n v="218"/>
    <n v="11"/>
    <n v="2398"/>
    <s v="Normal days"/>
  </r>
  <r>
    <x v="107"/>
    <x v="1"/>
    <x v="1"/>
    <n v="163"/>
    <n v="11"/>
    <n v="1793"/>
    <s v="Generation date"/>
  </r>
  <r>
    <x v="204"/>
    <x v="0"/>
    <x v="0"/>
    <n v="71"/>
    <n v="5"/>
    <n v="355"/>
    <s v="Generation date"/>
  </r>
  <r>
    <x v="16"/>
    <x v="3"/>
    <x v="0"/>
    <n v="321"/>
    <n v="16"/>
    <n v="5136"/>
    <s v="Generation date"/>
  </r>
  <r>
    <x v="297"/>
    <x v="1"/>
    <x v="1"/>
    <n v="75"/>
    <n v="11"/>
    <n v="825"/>
    <s v="Flash sale"/>
  </r>
  <r>
    <x v="177"/>
    <x v="2"/>
    <x v="1"/>
    <n v="143"/>
    <n v="7"/>
    <n v="1001"/>
    <s v="Generation date"/>
  </r>
  <r>
    <x v="252"/>
    <x v="2"/>
    <x v="1"/>
    <n v="137"/>
    <n v="7"/>
    <n v="959"/>
    <s v="Payday Push"/>
  </r>
  <r>
    <x v="298"/>
    <x v="0"/>
    <x v="1"/>
    <n v="348"/>
    <n v="5"/>
    <n v="1740"/>
    <s v="Due date push"/>
  </r>
  <r>
    <x v="299"/>
    <x v="3"/>
    <x v="0"/>
    <n v="312"/>
    <n v="16"/>
    <n v="4992"/>
    <s v="Generation date"/>
  </r>
  <r>
    <x v="73"/>
    <x v="0"/>
    <x v="0"/>
    <n v="156"/>
    <n v="5"/>
    <n v="780"/>
    <s v="Double Campaign"/>
  </r>
  <r>
    <x v="55"/>
    <x v="3"/>
    <x v="0"/>
    <n v="179"/>
    <n v="16"/>
    <n v="2864"/>
    <s v="Due date push"/>
  </r>
  <r>
    <x v="300"/>
    <x v="2"/>
    <x v="1"/>
    <n v="337"/>
    <n v="7"/>
    <n v="2359"/>
    <s v="Bday sale push"/>
  </r>
  <r>
    <x v="159"/>
    <x v="0"/>
    <x v="1"/>
    <n v="529"/>
    <n v="5"/>
    <n v="2645"/>
    <s v="Generation date"/>
  </r>
  <r>
    <x v="301"/>
    <x v="0"/>
    <x v="1"/>
    <n v="449"/>
    <n v="5"/>
    <n v="2245"/>
    <s v="Generation date"/>
  </r>
  <r>
    <x v="302"/>
    <x v="1"/>
    <x v="0"/>
    <n v="79"/>
    <n v="11"/>
    <n v="869"/>
    <s v="Flash sale"/>
  </r>
  <r>
    <x v="108"/>
    <x v="1"/>
    <x v="0"/>
    <n v="230"/>
    <n v="11"/>
    <n v="2530"/>
    <s v="Generation date"/>
  </r>
  <r>
    <x v="303"/>
    <x v="0"/>
    <x v="1"/>
    <n v="195"/>
    <n v="5"/>
    <n v="975"/>
    <s v="Due date push"/>
  </r>
  <r>
    <x v="2"/>
    <x v="3"/>
    <x v="0"/>
    <n v="294"/>
    <n v="16"/>
    <n v="4704"/>
    <s v="Generation date"/>
  </r>
  <r>
    <x v="169"/>
    <x v="1"/>
    <x v="0"/>
    <n v="91"/>
    <n v="11"/>
    <n v="1001"/>
    <s v="Due date push"/>
  </r>
  <r>
    <x v="130"/>
    <x v="1"/>
    <x v="0"/>
    <n v="307"/>
    <n v="11"/>
    <n v="3377"/>
    <s v="Generation date"/>
  </r>
  <r>
    <x v="105"/>
    <x v="1"/>
    <x v="0"/>
    <n v="110"/>
    <n v="11"/>
    <n v="1210"/>
    <s v="Due date push"/>
  </r>
  <r>
    <x v="52"/>
    <x v="1"/>
    <x v="0"/>
    <n v="273"/>
    <n v="11"/>
    <n v="3003"/>
    <s v="Generation date"/>
  </r>
  <r>
    <x v="67"/>
    <x v="2"/>
    <x v="1"/>
    <n v="429"/>
    <n v="7"/>
    <n v="3003"/>
    <s v="Due date push"/>
  </r>
  <r>
    <x v="199"/>
    <x v="0"/>
    <x v="0"/>
    <n v="130"/>
    <n v="5"/>
    <n v="650"/>
    <s v="Generation date"/>
  </r>
  <r>
    <x v="55"/>
    <x v="2"/>
    <x v="1"/>
    <n v="209"/>
    <n v="7"/>
    <n v="1463"/>
    <s v="Due date push"/>
  </r>
  <r>
    <x v="47"/>
    <x v="3"/>
    <x v="0"/>
    <n v="150"/>
    <n v="16"/>
    <n v="2400"/>
    <s v="Payday Push"/>
  </r>
  <r>
    <x v="304"/>
    <x v="3"/>
    <x v="0"/>
    <n v="213"/>
    <n v="16"/>
    <n v="3408"/>
    <s v="Normal days"/>
  </r>
  <r>
    <x v="305"/>
    <x v="0"/>
    <x v="0"/>
    <n v="168"/>
    <n v="5"/>
    <n v="840"/>
    <s v="RMD extra push"/>
  </r>
  <r>
    <x v="285"/>
    <x v="3"/>
    <x v="0"/>
    <n v="292"/>
    <n v="16"/>
    <n v="4672"/>
    <s v="Payday Push"/>
  </r>
  <r>
    <x v="284"/>
    <x v="1"/>
    <x v="1"/>
    <n v="224"/>
    <n v="11"/>
    <n v="2464"/>
    <s v="Bday sale push"/>
  </r>
  <r>
    <x v="23"/>
    <x v="3"/>
    <x v="0"/>
    <n v="353"/>
    <n v="16"/>
    <n v="5648"/>
    <s v="Mega shopping day"/>
  </r>
  <r>
    <x v="48"/>
    <x v="1"/>
    <x v="0"/>
    <n v="91"/>
    <n v="11"/>
    <n v="1001"/>
    <s v="Normal days"/>
  </r>
  <r>
    <x v="247"/>
    <x v="1"/>
    <x v="1"/>
    <n v="141"/>
    <n v="11"/>
    <n v="1551"/>
    <s v="Normal days"/>
  </r>
  <r>
    <x v="115"/>
    <x v="0"/>
    <x v="0"/>
    <n v="107"/>
    <n v="5"/>
    <n v="535"/>
    <s v="Payday Push"/>
  </r>
  <r>
    <x v="279"/>
    <x v="1"/>
    <x v="0"/>
    <n v="172"/>
    <n v="11"/>
    <n v="1892"/>
    <s v="Generation date"/>
  </r>
  <r>
    <x v="134"/>
    <x v="1"/>
    <x v="0"/>
    <n v="196"/>
    <n v="11"/>
    <n v="2156"/>
    <s v="Payday Push"/>
  </r>
  <r>
    <x v="219"/>
    <x v="1"/>
    <x v="0"/>
    <n v="97"/>
    <n v="11"/>
    <n v="1067"/>
    <s v="Normal days"/>
  </r>
  <r>
    <x v="98"/>
    <x v="3"/>
    <x v="0"/>
    <n v="120"/>
    <n v="16"/>
    <n v="1920"/>
    <s v="Normal days"/>
  </r>
  <r>
    <x v="233"/>
    <x v="1"/>
    <x v="1"/>
    <n v="263"/>
    <n v="11"/>
    <n v="2893"/>
    <s v="Normal days"/>
  </r>
  <r>
    <x v="204"/>
    <x v="2"/>
    <x v="1"/>
    <n v="144"/>
    <n v="7"/>
    <n v="1008"/>
    <s v="Generation date"/>
  </r>
  <r>
    <x v="306"/>
    <x v="2"/>
    <x v="1"/>
    <n v="229"/>
    <n v="7"/>
    <n v="1603"/>
    <s v="Generation date"/>
  </r>
  <r>
    <x v="257"/>
    <x v="1"/>
    <x v="1"/>
    <n v="200"/>
    <n v="11"/>
    <n v="2200"/>
    <s v="Generation date"/>
  </r>
  <r>
    <x v="172"/>
    <x v="1"/>
    <x v="0"/>
    <n v="246"/>
    <n v="11"/>
    <n v="2706"/>
    <s v="Due date push"/>
  </r>
  <r>
    <x v="307"/>
    <x v="0"/>
    <x v="0"/>
    <n v="151"/>
    <n v="5"/>
    <n v="755"/>
    <s v="Payday Push"/>
  </r>
  <r>
    <x v="213"/>
    <x v="0"/>
    <x v="1"/>
    <n v="112"/>
    <n v="5"/>
    <n v="560"/>
    <s v="Generation date"/>
  </r>
  <r>
    <x v="100"/>
    <x v="2"/>
    <x v="1"/>
    <n v="250"/>
    <n v="7"/>
    <n v="1750"/>
    <s v="Generation date"/>
  </r>
  <r>
    <x v="120"/>
    <x v="1"/>
    <x v="1"/>
    <n v="193"/>
    <n v="11"/>
    <n v="2123"/>
    <s v="Generation date"/>
  </r>
  <r>
    <x v="255"/>
    <x v="1"/>
    <x v="0"/>
    <n v="279"/>
    <n v="11"/>
    <n v="3069"/>
    <s v="Normal days"/>
  </r>
  <r>
    <x v="308"/>
    <x v="2"/>
    <x v="1"/>
    <n v="245"/>
    <n v="7"/>
    <n v="1715"/>
    <s v="Category push"/>
  </r>
  <r>
    <x v="256"/>
    <x v="2"/>
    <x v="1"/>
    <n v="239"/>
    <n v="7"/>
    <n v="1673"/>
    <s v="Normal days"/>
  </r>
  <r>
    <x v="109"/>
    <x v="3"/>
    <x v="0"/>
    <n v="298"/>
    <n v="16"/>
    <n v="4768"/>
    <s v="Generation date"/>
  </r>
  <r>
    <x v="309"/>
    <x v="1"/>
    <x v="1"/>
    <n v="165"/>
    <n v="11"/>
    <n v="1815"/>
    <s v="Generation date"/>
  </r>
  <r>
    <x v="73"/>
    <x v="1"/>
    <x v="1"/>
    <n v="149"/>
    <n v="11"/>
    <n v="1639"/>
    <s v="Double Campaign"/>
  </r>
  <r>
    <x v="261"/>
    <x v="1"/>
    <x v="1"/>
    <n v="305"/>
    <n v="11"/>
    <n v="3355"/>
    <s v="Due date push"/>
  </r>
  <r>
    <x v="62"/>
    <x v="1"/>
    <x v="0"/>
    <n v="148"/>
    <n v="11"/>
    <n v="1628"/>
    <s v="Generation date"/>
  </r>
  <r>
    <x v="13"/>
    <x v="1"/>
    <x v="1"/>
    <n v="70"/>
    <n v="11"/>
    <n v="770"/>
    <s v="Generation date"/>
  </r>
  <r>
    <x v="104"/>
    <x v="0"/>
    <x v="0"/>
    <n v="323"/>
    <n v="5"/>
    <n v="1615"/>
    <s v="Generation date"/>
  </r>
  <r>
    <x v="82"/>
    <x v="2"/>
    <x v="1"/>
    <n v="121"/>
    <n v="7"/>
    <n v="847"/>
    <s v="Flash sale"/>
  </r>
  <r>
    <x v="234"/>
    <x v="3"/>
    <x v="0"/>
    <n v="331"/>
    <n v="16"/>
    <n v="5296"/>
    <s v="Double Campaign"/>
  </r>
  <r>
    <x v="110"/>
    <x v="1"/>
    <x v="1"/>
    <n v="55"/>
    <n v="11"/>
    <n v="605"/>
    <s v="Generation date"/>
  </r>
  <r>
    <x v="286"/>
    <x v="0"/>
    <x v="0"/>
    <n v="115"/>
    <n v="5"/>
    <n v="575"/>
    <s v="Generation date"/>
  </r>
  <r>
    <x v="84"/>
    <x v="0"/>
    <x v="1"/>
    <n v="172"/>
    <n v="5"/>
    <n v="860"/>
    <s v="Generation date"/>
  </r>
  <r>
    <x v="310"/>
    <x v="0"/>
    <x v="1"/>
    <n v="425"/>
    <n v="5"/>
    <n v="2125"/>
    <s v="Due date push"/>
  </r>
  <r>
    <x v="269"/>
    <x v="0"/>
    <x v="1"/>
    <n v="480"/>
    <n v="5"/>
    <n v="2400"/>
    <s v="Mega shopping day"/>
  </r>
  <r>
    <x v="191"/>
    <x v="0"/>
    <x v="1"/>
    <n v="256"/>
    <n v="5"/>
    <n v="1280"/>
    <s v="Payday Push"/>
  </r>
  <r>
    <x v="294"/>
    <x v="2"/>
    <x v="1"/>
    <n v="129"/>
    <n v="7"/>
    <n v="903"/>
    <s v="Generation date"/>
  </r>
  <r>
    <x v="277"/>
    <x v="1"/>
    <x v="1"/>
    <n v="118"/>
    <n v="11"/>
    <n v="1298"/>
    <s v="Normal days"/>
  </r>
  <r>
    <x v="219"/>
    <x v="1"/>
    <x v="1"/>
    <n v="112"/>
    <n v="11"/>
    <n v="1232"/>
    <s v="Normal days"/>
  </r>
  <r>
    <x v="182"/>
    <x v="1"/>
    <x v="0"/>
    <n v="278"/>
    <n v="11"/>
    <n v="3058"/>
    <s v="Generation date"/>
  </r>
  <r>
    <x v="311"/>
    <x v="1"/>
    <x v="1"/>
    <n v="259"/>
    <n v="11"/>
    <n v="2849"/>
    <s v="Bday sale push"/>
  </r>
  <r>
    <x v="179"/>
    <x v="0"/>
    <x v="1"/>
    <n v="485"/>
    <n v="5"/>
    <n v="2425"/>
    <s v="Due date push"/>
  </r>
  <r>
    <x v="165"/>
    <x v="3"/>
    <x v="0"/>
    <n v="125"/>
    <n v="16"/>
    <n v="2000"/>
    <s v="Double Campaign"/>
  </r>
  <r>
    <x v="266"/>
    <x v="1"/>
    <x v="0"/>
    <n v="254"/>
    <n v="11"/>
    <n v="2794"/>
    <s v="Mega shopping day"/>
  </r>
  <r>
    <x v="54"/>
    <x v="1"/>
    <x v="0"/>
    <n v="168"/>
    <n v="11"/>
    <n v="1848"/>
    <s v="Normal days"/>
  </r>
  <r>
    <x v="45"/>
    <x v="0"/>
    <x v="1"/>
    <n v="208"/>
    <n v="5"/>
    <n v="1040"/>
    <s v="Flash sale"/>
  </r>
  <r>
    <x v="21"/>
    <x v="0"/>
    <x v="1"/>
    <n v="113"/>
    <n v="5"/>
    <n v="565"/>
    <s v="Payday Push"/>
  </r>
  <r>
    <x v="137"/>
    <x v="0"/>
    <x v="0"/>
    <n v="78"/>
    <n v="5"/>
    <n v="390"/>
    <s v="Normal days"/>
  </r>
  <r>
    <x v="290"/>
    <x v="1"/>
    <x v="1"/>
    <n v="99"/>
    <n v="11"/>
    <n v="1089"/>
    <s v="Normal days"/>
  </r>
  <r>
    <x v="49"/>
    <x v="1"/>
    <x v="0"/>
    <n v="165"/>
    <n v="11"/>
    <n v="1815"/>
    <s v="Generation date"/>
  </r>
  <r>
    <x v="118"/>
    <x v="0"/>
    <x v="1"/>
    <n v="546"/>
    <n v="5"/>
    <n v="2730"/>
    <s v="Generation date"/>
  </r>
  <r>
    <x v="312"/>
    <x v="0"/>
    <x v="0"/>
    <n v="97"/>
    <n v="5"/>
    <n v="485"/>
    <s v="Normal days"/>
  </r>
  <r>
    <x v="179"/>
    <x v="1"/>
    <x v="1"/>
    <n v="206"/>
    <n v="11"/>
    <n v="2266"/>
    <s v="Due date push"/>
  </r>
  <r>
    <x v="313"/>
    <x v="0"/>
    <x v="0"/>
    <n v="101"/>
    <n v="5"/>
    <n v="505"/>
    <s v="Flash sale"/>
  </r>
  <r>
    <x v="314"/>
    <x v="2"/>
    <x v="1"/>
    <n v="298"/>
    <n v="7"/>
    <n v="2086"/>
    <s v="Flash sale"/>
  </r>
  <r>
    <x v="114"/>
    <x v="1"/>
    <x v="1"/>
    <n v="146"/>
    <n v="11"/>
    <n v="1606"/>
    <s v="Generation date"/>
  </r>
  <r>
    <x v="73"/>
    <x v="1"/>
    <x v="0"/>
    <n v="143"/>
    <n v="11"/>
    <n v="1573"/>
    <s v="Double Campaign"/>
  </r>
  <r>
    <x v="268"/>
    <x v="0"/>
    <x v="0"/>
    <n v="306"/>
    <n v="5"/>
    <n v="1530"/>
    <s v="Normal days"/>
  </r>
  <r>
    <x v="315"/>
    <x v="0"/>
    <x v="1"/>
    <n v="237"/>
    <n v="5"/>
    <n v="1185"/>
    <s v="Normal days"/>
  </r>
  <r>
    <x v="150"/>
    <x v="0"/>
    <x v="1"/>
    <n v="197"/>
    <n v="5"/>
    <n v="985"/>
    <s v="Normal days"/>
  </r>
  <r>
    <x v="275"/>
    <x v="3"/>
    <x v="0"/>
    <n v="119"/>
    <n v="16"/>
    <n v="1904"/>
    <s v="Due date push"/>
  </r>
  <r>
    <x v="316"/>
    <x v="2"/>
    <x v="1"/>
    <n v="339"/>
    <n v="7"/>
    <n v="2373"/>
    <s v="Normal days"/>
  </r>
  <r>
    <x v="317"/>
    <x v="1"/>
    <x v="0"/>
    <n v="226"/>
    <n v="11"/>
    <n v="2486"/>
    <s v="Flash sale"/>
  </r>
  <r>
    <x v="266"/>
    <x v="0"/>
    <x v="1"/>
    <n v="566"/>
    <n v="5"/>
    <n v="2830"/>
    <s v="Mega shopping day"/>
  </r>
  <r>
    <x v="151"/>
    <x v="0"/>
    <x v="0"/>
    <n v="276"/>
    <n v="5"/>
    <n v="1380"/>
    <s v="Normal days"/>
  </r>
  <r>
    <x v="318"/>
    <x v="1"/>
    <x v="1"/>
    <n v="167"/>
    <n v="11"/>
    <n v="1837"/>
    <s v="Flash sale"/>
  </r>
  <r>
    <x v="319"/>
    <x v="1"/>
    <x v="1"/>
    <n v="89"/>
    <n v="11"/>
    <n v="979"/>
    <s v="Normal days"/>
  </r>
  <r>
    <x v="320"/>
    <x v="3"/>
    <x v="0"/>
    <n v="146"/>
    <n v="16"/>
    <n v="2336"/>
    <s v="Generation date"/>
  </r>
  <r>
    <x v="23"/>
    <x v="1"/>
    <x v="0"/>
    <n v="275"/>
    <n v="11"/>
    <n v="3025"/>
    <s v="Mega shopping day"/>
  </r>
  <r>
    <x v="309"/>
    <x v="0"/>
    <x v="1"/>
    <n v="300"/>
    <n v="5"/>
    <n v="1500"/>
    <s v="Generation date"/>
  </r>
  <r>
    <x v="74"/>
    <x v="2"/>
    <x v="1"/>
    <n v="284"/>
    <n v="7"/>
    <n v="1988"/>
    <s v="Generation date"/>
  </r>
  <r>
    <x v="89"/>
    <x v="2"/>
    <x v="1"/>
    <n v="107"/>
    <n v="7"/>
    <n v="749"/>
    <s v="Due date push"/>
  </r>
  <r>
    <x v="130"/>
    <x v="0"/>
    <x v="1"/>
    <n v="545"/>
    <n v="5"/>
    <n v="2725"/>
    <s v="Generation date"/>
  </r>
  <r>
    <x v="188"/>
    <x v="3"/>
    <x v="0"/>
    <n v="212"/>
    <n v="16"/>
    <n v="3392"/>
    <s v="Normal days"/>
  </r>
  <r>
    <x v="52"/>
    <x v="0"/>
    <x v="0"/>
    <n v="316"/>
    <n v="5"/>
    <n v="1580"/>
    <s v="Generation date"/>
  </r>
  <r>
    <x v="113"/>
    <x v="1"/>
    <x v="0"/>
    <n v="241"/>
    <n v="11"/>
    <n v="2651"/>
    <s v="Generation date"/>
  </r>
  <r>
    <x v="150"/>
    <x v="1"/>
    <x v="0"/>
    <n v="99"/>
    <n v="11"/>
    <n v="1089"/>
    <s v="Normal days"/>
  </r>
  <r>
    <x v="262"/>
    <x v="3"/>
    <x v="0"/>
    <n v="191"/>
    <n v="16"/>
    <n v="3056"/>
    <s v="Payday Push"/>
  </r>
  <r>
    <x v="264"/>
    <x v="3"/>
    <x v="0"/>
    <n v="87"/>
    <n v="16"/>
    <n v="1392"/>
    <s v="Normal days"/>
  </r>
  <r>
    <x v="321"/>
    <x v="1"/>
    <x v="1"/>
    <n v="249"/>
    <n v="11"/>
    <n v="2739"/>
    <s v="Double Campaign"/>
  </r>
  <r>
    <x v="322"/>
    <x v="1"/>
    <x v="1"/>
    <n v="129"/>
    <n v="11"/>
    <n v="1419"/>
    <s v="Generation date"/>
  </r>
  <r>
    <x v="36"/>
    <x v="3"/>
    <x v="0"/>
    <n v="148"/>
    <n v="16"/>
    <n v="2368"/>
    <s v="Normal days"/>
  </r>
  <r>
    <x v="144"/>
    <x v="0"/>
    <x v="1"/>
    <n v="290"/>
    <n v="5"/>
    <n v="1450"/>
    <s v="Generation date"/>
  </r>
  <r>
    <x v="221"/>
    <x v="0"/>
    <x v="1"/>
    <n v="181"/>
    <n v="5"/>
    <n v="905"/>
    <s v="Generation date"/>
  </r>
  <r>
    <x v="323"/>
    <x v="1"/>
    <x v="0"/>
    <n v="241"/>
    <n v="11"/>
    <n v="2651"/>
    <s v="Bday sale push"/>
  </r>
  <r>
    <x v="217"/>
    <x v="0"/>
    <x v="0"/>
    <n v="96"/>
    <n v="5"/>
    <n v="480"/>
    <s v="Payday Push"/>
  </r>
  <r>
    <x v="315"/>
    <x v="1"/>
    <x v="1"/>
    <n v="90"/>
    <n v="11"/>
    <n v="990"/>
    <s v="Normal days"/>
  </r>
  <r>
    <x v="324"/>
    <x v="0"/>
    <x v="0"/>
    <n v="104"/>
    <n v="5"/>
    <n v="520"/>
    <s v="Payday Push"/>
  </r>
  <r>
    <x v="293"/>
    <x v="1"/>
    <x v="1"/>
    <n v="94"/>
    <n v="11"/>
    <n v="1034"/>
    <s v="Due date push"/>
  </r>
  <r>
    <x v="325"/>
    <x v="0"/>
    <x v="1"/>
    <n v="457"/>
    <n v="5"/>
    <n v="2285"/>
    <s v="Normal days"/>
  </r>
  <r>
    <x v="217"/>
    <x v="3"/>
    <x v="0"/>
    <n v="98"/>
    <n v="16"/>
    <n v="1568"/>
    <s v="Payday Push"/>
  </r>
  <r>
    <x v="197"/>
    <x v="1"/>
    <x v="0"/>
    <n v="172"/>
    <n v="11"/>
    <n v="1892"/>
    <s v="Due date push"/>
  </r>
  <r>
    <x v="261"/>
    <x v="0"/>
    <x v="1"/>
    <n v="559"/>
    <n v="5"/>
    <n v="2795"/>
    <s v="Due date push"/>
  </r>
  <r>
    <x v="153"/>
    <x v="2"/>
    <x v="1"/>
    <n v="168"/>
    <n v="7"/>
    <n v="1176"/>
    <s v="Payday Push"/>
  </r>
  <r>
    <x v="326"/>
    <x v="0"/>
    <x v="1"/>
    <n v="187"/>
    <n v="5"/>
    <n v="935"/>
    <s v="Normal days"/>
  </r>
  <r>
    <x v="301"/>
    <x v="1"/>
    <x v="0"/>
    <n v="204"/>
    <n v="11"/>
    <n v="2244"/>
    <s v="Generation date"/>
  </r>
  <r>
    <x v="312"/>
    <x v="2"/>
    <x v="1"/>
    <n v="138"/>
    <n v="7"/>
    <n v="966"/>
    <s v="Normal days"/>
  </r>
  <r>
    <x v="218"/>
    <x v="3"/>
    <x v="0"/>
    <n v="191"/>
    <n v="16"/>
    <n v="3056"/>
    <s v="Flash sale"/>
  </r>
  <r>
    <x v="35"/>
    <x v="2"/>
    <x v="1"/>
    <n v="321"/>
    <n v="7"/>
    <n v="2247"/>
    <s v="Generation date"/>
  </r>
  <r>
    <x v="327"/>
    <x v="2"/>
    <x v="1"/>
    <n v="167"/>
    <n v="7"/>
    <n v="1169"/>
    <s v="Generation date"/>
  </r>
  <r>
    <x v="328"/>
    <x v="0"/>
    <x v="0"/>
    <n v="149"/>
    <n v="5"/>
    <n v="745"/>
    <s v="Generation date"/>
  </r>
  <r>
    <x v="307"/>
    <x v="0"/>
    <x v="1"/>
    <n v="298"/>
    <n v="5"/>
    <n v="1490"/>
    <s v="Payday Push"/>
  </r>
  <r>
    <x v="289"/>
    <x v="1"/>
    <x v="1"/>
    <n v="171"/>
    <n v="11"/>
    <n v="1881"/>
    <s v="Flash sale"/>
  </r>
  <r>
    <x v="316"/>
    <x v="0"/>
    <x v="1"/>
    <n v="457"/>
    <n v="5"/>
    <n v="2285"/>
    <s v="Normal days"/>
  </r>
  <r>
    <x v="203"/>
    <x v="2"/>
    <x v="1"/>
    <n v="258"/>
    <n v="7"/>
    <n v="1806"/>
    <s v="Merdeka push"/>
  </r>
  <r>
    <x v="305"/>
    <x v="2"/>
    <x v="1"/>
    <n v="242"/>
    <n v="7"/>
    <n v="1694"/>
    <s v="RMD extra push"/>
  </r>
  <r>
    <x v="329"/>
    <x v="3"/>
    <x v="0"/>
    <n v="375"/>
    <n v="16"/>
    <n v="6000"/>
    <s v="Flash sale"/>
  </r>
  <r>
    <x v="96"/>
    <x v="3"/>
    <x v="0"/>
    <n v="339"/>
    <n v="16"/>
    <n v="5424"/>
    <s v="Payday Push"/>
  </r>
  <r>
    <x v="330"/>
    <x v="2"/>
    <x v="1"/>
    <n v="443"/>
    <n v="7"/>
    <n v="3101"/>
    <s v="Generation date"/>
  </r>
  <r>
    <x v="22"/>
    <x v="1"/>
    <x v="0"/>
    <n v="77"/>
    <n v="11"/>
    <n v="847"/>
    <s v="Flash sale"/>
  </r>
  <r>
    <x v="177"/>
    <x v="1"/>
    <x v="0"/>
    <n v="91"/>
    <n v="11"/>
    <n v="1001"/>
    <s v="Generation date"/>
  </r>
  <r>
    <x v="87"/>
    <x v="0"/>
    <x v="0"/>
    <n v="262"/>
    <n v="5"/>
    <n v="1310"/>
    <s v="Due date push"/>
  </r>
  <r>
    <x v="57"/>
    <x v="0"/>
    <x v="1"/>
    <n v="593"/>
    <n v="5"/>
    <n v="2965"/>
    <s v="Mega shopping day"/>
  </r>
  <r>
    <x v="275"/>
    <x v="1"/>
    <x v="1"/>
    <n v="65"/>
    <n v="11"/>
    <n v="715"/>
    <s v="Due date push"/>
  </r>
  <r>
    <x v="46"/>
    <x v="3"/>
    <x v="0"/>
    <n v="198"/>
    <n v="16"/>
    <n v="3168"/>
    <s v="Normal days"/>
  </r>
  <r>
    <x v="314"/>
    <x v="0"/>
    <x v="0"/>
    <n v="239"/>
    <n v="5"/>
    <n v="1195"/>
    <s v="Flash sale"/>
  </r>
  <r>
    <x v="331"/>
    <x v="3"/>
    <x v="0"/>
    <n v="213"/>
    <n v="16"/>
    <n v="3408"/>
    <s v="RMD extra push"/>
  </r>
  <r>
    <x v="77"/>
    <x v="2"/>
    <x v="1"/>
    <n v="347"/>
    <n v="7"/>
    <n v="2429"/>
    <s v="Due date push"/>
  </r>
  <r>
    <x v="171"/>
    <x v="2"/>
    <x v="1"/>
    <n v="248"/>
    <n v="7"/>
    <n v="1736"/>
    <s v="Payday Push"/>
  </r>
  <r>
    <x v="36"/>
    <x v="0"/>
    <x v="0"/>
    <n v="165"/>
    <n v="5"/>
    <n v="825"/>
    <s v="Normal days"/>
  </r>
  <r>
    <x v="324"/>
    <x v="3"/>
    <x v="0"/>
    <n v="78"/>
    <n v="16"/>
    <n v="1248"/>
    <s v="Payday Push"/>
  </r>
  <r>
    <x v="220"/>
    <x v="3"/>
    <x v="0"/>
    <n v="317"/>
    <n v="16"/>
    <n v="5072"/>
    <s v="Generation date"/>
  </r>
  <r>
    <x v="110"/>
    <x v="0"/>
    <x v="1"/>
    <n v="118"/>
    <n v="5"/>
    <n v="590"/>
    <s v="Generation date"/>
  </r>
  <r>
    <x v="286"/>
    <x v="1"/>
    <x v="0"/>
    <n v="99"/>
    <n v="11"/>
    <n v="1089"/>
    <s v="Generation date"/>
  </r>
  <r>
    <x v="332"/>
    <x v="0"/>
    <x v="1"/>
    <n v="271"/>
    <n v="5"/>
    <n v="1355"/>
    <s v="Flash sale"/>
  </r>
  <r>
    <x v="102"/>
    <x v="0"/>
    <x v="0"/>
    <n v="210"/>
    <n v="5"/>
    <n v="1050"/>
    <s v="Merdeka push"/>
  </r>
  <r>
    <x v="232"/>
    <x v="2"/>
    <x v="1"/>
    <n v="244"/>
    <n v="7"/>
    <n v="1708"/>
    <s v="Payday Push"/>
  </r>
  <r>
    <x v="41"/>
    <x v="0"/>
    <x v="0"/>
    <n v="186"/>
    <n v="5"/>
    <n v="930"/>
    <s v="Merdeka push"/>
  </r>
  <r>
    <x v="333"/>
    <x v="0"/>
    <x v="0"/>
    <n v="172"/>
    <n v="5"/>
    <n v="860"/>
    <s v="Category push"/>
  </r>
  <r>
    <x v="254"/>
    <x v="0"/>
    <x v="0"/>
    <n v="268"/>
    <n v="5"/>
    <n v="1340"/>
    <s v="Generation date"/>
  </r>
  <r>
    <x v="329"/>
    <x v="0"/>
    <x v="0"/>
    <n v="263"/>
    <n v="5"/>
    <n v="1315"/>
    <s v="Flash sale"/>
  </r>
  <r>
    <x v="28"/>
    <x v="1"/>
    <x v="0"/>
    <n v="244"/>
    <n v="11"/>
    <n v="2684"/>
    <s v="Generation date"/>
  </r>
  <r>
    <x v="304"/>
    <x v="0"/>
    <x v="1"/>
    <n v="305"/>
    <n v="5"/>
    <n v="1525"/>
    <s v="Normal days"/>
  </r>
  <r>
    <x v="98"/>
    <x v="2"/>
    <x v="1"/>
    <n v="118"/>
    <n v="7"/>
    <n v="826"/>
    <s v="Normal days"/>
  </r>
  <r>
    <x v="164"/>
    <x v="1"/>
    <x v="0"/>
    <n v="149"/>
    <n v="11"/>
    <n v="1639"/>
    <s v="Category push"/>
  </r>
  <r>
    <x v="284"/>
    <x v="0"/>
    <x v="1"/>
    <n v="413"/>
    <n v="5"/>
    <n v="2065"/>
    <s v="Bday sale push"/>
  </r>
  <r>
    <x v="306"/>
    <x v="3"/>
    <x v="0"/>
    <n v="202"/>
    <n v="16"/>
    <n v="3232"/>
    <s v="Generation date"/>
  </r>
  <r>
    <x v="208"/>
    <x v="2"/>
    <x v="1"/>
    <n v="206"/>
    <n v="7"/>
    <n v="1442"/>
    <s v="Generation date"/>
  </r>
  <r>
    <x v="183"/>
    <x v="1"/>
    <x v="1"/>
    <n v="242"/>
    <n v="11"/>
    <n v="2662"/>
    <s v="Mega shopping day"/>
  </r>
  <r>
    <x v="294"/>
    <x v="1"/>
    <x v="1"/>
    <n v="97"/>
    <n v="11"/>
    <n v="1067"/>
    <s v="Generation date"/>
  </r>
  <r>
    <x v="175"/>
    <x v="1"/>
    <x v="1"/>
    <n v="151"/>
    <n v="11"/>
    <n v="1661"/>
    <s v="Due date push"/>
  </r>
  <r>
    <x v="295"/>
    <x v="1"/>
    <x v="0"/>
    <n v="81"/>
    <n v="11"/>
    <n v="891"/>
    <s v="Normal days"/>
  </r>
  <r>
    <x v="319"/>
    <x v="2"/>
    <x v="1"/>
    <n v="145"/>
    <n v="7"/>
    <n v="1015"/>
    <s v="Normal days"/>
  </r>
  <r>
    <x v="172"/>
    <x v="0"/>
    <x v="1"/>
    <n v="476"/>
    <n v="5"/>
    <n v="2380"/>
    <s v="Due date push"/>
  </r>
  <r>
    <x v="334"/>
    <x v="1"/>
    <x v="1"/>
    <n v="74"/>
    <n v="11"/>
    <n v="814"/>
    <s v="Normal days"/>
  </r>
  <r>
    <x v="44"/>
    <x v="1"/>
    <x v="0"/>
    <n v="252"/>
    <n v="11"/>
    <n v="2772"/>
    <s v="Payday Push"/>
  </r>
  <r>
    <x v="40"/>
    <x v="1"/>
    <x v="1"/>
    <n v="297"/>
    <n v="11"/>
    <n v="3267"/>
    <s v="Payday Push"/>
  </r>
  <r>
    <x v="175"/>
    <x v="1"/>
    <x v="0"/>
    <n v="122"/>
    <n v="11"/>
    <n v="1342"/>
    <s v="Due date push"/>
  </r>
  <r>
    <x v="304"/>
    <x v="1"/>
    <x v="1"/>
    <n v="159"/>
    <n v="11"/>
    <n v="1749"/>
    <s v="Normal days"/>
  </r>
  <r>
    <x v="335"/>
    <x v="0"/>
    <x v="0"/>
    <n v="103"/>
    <n v="5"/>
    <n v="515"/>
    <s v="Normal days"/>
  </r>
  <r>
    <x v="107"/>
    <x v="2"/>
    <x v="1"/>
    <n v="216"/>
    <n v="7"/>
    <n v="1512"/>
    <s v="Generation date"/>
  </r>
  <r>
    <x v="333"/>
    <x v="1"/>
    <x v="1"/>
    <n v="158"/>
    <n v="11"/>
    <n v="1738"/>
    <s v="Category push"/>
  </r>
  <r>
    <x v="298"/>
    <x v="1"/>
    <x v="0"/>
    <n v="184"/>
    <n v="11"/>
    <n v="2024"/>
    <s v="Due date push"/>
  </r>
  <r>
    <x v="234"/>
    <x v="2"/>
    <x v="1"/>
    <n v="328"/>
    <n v="7"/>
    <n v="2296"/>
    <s v="Double Campaign"/>
  </r>
  <r>
    <x v="244"/>
    <x v="2"/>
    <x v="1"/>
    <n v="102"/>
    <n v="7"/>
    <n v="714"/>
    <s v="Due date push"/>
  </r>
  <r>
    <x v="187"/>
    <x v="3"/>
    <x v="0"/>
    <n v="287"/>
    <n v="16"/>
    <n v="4592"/>
    <s v="Bday sale push"/>
  </r>
  <r>
    <x v="42"/>
    <x v="1"/>
    <x v="0"/>
    <n v="151"/>
    <n v="11"/>
    <n v="1661"/>
    <s v="Payday Push"/>
  </r>
  <r>
    <x v="217"/>
    <x v="2"/>
    <x v="1"/>
    <n v="119"/>
    <n v="7"/>
    <n v="833"/>
    <s v="Payday Push"/>
  </r>
  <r>
    <x v="92"/>
    <x v="3"/>
    <x v="0"/>
    <n v="203"/>
    <n v="16"/>
    <n v="3248"/>
    <s v="Category push"/>
  </r>
  <r>
    <x v="97"/>
    <x v="0"/>
    <x v="0"/>
    <n v="185"/>
    <n v="5"/>
    <n v="925"/>
    <s v="Normal days"/>
  </r>
  <r>
    <x v="191"/>
    <x v="1"/>
    <x v="1"/>
    <n v="131"/>
    <n v="11"/>
    <n v="1441"/>
    <s v="Payday Push"/>
  </r>
  <r>
    <x v="144"/>
    <x v="2"/>
    <x v="1"/>
    <n v="207"/>
    <n v="7"/>
    <n v="1449"/>
    <s v="Generation date"/>
  </r>
  <r>
    <x v="240"/>
    <x v="3"/>
    <x v="0"/>
    <n v="345"/>
    <n v="16"/>
    <n v="5520"/>
    <s v="Normal days"/>
  </r>
  <r>
    <x v="173"/>
    <x v="2"/>
    <x v="1"/>
    <n v="248"/>
    <n v="7"/>
    <n v="1736"/>
    <s v="Payday Push"/>
  </r>
  <r>
    <x v="125"/>
    <x v="3"/>
    <x v="0"/>
    <n v="99"/>
    <n v="16"/>
    <n v="1584"/>
    <s v="Normal days"/>
  </r>
  <r>
    <x v="125"/>
    <x v="2"/>
    <x v="1"/>
    <n v="85"/>
    <n v="7"/>
    <n v="595"/>
    <s v="Normal days"/>
  </r>
  <r>
    <x v="18"/>
    <x v="3"/>
    <x v="0"/>
    <n v="212"/>
    <n v="16"/>
    <n v="3392"/>
    <s v="Normal days"/>
  </r>
  <r>
    <x v="239"/>
    <x v="0"/>
    <x v="0"/>
    <n v="232"/>
    <n v="5"/>
    <n v="1160"/>
    <s v="Generation date"/>
  </r>
  <r>
    <x v="122"/>
    <x v="0"/>
    <x v="0"/>
    <n v="139"/>
    <n v="5"/>
    <n v="695"/>
    <s v="Payday Push"/>
  </r>
  <r>
    <x v="336"/>
    <x v="1"/>
    <x v="1"/>
    <n v="250"/>
    <n v="11"/>
    <n v="2750"/>
    <s v="Payday Push"/>
  </r>
  <r>
    <x v="307"/>
    <x v="1"/>
    <x v="0"/>
    <n v="139"/>
    <n v="11"/>
    <n v="1529"/>
    <s v="Payday Push"/>
  </r>
  <r>
    <x v="79"/>
    <x v="0"/>
    <x v="1"/>
    <n v="314"/>
    <n v="5"/>
    <n v="1570"/>
    <s v="Generation date"/>
  </r>
  <r>
    <x v="25"/>
    <x v="2"/>
    <x v="1"/>
    <n v="149"/>
    <n v="7"/>
    <n v="1043"/>
    <s v="Flash sale"/>
  </r>
  <r>
    <x v="283"/>
    <x v="3"/>
    <x v="0"/>
    <n v="99"/>
    <n v="16"/>
    <n v="1584"/>
    <s v="Due date push"/>
  </r>
  <r>
    <x v="314"/>
    <x v="3"/>
    <x v="0"/>
    <n v="292"/>
    <n v="16"/>
    <n v="4672"/>
    <s v="Flash sale"/>
  </r>
  <r>
    <x v="112"/>
    <x v="0"/>
    <x v="0"/>
    <n v="154"/>
    <n v="5"/>
    <n v="770"/>
    <s v="Generation date"/>
  </r>
  <r>
    <x v="149"/>
    <x v="1"/>
    <x v="1"/>
    <n v="165"/>
    <n v="11"/>
    <n v="1815"/>
    <s v="Normal days"/>
  </r>
  <r>
    <x v="187"/>
    <x v="1"/>
    <x v="1"/>
    <n v="230"/>
    <n v="11"/>
    <n v="2530"/>
    <s v="Bday sale push"/>
  </r>
  <r>
    <x v="337"/>
    <x v="0"/>
    <x v="0"/>
    <n v="91"/>
    <n v="5"/>
    <n v="455"/>
    <s v="Normal days"/>
  </r>
  <r>
    <x v="207"/>
    <x v="3"/>
    <x v="0"/>
    <n v="390"/>
    <n v="16"/>
    <n v="6240"/>
    <s v="Generation date"/>
  </r>
  <r>
    <x v="328"/>
    <x v="1"/>
    <x v="0"/>
    <n v="156"/>
    <n v="11"/>
    <n v="1716"/>
    <s v="Generation date"/>
  </r>
  <r>
    <x v="302"/>
    <x v="3"/>
    <x v="0"/>
    <n v="114"/>
    <n v="16"/>
    <n v="1824"/>
    <s v="Flash sale"/>
  </r>
  <r>
    <x v="299"/>
    <x v="1"/>
    <x v="0"/>
    <n v="210"/>
    <n v="11"/>
    <n v="2310"/>
    <s v="Generation date"/>
  </r>
  <r>
    <x v="156"/>
    <x v="3"/>
    <x v="0"/>
    <n v="84"/>
    <n v="16"/>
    <n v="1344"/>
    <s v="Generation date"/>
  </r>
  <r>
    <x v="338"/>
    <x v="1"/>
    <x v="1"/>
    <n v="191"/>
    <n v="11"/>
    <n v="2101"/>
    <s v="Due date push"/>
  </r>
  <r>
    <x v="84"/>
    <x v="0"/>
    <x v="0"/>
    <n v="74"/>
    <n v="5"/>
    <n v="370"/>
    <s v="Generation date"/>
  </r>
  <r>
    <x v="181"/>
    <x v="3"/>
    <x v="0"/>
    <n v="86"/>
    <n v="16"/>
    <n v="1376"/>
    <s v="Normal days"/>
  </r>
  <r>
    <x v="238"/>
    <x v="0"/>
    <x v="0"/>
    <n v="238"/>
    <n v="5"/>
    <n v="1190"/>
    <s v="Due date push"/>
  </r>
  <r>
    <x v="339"/>
    <x v="3"/>
    <x v="0"/>
    <n v="219"/>
    <n v="16"/>
    <n v="3504"/>
    <s v="Double Campaign"/>
  </r>
  <r>
    <x v="113"/>
    <x v="0"/>
    <x v="0"/>
    <n v="281"/>
    <n v="5"/>
    <n v="1405"/>
    <s v="Generation date"/>
  </r>
  <r>
    <x v="156"/>
    <x v="0"/>
    <x v="1"/>
    <n v="115"/>
    <n v="5"/>
    <n v="575"/>
    <s v="Generation date"/>
  </r>
  <r>
    <x v="340"/>
    <x v="0"/>
    <x v="1"/>
    <n v="558"/>
    <n v="5"/>
    <n v="2790"/>
    <s v="Generation date"/>
  </r>
  <r>
    <x v="341"/>
    <x v="0"/>
    <x v="1"/>
    <n v="174"/>
    <n v="5"/>
    <n v="870"/>
    <s v="Normal days"/>
  </r>
  <r>
    <x v="32"/>
    <x v="0"/>
    <x v="0"/>
    <n v="323"/>
    <n v="5"/>
    <n v="1615"/>
    <s v="Generation date"/>
  </r>
  <r>
    <x v="327"/>
    <x v="0"/>
    <x v="1"/>
    <n v="160"/>
    <n v="5"/>
    <n v="800"/>
    <s v="Generation date"/>
  </r>
  <r>
    <x v="308"/>
    <x v="1"/>
    <x v="1"/>
    <n v="139"/>
    <n v="11"/>
    <n v="1529"/>
    <s v="Category push"/>
  </r>
  <r>
    <x v="0"/>
    <x v="3"/>
    <x v="0"/>
    <n v="211"/>
    <n v="16"/>
    <n v="3376"/>
    <s v="Normal days"/>
  </r>
  <r>
    <x v="169"/>
    <x v="1"/>
    <x v="1"/>
    <n v="91"/>
    <n v="11"/>
    <n v="1001"/>
    <s v="Due date push"/>
  </r>
  <r>
    <x v="264"/>
    <x v="0"/>
    <x v="1"/>
    <n v="129"/>
    <n v="5"/>
    <n v="645"/>
    <s v="Normal days"/>
  </r>
  <r>
    <x v="227"/>
    <x v="0"/>
    <x v="0"/>
    <n v="123"/>
    <n v="5"/>
    <n v="615"/>
    <s v="Generation date"/>
  </r>
  <r>
    <x v="279"/>
    <x v="0"/>
    <x v="1"/>
    <n v="300"/>
    <n v="5"/>
    <n v="1500"/>
    <s v="Generation date"/>
  </r>
  <r>
    <x v="324"/>
    <x v="2"/>
    <x v="1"/>
    <n v="88"/>
    <n v="7"/>
    <n v="616"/>
    <s v="Payday Push"/>
  </r>
  <r>
    <x v="176"/>
    <x v="1"/>
    <x v="0"/>
    <n v="168"/>
    <n v="11"/>
    <n v="1848"/>
    <s v="Generation date"/>
  </r>
  <r>
    <x v="174"/>
    <x v="1"/>
    <x v="0"/>
    <n v="317"/>
    <n v="11"/>
    <n v="3487"/>
    <s v="Mega shopping day"/>
  </r>
  <r>
    <x v="199"/>
    <x v="3"/>
    <x v="0"/>
    <n v="115"/>
    <n v="16"/>
    <n v="1840"/>
    <s v="Generation date"/>
  </r>
  <r>
    <x v="111"/>
    <x v="0"/>
    <x v="0"/>
    <n v="55"/>
    <n v="5"/>
    <n v="275"/>
    <s v="Normal days"/>
  </r>
  <r>
    <x v="312"/>
    <x v="1"/>
    <x v="0"/>
    <n v="66"/>
    <n v="11"/>
    <n v="726"/>
    <s v="Normal days"/>
  </r>
  <r>
    <x v="101"/>
    <x v="1"/>
    <x v="0"/>
    <n v="282"/>
    <n v="11"/>
    <n v="3102"/>
    <s v="Mega shopping day"/>
  </r>
  <r>
    <x v="109"/>
    <x v="1"/>
    <x v="1"/>
    <n v="229"/>
    <n v="11"/>
    <n v="2519"/>
    <s v="Generation date"/>
  </r>
  <r>
    <x v="189"/>
    <x v="0"/>
    <x v="1"/>
    <n v="165"/>
    <n v="5"/>
    <n v="825"/>
    <s v="Normal days"/>
  </r>
  <r>
    <x v="342"/>
    <x v="3"/>
    <x v="0"/>
    <n v="226"/>
    <n v="16"/>
    <n v="3616"/>
    <s v="Payday Push"/>
  </r>
  <r>
    <x v="140"/>
    <x v="0"/>
    <x v="1"/>
    <n v="212"/>
    <n v="5"/>
    <n v="1060"/>
    <s v="Normal days"/>
  </r>
  <r>
    <x v="268"/>
    <x v="3"/>
    <x v="0"/>
    <n v="397"/>
    <n v="16"/>
    <n v="6352"/>
    <s v="Normal days"/>
  </r>
  <r>
    <x v="61"/>
    <x v="1"/>
    <x v="0"/>
    <n v="92"/>
    <n v="11"/>
    <n v="1012"/>
    <s v="Normal days"/>
  </r>
  <r>
    <x v="302"/>
    <x v="1"/>
    <x v="1"/>
    <n v="74"/>
    <n v="11"/>
    <n v="814"/>
    <s v="Flash sale"/>
  </r>
  <r>
    <x v="295"/>
    <x v="0"/>
    <x v="1"/>
    <n v="215"/>
    <n v="5"/>
    <n v="1075"/>
    <s v="Normal days"/>
  </r>
  <r>
    <x v="194"/>
    <x v="1"/>
    <x v="1"/>
    <n v="108"/>
    <n v="11"/>
    <n v="1188"/>
    <s v="Flash sale"/>
  </r>
  <r>
    <x v="302"/>
    <x v="2"/>
    <x v="1"/>
    <n v="98"/>
    <n v="7"/>
    <n v="686"/>
    <s v="Flash sale"/>
  </r>
  <r>
    <x v="280"/>
    <x v="0"/>
    <x v="1"/>
    <n v="293"/>
    <n v="5"/>
    <n v="1465"/>
    <s v="Generation date"/>
  </r>
  <r>
    <x v="130"/>
    <x v="0"/>
    <x v="0"/>
    <n v="330"/>
    <n v="5"/>
    <n v="1650"/>
    <s v="Generation date"/>
  </r>
  <r>
    <x v="36"/>
    <x v="1"/>
    <x v="0"/>
    <n v="125"/>
    <n v="11"/>
    <n v="1375"/>
    <s v="Normal days"/>
  </r>
  <r>
    <x v="20"/>
    <x v="1"/>
    <x v="0"/>
    <n v="229"/>
    <n v="11"/>
    <n v="2519"/>
    <s v="Flash sale"/>
  </r>
  <r>
    <x v="133"/>
    <x v="1"/>
    <x v="1"/>
    <n v="100"/>
    <n v="11"/>
    <n v="1100"/>
    <s v="Generation date"/>
  </r>
  <r>
    <x v="204"/>
    <x v="0"/>
    <x v="1"/>
    <n v="144"/>
    <n v="5"/>
    <n v="720"/>
    <s v="Generation date"/>
  </r>
  <r>
    <x v="68"/>
    <x v="0"/>
    <x v="0"/>
    <n v="319"/>
    <n v="5"/>
    <n v="1595"/>
    <s v="Normal days"/>
  </r>
  <r>
    <x v="94"/>
    <x v="1"/>
    <x v="0"/>
    <n v="166"/>
    <n v="11"/>
    <n v="1826"/>
    <s v="Merdeka push"/>
  </r>
  <r>
    <x v="52"/>
    <x v="0"/>
    <x v="1"/>
    <n v="520"/>
    <n v="5"/>
    <n v="2600"/>
    <s v="Generation date"/>
  </r>
  <r>
    <x v="183"/>
    <x v="0"/>
    <x v="1"/>
    <n v="452"/>
    <n v="5"/>
    <n v="2260"/>
    <s v="Mega shopping day"/>
  </r>
  <r>
    <x v="23"/>
    <x v="2"/>
    <x v="1"/>
    <n v="428"/>
    <n v="7"/>
    <n v="2996"/>
    <s v="Mega shopping day"/>
  </r>
  <r>
    <x v="34"/>
    <x v="2"/>
    <x v="1"/>
    <n v="248"/>
    <n v="7"/>
    <n v="1736"/>
    <s v="Normal days"/>
  </r>
  <r>
    <x v="96"/>
    <x v="1"/>
    <x v="0"/>
    <n v="245"/>
    <n v="11"/>
    <n v="2695"/>
    <s v="Payday Push"/>
  </r>
  <r>
    <x v="85"/>
    <x v="3"/>
    <x v="0"/>
    <n v="103"/>
    <n v="16"/>
    <n v="1648"/>
    <s v="Normal days"/>
  </r>
  <r>
    <x v="34"/>
    <x v="3"/>
    <x v="0"/>
    <n v="190"/>
    <n v="16"/>
    <n v="3040"/>
    <s v="Normal days"/>
  </r>
  <r>
    <x v="267"/>
    <x v="3"/>
    <x v="0"/>
    <n v="288"/>
    <n v="16"/>
    <n v="4608"/>
    <s v="Bday sale push"/>
  </r>
  <r>
    <x v="343"/>
    <x v="1"/>
    <x v="1"/>
    <n v="95"/>
    <n v="11"/>
    <n v="1045"/>
    <s v="Flash sale"/>
  </r>
  <r>
    <x v="300"/>
    <x v="0"/>
    <x v="1"/>
    <n v="449"/>
    <n v="5"/>
    <n v="2245"/>
    <s v="Bday sale push"/>
  </r>
  <r>
    <x v="150"/>
    <x v="0"/>
    <x v="0"/>
    <n v="119"/>
    <n v="5"/>
    <n v="595"/>
    <s v="Normal days"/>
  </r>
  <r>
    <x v="77"/>
    <x v="1"/>
    <x v="0"/>
    <n v="212"/>
    <n v="11"/>
    <n v="2332"/>
    <s v="Due date push"/>
  </r>
  <r>
    <x v="344"/>
    <x v="3"/>
    <x v="0"/>
    <n v="128"/>
    <n v="16"/>
    <n v="2048"/>
    <s v="Generation date"/>
  </r>
  <r>
    <x v="147"/>
    <x v="3"/>
    <x v="0"/>
    <n v="267"/>
    <n v="16"/>
    <n v="4272"/>
    <s v="Normal days"/>
  </r>
  <r>
    <x v="39"/>
    <x v="0"/>
    <x v="0"/>
    <n v="183"/>
    <n v="5"/>
    <n v="915"/>
    <s v="Normal days"/>
  </r>
  <r>
    <x v="242"/>
    <x v="2"/>
    <x v="1"/>
    <n v="104"/>
    <n v="7"/>
    <n v="728"/>
    <s v="Flash sale"/>
  </r>
  <r>
    <x v="238"/>
    <x v="0"/>
    <x v="1"/>
    <n v="395"/>
    <n v="5"/>
    <n v="1975"/>
    <s v="Due date push"/>
  </r>
  <r>
    <x v="322"/>
    <x v="2"/>
    <x v="1"/>
    <n v="201"/>
    <n v="7"/>
    <n v="1407"/>
    <s v="Generation date"/>
  </r>
  <r>
    <x v="86"/>
    <x v="3"/>
    <x v="0"/>
    <n v="229"/>
    <n v="16"/>
    <n v="3664"/>
    <s v="Normal days"/>
  </r>
  <r>
    <x v="246"/>
    <x v="1"/>
    <x v="1"/>
    <n v="148"/>
    <n v="11"/>
    <n v="1628"/>
    <s v="Normal days"/>
  </r>
  <r>
    <x v="231"/>
    <x v="1"/>
    <x v="0"/>
    <n v="190"/>
    <n v="11"/>
    <n v="2090"/>
    <s v="Merdeka push"/>
  </r>
  <r>
    <x v="345"/>
    <x v="2"/>
    <x v="1"/>
    <n v="473"/>
    <n v="7"/>
    <n v="3311"/>
    <s v="Payday Push"/>
  </r>
  <r>
    <x v="99"/>
    <x v="1"/>
    <x v="0"/>
    <n v="271"/>
    <n v="11"/>
    <n v="2981"/>
    <s v="Payday Push"/>
  </r>
  <r>
    <x v="129"/>
    <x v="0"/>
    <x v="0"/>
    <n v="327"/>
    <n v="5"/>
    <n v="1635"/>
    <s v="Payday Push"/>
  </r>
  <r>
    <x v="329"/>
    <x v="1"/>
    <x v="1"/>
    <n v="231"/>
    <n v="11"/>
    <n v="2541"/>
    <s v="Flash sale"/>
  </r>
  <r>
    <x v="261"/>
    <x v="3"/>
    <x v="0"/>
    <n v="324"/>
    <n v="16"/>
    <n v="5184"/>
    <s v="Due date push"/>
  </r>
  <r>
    <x v="190"/>
    <x v="0"/>
    <x v="0"/>
    <n v="125"/>
    <n v="5"/>
    <n v="625"/>
    <s v="Normal days"/>
  </r>
  <r>
    <x v="346"/>
    <x v="1"/>
    <x v="1"/>
    <n v="100"/>
    <n v="11"/>
    <n v="1100"/>
    <s v="Flash sale"/>
  </r>
  <r>
    <x v="262"/>
    <x v="0"/>
    <x v="1"/>
    <n v="339"/>
    <n v="5"/>
    <n v="1695"/>
    <s v="Payday Push"/>
  </r>
  <r>
    <x v="347"/>
    <x v="3"/>
    <x v="0"/>
    <n v="232"/>
    <n v="16"/>
    <n v="3712"/>
    <s v="Payday Push"/>
  </r>
  <r>
    <x v="348"/>
    <x v="0"/>
    <x v="0"/>
    <n v="327"/>
    <n v="5"/>
    <n v="1635"/>
    <s v="Payday Push"/>
  </r>
  <r>
    <x v="174"/>
    <x v="2"/>
    <x v="1"/>
    <n v="376"/>
    <n v="7"/>
    <n v="2632"/>
    <s v="Mega shopping day"/>
  </r>
  <r>
    <x v="346"/>
    <x v="3"/>
    <x v="0"/>
    <n v="108"/>
    <n v="16"/>
    <n v="1728"/>
    <s v="Flash sale"/>
  </r>
  <r>
    <x v="184"/>
    <x v="0"/>
    <x v="1"/>
    <n v="308"/>
    <n v="5"/>
    <n v="1540"/>
    <s v="RMD extra push"/>
  </r>
  <r>
    <x v="38"/>
    <x v="3"/>
    <x v="0"/>
    <n v="312"/>
    <n v="16"/>
    <n v="4992"/>
    <s v="Due date push"/>
  </r>
  <r>
    <x v="253"/>
    <x v="1"/>
    <x v="1"/>
    <n v="197"/>
    <n v="11"/>
    <n v="2167"/>
    <s v="Normal days"/>
  </r>
  <r>
    <x v="151"/>
    <x v="2"/>
    <x v="1"/>
    <n v="360"/>
    <n v="7"/>
    <n v="2520"/>
    <s v="Normal days"/>
  </r>
  <r>
    <x v="92"/>
    <x v="0"/>
    <x v="1"/>
    <n v="322"/>
    <n v="5"/>
    <n v="1610"/>
    <s v="Category push"/>
  </r>
  <r>
    <x v="188"/>
    <x v="1"/>
    <x v="0"/>
    <n v="113"/>
    <n v="11"/>
    <n v="1243"/>
    <s v="Normal days"/>
  </r>
  <r>
    <x v="310"/>
    <x v="3"/>
    <x v="0"/>
    <n v="276"/>
    <n v="16"/>
    <n v="4416"/>
    <s v="Due date push"/>
  </r>
  <r>
    <x v="181"/>
    <x v="2"/>
    <x v="1"/>
    <n v="103"/>
    <n v="7"/>
    <n v="721"/>
    <s v="Normal days"/>
  </r>
  <r>
    <x v="112"/>
    <x v="3"/>
    <x v="0"/>
    <n v="187"/>
    <n v="16"/>
    <n v="2992"/>
    <s v="Generation date"/>
  </r>
  <r>
    <x v="215"/>
    <x v="1"/>
    <x v="0"/>
    <n v="296"/>
    <n v="11"/>
    <n v="3256"/>
    <s v="Due date push"/>
  </r>
  <r>
    <x v="38"/>
    <x v="0"/>
    <x v="0"/>
    <n v="300"/>
    <n v="5"/>
    <n v="1500"/>
    <s v="Due date push"/>
  </r>
  <r>
    <x v="122"/>
    <x v="0"/>
    <x v="1"/>
    <n v="232"/>
    <n v="5"/>
    <n v="1160"/>
    <s v="Payday Push"/>
  </r>
  <r>
    <x v="161"/>
    <x v="2"/>
    <x v="1"/>
    <n v="141"/>
    <n v="7"/>
    <n v="987"/>
    <s v="Flash sale"/>
  </r>
  <r>
    <x v="270"/>
    <x v="0"/>
    <x v="1"/>
    <n v="212"/>
    <n v="5"/>
    <n v="1060"/>
    <s v="Generation date"/>
  </r>
  <r>
    <x v="349"/>
    <x v="0"/>
    <x v="0"/>
    <n v="264"/>
    <n v="5"/>
    <n v="1320"/>
    <s v="Generation date"/>
  </r>
  <r>
    <x v="166"/>
    <x v="2"/>
    <x v="1"/>
    <n v="260"/>
    <n v="7"/>
    <n v="1820"/>
    <s v="Normal days"/>
  </r>
  <r>
    <x v="255"/>
    <x v="3"/>
    <x v="0"/>
    <n v="377"/>
    <n v="16"/>
    <n v="6032"/>
    <s v="Normal days"/>
  </r>
  <r>
    <x v="106"/>
    <x v="0"/>
    <x v="0"/>
    <n v="285"/>
    <n v="5"/>
    <n v="1425"/>
    <s v="Normal days"/>
  </r>
  <r>
    <x v="126"/>
    <x v="1"/>
    <x v="1"/>
    <n v="114"/>
    <n v="11"/>
    <n v="1254"/>
    <s v="Due date push"/>
  </r>
  <r>
    <x v="225"/>
    <x v="3"/>
    <x v="0"/>
    <n v="324"/>
    <n v="16"/>
    <n v="5184"/>
    <s v="Payday Push"/>
  </r>
  <r>
    <x v="350"/>
    <x v="0"/>
    <x v="0"/>
    <n v="243"/>
    <n v="5"/>
    <n v="1215"/>
    <s v="Due date push"/>
  </r>
  <r>
    <x v="351"/>
    <x v="3"/>
    <x v="0"/>
    <n v="240"/>
    <n v="16"/>
    <n v="3840"/>
    <s v="Merdeka push"/>
  </r>
  <r>
    <x v="298"/>
    <x v="0"/>
    <x v="0"/>
    <n v="210"/>
    <n v="5"/>
    <n v="1050"/>
    <s v="Due date push"/>
  </r>
  <r>
    <x v="102"/>
    <x v="2"/>
    <x v="1"/>
    <n v="266"/>
    <n v="7"/>
    <n v="1862"/>
    <s v="Merdeka push"/>
  </r>
  <r>
    <x v="18"/>
    <x v="1"/>
    <x v="0"/>
    <n v="152"/>
    <n v="11"/>
    <n v="1672"/>
    <s v="Normal days"/>
  </r>
  <r>
    <x v="89"/>
    <x v="0"/>
    <x v="1"/>
    <n v="191"/>
    <n v="5"/>
    <n v="955"/>
    <s v="Due date push"/>
  </r>
  <r>
    <x v="141"/>
    <x v="1"/>
    <x v="0"/>
    <n v="257"/>
    <n v="11"/>
    <n v="2827"/>
    <s v="Normal days"/>
  </r>
  <r>
    <x v="67"/>
    <x v="3"/>
    <x v="0"/>
    <n v="356"/>
    <n v="16"/>
    <n v="5696"/>
    <s v="Due date push"/>
  </r>
  <r>
    <x v="145"/>
    <x v="1"/>
    <x v="0"/>
    <n v="238"/>
    <n v="11"/>
    <n v="2618"/>
    <s v="Payday Push"/>
  </r>
  <r>
    <x v="228"/>
    <x v="2"/>
    <x v="1"/>
    <n v="425"/>
    <n v="7"/>
    <n v="2975"/>
    <s v="Normal days"/>
  </r>
  <r>
    <x v="270"/>
    <x v="3"/>
    <x v="0"/>
    <n v="120"/>
    <n v="16"/>
    <n v="1920"/>
    <s v="Generation date"/>
  </r>
  <r>
    <x v="352"/>
    <x v="3"/>
    <x v="0"/>
    <n v="128"/>
    <n v="16"/>
    <n v="2048"/>
    <s v="Double Campaign"/>
  </r>
  <r>
    <x v="297"/>
    <x v="3"/>
    <x v="0"/>
    <n v="114"/>
    <n v="16"/>
    <n v="1824"/>
    <s v="Flash sale"/>
  </r>
  <r>
    <x v="168"/>
    <x v="2"/>
    <x v="1"/>
    <n v="300"/>
    <n v="7"/>
    <n v="2100"/>
    <s v="Normal days"/>
  </r>
  <r>
    <x v="251"/>
    <x v="1"/>
    <x v="1"/>
    <n v="98"/>
    <n v="11"/>
    <n v="1078"/>
    <s v="Flash sale"/>
  </r>
  <r>
    <x v="317"/>
    <x v="0"/>
    <x v="0"/>
    <n v="271"/>
    <n v="5"/>
    <n v="1355"/>
    <s v="Flash sale"/>
  </r>
  <r>
    <x v="97"/>
    <x v="1"/>
    <x v="1"/>
    <n v="135"/>
    <n v="11"/>
    <n v="1485"/>
    <s v="Normal days"/>
  </r>
  <r>
    <x v="294"/>
    <x v="0"/>
    <x v="1"/>
    <n v="180"/>
    <n v="5"/>
    <n v="900"/>
    <s v="Generation date"/>
  </r>
  <r>
    <x v="215"/>
    <x v="1"/>
    <x v="1"/>
    <n v="255"/>
    <n v="11"/>
    <n v="2805"/>
    <s v="Due date push"/>
  </r>
  <r>
    <x v="64"/>
    <x v="1"/>
    <x v="0"/>
    <n v="191"/>
    <n v="11"/>
    <n v="2101"/>
    <s v="Payday Push"/>
  </r>
  <r>
    <x v="278"/>
    <x v="0"/>
    <x v="0"/>
    <n v="273"/>
    <n v="5"/>
    <n v="1365"/>
    <s v="Due date push"/>
  </r>
  <r>
    <x v="134"/>
    <x v="0"/>
    <x v="1"/>
    <n v="520"/>
    <n v="5"/>
    <n v="2600"/>
    <s v="Payday Push"/>
  </r>
  <r>
    <x v="102"/>
    <x v="0"/>
    <x v="1"/>
    <n v="364"/>
    <n v="5"/>
    <n v="1820"/>
    <s v="Merdeka push"/>
  </r>
  <r>
    <x v="353"/>
    <x v="2"/>
    <x v="1"/>
    <n v="115"/>
    <n v="7"/>
    <n v="805"/>
    <s v="Due date push"/>
  </r>
  <r>
    <x v="59"/>
    <x v="0"/>
    <x v="0"/>
    <n v="168"/>
    <n v="5"/>
    <n v="840"/>
    <s v="Due date push"/>
  </r>
  <r>
    <x v="291"/>
    <x v="0"/>
    <x v="1"/>
    <n v="285"/>
    <n v="5"/>
    <n v="1425"/>
    <s v="Normal days"/>
  </r>
  <r>
    <x v="239"/>
    <x v="2"/>
    <x v="1"/>
    <n v="381"/>
    <n v="7"/>
    <n v="2667"/>
    <s v="Generation date"/>
  </r>
  <r>
    <x v="48"/>
    <x v="1"/>
    <x v="1"/>
    <n v="101"/>
    <n v="11"/>
    <n v="1111"/>
    <s v="Normal days"/>
  </r>
  <r>
    <x v="126"/>
    <x v="3"/>
    <x v="0"/>
    <n v="121"/>
    <n v="16"/>
    <n v="1936"/>
    <s v="Due date push"/>
  </r>
  <r>
    <x v="301"/>
    <x v="3"/>
    <x v="0"/>
    <n v="341"/>
    <n v="16"/>
    <n v="5456"/>
    <s v="Generation date"/>
  </r>
  <r>
    <x v="185"/>
    <x v="0"/>
    <x v="1"/>
    <n v="319"/>
    <n v="5"/>
    <n v="1595"/>
    <s v="Normal days"/>
  </r>
  <r>
    <x v="78"/>
    <x v="0"/>
    <x v="1"/>
    <n v="292"/>
    <n v="5"/>
    <n v="1460"/>
    <s v="Generation date"/>
  </r>
  <r>
    <x v="227"/>
    <x v="0"/>
    <x v="1"/>
    <n v="324"/>
    <n v="5"/>
    <n v="1620"/>
    <s v="Generation date"/>
  </r>
  <r>
    <x v="336"/>
    <x v="2"/>
    <x v="1"/>
    <n v="292"/>
    <n v="7"/>
    <n v="2044"/>
    <s v="Payday Push"/>
  </r>
  <r>
    <x v="160"/>
    <x v="0"/>
    <x v="1"/>
    <n v="334"/>
    <n v="5"/>
    <n v="1670"/>
    <s v="Payday Push"/>
  </r>
  <r>
    <x v="231"/>
    <x v="1"/>
    <x v="1"/>
    <n v="177"/>
    <n v="11"/>
    <n v="1947"/>
    <s v="Merdeka push"/>
  </r>
  <r>
    <x v="128"/>
    <x v="0"/>
    <x v="0"/>
    <n v="91"/>
    <n v="5"/>
    <n v="455"/>
    <s v="Generation date"/>
  </r>
  <r>
    <x v="97"/>
    <x v="2"/>
    <x v="1"/>
    <n v="238"/>
    <n v="7"/>
    <n v="1666"/>
    <s v="Normal days"/>
  </r>
  <r>
    <x v="120"/>
    <x v="2"/>
    <x v="1"/>
    <n v="287"/>
    <n v="7"/>
    <n v="2009"/>
    <s v="Generation date"/>
  </r>
  <r>
    <x v="8"/>
    <x v="0"/>
    <x v="1"/>
    <n v="160"/>
    <n v="5"/>
    <n v="800"/>
    <s v="Due date push"/>
  </r>
  <r>
    <x v="98"/>
    <x v="0"/>
    <x v="0"/>
    <n v="113"/>
    <n v="5"/>
    <n v="565"/>
    <s v="Normal days"/>
  </r>
  <r>
    <x v="116"/>
    <x v="0"/>
    <x v="0"/>
    <n v="127"/>
    <n v="5"/>
    <n v="635"/>
    <s v="Payday Push"/>
  </r>
  <r>
    <x v="236"/>
    <x v="3"/>
    <x v="0"/>
    <n v="302"/>
    <n v="16"/>
    <n v="4832"/>
    <s v="Normal days"/>
  </r>
  <r>
    <x v="75"/>
    <x v="3"/>
    <x v="0"/>
    <n v="242"/>
    <n v="16"/>
    <n v="3872"/>
    <s v="Due date push"/>
  </r>
  <r>
    <x v="327"/>
    <x v="0"/>
    <x v="0"/>
    <n v="84"/>
    <n v="5"/>
    <n v="420"/>
    <s v="Generation date"/>
  </r>
  <r>
    <x v="125"/>
    <x v="0"/>
    <x v="1"/>
    <n v="200"/>
    <n v="5"/>
    <n v="1000"/>
    <s v="Normal days"/>
  </r>
  <r>
    <x v="354"/>
    <x v="0"/>
    <x v="0"/>
    <n v="229"/>
    <n v="5"/>
    <n v="1145"/>
    <s v="Generation date"/>
  </r>
  <r>
    <x v="113"/>
    <x v="2"/>
    <x v="1"/>
    <n v="384"/>
    <n v="7"/>
    <n v="2688"/>
    <s v="Generation date"/>
  </r>
  <r>
    <x v="325"/>
    <x v="2"/>
    <x v="1"/>
    <n v="321"/>
    <n v="7"/>
    <n v="2247"/>
    <s v="Normal days"/>
  </r>
  <r>
    <x v="73"/>
    <x v="2"/>
    <x v="1"/>
    <n v="177"/>
    <n v="7"/>
    <n v="1239"/>
    <s v="Double Campaign"/>
  </r>
  <r>
    <x v="212"/>
    <x v="2"/>
    <x v="1"/>
    <n v="261"/>
    <n v="7"/>
    <n v="1827"/>
    <s v="Category push"/>
  </r>
  <r>
    <x v="268"/>
    <x v="1"/>
    <x v="0"/>
    <n v="303"/>
    <n v="11"/>
    <n v="3333"/>
    <s v="Normal days"/>
  </r>
  <r>
    <x v="230"/>
    <x v="2"/>
    <x v="1"/>
    <n v="435"/>
    <n v="7"/>
    <n v="3045"/>
    <s v="Mega shopping day"/>
  </r>
  <r>
    <x v="286"/>
    <x v="2"/>
    <x v="1"/>
    <n v="155"/>
    <n v="7"/>
    <n v="1085"/>
    <s v="Generation date"/>
  </r>
  <r>
    <x v="259"/>
    <x v="0"/>
    <x v="0"/>
    <n v="175"/>
    <n v="5"/>
    <n v="875"/>
    <s v="Normal days"/>
  </r>
  <r>
    <x v="355"/>
    <x v="2"/>
    <x v="1"/>
    <n v="123"/>
    <n v="7"/>
    <n v="861"/>
    <s v="Generation date"/>
  </r>
  <r>
    <x v="226"/>
    <x v="1"/>
    <x v="0"/>
    <n v="165"/>
    <n v="11"/>
    <n v="1815"/>
    <s v="Generation date"/>
  </r>
  <r>
    <x v="61"/>
    <x v="1"/>
    <x v="1"/>
    <n v="108"/>
    <n v="11"/>
    <n v="1188"/>
    <s v="Normal days"/>
  </r>
  <r>
    <x v="146"/>
    <x v="1"/>
    <x v="0"/>
    <n v="67"/>
    <n v="11"/>
    <n v="737"/>
    <s v="Payday Push"/>
  </r>
  <r>
    <x v="191"/>
    <x v="0"/>
    <x v="0"/>
    <n v="164"/>
    <n v="5"/>
    <n v="820"/>
    <s v="Payday Push"/>
  </r>
  <r>
    <x v="258"/>
    <x v="3"/>
    <x v="0"/>
    <n v="115"/>
    <n v="16"/>
    <n v="1840"/>
    <s v="Generation date"/>
  </r>
  <r>
    <x v="273"/>
    <x v="3"/>
    <x v="0"/>
    <n v="196"/>
    <n v="16"/>
    <n v="3136"/>
    <s v="Payday Push"/>
  </r>
  <r>
    <x v="160"/>
    <x v="0"/>
    <x v="0"/>
    <n v="190"/>
    <n v="5"/>
    <n v="950"/>
    <s v="Payday Push"/>
  </r>
  <r>
    <x v="11"/>
    <x v="1"/>
    <x v="0"/>
    <n v="184"/>
    <n v="11"/>
    <n v="2024"/>
    <s v="Normal days"/>
  </r>
  <r>
    <x v="351"/>
    <x v="1"/>
    <x v="1"/>
    <n v="175"/>
    <n v="11"/>
    <n v="1925"/>
    <s v="Merdeka push"/>
  </r>
  <r>
    <x v="289"/>
    <x v="1"/>
    <x v="0"/>
    <n v="165"/>
    <n v="11"/>
    <n v="1815"/>
    <s v="Flash sale"/>
  </r>
  <r>
    <x v="16"/>
    <x v="0"/>
    <x v="0"/>
    <n v="330"/>
    <n v="5"/>
    <n v="1650"/>
    <s v="Generation date"/>
  </r>
  <r>
    <x v="24"/>
    <x v="0"/>
    <x v="1"/>
    <n v="585"/>
    <n v="5"/>
    <n v="2925"/>
    <s v="Generation date"/>
  </r>
  <r>
    <x v="224"/>
    <x v="2"/>
    <x v="1"/>
    <n v="358"/>
    <n v="7"/>
    <n v="2506"/>
    <s v="Double Campaign"/>
  </r>
  <r>
    <x v="217"/>
    <x v="1"/>
    <x v="1"/>
    <n v="93"/>
    <n v="11"/>
    <n v="1023"/>
    <s v="Payday Push"/>
  </r>
  <r>
    <x v="200"/>
    <x v="0"/>
    <x v="1"/>
    <n v="400"/>
    <n v="5"/>
    <n v="2000"/>
    <s v="Payday Push"/>
  </r>
  <r>
    <x v="297"/>
    <x v="2"/>
    <x v="1"/>
    <n v="111"/>
    <n v="7"/>
    <n v="777"/>
    <s v="Flash sale"/>
  </r>
  <r>
    <x v="30"/>
    <x v="2"/>
    <x v="1"/>
    <n v="176"/>
    <n v="7"/>
    <n v="1232"/>
    <s v="Flash sale"/>
  </r>
  <r>
    <x v="322"/>
    <x v="3"/>
    <x v="0"/>
    <n v="181"/>
    <n v="16"/>
    <n v="2896"/>
    <s v="Generation date"/>
  </r>
  <r>
    <x v="262"/>
    <x v="2"/>
    <x v="1"/>
    <n v="216"/>
    <n v="7"/>
    <n v="1512"/>
    <s v="Payday Push"/>
  </r>
  <r>
    <x v="173"/>
    <x v="0"/>
    <x v="0"/>
    <n v="181"/>
    <n v="5"/>
    <n v="905"/>
    <s v="Payday Push"/>
  </r>
  <r>
    <x v="335"/>
    <x v="2"/>
    <x v="1"/>
    <n v="80"/>
    <n v="7"/>
    <n v="560"/>
    <s v="Normal days"/>
  </r>
  <r>
    <x v="332"/>
    <x v="1"/>
    <x v="1"/>
    <n v="164"/>
    <n v="11"/>
    <n v="1804"/>
    <s v="Flash sale"/>
  </r>
  <r>
    <x v="353"/>
    <x v="1"/>
    <x v="1"/>
    <n v="97"/>
    <n v="11"/>
    <n v="1067"/>
    <s v="Due date push"/>
  </r>
  <r>
    <x v="274"/>
    <x v="2"/>
    <x v="1"/>
    <n v="371"/>
    <n v="7"/>
    <n v="2597"/>
    <s v="Normal days"/>
  </r>
  <r>
    <x v="68"/>
    <x v="1"/>
    <x v="1"/>
    <n v="275"/>
    <n v="11"/>
    <n v="3025"/>
    <s v="Normal days"/>
  </r>
  <r>
    <x v="120"/>
    <x v="0"/>
    <x v="1"/>
    <n v="501"/>
    <n v="5"/>
    <n v="2505"/>
    <s v="Generation date"/>
  </r>
  <r>
    <x v="143"/>
    <x v="2"/>
    <x v="1"/>
    <n v="163"/>
    <n v="7"/>
    <n v="1141"/>
    <s v="Flash sale"/>
  </r>
  <r>
    <x v="55"/>
    <x v="1"/>
    <x v="0"/>
    <n v="140"/>
    <n v="11"/>
    <n v="1540"/>
    <s v="Due date push"/>
  </r>
  <r>
    <x v="309"/>
    <x v="0"/>
    <x v="0"/>
    <n v="175"/>
    <n v="5"/>
    <n v="875"/>
    <s v="Generation date"/>
  </r>
  <r>
    <x v="246"/>
    <x v="0"/>
    <x v="1"/>
    <n v="286"/>
    <n v="5"/>
    <n v="1430"/>
    <s v="Normal days"/>
  </r>
  <r>
    <x v="356"/>
    <x v="0"/>
    <x v="1"/>
    <n v="338"/>
    <n v="5"/>
    <n v="1690"/>
    <s v="Payday Push"/>
  </r>
  <r>
    <x v="204"/>
    <x v="1"/>
    <x v="0"/>
    <n v="79"/>
    <n v="11"/>
    <n v="869"/>
    <s v="Generation date"/>
  </r>
  <r>
    <x v="342"/>
    <x v="1"/>
    <x v="1"/>
    <n v="172"/>
    <n v="11"/>
    <n v="1892"/>
    <s v="Payday Push"/>
  </r>
  <r>
    <x v="293"/>
    <x v="0"/>
    <x v="0"/>
    <n v="107"/>
    <n v="5"/>
    <n v="535"/>
    <s v="Due date push"/>
  </r>
  <r>
    <x v="357"/>
    <x v="2"/>
    <x v="1"/>
    <n v="405"/>
    <n v="7"/>
    <n v="2835"/>
    <s v="Double Campaign"/>
  </r>
  <r>
    <x v="207"/>
    <x v="0"/>
    <x v="1"/>
    <n v="500"/>
    <n v="5"/>
    <n v="2500"/>
    <s v="Generation date"/>
  </r>
  <r>
    <x v="146"/>
    <x v="1"/>
    <x v="1"/>
    <n v="84"/>
    <n v="11"/>
    <n v="924"/>
    <s v="Payday Push"/>
  </r>
  <r>
    <x v="270"/>
    <x v="2"/>
    <x v="1"/>
    <n v="140"/>
    <n v="7"/>
    <n v="980"/>
    <s v="Generation date"/>
  </r>
  <r>
    <x v="352"/>
    <x v="1"/>
    <x v="0"/>
    <n v="97"/>
    <n v="11"/>
    <n v="1067"/>
    <s v="Double Campaign"/>
  </r>
  <r>
    <x v="45"/>
    <x v="0"/>
    <x v="0"/>
    <n v="94"/>
    <n v="5"/>
    <n v="470"/>
    <s v="Flash sale"/>
  </r>
  <r>
    <x v="297"/>
    <x v="1"/>
    <x v="0"/>
    <n v="84"/>
    <n v="11"/>
    <n v="924"/>
    <s v="Flash sale"/>
  </r>
  <r>
    <x v="323"/>
    <x v="2"/>
    <x v="1"/>
    <n v="372"/>
    <n v="7"/>
    <n v="2604"/>
    <s v="Bday sale push"/>
  </r>
  <r>
    <x v="100"/>
    <x v="0"/>
    <x v="1"/>
    <n v="322"/>
    <n v="5"/>
    <n v="1610"/>
    <s v="Generation date"/>
  </r>
  <r>
    <x v="56"/>
    <x v="1"/>
    <x v="1"/>
    <n v="273"/>
    <n v="11"/>
    <n v="3003"/>
    <s v="Normal days"/>
  </r>
  <r>
    <x v="202"/>
    <x v="0"/>
    <x v="0"/>
    <n v="56"/>
    <n v="5"/>
    <n v="280"/>
    <s v="Generation date"/>
  </r>
  <r>
    <x v="0"/>
    <x v="1"/>
    <x v="1"/>
    <n v="180"/>
    <n v="11"/>
    <n v="1980"/>
    <s v="Normal days"/>
  </r>
  <r>
    <x v="136"/>
    <x v="1"/>
    <x v="0"/>
    <n v="163"/>
    <n v="11"/>
    <n v="1793"/>
    <s v="Generation date"/>
  </r>
  <r>
    <x v="330"/>
    <x v="3"/>
    <x v="0"/>
    <n v="357"/>
    <n v="16"/>
    <n v="5712"/>
    <s v="Generation date"/>
  </r>
  <r>
    <x v="149"/>
    <x v="2"/>
    <x v="1"/>
    <n v="253"/>
    <n v="7"/>
    <n v="1771"/>
    <s v="Normal days"/>
  </r>
  <r>
    <x v="218"/>
    <x v="2"/>
    <x v="1"/>
    <n v="242"/>
    <n v="7"/>
    <n v="1694"/>
    <s v="Flash sale"/>
  </r>
  <r>
    <x v="56"/>
    <x v="0"/>
    <x v="1"/>
    <n v="460"/>
    <n v="5"/>
    <n v="2300"/>
    <s v="Normal days"/>
  </r>
  <r>
    <x v="316"/>
    <x v="1"/>
    <x v="1"/>
    <n v="244"/>
    <n v="11"/>
    <n v="2684"/>
    <s v="Normal days"/>
  </r>
  <r>
    <x v="155"/>
    <x v="3"/>
    <x v="0"/>
    <n v="202"/>
    <n v="16"/>
    <n v="3232"/>
    <s v="Generation date"/>
  </r>
  <r>
    <x v="340"/>
    <x v="2"/>
    <x v="1"/>
    <n v="369"/>
    <n v="7"/>
    <n v="2583"/>
    <s v="Generation date"/>
  </r>
  <r>
    <x v="256"/>
    <x v="0"/>
    <x v="1"/>
    <n v="309"/>
    <n v="5"/>
    <n v="1545"/>
    <s v="Normal days"/>
  </r>
  <r>
    <x v="140"/>
    <x v="1"/>
    <x v="1"/>
    <n v="99"/>
    <n v="11"/>
    <n v="1089"/>
    <s v="Normal days"/>
  </r>
  <r>
    <x v="222"/>
    <x v="1"/>
    <x v="1"/>
    <n v="161"/>
    <n v="11"/>
    <n v="1771"/>
    <s v="Due date push"/>
  </r>
  <r>
    <x v="330"/>
    <x v="1"/>
    <x v="1"/>
    <n v="240"/>
    <n v="11"/>
    <n v="2640"/>
    <s v="Generation date"/>
  </r>
  <r>
    <x v="103"/>
    <x v="0"/>
    <x v="1"/>
    <n v="646"/>
    <n v="5"/>
    <n v="3230"/>
    <s v="Due date push"/>
  </r>
  <r>
    <x v="110"/>
    <x v="0"/>
    <x v="0"/>
    <n v="64"/>
    <n v="5"/>
    <n v="320"/>
    <s v="Generation date"/>
  </r>
  <r>
    <x v="254"/>
    <x v="3"/>
    <x v="0"/>
    <n v="291"/>
    <n v="16"/>
    <n v="4656"/>
    <s v="Generation date"/>
  </r>
  <r>
    <x v="259"/>
    <x v="1"/>
    <x v="0"/>
    <n v="171"/>
    <n v="11"/>
    <n v="1881"/>
    <s v="Normal days"/>
  </r>
  <r>
    <x v="210"/>
    <x v="1"/>
    <x v="0"/>
    <n v="72"/>
    <n v="11"/>
    <n v="792"/>
    <s v="Payday Push"/>
  </r>
  <r>
    <x v="137"/>
    <x v="3"/>
    <x v="0"/>
    <n v="81"/>
    <n v="16"/>
    <n v="1296"/>
    <s v="Normal days"/>
  </r>
  <r>
    <x v="243"/>
    <x v="0"/>
    <x v="1"/>
    <n v="250"/>
    <n v="5"/>
    <n v="1250"/>
    <s v="Due date push"/>
  </r>
  <r>
    <x v="138"/>
    <x v="0"/>
    <x v="1"/>
    <n v="348"/>
    <n v="5"/>
    <n v="1740"/>
    <s v="RMD extra push"/>
  </r>
  <r>
    <x v="265"/>
    <x v="0"/>
    <x v="0"/>
    <n v="300"/>
    <n v="5"/>
    <n v="1500"/>
    <s v="Flash sale"/>
  </r>
  <r>
    <x v="278"/>
    <x v="1"/>
    <x v="1"/>
    <n v="280"/>
    <n v="11"/>
    <n v="3080"/>
    <s v="Due date push"/>
  </r>
  <r>
    <x v="343"/>
    <x v="2"/>
    <x v="1"/>
    <n v="132"/>
    <n v="7"/>
    <n v="924"/>
    <s v="Flash sale"/>
  </r>
  <r>
    <x v="299"/>
    <x v="0"/>
    <x v="0"/>
    <n v="260"/>
    <n v="5"/>
    <n v="1300"/>
    <s v="Generation date"/>
  </r>
  <r>
    <x v="160"/>
    <x v="2"/>
    <x v="1"/>
    <n v="291"/>
    <n v="7"/>
    <n v="2037"/>
    <s v="Payday Push"/>
  </r>
  <r>
    <x v="208"/>
    <x v="3"/>
    <x v="0"/>
    <n v="180"/>
    <n v="16"/>
    <n v="2880"/>
    <s v="Generation date"/>
  </r>
  <r>
    <x v="59"/>
    <x v="0"/>
    <x v="1"/>
    <n v="336"/>
    <n v="5"/>
    <n v="1680"/>
    <s v="Due date push"/>
  </r>
  <r>
    <x v="117"/>
    <x v="2"/>
    <x v="1"/>
    <n v="264"/>
    <n v="7"/>
    <n v="1848"/>
    <s v="Generation date"/>
  </r>
  <r>
    <x v="39"/>
    <x v="1"/>
    <x v="0"/>
    <n v="161"/>
    <n v="11"/>
    <n v="1771"/>
    <s v="Normal days"/>
  </r>
  <r>
    <x v="232"/>
    <x v="3"/>
    <x v="0"/>
    <n v="193"/>
    <n v="16"/>
    <n v="3088"/>
    <s v="Payday Push"/>
  </r>
  <r>
    <x v="39"/>
    <x v="0"/>
    <x v="1"/>
    <n v="326"/>
    <n v="5"/>
    <n v="1630"/>
    <s v="Normal days"/>
  </r>
  <r>
    <x v="260"/>
    <x v="3"/>
    <x v="0"/>
    <n v="134"/>
    <n v="16"/>
    <n v="2144"/>
    <s v="Generation date"/>
  </r>
  <r>
    <x v="235"/>
    <x v="1"/>
    <x v="0"/>
    <n v="75"/>
    <n v="11"/>
    <n v="825"/>
    <s v="Payday Push"/>
  </r>
  <r>
    <x v="294"/>
    <x v="3"/>
    <x v="0"/>
    <n v="113"/>
    <n v="16"/>
    <n v="1808"/>
    <s v="Generation date"/>
  </r>
  <r>
    <x v="287"/>
    <x v="0"/>
    <x v="1"/>
    <n v="165"/>
    <n v="5"/>
    <n v="825"/>
    <s v="Payday Push"/>
  </r>
  <r>
    <x v="201"/>
    <x v="3"/>
    <x v="0"/>
    <n v="298"/>
    <n v="16"/>
    <n v="4768"/>
    <s v="Flash sale"/>
  </r>
  <r>
    <x v="75"/>
    <x v="0"/>
    <x v="1"/>
    <n v="397"/>
    <n v="5"/>
    <n v="1985"/>
    <s v="Due date push"/>
  </r>
  <r>
    <x v="132"/>
    <x v="0"/>
    <x v="0"/>
    <n v="188"/>
    <n v="5"/>
    <n v="940"/>
    <s v="RMD extra push"/>
  </r>
  <r>
    <x v="296"/>
    <x v="0"/>
    <x v="1"/>
    <n v="236"/>
    <n v="5"/>
    <n v="1180"/>
    <s v="Due date push"/>
  </r>
  <r>
    <x v="114"/>
    <x v="2"/>
    <x v="1"/>
    <n v="206"/>
    <n v="7"/>
    <n v="1442"/>
    <s v="Generation date"/>
  </r>
  <r>
    <x v="85"/>
    <x v="2"/>
    <x v="1"/>
    <n v="120"/>
    <n v="7"/>
    <n v="840"/>
    <s v="Normal days"/>
  </r>
  <r>
    <x v="231"/>
    <x v="2"/>
    <x v="1"/>
    <n v="276"/>
    <n v="7"/>
    <n v="1932"/>
    <s v="Merdeka push"/>
  </r>
  <r>
    <x v="50"/>
    <x v="3"/>
    <x v="0"/>
    <n v="334"/>
    <n v="16"/>
    <n v="5344"/>
    <s v="Mega shopping day"/>
  </r>
  <r>
    <x v="211"/>
    <x v="0"/>
    <x v="0"/>
    <n v="184"/>
    <n v="5"/>
    <n v="920"/>
    <s v="Generation date"/>
  </r>
  <r>
    <x v="21"/>
    <x v="1"/>
    <x v="0"/>
    <n v="65"/>
    <n v="11"/>
    <n v="715"/>
    <s v="Payday Push"/>
  </r>
  <r>
    <x v="123"/>
    <x v="3"/>
    <x v="0"/>
    <n v="236"/>
    <n v="16"/>
    <n v="3776"/>
    <s v="Normal days"/>
  </r>
  <r>
    <x v="321"/>
    <x v="1"/>
    <x v="0"/>
    <n v="99"/>
    <n v="11"/>
    <n v="1089"/>
    <s v="Double Campaign"/>
  </r>
  <r>
    <x v="170"/>
    <x v="3"/>
    <x v="0"/>
    <n v="381"/>
    <n v="16"/>
    <n v="6096"/>
    <s v="Generation date"/>
  </r>
  <r>
    <x v="341"/>
    <x v="3"/>
    <x v="0"/>
    <n v="116"/>
    <n v="16"/>
    <n v="1856"/>
    <s v="Normal days"/>
  </r>
  <r>
    <x v="26"/>
    <x v="0"/>
    <x v="0"/>
    <n v="183"/>
    <n v="5"/>
    <n v="915"/>
    <s v="Category push"/>
  </r>
  <r>
    <x v="189"/>
    <x v="3"/>
    <x v="0"/>
    <n v="94"/>
    <n v="16"/>
    <n v="1504"/>
    <s v="Normal days"/>
  </r>
  <r>
    <x v="176"/>
    <x v="2"/>
    <x v="1"/>
    <n v="225"/>
    <n v="7"/>
    <n v="1575"/>
    <s v="Generation date"/>
  </r>
  <r>
    <x v="124"/>
    <x v="3"/>
    <x v="0"/>
    <n v="409"/>
    <n v="16"/>
    <n v="6544"/>
    <s v="Generation date"/>
  </r>
  <r>
    <x v="190"/>
    <x v="1"/>
    <x v="0"/>
    <n v="113"/>
    <n v="11"/>
    <n v="1243"/>
    <s v="Normal days"/>
  </r>
  <r>
    <x v="230"/>
    <x v="3"/>
    <x v="0"/>
    <n v="322"/>
    <n v="16"/>
    <n v="5152"/>
    <s v="Mega shopping day"/>
  </r>
  <r>
    <x v="165"/>
    <x v="0"/>
    <x v="0"/>
    <n v="110"/>
    <n v="5"/>
    <n v="550"/>
    <s v="Double Campaign"/>
  </r>
  <r>
    <x v="105"/>
    <x v="3"/>
    <x v="0"/>
    <n v="126"/>
    <n v="16"/>
    <n v="2016"/>
    <s v="Due date push"/>
  </r>
  <r>
    <x v="260"/>
    <x v="1"/>
    <x v="0"/>
    <n v="109"/>
    <n v="11"/>
    <n v="1199"/>
    <s v="Generation date"/>
  </r>
  <r>
    <x v="41"/>
    <x v="1"/>
    <x v="1"/>
    <n v="173"/>
    <n v="11"/>
    <n v="1903"/>
    <s v="Merdeka push"/>
  </r>
  <r>
    <x v="101"/>
    <x v="3"/>
    <x v="0"/>
    <n v="325"/>
    <n v="16"/>
    <n v="5200"/>
    <s v="Mega shopping day"/>
  </r>
  <r>
    <x v="331"/>
    <x v="0"/>
    <x v="0"/>
    <n v="162"/>
    <n v="5"/>
    <n v="810"/>
    <s v="RMD extra push"/>
  </r>
  <r>
    <x v="21"/>
    <x v="1"/>
    <x v="1"/>
    <n v="62"/>
    <n v="11"/>
    <n v="682"/>
    <s v="Payday Push"/>
  </r>
  <r>
    <x v="74"/>
    <x v="0"/>
    <x v="1"/>
    <n v="385"/>
    <n v="5"/>
    <n v="1925"/>
    <s v="Generation date"/>
  </r>
  <r>
    <x v="249"/>
    <x v="0"/>
    <x v="1"/>
    <n v="447"/>
    <n v="5"/>
    <n v="2235"/>
    <s v="Normal days"/>
  </r>
  <r>
    <x v="282"/>
    <x v="0"/>
    <x v="0"/>
    <n v="100"/>
    <n v="5"/>
    <n v="500"/>
    <s v="Payday Push"/>
  </r>
  <r>
    <x v="58"/>
    <x v="0"/>
    <x v="1"/>
    <n v="151"/>
    <n v="5"/>
    <n v="755"/>
    <s v="Generation date"/>
  </r>
  <r>
    <x v="148"/>
    <x v="2"/>
    <x v="1"/>
    <n v="246"/>
    <n v="7"/>
    <n v="1722"/>
    <s v="Category push"/>
  </r>
  <r>
    <x v="354"/>
    <x v="2"/>
    <x v="1"/>
    <n v="362"/>
    <n v="7"/>
    <n v="2534"/>
    <s v="Generation date"/>
  </r>
  <r>
    <x v="207"/>
    <x v="1"/>
    <x v="0"/>
    <n v="303"/>
    <n v="11"/>
    <n v="3333"/>
    <s v="Generation date"/>
  </r>
  <r>
    <x v="152"/>
    <x v="2"/>
    <x v="1"/>
    <n v="283"/>
    <n v="7"/>
    <n v="1981"/>
    <s v="Generation date"/>
  </r>
  <r>
    <x v="106"/>
    <x v="0"/>
    <x v="1"/>
    <n v="478"/>
    <n v="5"/>
    <n v="2390"/>
    <s v="Normal days"/>
  </r>
  <r>
    <x v="358"/>
    <x v="1"/>
    <x v="0"/>
    <n v="171"/>
    <n v="11"/>
    <n v="1881"/>
    <s v="Generation date"/>
  </r>
  <r>
    <x v="321"/>
    <x v="0"/>
    <x v="0"/>
    <n v="94"/>
    <n v="5"/>
    <n v="470"/>
    <s v="Double Campaign"/>
  </r>
  <r>
    <x v="350"/>
    <x v="3"/>
    <x v="0"/>
    <n v="324"/>
    <n v="16"/>
    <n v="5184"/>
    <s v="Due date push"/>
  </r>
  <r>
    <x v="176"/>
    <x v="0"/>
    <x v="1"/>
    <n v="302"/>
    <n v="5"/>
    <n v="1510"/>
    <s v="Generation date"/>
  </r>
  <r>
    <x v="329"/>
    <x v="1"/>
    <x v="0"/>
    <n v="226"/>
    <n v="11"/>
    <n v="2486"/>
    <s v="Flash sale"/>
  </r>
  <r>
    <x v="182"/>
    <x v="0"/>
    <x v="0"/>
    <n v="273"/>
    <n v="5"/>
    <n v="1365"/>
    <s v="Generation date"/>
  </r>
  <r>
    <x v="250"/>
    <x v="1"/>
    <x v="0"/>
    <n v="233"/>
    <n v="11"/>
    <n v="2563"/>
    <s v="Payday Push"/>
  </r>
  <r>
    <x v="157"/>
    <x v="1"/>
    <x v="0"/>
    <n v="190"/>
    <n v="11"/>
    <n v="2090"/>
    <s v="Double Campaign"/>
  </r>
  <r>
    <x v="321"/>
    <x v="3"/>
    <x v="0"/>
    <n v="118"/>
    <n v="16"/>
    <n v="1888"/>
    <s v="Double Campaign"/>
  </r>
  <r>
    <x v="152"/>
    <x v="0"/>
    <x v="0"/>
    <n v="214"/>
    <n v="5"/>
    <n v="1070"/>
    <s v="Generation date"/>
  </r>
  <r>
    <x v="104"/>
    <x v="3"/>
    <x v="0"/>
    <n v="372"/>
    <n v="16"/>
    <n v="5952"/>
    <s v="Generation date"/>
  </r>
  <r>
    <x v="262"/>
    <x v="1"/>
    <x v="1"/>
    <n v="142"/>
    <n v="11"/>
    <n v="1562"/>
    <s v="Payday Push"/>
  </r>
  <r>
    <x v="228"/>
    <x v="0"/>
    <x v="0"/>
    <n v="293"/>
    <n v="5"/>
    <n v="1465"/>
    <s v="Normal days"/>
  </r>
  <r>
    <x v="64"/>
    <x v="0"/>
    <x v="0"/>
    <n v="288"/>
    <n v="5"/>
    <n v="1440"/>
    <s v="Payday Push"/>
  </r>
  <r>
    <x v="145"/>
    <x v="2"/>
    <x v="1"/>
    <n v="347"/>
    <n v="7"/>
    <n v="2429"/>
    <s v="Payday Push"/>
  </r>
  <r>
    <x v="214"/>
    <x v="1"/>
    <x v="0"/>
    <n v="158"/>
    <n v="11"/>
    <n v="1738"/>
    <s v="Flash sale"/>
  </r>
  <r>
    <x v="292"/>
    <x v="0"/>
    <x v="0"/>
    <n v="212"/>
    <n v="5"/>
    <n v="1060"/>
    <s v="Flash sale"/>
  </r>
  <r>
    <x v="196"/>
    <x v="2"/>
    <x v="1"/>
    <n v="293"/>
    <n v="7"/>
    <n v="2051"/>
    <s v="Normal days"/>
  </r>
  <r>
    <x v="9"/>
    <x v="0"/>
    <x v="0"/>
    <n v="73"/>
    <n v="5"/>
    <n v="365"/>
    <s v="Payday Push"/>
  </r>
  <r>
    <x v="180"/>
    <x v="3"/>
    <x v="0"/>
    <n v="147"/>
    <n v="16"/>
    <n v="2352"/>
    <s v="Generation date"/>
  </r>
  <r>
    <x v="293"/>
    <x v="0"/>
    <x v="1"/>
    <n v="190"/>
    <n v="5"/>
    <n v="950"/>
    <s v="Due date push"/>
  </r>
  <r>
    <x v="43"/>
    <x v="0"/>
    <x v="0"/>
    <n v="92"/>
    <n v="5"/>
    <n v="460"/>
    <s v="Normal days"/>
  </r>
  <r>
    <x v="357"/>
    <x v="0"/>
    <x v="1"/>
    <n v="528"/>
    <n v="5"/>
    <n v="2640"/>
    <s v="Double Campaign"/>
  </r>
  <r>
    <x v="291"/>
    <x v="1"/>
    <x v="1"/>
    <n v="143"/>
    <n v="11"/>
    <n v="1573"/>
    <s v="Normal days"/>
  </r>
  <r>
    <x v="257"/>
    <x v="3"/>
    <x v="0"/>
    <n v="300"/>
    <n v="16"/>
    <n v="4800"/>
    <s v="Generation date"/>
  </r>
  <r>
    <x v="59"/>
    <x v="1"/>
    <x v="0"/>
    <n v="152"/>
    <n v="11"/>
    <n v="1672"/>
    <s v="Due date push"/>
  </r>
  <r>
    <x v="155"/>
    <x v="0"/>
    <x v="1"/>
    <n v="345"/>
    <n v="5"/>
    <n v="1725"/>
    <s v="Generation date"/>
  </r>
  <r>
    <x v="353"/>
    <x v="3"/>
    <x v="0"/>
    <n v="95"/>
    <n v="16"/>
    <n v="1520"/>
    <s v="Due date push"/>
  </r>
  <r>
    <x v="317"/>
    <x v="2"/>
    <x v="1"/>
    <n v="366"/>
    <n v="7"/>
    <n v="2562"/>
    <s v="Flash sale"/>
  </r>
  <r>
    <x v="260"/>
    <x v="0"/>
    <x v="0"/>
    <n v="95"/>
    <n v="5"/>
    <n v="475"/>
    <s v="Generation date"/>
  </r>
  <r>
    <x v="133"/>
    <x v="2"/>
    <x v="1"/>
    <n v="142"/>
    <n v="7"/>
    <n v="994"/>
    <s v="Generation date"/>
  </r>
  <r>
    <x v="118"/>
    <x v="1"/>
    <x v="1"/>
    <n v="244"/>
    <n v="11"/>
    <n v="2684"/>
    <s v="Generation date"/>
  </r>
  <r>
    <x v="207"/>
    <x v="0"/>
    <x v="0"/>
    <n v="258"/>
    <n v="5"/>
    <n v="1290"/>
    <s v="Generation date"/>
  </r>
  <r>
    <x v="281"/>
    <x v="3"/>
    <x v="0"/>
    <n v="267"/>
    <n v="16"/>
    <n v="4272"/>
    <s v="Generation date"/>
  </r>
  <r>
    <x v="271"/>
    <x v="3"/>
    <x v="0"/>
    <n v="312"/>
    <n v="16"/>
    <n v="4992"/>
    <s v="Normal days"/>
  </r>
  <r>
    <x v="206"/>
    <x v="1"/>
    <x v="0"/>
    <n v="73"/>
    <n v="11"/>
    <n v="803"/>
    <s v="Double Campaign"/>
  </r>
  <r>
    <x v="88"/>
    <x v="1"/>
    <x v="1"/>
    <n v="288"/>
    <n v="11"/>
    <n v="3168"/>
    <s v="Generation date"/>
  </r>
  <r>
    <x v="143"/>
    <x v="0"/>
    <x v="0"/>
    <n v="112"/>
    <n v="5"/>
    <n v="560"/>
    <s v="Flash sale"/>
  </r>
  <r>
    <x v="283"/>
    <x v="2"/>
    <x v="1"/>
    <n v="145"/>
    <n v="7"/>
    <n v="1015"/>
    <s v="Due date push"/>
  </r>
  <r>
    <x v="359"/>
    <x v="2"/>
    <x v="1"/>
    <n v="185"/>
    <n v="7"/>
    <n v="1295"/>
    <s v="Due date push"/>
  </r>
  <r>
    <x v="168"/>
    <x v="0"/>
    <x v="0"/>
    <n v="193"/>
    <n v="5"/>
    <n v="965"/>
    <s v="Normal days"/>
  </r>
  <r>
    <x v="67"/>
    <x v="0"/>
    <x v="0"/>
    <n v="290"/>
    <n v="5"/>
    <n v="1450"/>
    <s v="Due date push"/>
  </r>
  <r>
    <x v="5"/>
    <x v="0"/>
    <x v="0"/>
    <n v="177"/>
    <n v="5"/>
    <n v="885"/>
    <s v="Generation date"/>
  </r>
  <r>
    <x v="115"/>
    <x v="3"/>
    <x v="0"/>
    <n v="124"/>
    <n v="16"/>
    <n v="1984"/>
    <s v="Payday Push"/>
  </r>
  <r>
    <x v="267"/>
    <x v="1"/>
    <x v="1"/>
    <n v="201"/>
    <n v="11"/>
    <n v="2211"/>
    <s v="Bday sale push"/>
  </r>
  <r>
    <x v="242"/>
    <x v="0"/>
    <x v="1"/>
    <n v="183"/>
    <n v="5"/>
    <n v="915"/>
    <s v="Flash sale"/>
  </r>
  <r>
    <x v="210"/>
    <x v="2"/>
    <x v="1"/>
    <n v="145"/>
    <n v="7"/>
    <n v="1015"/>
    <s v="Payday Push"/>
  </r>
  <r>
    <x v="339"/>
    <x v="1"/>
    <x v="1"/>
    <n v="166"/>
    <n v="11"/>
    <n v="1826"/>
    <s v="Double Campaign"/>
  </r>
  <r>
    <x v="268"/>
    <x v="2"/>
    <x v="1"/>
    <n v="403"/>
    <n v="7"/>
    <n v="2821"/>
    <s v="Normal days"/>
  </r>
  <r>
    <x v="0"/>
    <x v="1"/>
    <x v="0"/>
    <n v="171"/>
    <n v="11"/>
    <n v="1881"/>
    <s v="Normal days"/>
  </r>
  <r>
    <x v="42"/>
    <x v="2"/>
    <x v="1"/>
    <n v="242"/>
    <n v="7"/>
    <n v="1694"/>
    <s v="Payday Push"/>
  </r>
  <r>
    <x v="259"/>
    <x v="3"/>
    <x v="0"/>
    <n v="225"/>
    <n v="16"/>
    <n v="3600"/>
    <s v="Normal days"/>
  </r>
  <r>
    <x v="210"/>
    <x v="0"/>
    <x v="0"/>
    <n v="79"/>
    <n v="5"/>
    <n v="395"/>
    <s v="Payday Push"/>
  </r>
  <r>
    <x v="112"/>
    <x v="1"/>
    <x v="0"/>
    <n v="161"/>
    <n v="11"/>
    <n v="1771"/>
    <s v="Generation date"/>
  </r>
  <r>
    <x v="139"/>
    <x v="2"/>
    <x v="1"/>
    <n v="368"/>
    <n v="7"/>
    <n v="2576"/>
    <s v="Normal days"/>
  </r>
  <r>
    <x v="289"/>
    <x v="0"/>
    <x v="0"/>
    <n v="150"/>
    <n v="5"/>
    <n v="750"/>
    <s v="Flash sale"/>
  </r>
  <r>
    <x v="348"/>
    <x v="2"/>
    <x v="1"/>
    <n v="452"/>
    <n v="7"/>
    <n v="3164"/>
    <s v="Payday Push"/>
  </r>
  <r>
    <x v="321"/>
    <x v="0"/>
    <x v="1"/>
    <n v="505"/>
    <n v="5"/>
    <n v="2525"/>
    <s v="Double Campaign"/>
  </r>
  <r>
    <x v="272"/>
    <x v="0"/>
    <x v="0"/>
    <n v="297"/>
    <n v="5"/>
    <n v="1485"/>
    <s v="Flash sale"/>
  </r>
  <r>
    <x v="313"/>
    <x v="1"/>
    <x v="0"/>
    <n v="96"/>
    <n v="11"/>
    <n v="1056"/>
    <s v="Flash sale"/>
  </r>
  <r>
    <x v="360"/>
    <x v="2"/>
    <x v="1"/>
    <n v="237"/>
    <n v="7"/>
    <n v="1659"/>
    <s v="Generation date"/>
  </r>
  <r>
    <x v="239"/>
    <x v="3"/>
    <x v="0"/>
    <n v="315"/>
    <n v="16"/>
    <n v="5040"/>
    <s v="Generation date"/>
  </r>
  <r>
    <x v="214"/>
    <x v="0"/>
    <x v="0"/>
    <n v="160"/>
    <n v="5"/>
    <n v="800"/>
    <s v="Flash sale"/>
  </r>
  <r>
    <x v="56"/>
    <x v="1"/>
    <x v="0"/>
    <n v="261"/>
    <n v="11"/>
    <n v="2871"/>
    <s v="Normal days"/>
  </r>
  <r>
    <x v="361"/>
    <x v="1"/>
    <x v="0"/>
    <n v="259"/>
    <n v="11"/>
    <n v="2849"/>
    <s v="Bday sale push"/>
  </r>
  <r>
    <x v="326"/>
    <x v="2"/>
    <x v="1"/>
    <n v="126"/>
    <n v="7"/>
    <n v="882"/>
    <s v="Normal days"/>
  </r>
  <r>
    <x v="90"/>
    <x v="3"/>
    <x v="0"/>
    <n v="118"/>
    <n v="16"/>
    <n v="1888"/>
    <s v="Flash sale"/>
  </r>
  <r>
    <x v="343"/>
    <x v="0"/>
    <x v="1"/>
    <n v="196"/>
    <n v="5"/>
    <n v="980"/>
    <s v="Flash sale"/>
  </r>
  <r>
    <x v="81"/>
    <x v="0"/>
    <x v="1"/>
    <n v="376"/>
    <n v="5"/>
    <n v="1880"/>
    <s v="Normal days"/>
  </r>
  <r>
    <x v="69"/>
    <x v="3"/>
    <x v="0"/>
    <n v="200"/>
    <n v="16"/>
    <n v="3200"/>
    <s v="RMD extra push"/>
  </r>
  <r>
    <x v="138"/>
    <x v="1"/>
    <x v="1"/>
    <n v="157"/>
    <n v="11"/>
    <n v="1727"/>
    <s v="RMD extra push"/>
  </r>
  <r>
    <x v="138"/>
    <x v="2"/>
    <x v="1"/>
    <n v="232"/>
    <n v="7"/>
    <n v="1624"/>
    <s v="RMD extra push"/>
  </r>
  <r>
    <x v="94"/>
    <x v="0"/>
    <x v="1"/>
    <n v="396"/>
    <n v="5"/>
    <n v="1980"/>
    <s v="Merdeka push"/>
  </r>
  <r>
    <x v="347"/>
    <x v="0"/>
    <x v="1"/>
    <n v="368"/>
    <n v="5"/>
    <n v="1840"/>
    <s v="Payday Push"/>
  </r>
  <r>
    <x v="239"/>
    <x v="1"/>
    <x v="0"/>
    <n v="200"/>
    <n v="11"/>
    <n v="2200"/>
    <s v="Generation date"/>
  </r>
  <r>
    <x v="167"/>
    <x v="3"/>
    <x v="0"/>
    <n v="258"/>
    <n v="16"/>
    <n v="4128"/>
    <s v="Generation date"/>
  </r>
  <r>
    <x v="224"/>
    <x v="3"/>
    <x v="0"/>
    <n v="262"/>
    <n v="16"/>
    <n v="4192"/>
    <s v="Double Campaign"/>
  </r>
  <r>
    <x v="297"/>
    <x v="0"/>
    <x v="0"/>
    <n v="84"/>
    <n v="5"/>
    <n v="420"/>
    <s v="Flash sale"/>
  </r>
  <r>
    <x v="321"/>
    <x v="2"/>
    <x v="1"/>
    <n v="397"/>
    <n v="7"/>
    <n v="2779"/>
    <s v="Double Campaign"/>
  </r>
  <r>
    <x v="171"/>
    <x v="3"/>
    <x v="0"/>
    <n v="205"/>
    <n v="16"/>
    <n v="3280"/>
    <s v="Payday Push"/>
  </r>
  <r>
    <x v="234"/>
    <x v="0"/>
    <x v="0"/>
    <n v="280"/>
    <n v="5"/>
    <n v="1400"/>
    <s v="Double Campaign"/>
  </r>
  <r>
    <x v="152"/>
    <x v="1"/>
    <x v="0"/>
    <n v="188"/>
    <n v="11"/>
    <n v="2068"/>
    <s v="Generation date"/>
  </r>
  <r>
    <x v="172"/>
    <x v="1"/>
    <x v="1"/>
    <n v="285"/>
    <n v="11"/>
    <n v="3135"/>
    <s v="Due date push"/>
  </r>
  <r>
    <x v="271"/>
    <x v="1"/>
    <x v="1"/>
    <n v="288"/>
    <n v="11"/>
    <n v="3168"/>
    <s v="Normal days"/>
  </r>
  <r>
    <x v="87"/>
    <x v="0"/>
    <x v="1"/>
    <n v="504"/>
    <n v="5"/>
    <n v="2520"/>
    <s v="Due date push"/>
  </r>
  <r>
    <x v="129"/>
    <x v="0"/>
    <x v="1"/>
    <n v="624"/>
    <n v="5"/>
    <n v="3120"/>
    <s v="Payday Push"/>
  </r>
  <r>
    <x v="129"/>
    <x v="1"/>
    <x v="0"/>
    <n v="271"/>
    <n v="11"/>
    <n v="2981"/>
    <s v="Payday Push"/>
  </r>
  <r>
    <x v="121"/>
    <x v="3"/>
    <x v="0"/>
    <n v="294"/>
    <n v="16"/>
    <n v="4704"/>
    <s v="Bday sale push"/>
  </r>
  <r>
    <x v="95"/>
    <x v="0"/>
    <x v="1"/>
    <n v="167"/>
    <n v="5"/>
    <n v="835"/>
    <s v="Generation date"/>
  </r>
  <r>
    <x v="81"/>
    <x v="1"/>
    <x v="1"/>
    <n v="214"/>
    <n v="11"/>
    <n v="2354"/>
    <s v="Normal days"/>
  </r>
  <r>
    <x v="199"/>
    <x v="2"/>
    <x v="1"/>
    <n v="168"/>
    <n v="7"/>
    <n v="1176"/>
    <s v="Generation date"/>
  </r>
  <r>
    <x v="104"/>
    <x v="0"/>
    <x v="1"/>
    <n v="521"/>
    <n v="5"/>
    <n v="2605"/>
    <s v="Generation date"/>
  </r>
  <r>
    <x v="25"/>
    <x v="3"/>
    <x v="0"/>
    <n v="93"/>
    <n v="16"/>
    <n v="1488"/>
    <s v="Flash sale"/>
  </r>
  <r>
    <x v="336"/>
    <x v="3"/>
    <x v="0"/>
    <n v="252"/>
    <n v="16"/>
    <n v="4032"/>
    <s v="Payday Push"/>
  </r>
  <r>
    <x v="327"/>
    <x v="3"/>
    <x v="0"/>
    <n v="122"/>
    <n v="16"/>
    <n v="1952"/>
    <s v="Generation date"/>
  </r>
  <r>
    <x v="335"/>
    <x v="0"/>
    <x v="1"/>
    <n v="104"/>
    <n v="5"/>
    <n v="520"/>
    <s v="Normal days"/>
  </r>
  <r>
    <x v="165"/>
    <x v="1"/>
    <x v="1"/>
    <n v="103"/>
    <n v="11"/>
    <n v="1133"/>
    <s v="Double Campaign"/>
  </r>
  <r>
    <x v="277"/>
    <x v="2"/>
    <x v="1"/>
    <n v="251"/>
    <n v="7"/>
    <n v="1757"/>
    <s v="Normal days"/>
  </r>
  <r>
    <x v="145"/>
    <x v="1"/>
    <x v="1"/>
    <n v="213"/>
    <n v="11"/>
    <n v="2343"/>
    <s v="Payday Push"/>
  </r>
  <r>
    <x v="236"/>
    <x v="0"/>
    <x v="0"/>
    <n v="265"/>
    <n v="5"/>
    <n v="1325"/>
    <s v="Normal days"/>
  </r>
  <r>
    <x v="209"/>
    <x v="1"/>
    <x v="0"/>
    <n v="61"/>
    <n v="11"/>
    <n v="671"/>
    <s v="Payday Push"/>
  </r>
  <r>
    <x v="159"/>
    <x v="2"/>
    <x v="1"/>
    <n v="392"/>
    <n v="7"/>
    <n v="2744"/>
    <s v="Generation date"/>
  </r>
  <r>
    <x v="78"/>
    <x v="2"/>
    <x v="1"/>
    <n v="197"/>
    <n v="7"/>
    <n v="1379"/>
    <s v="Generation date"/>
  </r>
  <r>
    <x v="7"/>
    <x v="3"/>
    <x v="0"/>
    <n v="391"/>
    <n v="16"/>
    <n v="6256"/>
    <s v="Generation date"/>
  </r>
  <r>
    <x v="129"/>
    <x v="3"/>
    <x v="0"/>
    <n v="346"/>
    <n v="16"/>
    <n v="5536"/>
    <s v="Payday Push"/>
  </r>
  <r>
    <x v="60"/>
    <x v="0"/>
    <x v="1"/>
    <n v="437"/>
    <n v="5"/>
    <n v="2185"/>
    <s v="Normal days"/>
  </r>
  <r>
    <x v="214"/>
    <x v="1"/>
    <x v="1"/>
    <n v="170"/>
    <n v="11"/>
    <n v="1870"/>
    <s v="Flash sale"/>
  </r>
  <r>
    <x v="298"/>
    <x v="1"/>
    <x v="1"/>
    <n v="171"/>
    <n v="11"/>
    <n v="1881"/>
    <s v="Due date push"/>
  </r>
  <r>
    <x v="7"/>
    <x v="0"/>
    <x v="0"/>
    <n v="260"/>
    <n v="5"/>
    <n v="1300"/>
    <s v="Generation date"/>
  </r>
  <r>
    <x v="324"/>
    <x v="1"/>
    <x v="1"/>
    <n v="56"/>
    <n v="11"/>
    <n v="616"/>
    <s v="Payday Push"/>
  </r>
  <r>
    <x v="335"/>
    <x v="1"/>
    <x v="0"/>
    <n v="71"/>
    <n v="11"/>
    <n v="781"/>
    <s v="Normal days"/>
  </r>
  <r>
    <x v="250"/>
    <x v="1"/>
    <x v="1"/>
    <n v="294"/>
    <n v="11"/>
    <n v="3234"/>
    <s v="Payday Push"/>
  </r>
  <r>
    <x v="58"/>
    <x v="1"/>
    <x v="0"/>
    <n v="92"/>
    <n v="11"/>
    <n v="1012"/>
    <s v="Generation date"/>
  </r>
  <r>
    <x v="322"/>
    <x v="0"/>
    <x v="0"/>
    <n v="171"/>
    <n v="5"/>
    <n v="855"/>
    <s v="Generation date"/>
  </r>
  <r>
    <x v="231"/>
    <x v="0"/>
    <x v="1"/>
    <n v="366"/>
    <n v="5"/>
    <n v="1830"/>
    <s v="Merdeka push"/>
  </r>
  <r>
    <x v="170"/>
    <x v="0"/>
    <x v="1"/>
    <n v="603"/>
    <n v="5"/>
    <n v="3015"/>
    <s v="Generation date"/>
  </r>
  <r>
    <x v="229"/>
    <x v="0"/>
    <x v="0"/>
    <n v="149"/>
    <n v="5"/>
    <n v="745"/>
    <s v="Due date push"/>
  </r>
  <r>
    <x v="16"/>
    <x v="2"/>
    <x v="1"/>
    <n v="421"/>
    <n v="7"/>
    <n v="2947"/>
    <s v="Generation date"/>
  </r>
  <r>
    <x v="223"/>
    <x v="0"/>
    <x v="0"/>
    <n v="175"/>
    <n v="5"/>
    <n v="875"/>
    <s v="Generation date"/>
  </r>
  <r>
    <x v="193"/>
    <x v="1"/>
    <x v="1"/>
    <n v="164"/>
    <n v="11"/>
    <n v="1804"/>
    <s v="Normal days"/>
  </r>
  <r>
    <x v="1"/>
    <x v="1"/>
    <x v="1"/>
    <n v="288"/>
    <n v="11"/>
    <n v="3168"/>
    <s v="Double Campaign"/>
  </r>
  <r>
    <x v="47"/>
    <x v="0"/>
    <x v="1"/>
    <n v="243"/>
    <n v="5"/>
    <n v="1215"/>
    <s v="Payday Push"/>
  </r>
  <r>
    <x v="50"/>
    <x v="2"/>
    <x v="1"/>
    <n v="392"/>
    <n v="7"/>
    <n v="2744"/>
    <s v="Mega shopping day"/>
  </r>
  <r>
    <x v="359"/>
    <x v="0"/>
    <x v="1"/>
    <n v="214"/>
    <n v="5"/>
    <n v="1070"/>
    <s v="Due date push"/>
  </r>
  <r>
    <x v="328"/>
    <x v="0"/>
    <x v="1"/>
    <n v="311"/>
    <n v="5"/>
    <n v="1555"/>
    <s v="Generation date"/>
  </r>
  <r>
    <x v="61"/>
    <x v="2"/>
    <x v="1"/>
    <n v="162"/>
    <n v="7"/>
    <n v="1134"/>
    <s v="Normal days"/>
  </r>
  <r>
    <x v="38"/>
    <x v="1"/>
    <x v="1"/>
    <n v="283"/>
    <n v="11"/>
    <n v="3113"/>
    <s v="Due date push"/>
  </r>
  <r>
    <x v="124"/>
    <x v="1"/>
    <x v="0"/>
    <n v="255"/>
    <n v="11"/>
    <n v="2805"/>
    <s v="Generation date"/>
  </r>
  <r>
    <x v="80"/>
    <x v="2"/>
    <x v="1"/>
    <n v="252"/>
    <n v="7"/>
    <n v="1764"/>
    <s v="Double Campaign"/>
  </r>
  <r>
    <x v="251"/>
    <x v="2"/>
    <x v="1"/>
    <n v="182"/>
    <n v="7"/>
    <n v="1274"/>
    <s v="Flash sale"/>
  </r>
  <r>
    <x v="124"/>
    <x v="2"/>
    <x v="1"/>
    <n v="383"/>
    <n v="7"/>
    <n v="2681"/>
    <s v="Generation date"/>
  </r>
  <r>
    <x v="221"/>
    <x v="2"/>
    <x v="1"/>
    <n v="154"/>
    <n v="7"/>
    <n v="1078"/>
    <s v="Generation date"/>
  </r>
  <r>
    <x v="252"/>
    <x v="1"/>
    <x v="1"/>
    <n v="103"/>
    <n v="11"/>
    <n v="1133"/>
    <s v="Payday Push"/>
  </r>
  <r>
    <x v="132"/>
    <x v="1"/>
    <x v="1"/>
    <n v="171"/>
    <n v="11"/>
    <n v="1881"/>
    <s v="RMD extra push"/>
  </r>
  <r>
    <x v="362"/>
    <x v="3"/>
    <x v="0"/>
    <n v="185"/>
    <n v="16"/>
    <n v="2960"/>
    <s v="Generation date"/>
  </r>
  <r>
    <x v="99"/>
    <x v="0"/>
    <x v="1"/>
    <n v="501"/>
    <n v="5"/>
    <n v="2505"/>
    <s v="Payday Push"/>
  </r>
  <r>
    <x v="242"/>
    <x v="1"/>
    <x v="1"/>
    <n v="71"/>
    <n v="11"/>
    <n v="781"/>
    <s v="Flash sale"/>
  </r>
  <r>
    <x v="236"/>
    <x v="2"/>
    <x v="1"/>
    <n v="347"/>
    <n v="7"/>
    <n v="2429"/>
    <s v="Normal days"/>
  </r>
  <r>
    <x v="46"/>
    <x v="2"/>
    <x v="1"/>
    <n v="227"/>
    <n v="7"/>
    <n v="1589"/>
    <s v="Normal days"/>
  </r>
  <r>
    <x v="363"/>
    <x v="1"/>
    <x v="1"/>
    <n v="157"/>
    <n v="11"/>
    <n v="1727"/>
    <s v="RMD extra push"/>
  </r>
  <r>
    <x v="179"/>
    <x v="2"/>
    <x v="1"/>
    <n v="379"/>
    <n v="7"/>
    <n v="2653"/>
    <s v="Due date push"/>
  </r>
  <r>
    <x v="81"/>
    <x v="3"/>
    <x v="0"/>
    <n v="269"/>
    <n v="16"/>
    <n v="4304"/>
    <s v="Normal days"/>
  </r>
  <r>
    <x v="30"/>
    <x v="1"/>
    <x v="0"/>
    <n v="112"/>
    <n v="11"/>
    <n v="1232"/>
    <s v="Flash sale"/>
  </r>
  <r>
    <x v="246"/>
    <x v="1"/>
    <x v="0"/>
    <n v="162"/>
    <n v="11"/>
    <n v="1782"/>
    <s v="Normal days"/>
  </r>
  <r>
    <x v="186"/>
    <x v="1"/>
    <x v="1"/>
    <n v="114"/>
    <n v="11"/>
    <n v="1254"/>
    <s v="Generation date"/>
  </r>
  <r>
    <x v="245"/>
    <x v="3"/>
    <x v="0"/>
    <n v="122"/>
    <n v="16"/>
    <n v="1952"/>
    <s v="Payday Push"/>
  </r>
  <r>
    <x v="266"/>
    <x v="1"/>
    <x v="1"/>
    <n v="247"/>
    <n v="11"/>
    <n v="2717"/>
    <s v="Mega shopping day"/>
  </r>
  <r>
    <x v="278"/>
    <x v="2"/>
    <x v="1"/>
    <n v="468"/>
    <n v="7"/>
    <n v="3276"/>
    <s v="Due date push"/>
  </r>
  <r>
    <x v="149"/>
    <x v="0"/>
    <x v="1"/>
    <n v="317"/>
    <n v="5"/>
    <n v="1585"/>
    <s v="Normal days"/>
  </r>
  <r>
    <x v="356"/>
    <x v="3"/>
    <x v="0"/>
    <n v="215"/>
    <n v="16"/>
    <n v="3440"/>
    <s v="Payday Push"/>
  </r>
  <r>
    <x v="162"/>
    <x v="0"/>
    <x v="1"/>
    <n v="215"/>
    <n v="5"/>
    <n v="1075"/>
    <s v="Normal days"/>
  </r>
  <r>
    <x v="95"/>
    <x v="1"/>
    <x v="1"/>
    <n v="79"/>
    <n v="11"/>
    <n v="869"/>
    <s v="Generation date"/>
  </r>
  <r>
    <x v="62"/>
    <x v="0"/>
    <x v="1"/>
    <n v="249"/>
    <n v="5"/>
    <n v="1245"/>
    <s v="Generation date"/>
  </r>
  <r>
    <x v="282"/>
    <x v="2"/>
    <x v="1"/>
    <n v="151"/>
    <n v="7"/>
    <n v="1057"/>
    <s v="Payday Push"/>
  </r>
  <r>
    <x v="65"/>
    <x v="0"/>
    <x v="0"/>
    <n v="67"/>
    <n v="5"/>
    <n v="335"/>
    <s v="Generation date"/>
  </r>
  <r>
    <x v="94"/>
    <x v="3"/>
    <x v="0"/>
    <n v="239"/>
    <n v="16"/>
    <n v="3824"/>
    <s v="Merdeka push"/>
  </r>
  <r>
    <x v="168"/>
    <x v="3"/>
    <x v="0"/>
    <n v="241"/>
    <n v="16"/>
    <n v="3856"/>
    <s v="Normal days"/>
  </r>
  <r>
    <x v="308"/>
    <x v="0"/>
    <x v="0"/>
    <n v="186"/>
    <n v="5"/>
    <n v="930"/>
    <s v="Category push"/>
  </r>
  <r>
    <x v="233"/>
    <x v="2"/>
    <x v="1"/>
    <n v="471"/>
    <n v="7"/>
    <n v="3297"/>
    <s v="Normal days"/>
  </r>
  <r>
    <x v="15"/>
    <x v="0"/>
    <x v="1"/>
    <n v="166"/>
    <n v="5"/>
    <n v="830"/>
    <s v="Due date push"/>
  </r>
  <r>
    <x v="154"/>
    <x v="1"/>
    <x v="0"/>
    <n v="272"/>
    <n v="11"/>
    <n v="2992"/>
    <s v="Generation date"/>
  </r>
  <r>
    <x v="74"/>
    <x v="1"/>
    <x v="0"/>
    <n v="180"/>
    <n v="11"/>
    <n v="1980"/>
    <s v="Generation date"/>
  </r>
  <r>
    <x v="312"/>
    <x v="0"/>
    <x v="1"/>
    <n v="128"/>
    <n v="5"/>
    <n v="640"/>
    <s v="Normal days"/>
  </r>
  <r>
    <x v="241"/>
    <x v="3"/>
    <x v="0"/>
    <n v="404"/>
    <n v="16"/>
    <n v="6464"/>
    <s v="Normal days"/>
  </r>
  <r>
    <x v="80"/>
    <x v="0"/>
    <x v="1"/>
    <n v="342"/>
    <n v="5"/>
    <n v="1710"/>
    <s v="Double Campaign"/>
  </r>
  <r>
    <x v="186"/>
    <x v="3"/>
    <x v="0"/>
    <n v="167"/>
    <n v="16"/>
    <n v="2672"/>
    <s v="Generation date"/>
  </r>
  <r>
    <x v="234"/>
    <x v="1"/>
    <x v="1"/>
    <n v="231"/>
    <n v="11"/>
    <n v="2541"/>
    <s v="Double Campaign"/>
  </r>
  <r>
    <x v="11"/>
    <x v="0"/>
    <x v="1"/>
    <n v="339"/>
    <n v="5"/>
    <n v="1695"/>
    <s v="Normal days"/>
  </r>
  <r>
    <x v="52"/>
    <x v="3"/>
    <x v="0"/>
    <n v="353"/>
    <n v="16"/>
    <n v="5648"/>
    <s v="Generation date"/>
  </r>
  <r>
    <x v="343"/>
    <x v="1"/>
    <x v="0"/>
    <n v="106"/>
    <n v="11"/>
    <n v="1166"/>
    <s v="Flash sale"/>
  </r>
  <r>
    <x v="146"/>
    <x v="3"/>
    <x v="0"/>
    <n v="111"/>
    <n v="16"/>
    <n v="1776"/>
    <s v="Payday Push"/>
  </r>
  <r>
    <x v="284"/>
    <x v="3"/>
    <x v="0"/>
    <n v="300"/>
    <n v="16"/>
    <n v="4800"/>
    <s v="Bday sale push"/>
  </r>
  <r>
    <x v="28"/>
    <x v="2"/>
    <x v="1"/>
    <n v="424"/>
    <n v="7"/>
    <n v="2968"/>
    <s v="Generation date"/>
  </r>
  <r>
    <x v="162"/>
    <x v="2"/>
    <x v="1"/>
    <n v="155"/>
    <n v="7"/>
    <n v="1085"/>
    <s v="Normal days"/>
  </r>
  <r>
    <x v="297"/>
    <x v="0"/>
    <x v="1"/>
    <n v="193"/>
    <n v="5"/>
    <n v="965"/>
    <s v="Flash sale"/>
  </r>
  <r>
    <x v="330"/>
    <x v="1"/>
    <x v="0"/>
    <n v="270"/>
    <n v="11"/>
    <n v="2970"/>
    <s v="Generation date"/>
  </r>
  <r>
    <x v="130"/>
    <x v="2"/>
    <x v="1"/>
    <n v="404"/>
    <n v="7"/>
    <n v="2828"/>
    <s v="Generation date"/>
  </r>
  <r>
    <x v="332"/>
    <x v="2"/>
    <x v="1"/>
    <n v="234"/>
    <n v="7"/>
    <n v="1638"/>
    <s v="Flash sale"/>
  </r>
  <r>
    <x v="49"/>
    <x v="3"/>
    <x v="0"/>
    <n v="219"/>
    <n v="16"/>
    <n v="3504"/>
    <s v="Generation date"/>
  </r>
  <r>
    <x v="309"/>
    <x v="2"/>
    <x v="1"/>
    <n v="253"/>
    <n v="7"/>
    <n v="1771"/>
    <s v="Generation date"/>
  </r>
  <r>
    <x v="27"/>
    <x v="1"/>
    <x v="1"/>
    <n v="100"/>
    <n v="11"/>
    <n v="1100"/>
    <s v="Normal days"/>
  </r>
  <r>
    <x v="246"/>
    <x v="0"/>
    <x v="0"/>
    <n v="184"/>
    <n v="5"/>
    <n v="920"/>
    <s v="Normal days"/>
  </r>
  <r>
    <x v="94"/>
    <x v="1"/>
    <x v="1"/>
    <n v="192"/>
    <n v="11"/>
    <n v="2112"/>
    <s v="Merdeka push"/>
  </r>
  <r>
    <x v="295"/>
    <x v="0"/>
    <x v="0"/>
    <n v="85"/>
    <n v="5"/>
    <n v="425"/>
    <s v="Normal days"/>
  </r>
  <r>
    <x v="9"/>
    <x v="0"/>
    <x v="1"/>
    <n v="171"/>
    <n v="5"/>
    <n v="855"/>
    <s v="Payday Push"/>
  </r>
  <r>
    <x v="191"/>
    <x v="2"/>
    <x v="1"/>
    <n v="239"/>
    <n v="7"/>
    <n v="1673"/>
    <s v="Payday Push"/>
  </r>
  <r>
    <x v="247"/>
    <x v="2"/>
    <x v="1"/>
    <n v="225"/>
    <n v="7"/>
    <n v="1575"/>
    <s v="Normal days"/>
  </r>
  <r>
    <x v="327"/>
    <x v="1"/>
    <x v="1"/>
    <n v="114"/>
    <n v="11"/>
    <n v="1254"/>
    <s v="Generation date"/>
  </r>
  <r>
    <x v="174"/>
    <x v="0"/>
    <x v="0"/>
    <n v="299"/>
    <n v="5"/>
    <n v="1495"/>
    <s v="Mega shopping day"/>
  </r>
  <r>
    <x v="352"/>
    <x v="0"/>
    <x v="1"/>
    <n v="386"/>
    <n v="5"/>
    <n v="1930"/>
    <s v="Double Campaign"/>
  </r>
  <r>
    <x v="25"/>
    <x v="1"/>
    <x v="1"/>
    <n v="78"/>
    <n v="11"/>
    <n v="858"/>
    <s v="Flash sale"/>
  </r>
  <r>
    <x v="98"/>
    <x v="1"/>
    <x v="1"/>
    <n v="102"/>
    <n v="11"/>
    <n v="1122"/>
    <s v="Normal days"/>
  </r>
  <r>
    <x v="315"/>
    <x v="0"/>
    <x v="0"/>
    <n v="112"/>
    <n v="5"/>
    <n v="560"/>
    <s v="Normal days"/>
  </r>
  <r>
    <x v="205"/>
    <x v="2"/>
    <x v="1"/>
    <n v="301"/>
    <n v="7"/>
    <n v="2107"/>
    <s v="Payday Push"/>
  </r>
  <r>
    <x v="33"/>
    <x v="1"/>
    <x v="1"/>
    <n v="102"/>
    <n v="11"/>
    <n v="1122"/>
    <s v="Generation date"/>
  </r>
  <r>
    <x v="264"/>
    <x v="1"/>
    <x v="0"/>
    <n v="90"/>
    <n v="11"/>
    <n v="990"/>
    <s v="Normal days"/>
  </r>
  <r>
    <x v="141"/>
    <x v="0"/>
    <x v="1"/>
    <n v="579"/>
    <n v="5"/>
    <n v="2895"/>
    <s v="Normal days"/>
  </r>
  <r>
    <x v="290"/>
    <x v="3"/>
    <x v="0"/>
    <n v="71"/>
    <n v="16"/>
    <n v="1136"/>
    <s v="Normal days"/>
  </r>
  <r>
    <x v="170"/>
    <x v="2"/>
    <x v="1"/>
    <n v="424"/>
    <n v="7"/>
    <n v="2968"/>
    <s v="Generation date"/>
  </r>
  <r>
    <x v="313"/>
    <x v="0"/>
    <x v="1"/>
    <n v="187"/>
    <n v="5"/>
    <n v="935"/>
    <s v="Flash sale"/>
  </r>
  <r>
    <x v="279"/>
    <x v="2"/>
    <x v="1"/>
    <n v="231"/>
    <n v="7"/>
    <n v="1617"/>
    <s v="Generation date"/>
  </r>
  <r>
    <x v="355"/>
    <x v="1"/>
    <x v="0"/>
    <n v="76"/>
    <n v="11"/>
    <n v="836"/>
    <s v="Generation date"/>
  </r>
  <r>
    <x v="316"/>
    <x v="0"/>
    <x v="0"/>
    <n v="304"/>
    <n v="5"/>
    <n v="1520"/>
    <s v="Normal days"/>
  </r>
  <r>
    <x v="257"/>
    <x v="1"/>
    <x v="0"/>
    <n v="258"/>
    <n v="11"/>
    <n v="2838"/>
    <s v="Generation date"/>
  </r>
  <r>
    <x v="223"/>
    <x v="3"/>
    <x v="0"/>
    <n v="254"/>
    <n v="16"/>
    <n v="4064"/>
    <s v="Generation date"/>
  </r>
  <r>
    <x v="299"/>
    <x v="0"/>
    <x v="1"/>
    <n v="517"/>
    <n v="5"/>
    <n v="2585"/>
    <s v="Generation date"/>
  </r>
  <r>
    <x v="169"/>
    <x v="0"/>
    <x v="0"/>
    <n v="109"/>
    <n v="5"/>
    <n v="545"/>
    <s v="Due date push"/>
  </r>
  <r>
    <x v="10"/>
    <x v="1"/>
    <x v="0"/>
    <n v="151"/>
    <n v="11"/>
    <n v="1661"/>
    <s v="Generation date"/>
  </r>
  <r>
    <x v="212"/>
    <x v="1"/>
    <x v="0"/>
    <n v="146"/>
    <n v="11"/>
    <n v="1606"/>
    <s v="Category push"/>
  </r>
  <r>
    <x v="89"/>
    <x v="3"/>
    <x v="0"/>
    <n v="96"/>
    <n v="16"/>
    <n v="1536"/>
    <s v="Due date push"/>
  </r>
  <r>
    <x v="29"/>
    <x v="0"/>
    <x v="1"/>
    <n v="201"/>
    <n v="5"/>
    <n v="1005"/>
    <s v="Generation date"/>
  </r>
  <r>
    <x v="240"/>
    <x v="1"/>
    <x v="1"/>
    <n v="281"/>
    <n v="11"/>
    <n v="3091"/>
    <s v="Normal days"/>
  </r>
  <r>
    <x v="236"/>
    <x v="1"/>
    <x v="1"/>
    <n v="273"/>
    <n v="11"/>
    <n v="3003"/>
    <s v="Normal days"/>
  </r>
  <r>
    <x v="318"/>
    <x v="3"/>
    <x v="0"/>
    <n v="214"/>
    <n v="16"/>
    <n v="3424"/>
    <s v="Flash sale"/>
  </r>
  <r>
    <x v="112"/>
    <x v="1"/>
    <x v="1"/>
    <n v="138"/>
    <n v="11"/>
    <n v="1518"/>
    <s v="Generation date"/>
  </r>
  <r>
    <x v="233"/>
    <x v="0"/>
    <x v="0"/>
    <n v="277"/>
    <n v="5"/>
    <n v="1385"/>
    <s v="Normal days"/>
  </r>
  <r>
    <x v="216"/>
    <x v="3"/>
    <x v="0"/>
    <n v="185"/>
    <n v="16"/>
    <n v="2960"/>
    <s v="Payday Push"/>
  </r>
  <r>
    <x v="62"/>
    <x v="1"/>
    <x v="1"/>
    <n v="134"/>
    <n v="11"/>
    <n v="1474"/>
    <s v="Generation date"/>
  </r>
  <r>
    <x v="143"/>
    <x v="1"/>
    <x v="1"/>
    <n v="96"/>
    <n v="11"/>
    <n v="1056"/>
    <s v="Flash sale"/>
  </r>
  <r>
    <x v="162"/>
    <x v="0"/>
    <x v="0"/>
    <n v="109"/>
    <n v="5"/>
    <n v="545"/>
    <s v="Normal days"/>
  </r>
  <r>
    <x v="176"/>
    <x v="3"/>
    <x v="0"/>
    <n v="225"/>
    <n v="16"/>
    <n v="3600"/>
    <s v="Generation date"/>
  </r>
  <r>
    <x v="315"/>
    <x v="3"/>
    <x v="0"/>
    <n v="148"/>
    <n v="16"/>
    <n v="2368"/>
    <s v="Normal days"/>
  </r>
  <r>
    <x v="51"/>
    <x v="0"/>
    <x v="0"/>
    <n v="76"/>
    <n v="5"/>
    <n v="380"/>
    <s v="Generation date"/>
  </r>
  <r>
    <x v="76"/>
    <x v="1"/>
    <x v="1"/>
    <n v="155"/>
    <n v="11"/>
    <n v="1705"/>
    <s v="Due date push"/>
  </r>
  <r>
    <x v="329"/>
    <x v="2"/>
    <x v="1"/>
    <n v="360"/>
    <n v="7"/>
    <n v="2520"/>
    <s v="Flash sale"/>
  </r>
  <r>
    <x v="1"/>
    <x v="0"/>
    <x v="0"/>
    <n v="281"/>
    <n v="5"/>
    <n v="1405"/>
    <s v="Double Campaign"/>
  </r>
  <r>
    <x v="79"/>
    <x v="2"/>
    <x v="1"/>
    <n v="254"/>
    <n v="7"/>
    <n v="1778"/>
    <s v="Generation date"/>
  </r>
  <r>
    <x v="340"/>
    <x v="0"/>
    <x v="0"/>
    <n v="308"/>
    <n v="5"/>
    <n v="1540"/>
    <s v="Generation date"/>
  </r>
  <r>
    <x v="260"/>
    <x v="2"/>
    <x v="1"/>
    <n v="168"/>
    <n v="7"/>
    <n v="1176"/>
    <s v="Generation date"/>
  </r>
  <r>
    <x v="209"/>
    <x v="1"/>
    <x v="1"/>
    <n v="80"/>
    <n v="11"/>
    <n v="880"/>
    <s v="Payday Push"/>
  </r>
  <r>
    <x v="190"/>
    <x v="2"/>
    <x v="1"/>
    <n v="250"/>
    <n v="7"/>
    <n v="1750"/>
    <s v="Normal days"/>
  </r>
  <r>
    <x v="323"/>
    <x v="0"/>
    <x v="1"/>
    <n v="452"/>
    <n v="5"/>
    <n v="2260"/>
    <s v="Bday sale push"/>
  </r>
  <r>
    <x v="178"/>
    <x v="0"/>
    <x v="1"/>
    <n v="436"/>
    <n v="5"/>
    <n v="2180"/>
    <s v="Generation date"/>
  </r>
  <r>
    <x v="171"/>
    <x v="1"/>
    <x v="0"/>
    <n v="130"/>
    <n v="11"/>
    <n v="1430"/>
    <s v="Payday Push"/>
  </r>
  <r>
    <x v="361"/>
    <x v="0"/>
    <x v="0"/>
    <n v="230"/>
    <n v="5"/>
    <n v="1150"/>
    <s v="Bday sale push"/>
  </r>
  <r>
    <x v="334"/>
    <x v="3"/>
    <x v="0"/>
    <n v="86"/>
    <n v="16"/>
    <n v="1376"/>
    <s v="Normal days"/>
  </r>
  <r>
    <x v="179"/>
    <x v="1"/>
    <x v="0"/>
    <n v="216"/>
    <n v="11"/>
    <n v="2376"/>
    <s v="Due date push"/>
  </r>
  <r>
    <x v="32"/>
    <x v="1"/>
    <x v="1"/>
    <n v="298"/>
    <n v="11"/>
    <n v="3278"/>
    <s v="Generation date"/>
  </r>
  <r>
    <x v="271"/>
    <x v="2"/>
    <x v="1"/>
    <n v="394"/>
    <n v="7"/>
    <n v="2758"/>
    <s v="Normal days"/>
  </r>
  <r>
    <x v="192"/>
    <x v="0"/>
    <x v="1"/>
    <n v="154"/>
    <n v="5"/>
    <n v="770"/>
    <s v="Generation date"/>
  </r>
  <r>
    <x v="303"/>
    <x v="0"/>
    <x v="0"/>
    <n v="121"/>
    <n v="5"/>
    <n v="605"/>
    <s v="Due date push"/>
  </r>
  <r>
    <x v="293"/>
    <x v="3"/>
    <x v="0"/>
    <n v="72"/>
    <n v="16"/>
    <n v="1152"/>
    <s v="Due date push"/>
  </r>
  <r>
    <x v="204"/>
    <x v="3"/>
    <x v="0"/>
    <n v="111"/>
    <n v="16"/>
    <n v="1776"/>
    <s v="Generation date"/>
  </r>
  <r>
    <x v="201"/>
    <x v="0"/>
    <x v="1"/>
    <n v="459"/>
    <n v="5"/>
    <n v="2295"/>
    <s v="Flash sale"/>
  </r>
  <r>
    <x v="160"/>
    <x v="1"/>
    <x v="0"/>
    <n v="180"/>
    <n v="11"/>
    <n v="1980"/>
    <s v="Payday Push"/>
  </r>
  <r>
    <x v="350"/>
    <x v="2"/>
    <x v="1"/>
    <n v="375"/>
    <n v="7"/>
    <n v="2625"/>
    <s v="Due date push"/>
  </r>
  <r>
    <x v="334"/>
    <x v="2"/>
    <x v="1"/>
    <n v="106"/>
    <n v="7"/>
    <n v="742"/>
    <s v="Normal days"/>
  </r>
  <r>
    <x v="111"/>
    <x v="1"/>
    <x v="0"/>
    <n v="87"/>
    <n v="11"/>
    <n v="957"/>
    <s v="Normal days"/>
  </r>
  <r>
    <x v="126"/>
    <x v="0"/>
    <x v="1"/>
    <n v="236"/>
    <n v="5"/>
    <n v="1180"/>
    <s v="Due date push"/>
  </r>
  <r>
    <x v="339"/>
    <x v="2"/>
    <x v="1"/>
    <n v="260"/>
    <n v="7"/>
    <n v="1820"/>
    <s v="Double Campaign"/>
  </r>
  <r>
    <x v="282"/>
    <x v="0"/>
    <x v="1"/>
    <n v="177"/>
    <n v="5"/>
    <n v="885"/>
    <s v="Payday Push"/>
  </r>
  <r>
    <x v="288"/>
    <x v="0"/>
    <x v="0"/>
    <n v="288"/>
    <n v="5"/>
    <n v="1440"/>
    <s v="Generation date"/>
  </r>
  <r>
    <x v="79"/>
    <x v="0"/>
    <x v="0"/>
    <n v="188"/>
    <n v="5"/>
    <n v="940"/>
    <s v="Generation date"/>
  </r>
  <r>
    <x v="339"/>
    <x v="0"/>
    <x v="0"/>
    <n v="163"/>
    <n v="5"/>
    <n v="815"/>
    <s v="Double Campaign"/>
  </r>
  <r>
    <x v="357"/>
    <x v="1"/>
    <x v="1"/>
    <n v="233"/>
    <n v="11"/>
    <n v="2563"/>
    <s v="Double Campaign"/>
  </r>
  <r>
    <x v="291"/>
    <x v="0"/>
    <x v="0"/>
    <n v="188"/>
    <n v="5"/>
    <n v="940"/>
    <s v="Normal days"/>
  </r>
  <r>
    <x v="24"/>
    <x v="0"/>
    <x v="0"/>
    <n v="272"/>
    <n v="5"/>
    <n v="1360"/>
    <s v="Generation date"/>
  </r>
  <r>
    <x v="248"/>
    <x v="1"/>
    <x v="0"/>
    <n v="99"/>
    <n v="11"/>
    <n v="1089"/>
    <s v="Flash sale"/>
  </r>
  <r>
    <x v="10"/>
    <x v="3"/>
    <x v="0"/>
    <n v="207"/>
    <n v="16"/>
    <n v="3312"/>
    <s v="Generation date"/>
  </r>
  <r>
    <x v="241"/>
    <x v="0"/>
    <x v="0"/>
    <n v="321"/>
    <n v="5"/>
    <n v="1605"/>
    <s v="Normal days"/>
  </r>
  <r>
    <x v="235"/>
    <x v="0"/>
    <x v="1"/>
    <n v="176"/>
    <n v="5"/>
    <n v="880"/>
    <s v="Payday Push"/>
  </r>
  <r>
    <x v="340"/>
    <x v="1"/>
    <x v="0"/>
    <n v="288"/>
    <n v="11"/>
    <n v="3168"/>
    <s v="Generation date"/>
  </r>
  <r>
    <x v="272"/>
    <x v="2"/>
    <x v="1"/>
    <n v="475"/>
    <n v="7"/>
    <n v="3325"/>
    <s v="Flash sale"/>
  </r>
  <r>
    <x v="41"/>
    <x v="1"/>
    <x v="0"/>
    <n v="188"/>
    <n v="11"/>
    <n v="2068"/>
    <s v="Merdeka push"/>
  </r>
  <r>
    <x v="348"/>
    <x v="3"/>
    <x v="0"/>
    <n v="350"/>
    <n v="16"/>
    <n v="5600"/>
    <s v="Payday Push"/>
  </r>
  <r>
    <x v="197"/>
    <x v="2"/>
    <x v="1"/>
    <n v="260"/>
    <n v="7"/>
    <n v="1820"/>
    <s v="Due date push"/>
  </r>
  <r>
    <x v="315"/>
    <x v="1"/>
    <x v="0"/>
    <n v="87"/>
    <n v="11"/>
    <n v="957"/>
    <s v="Normal days"/>
  </r>
  <r>
    <x v="285"/>
    <x v="2"/>
    <x v="1"/>
    <n v="317"/>
    <n v="7"/>
    <n v="2219"/>
    <s v="Payday Push"/>
  </r>
  <r>
    <x v="213"/>
    <x v="1"/>
    <x v="1"/>
    <n v="53"/>
    <n v="11"/>
    <n v="583"/>
    <s v="Generation date"/>
  </r>
  <r>
    <x v="241"/>
    <x v="2"/>
    <x v="1"/>
    <n v="385"/>
    <n v="7"/>
    <n v="2695"/>
    <s v="Normal days"/>
  </r>
  <r>
    <x v="348"/>
    <x v="1"/>
    <x v="0"/>
    <n v="240"/>
    <n v="11"/>
    <n v="2640"/>
    <s v="Payday Push"/>
  </r>
  <r>
    <x v="157"/>
    <x v="3"/>
    <x v="0"/>
    <n v="242"/>
    <n v="16"/>
    <n v="3872"/>
    <s v="Double Campaign"/>
  </r>
  <r>
    <x v="240"/>
    <x v="0"/>
    <x v="0"/>
    <n v="269"/>
    <n v="5"/>
    <n v="1345"/>
    <s v="Normal days"/>
  </r>
  <r>
    <x v="111"/>
    <x v="3"/>
    <x v="0"/>
    <n v="124"/>
    <n v="16"/>
    <n v="1984"/>
    <s v="Normal days"/>
  </r>
  <r>
    <x v="359"/>
    <x v="1"/>
    <x v="1"/>
    <n v="123"/>
    <n v="11"/>
    <n v="1353"/>
    <s v="Due date push"/>
  </r>
  <r>
    <x v="144"/>
    <x v="3"/>
    <x v="0"/>
    <n v="199"/>
    <n v="16"/>
    <n v="3184"/>
    <s v="Generation date"/>
  </r>
  <r>
    <x v="108"/>
    <x v="0"/>
    <x v="0"/>
    <n v="261"/>
    <n v="5"/>
    <n v="1305"/>
    <s v="Generation date"/>
  </r>
  <r>
    <x v="174"/>
    <x v="1"/>
    <x v="1"/>
    <n v="292"/>
    <n v="11"/>
    <n v="3212"/>
    <s v="Mega shopping day"/>
  </r>
  <r>
    <x v="76"/>
    <x v="2"/>
    <x v="1"/>
    <n v="250"/>
    <n v="7"/>
    <n v="1750"/>
    <s v="Due date push"/>
  </r>
  <r>
    <x v="13"/>
    <x v="2"/>
    <x v="1"/>
    <n v="130"/>
    <n v="7"/>
    <n v="910"/>
    <s v="Generation date"/>
  </r>
  <r>
    <x v="103"/>
    <x v="2"/>
    <x v="1"/>
    <n v="436"/>
    <n v="7"/>
    <n v="3052"/>
    <s v="Due date push"/>
  </r>
  <r>
    <x v="290"/>
    <x v="1"/>
    <x v="0"/>
    <n v="60"/>
    <n v="11"/>
    <n v="660"/>
    <s v="Normal days"/>
  </r>
  <r>
    <x v="303"/>
    <x v="2"/>
    <x v="1"/>
    <n v="133"/>
    <n v="7"/>
    <n v="931"/>
    <s v="Due date push"/>
  </r>
  <r>
    <x v="207"/>
    <x v="1"/>
    <x v="1"/>
    <n v="243"/>
    <n v="11"/>
    <n v="2673"/>
    <s v="Generation date"/>
  </r>
  <r>
    <x v="203"/>
    <x v="0"/>
    <x v="0"/>
    <n v="188"/>
    <n v="5"/>
    <n v="940"/>
    <s v="Merdeka push"/>
  </r>
  <r>
    <x v="303"/>
    <x v="3"/>
    <x v="0"/>
    <n v="137"/>
    <n v="16"/>
    <n v="2192"/>
    <s v="Due date push"/>
  </r>
  <r>
    <x v="348"/>
    <x v="0"/>
    <x v="1"/>
    <n v="632"/>
    <n v="5"/>
    <n v="3160"/>
    <s v="Payday Push"/>
  </r>
  <r>
    <x v="285"/>
    <x v="1"/>
    <x v="0"/>
    <n v="211"/>
    <n v="11"/>
    <n v="2321"/>
    <s v="Payday Push"/>
  </r>
  <r>
    <x v="364"/>
    <x v="2"/>
    <x v="1"/>
    <n v="394"/>
    <n v="7"/>
    <n v="2758"/>
    <s v="Due date push"/>
  </r>
  <r>
    <x v="277"/>
    <x v="0"/>
    <x v="0"/>
    <n v="121"/>
    <n v="5"/>
    <n v="605"/>
    <s v="Normal days"/>
  </r>
  <r>
    <x v="319"/>
    <x v="3"/>
    <x v="0"/>
    <n v="136"/>
    <n v="16"/>
    <n v="2176"/>
    <s v="Normal days"/>
  </r>
  <r>
    <x v="257"/>
    <x v="2"/>
    <x v="1"/>
    <n v="408"/>
    <n v="7"/>
    <n v="2856"/>
    <s v="Generation date"/>
  </r>
  <r>
    <x v="170"/>
    <x v="1"/>
    <x v="1"/>
    <n v="244"/>
    <n v="11"/>
    <n v="2684"/>
    <s v="Generation date"/>
  </r>
  <r>
    <x v="305"/>
    <x v="3"/>
    <x v="0"/>
    <n v="196"/>
    <n v="16"/>
    <n v="3136"/>
    <s v="RMD extra push"/>
  </r>
  <r>
    <x v="37"/>
    <x v="0"/>
    <x v="0"/>
    <n v="287"/>
    <n v="5"/>
    <n v="1435"/>
    <s v="Generation date"/>
  </r>
  <r>
    <x v="358"/>
    <x v="1"/>
    <x v="1"/>
    <n v="182"/>
    <n v="11"/>
    <n v="2002"/>
    <s v="Generation date"/>
  </r>
  <r>
    <x v="57"/>
    <x v="3"/>
    <x v="0"/>
    <n v="297"/>
    <n v="16"/>
    <n v="4752"/>
    <s v="Mega shopping day"/>
  </r>
  <r>
    <x v="99"/>
    <x v="0"/>
    <x v="0"/>
    <n v="219"/>
    <n v="5"/>
    <n v="1095"/>
    <s v="Payday Push"/>
  </r>
  <r>
    <x v="198"/>
    <x v="0"/>
    <x v="1"/>
    <n v="434"/>
    <n v="5"/>
    <n v="2170"/>
    <s v="Bday sale push"/>
  </r>
  <r>
    <x v="247"/>
    <x v="3"/>
    <x v="0"/>
    <n v="221"/>
    <n v="16"/>
    <n v="3536"/>
    <s v="Normal days"/>
  </r>
  <r>
    <x v="288"/>
    <x v="3"/>
    <x v="0"/>
    <n v="307"/>
    <n v="16"/>
    <n v="4912"/>
    <s v="Generation date"/>
  </r>
  <r>
    <x v="247"/>
    <x v="0"/>
    <x v="1"/>
    <n v="339"/>
    <n v="5"/>
    <n v="1695"/>
    <s v="Normal days"/>
  </r>
  <r>
    <x v="229"/>
    <x v="1"/>
    <x v="0"/>
    <n v="119"/>
    <n v="11"/>
    <n v="1309"/>
    <s v="Due date push"/>
  </r>
  <r>
    <x v="287"/>
    <x v="3"/>
    <x v="0"/>
    <n v="126"/>
    <n v="16"/>
    <n v="2016"/>
    <s v="Payday Push"/>
  </r>
  <r>
    <x v="353"/>
    <x v="0"/>
    <x v="0"/>
    <n v="88"/>
    <n v="5"/>
    <n v="440"/>
    <s v="Due date push"/>
  </r>
  <r>
    <x v="185"/>
    <x v="0"/>
    <x v="0"/>
    <n v="153"/>
    <n v="5"/>
    <n v="765"/>
    <s v="Normal days"/>
  </r>
  <r>
    <x v="130"/>
    <x v="3"/>
    <x v="0"/>
    <n v="388"/>
    <n v="16"/>
    <n v="6208"/>
    <s v="Generation date"/>
  </r>
  <r>
    <x v="210"/>
    <x v="0"/>
    <x v="1"/>
    <n v="169"/>
    <n v="5"/>
    <n v="845"/>
    <s v="Payday Push"/>
  </r>
  <r>
    <x v="313"/>
    <x v="2"/>
    <x v="1"/>
    <n v="141"/>
    <n v="7"/>
    <n v="987"/>
    <s v="Flash sale"/>
  </r>
  <r>
    <x v="172"/>
    <x v="0"/>
    <x v="0"/>
    <n v="250"/>
    <n v="5"/>
    <n v="1250"/>
    <s v="Due date push"/>
  </r>
  <r>
    <x v="263"/>
    <x v="0"/>
    <x v="0"/>
    <n v="108"/>
    <n v="5"/>
    <n v="540"/>
    <s v="Generation date"/>
  </r>
  <r>
    <x v="40"/>
    <x v="2"/>
    <x v="1"/>
    <n v="425"/>
    <n v="7"/>
    <n v="2975"/>
    <s v="Payday Push"/>
  </r>
  <r>
    <x v="323"/>
    <x v="3"/>
    <x v="0"/>
    <n v="330"/>
    <n v="16"/>
    <n v="5280"/>
    <s v="Bday sale push"/>
  </r>
  <r>
    <x v="262"/>
    <x v="0"/>
    <x v="0"/>
    <n v="162"/>
    <n v="5"/>
    <n v="810"/>
    <s v="Payday Push"/>
  </r>
  <r>
    <x v="47"/>
    <x v="0"/>
    <x v="0"/>
    <n v="106"/>
    <n v="5"/>
    <n v="530"/>
    <s v="Payday Push"/>
  </r>
  <r>
    <x v="360"/>
    <x v="1"/>
    <x v="1"/>
    <n v="126"/>
    <n v="11"/>
    <n v="1386"/>
    <s v="Generation date"/>
  </r>
  <r>
    <x v="350"/>
    <x v="0"/>
    <x v="1"/>
    <n v="473"/>
    <n v="5"/>
    <n v="2365"/>
    <s v="Due date push"/>
  </r>
  <r>
    <x v="347"/>
    <x v="1"/>
    <x v="1"/>
    <n v="191"/>
    <n v="11"/>
    <n v="2101"/>
    <s v="Payday Push"/>
  </r>
  <r>
    <x v="288"/>
    <x v="1"/>
    <x v="1"/>
    <n v="269"/>
    <n v="11"/>
    <n v="2959"/>
    <s v="Generation date"/>
  </r>
  <r>
    <x v="150"/>
    <x v="2"/>
    <x v="1"/>
    <n v="150"/>
    <n v="7"/>
    <n v="1050"/>
    <s v="Normal days"/>
  </r>
  <r>
    <x v="254"/>
    <x v="1"/>
    <x v="1"/>
    <n v="227"/>
    <n v="11"/>
    <n v="2497"/>
    <s v="Generation date"/>
  </r>
  <r>
    <x v="108"/>
    <x v="0"/>
    <x v="1"/>
    <n v="509"/>
    <n v="5"/>
    <n v="2545"/>
    <s v="Generation date"/>
  </r>
  <r>
    <x v="69"/>
    <x v="1"/>
    <x v="0"/>
    <n v="153"/>
    <n v="11"/>
    <n v="1683"/>
    <s v="RMD extra push"/>
  </r>
  <r>
    <x v="168"/>
    <x v="1"/>
    <x v="1"/>
    <n v="186"/>
    <n v="11"/>
    <n v="2046"/>
    <s v="Normal days"/>
  </r>
  <r>
    <x v="244"/>
    <x v="1"/>
    <x v="0"/>
    <n v="68"/>
    <n v="11"/>
    <n v="748"/>
    <s v="Due date push"/>
  </r>
  <r>
    <x v="203"/>
    <x v="3"/>
    <x v="0"/>
    <n v="215"/>
    <n v="16"/>
    <n v="3440"/>
    <s v="Merdeka push"/>
  </r>
  <r>
    <x v="359"/>
    <x v="3"/>
    <x v="0"/>
    <n v="161"/>
    <n v="16"/>
    <n v="2576"/>
    <s v="Due date push"/>
  </r>
  <r>
    <x v="35"/>
    <x v="1"/>
    <x v="0"/>
    <n v="222"/>
    <n v="11"/>
    <n v="2442"/>
    <s v="Generation date"/>
  </r>
  <r>
    <x v="236"/>
    <x v="0"/>
    <x v="1"/>
    <n v="545"/>
    <n v="5"/>
    <n v="2725"/>
    <s v="Normal days"/>
  </r>
  <r>
    <x v="272"/>
    <x v="1"/>
    <x v="1"/>
    <n v="284"/>
    <n v="11"/>
    <n v="3124"/>
    <s v="Flash sale"/>
  </r>
  <r>
    <x v="292"/>
    <x v="3"/>
    <x v="0"/>
    <n v="326"/>
    <n v="16"/>
    <n v="5216"/>
    <s v="Flash sale"/>
  </r>
  <r>
    <x v="273"/>
    <x v="1"/>
    <x v="1"/>
    <n v="161"/>
    <n v="11"/>
    <n v="1771"/>
    <s v="Payday Push"/>
  </r>
  <r>
    <x v="183"/>
    <x v="3"/>
    <x v="0"/>
    <n v="337"/>
    <n v="16"/>
    <n v="5392"/>
    <s v="Mega shopping day"/>
  </r>
  <r>
    <x v="105"/>
    <x v="2"/>
    <x v="1"/>
    <n v="156"/>
    <n v="7"/>
    <n v="1092"/>
    <s v="Due date push"/>
  </r>
  <r>
    <x v="140"/>
    <x v="0"/>
    <x v="0"/>
    <n v="120"/>
    <n v="5"/>
    <n v="600"/>
    <s v="Normal days"/>
  </r>
  <r>
    <x v="312"/>
    <x v="1"/>
    <x v="1"/>
    <n v="78"/>
    <n v="11"/>
    <n v="858"/>
    <s v="Normal days"/>
  </r>
  <r>
    <x v="192"/>
    <x v="2"/>
    <x v="1"/>
    <n v="168"/>
    <n v="7"/>
    <n v="1176"/>
    <s v="Generation date"/>
  </r>
  <r>
    <x v="250"/>
    <x v="3"/>
    <x v="0"/>
    <n v="357"/>
    <n v="16"/>
    <n v="5712"/>
    <s v="Payday Push"/>
  </r>
  <r>
    <x v="243"/>
    <x v="2"/>
    <x v="1"/>
    <n v="255"/>
    <n v="7"/>
    <n v="1785"/>
    <s v="Due date push"/>
  </r>
  <r>
    <x v="83"/>
    <x v="2"/>
    <x v="1"/>
    <n v="89"/>
    <n v="7"/>
    <n v="623"/>
    <s v="Normal days"/>
  </r>
  <r>
    <x v="173"/>
    <x v="0"/>
    <x v="1"/>
    <n v="291"/>
    <n v="5"/>
    <n v="1455"/>
    <s v="Payday Push"/>
  </r>
  <r>
    <x v="131"/>
    <x v="1"/>
    <x v="1"/>
    <n v="197"/>
    <n v="11"/>
    <n v="2167"/>
    <s v="Merdeka push"/>
  </r>
  <r>
    <x v="323"/>
    <x v="1"/>
    <x v="1"/>
    <n v="207"/>
    <n v="11"/>
    <n v="2277"/>
    <s v="Bday sale push"/>
  </r>
  <r>
    <x v="71"/>
    <x v="2"/>
    <x v="1"/>
    <n v="311"/>
    <n v="7"/>
    <n v="2177"/>
    <s v="Normal days"/>
  </r>
  <r>
    <x v="167"/>
    <x v="0"/>
    <x v="0"/>
    <n v="179"/>
    <n v="5"/>
    <n v="895"/>
    <s v="Generation date"/>
  </r>
  <r>
    <x v="147"/>
    <x v="1"/>
    <x v="0"/>
    <n v="217"/>
    <n v="11"/>
    <n v="2387"/>
    <s v="Normal days"/>
  </r>
  <r>
    <x v="197"/>
    <x v="1"/>
    <x v="1"/>
    <n v="164"/>
    <n v="11"/>
    <n v="1804"/>
    <s v="Due date push"/>
  </r>
  <r>
    <x v="202"/>
    <x v="3"/>
    <x v="0"/>
    <n v="120"/>
    <n v="16"/>
    <n v="1920"/>
    <s v="Generation date"/>
  </r>
  <r>
    <x v="273"/>
    <x v="0"/>
    <x v="1"/>
    <n v="329"/>
    <n v="5"/>
    <n v="1645"/>
    <s v="Payday Push"/>
  </r>
  <r>
    <x v="2"/>
    <x v="0"/>
    <x v="1"/>
    <n v="566"/>
    <n v="5"/>
    <n v="2830"/>
    <s v="Generation date"/>
  </r>
  <r>
    <x v="305"/>
    <x v="1"/>
    <x v="1"/>
    <n v="158"/>
    <n v="11"/>
    <n v="1738"/>
    <s v="RMD extra push"/>
  </r>
  <r>
    <x v="213"/>
    <x v="0"/>
    <x v="0"/>
    <n v="85"/>
    <n v="5"/>
    <n v="425"/>
    <s v="Generation date"/>
  </r>
  <r>
    <x v="265"/>
    <x v="3"/>
    <x v="0"/>
    <n v="376"/>
    <n v="16"/>
    <n v="6016"/>
    <s v="Flash sale"/>
  </r>
  <r>
    <x v="325"/>
    <x v="1"/>
    <x v="0"/>
    <n v="260"/>
    <n v="11"/>
    <n v="2860"/>
    <s v="Normal days"/>
  </r>
  <r>
    <x v="241"/>
    <x v="1"/>
    <x v="0"/>
    <n v="317"/>
    <n v="11"/>
    <n v="3487"/>
    <s v="Normal days"/>
  </r>
  <r>
    <x v="163"/>
    <x v="2"/>
    <x v="1"/>
    <n v="133"/>
    <n v="7"/>
    <n v="931"/>
    <s v="Flash sale"/>
  </r>
  <r>
    <x v="159"/>
    <x v="0"/>
    <x v="0"/>
    <n v="259"/>
    <n v="5"/>
    <n v="1295"/>
    <s v="Generation date"/>
  </r>
  <r>
    <x v="226"/>
    <x v="3"/>
    <x v="0"/>
    <n v="194"/>
    <n v="16"/>
    <n v="3104"/>
    <s v="Generation date"/>
  </r>
  <r>
    <x v="17"/>
    <x v="1"/>
    <x v="0"/>
    <n v="261"/>
    <n v="11"/>
    <n v="2871"/>
    <s v="Generation date"/>
  </r>
  <r>
    <x v="349"/>
    <x v="2"/>
    <x v="1"/>
    <n v="381"/>
    <n v="7"/>
    <n v="2667"/>
    <s v="Generation date"/>
  </r>
  <r>
    <x v="326"/>
    <x v="0"/>
    <x v="0"/>
    <n v="112"/>
    <n v="5"/>
    <n v="560"/>
    <s v="Normal days"/>
  </r>
  <r>
    <x v="78"/>
    <x v="0"/>
    <x v="0"/>
    <n v="159"/>
    <n v="5"/>
    <n v="795"/>
    <s v="Generation date"/>
  </r>
  <r>
    <x v="24"/>
    <x v="2"/>
    <x v="1"/>
    <n v="357"/>
    <n v="7"/>
    <n v="2499"/>
    <s v="Generation date"/>
  </r>
  <r>
    <x v="40"/>
    <x v="0"/>
    <x v="0"/>
    <n v="284"/>
    <n v="5"/>
    <n v="1420"/>
    <s v="Payday Push"/>
  </r>
  <r>
    <x v="336"/>
    <x v="0"/>
    <x v="0"/>
    <n v="287"/>
    <n v="5"/>
    <n v="1435"/>
    <s v="Payday Push"/>
  </r>
  <r>
    <x v="22"/>
    <x v="2"/>
    <x v="1"/>
    <n v="115"/>
    <n v="7"/>
    <n v="805"/>
    <s v="Flash sale"/>
  </r>
  <r>
    <x v="192"/>
    <x v="0"/>
    <x v="0"/>
    <n v="122"/>
    <n v="5"/>
    <n v="610"/>
    <s v="Generation date"/>
  </r>
  <r>
    <x v="227"/>
    <x v="1"/>
    <x v="0"/>
    <n v="122"/>
    <n v="11"/>
    <n v="1342"/>
    <s v="Generation date"/>
  </r>
  <r>
    <x v="223"/>
    <x v="2"/>
    <x v="1"/>
    <n v="300"/>
    <n v="7"/>
    <n v="2100"/>
    <s v="Generation date"/>
  </r>
  <r>
    <x v="211"/>
    <x v="1"/>
    <x v="0"/>
    <n v="147"/>
    <n v="11"/>
    <n v="1617"/>
    <s v="Generation date"/>
  </r>
  <r>
    <x v="164"/>
    <x v="0"/>
    <x v="1"/>
    <n v="321"/>
    <n v="5"/>
    <n v="1605"/>
    <s v="Category push"/>
  </r>
  <r>
    <x v="155"/>
    <x v="0"/>
    <x v="0"/>
    <n v="184"/>
    <n v="5"/>
    <n v="920"/>
    <s v="Generation date"/>
  </r>
  <r>
    <x v="13"/>
    <x v="3"/>
    <x v="0"/>
    <n v="100"/>
    <n v="16"/>
    <n v="1600"/>
    <s v="Generation date"/>
  </r>
  <r>
    <x v="157"/>
    <x v="2"/>
    <x v="1"/>
    <n v="254"/>
    <n v="7"/>
    <n v="1778"/>
    <s v="Double Campaign"/>
  </r>
  <r>
    <x v="280"/>
    <x v="1"/>
    <x v="0"/>
    <n v="167"/>
    <n v="11"/>
    <n v="1837"/>
    <s v="Generation date"/>
  </r>
  <r>
    <x v="292"/>
    <x v="1"/>
    <x v="1"/>
    <n v="264"/>
    <n v="11"/>
    <n v="2904"/>
    <s v="Flash sale"/>
  </r>
  <r>
    <x v="35"/>
    <x v="0"/>
    <x v="1"/>
    <n v="519"/>
    <n v="5"/>
    <n v="2595"/>
    <s v="Generation date"/>
  </r>
  <r>
    <x v="205"/>
    <x v="3"/>
    <x v="0"/>
    <n v="264"/>
    <n v="16"/>
    <n v="4224"/>
    <s v="Payday Push"/>
  </r>
  <r>
    <x v="113"/>
    <x v="3"/>
    <x v="0"/>
    <n v="271"/>
    <n v="16"/>
    <n v="4336"/>
    <s v="Generation date"/>
  </r>
  <r>
    <x v="126"/>
    <x v="2"/>
    <x v="1"/>
    <n v="188"/>
    <n v="7"/>
    <n v="1316"/>
    <s v="Due date push"/>
  </r>
  <r>
    <x v="256"/>
    <x v="1"/>
    <x v="0"/>
    <n v="118"/>
    <n v="11"/>
    <n v="1298"/>
    <s v="Normal days"/>
  </r>
  <r>
    <x v="269"/>
    <x v="1"/>
    <x v="0"/>
    <n v="284"/>
    <n v="11"/>
    <n v="3124"/>
    <s v="Mega shopping day"/>
  </r>
  <r>
    <x v="222"/>
    <x v="0"/>
    <x v="1"/>
    <n v="347"/>
    <n v="5"/>
    <n v="1735"/>
    <s v="Due date push"/>
  </r>
  <r>
    <x v="265"/>
    <x v="2"/>
    <x v="1"/>
    <n v="474"/>
    <n v="7"/>
    <n v="3318"/>
    <s v="Flash sale"/>
  </r>
  <r>
    <x v="44"/>
    <x v="2"/>
    <x v="1"/>
    <n v="352"/>
    <n v="7"/>
    <n v="2464"/>
    <s v="Payday Push"/>
  </r>
  <r>
    <x v="59"/>
    <x v="2"/>
    <x v="1"/>
    <n v="232"/>
    <n v="7"/>
    <n v="1624"/>
    <s v="Due date push"/>
  </r>
  <r>
    <x v="330"/>
    <x v="0"/>
    <x v="0"/>
    <n v="302"/>
    <n v="5"/>
    <n v="1510"/>
    <s v="Generation date"/>
  </r>
  <r>
    <x v="333"/>
    <x v="1"/>
    <x v="0"/>
    <n v="160"/>
    <n v="11"/>
    <n v="1760"/>
    <s v="Category push"/>
  </r>
  <r>
    <x v="84"/>
    <x v="2"/>
    <x v="1"/>
    <n v="109"/>
    <n v="7"/>
    <n v="763"/>
    <s v="Generation date"/>
  </r>
  <r>
    <x v="0"/>
    <x v="0"/>
    <x v="1"/>
    <n v="393"/>
    <n v="5"/>
    <n v="1965"/>
    <s v="Normal days"/>
  </r>
  <r>
    <x v="241"/>
    <x v="1"/>
    <x v="1"/>
    <n v="248"/>
    <n v="11"/>
    <n v="2728"/>
    <s v="Normal days"/>
  </r>
  <r>
    <x v="184"/>
    <x v="0"/>
    <x v="0"/>
    <n v="172"/>
    <n v="5"/>
    <n v="860"/>
    <s v="RMD extra push"/>
  </r>
  <r>
    <x v="60"/>
    <x v="1"/>
    <x v="0"/>
    <n v="236"/>
    <n v="11"/>
    <n v="2596"/>
    <s v="Normal days"/>
  </r>
  <r>
    <x v="227"/>
    <x v="2"/>
    <x v="1"/>
    <n v="195"/>
    <n v="7"/>
    <n v="1365"/>
    <s v="Generation date"/>
  </r>
  <r>
    <x v="208"/>
    <x v="0"/>
    <x v="0"/>
    <n v="122"/>
    <n v="5"/>
    <n v="610"/>
    <s v="Generation date"/>
  </r>
  <r>
    <x v="320"/>
    <x v="2"/>
    <x v="1"/>
    <n v="164"/>
    <n v="7"/>
    <n v="1148"/>
    <s v="Generation date"/>
  </r>
  <r>
    <x v="273"/>
    <x v="0"/>
    <x v="0"/>
    <n v="186"/>
    <n v="5"/>
    <n v="930"/>
    <s v="Payday Push"/>
  </r>
  <r>
    <x v="40"/>
    <x v="0"/>
    <x v="1"/>
    <n v="643"/>
    <n v="5"/>
    <n v="3215"/>
    <s v="Payday Push"/>
  </r>
  <r>
    <x v="350"/>
    <x v="1"/>
    <x v="0"/>
    <n v="201"/>
    <n v="11"/>
    <n v="2211"/>
    <s v="Due date push"/>
  </r>
  <r>
    <x v="115"/>
    <x v="0"/>
    <x v="1"/>
    <n v="180"/>
    <n v="5"/>
    <n v="900"/>
    <s v="Payday Push"/>
  </r>
  <r>
    <x v="281"/>
    <x v="1"/>
    <x v="0"/>
    <n v="202"/>
    <n v="11"/>
    <n v="2222"/>
    <s v="Generation date"/>
  </r>
  <r>
    <x v="122"/>
    <x v="1"/>
    <x v="0"/>
    <n v="163"/>
    <n v="11"/>
    <n v="1793"/>
    <s v="Payday Push"/>
  </r>
  <r>
    <x v="127"/>
    <x v="3"/>
    <x v="0"/>
    <n v="115"/>
    <n v="16"/>
    <n v="1840"/>
    <s v="Payday Push"/>
  </r>
  <r>
    <x v="166"/>
    <x v="1"/>
    <x v="1"/>
    <n v="171"/>
    <n v="11"/>
    <n v="1881"/>
    <s v="Normal days"/>
  </r>
  <r>
    <x v="23"/>
    <x v="0"/>
    <x v="1"/>
    <n v="576"/>
    <n v="5"/>
    <n v="2880"/>
    <s v="Mega shopping day"/>
  </r>
  <r>
    <x v="63"/>
    <x v="2"/>
    <x v="1"/>
    <n v="132"/>
    <n v="7"/>
    <n v="924"/>
    <s v="Generation date"/>
  </r>
  <r>
    <x v="191"/>
    <x v="3"/>
    <x v="0"/>
    <n v="193"/>
    <n v="16"/>
    <n v="3088"/>
    <s v="Payday Push"/>
  </r>
  <r>
    <x v="92"/>
    <x v="2"/>
    <x v="1"/>
    <n v="240"/>
    <n v="7"/>
    <n v="1680"/>
    <s v="Category push"/>
  </r>
  <r>
    <x v="159"/>
    <x v="3"/>
    <x v="0"/>
    <n v="315"/>
    <n v="16"/>
    <n v="5040"/>
    <s v="Generation date"/>
  </r>
  <r>
    <x v="355"/>
    <x v="0"/>
    <x v="0"/>
    <n v="58"/>
    <n v="5"/>
    <n v="290"/>
    <s v="Generation date"/>
  </r>
  <r>
    <x v="86"/>
    <x v="0"/>
    <x v="1"/>
    <n v="358"/>
    <n v="5"/>
    <n v="1790"/>
    <s v="Normal days"/>
  </r>
  <r>
    <x v="69"/>
    <x v="0"/>
    <x v="0"/>
    <n v="174"/>
    <n v="5"/>
    <n v="870"/>
    <s v="RMD extra push"/>
  </r>
  <r>
    <x v="27"/>
    <x v="1"/>
    <x v="0"/>
    <n v="107"/>
    <n v="11"/>
    <n v="1177"/>
    <s v="Normal days"/>
  </r>
  <r>
    <x v="42"/>
    <x v="3"/>
    <x v="0"/>
    <n v="214"/>
    <n v="16"/>
    <n v="3424"/>
    <s v="Payday Push"/>
  </r>
  <r>
    <x v="202"/>
    <x v="1"/>
    <x v="1"/>
    <n v="91"/>
    <n v="11"/>
    <n v="1001"/>
    <s v="Generation date"/>
  </r>
  <r>
    <x v="281"/>
    <x v="1"/>
    <x v="1"/>
    <n v="241"/>
    <n v="11"/>
    <n v="2651"/>
    <s v="Generation date"/>
  </r>
  <r>
    <x v="102"/>
    <x v="3"/>
    <x v="0"/>
    <n v="234"/>
    <n v="16"/>
    <n v="3744"/>
    <s v="Merdeka push"/>
  </r>
  <r>
    <x v="164"/>
    <x v="3"/>
    <x v="0"/>
    <n v="228"/>
    <n v="16"/>
    <n v="3648"/>
    <s v="Category push"/>
  </r>
  <r>
    <x v="328"/>
    <x v="1"/>
    <x v="1"/>
    <n v="154"/>
    <n v="11"/>
    <n v="1694"/>
    <s v="Generation date"/>
  </r>
  <r>
    <x v="308"/>
    <x v="1"/>
    <x v="0"/>
    <n v="173"/>
    <n v="11"/>
    <n v="1903"/>
    <s v="Category push"/>
  </r>
  <r>
    <x v="331"/>
    <x v="2"/>
    <x v="1"/>
    <n v="246"/>
    <n v="7"/>
    <n v="1722"/>
    <s v="RMD extra push"/>
  </r>
  <r>
    <x v="346"/>
    <x v="0"/>
    <x v="1"/>
    <n v="158"/>
    <n v="5"/>
    <n v="790"/>
    <s v="Flash sale"/>
  </r>
  <r>
    <x v="180"/>
    <x v="0"/>
    <x v="1"/>
    <n v="198"/>
    <n v="5"/>
    <n v="990"/>
    <s v="Generation date"/>
  </r>
  <r>
    <x v="258"/>
    <x v="0"/>
    <x v="1"/>
    <n v="218"/>
    <n v="5"/>
    <n v="1090"/>
    <s v="Generation date"/>
  </r>
  <r>
    <x v="356"/>
    <x v="1"/>
    <x v="0"/>
    <n v="160"/>
    <n v="11"/>
    <n v="1760"/>
    <s v="Payday Push"/>
  </r>
  <r>
    <x v="183"/>
    <x v="0"/>
    <x v="0"/>
    <n v="311"/>
    <n v="5"/>
    <n v="1555"/>
    <s v="Mega shopping day"/>
  </r>
  <r>
    <x v="117"/>
    <x v="0"/>
    <x v="1"/>
    <n v="372"/>
    <n v="5"/>
    <n v="1860"/>
    <s v="Generation date"/>
  </r>
  <r>
    <x v="338"/>
    <x v="2"/>
    <x v="1"/>
    <n v="257"/>
    <n v="7"/>
    <n v="1799"/>
    <s v="Due date push"/>
  </r>
  <r>
    <x v="161"/>
    <x v="1"/>
    <x v="1"/>
    <n v="123"/>
    <n v="11"/>
    <n v="1353"/>
    <s v="Flash sale"/>
  </r>
  <r>
    <x v="317"/>
    <x v="0"/>
    <x v="1"/>
    <n v="405"/>
    <n v="5"/>
    <n v="2025"/>
    <s v="Flash sale"/>
  </r>
  <r>
    <x v="230"/>
    <x v="1"/>
    <x v="1"/>
    <n v="228"/>
    <n v="11"/>
    <n v="2508"/>
    <s v="Mega shopping day"/>
  </r>
  <r>
    <x v="355"/>
    <x v="3"/>
    <x v="0"/>
    <n v="91"/>
    <n v="16"/>
    <n v="1456"/>
    <s v="Generation date"/>
  </r>
  <r>
    <x v="345"/>
    <x v="1"/>
    <x v="0"/>
    <n v="269"/>
    <n v="11"/>
    <n v="2959"/>
    <s v="Payday Push"/>
  </r>
  <r>
    <x v="30"/>
    <x v="0"/>
    <x v="0"/>
    <n v="103"/>
    <n v="5"/>
    <n v="515"/>
    <s v="Flash sale"/>
  </r>
  <r>
    <x v="37"/>
    <x v="3"/>
    <x v="0"/>
    <n v="276"/>
    <n v="16"/>
    <n v="4416"/>
    <s v="Generation date"/>
  </r>
  <r>
    <x v="264"/>
    <x v="1"/>
    <x v="1"/>
    <n v="95"/>
    <n v="11"/>
    <n v="1045"/>
    <s v="Normal days"/>
  </r>
  <r>
    <x v="121"/>
    <x v="1"/>
    <x v="1"/>
    <n v="224"/>
    <n v="11"/>
    <n v="2464"/>
    <s v="Bday sale push"/>
  </r>
  <r>
    <x v="275"/>
    <x v="0"/>
    <x v="1"/>
    <n v="176"/>
    <n v="5"/>
    <n v="880"/>
    <s v="Due date push"/>
  </r>
  <r>
    <x v="342"/>
    <x v="0"/>
    <x v="0"/>
    <n v="157"/>
    <n v="5"/>
    <n v="785"/>
    <s v="Payday Push"/>
  </r>
  <r>
    <x v="56"/>
    <x v="0"/>
    <x v="0"/>
    <n v="249"/>
    <n v="5"/>
    <n v="1245"/>
    <s v="Normal days"/>
  </r>
  <r>
    <x v="334"/>
    <x v="0"/>
    <x v="0"/>
    <n v="95"/>
    <n v="5"/>
    <n v="475"/>
    <s v="Normal days"/>
  </r>
  <r>
    <x v="193"/>
    <x v="0"/>
    <x v="0"/>
    <n v="186"/>
    <n v="5"/>
    <n v="930"/>
    <s v="Normal days"/>
  </r>
  <r>
    <x v="50"/>
    <x v="0"/>
    <x v="0"/>
    <n v="273"/>
    <n v="5"/>
    <n v="1365"/>
    <s v="Mega shopping day"/>
  </r>
  <r>
    <x v="362"/>
    <x v="0"/>
    <x v="0"/>
    <n v="179"/>
    <n v="5"/>
    <n v="895"/>
    <s v="Generation date"/>
  </r>
  <r>
    <x v="108"/>
    <x v="3"/>
    <x v="0"/>
    <n v="261"/>
    <n v="16"/>
    <n v="4176"/>
    <s v="Generation date"/>
  </r>
  <r>
    <x v="193"/>
    <x v="0"/>
    <x v="1"/>
    <n v="315"/>
    <n v="5"/>
    <n v="1575"/>
    <s v="Normal days"/>
  </r>
  <r>
    <x v="39"/>
    <x v="3"/>
    <x v="0"/>
    <n v="211"/>
    <n v="16"/>
    <n v="3376"/>
    <s v="Normal days"/>
  </r>
  <r>
    <x v="189"/>
    <x v="0"/>
    <x v="0"/>
    <n v="103"/>
    <n v="5"/>
    <n v="515"/>
    <s v="Normal days"/>
  </r>
  <r>
    <x v="216"/>
    <x v="0"/>
    <x v="0"/>
    <n v="172"/>
    <n v="5"/>
    <n v="860"/>
    <s v="Payday Push"/>
  </r>
  <r>
    <x v="116"/>
    <x v="2"/>
    <x v="1"/>
    <n v="142"/>
    <n v="7"/>
    <n v="994"/>
    <s v="Payday Push"/>
  </r>
  <r>
    <x v="259"/>
    <x v="0"/>
    <x v="1"/>
    <n v="301"/>
    <n v="5"/>
    <n v="1505"/>
    <s v="Normal days"/>
  </r>
  <r>
    <x v="6"/>
    <x v="1"/>
    <x v="1"/>
    <n v="90"/>
    <n v="11"/>
    <n v="990"/>
    <s v="Generation date"/>
  </r>
  <r>
    <x v="182"/>
    <x v="3"/>
    <x v="0"/>
    <n v="421"/>
    <n v="16"/>
    <n v="6736"/>
    <s v="Generation date"/>
  </r>
  <r>
    <x v="88"/>
    <x v="0"/>
    <x v="1"/>
    <n v="545"/>
    <n v="5"/>
    <n v="2725"/>
    <s v="Generation date"/>
  </r>
  <r>
    <x v="364"/>
    <x v="0"/>
    <x v="1"/>
    <n v="488"/>
    <n v="5"/>
    <n v="2440"/>
    <s v="Due date push"/>
  </r>
  <r>
    <x v="147"/>
    <x v="0"/>
    <x v="1"/>
    <n v="441"/>
    <n v="5"/>
    <n v="2205"/>
    <s v="Normal days"/>
  </r>
  <r>
    <x v="181"/>
    <x v="1"/>
    <x v="1"/>
    <n v="52"/>
    <n v="11"/>
    <n v="572"/>
    <s v="Normal days"/>
  </r>
  <r>
    <x v="164"/>
    <x v="1"/>
    <x v="1"/>
    <n v="154"/>
    <n v="11"/>
    <n v="1694"/>
    <s v="Category push"/>
  </r>
  <r>
    <x v="255"/>
    <x v="1"/>
    <x v="1"/>
    <n v="278"/>
    <n v="11"/>
    <n v="3058"/>
    <s v="Normal days"/>
  </r>
  <r>
    <x v="318"/>
    <x v="0"/>
    <x v="0"/>
    <n v="180"/>
    <n v="5"/>
    <n v="900"/>
    <s v="Flash sale"/>
  </r>
  <r>
    <x v="219"/>
    <x v="0"/>
    <x v="1"/>
    <n v="210"/>
    <n v="5"/>
    <n v="1050"/>
    <s v="Normal days"/>
  </r>
  <r>
    <x v="17"/>
    <x v="1"/>
    <x v="1"/>
    <n v="252"/>
    <n v="11"/>
    <n v="2772"/>
    <s v="Generation date"/>
  </r>
  <r>
    <x v="257"/>
    <x v="0"/>
    <x v="1"/>
    <n v="470"/>
    <n v="5"/>
    <n v="2350"/>
    <s v="Generation date"/>
  </r>
  <r>
    <x v="123"/>
    <x v="0"/>
    <x v="1"/>
    <n v="379"/>
    <n v="5"/>
    <n v="1895"/>
    <s v="Normal days"/>
  </r>
  <r>
    <x v="351"/>
    <x v="0"/>
    <x v="0"/>
    <n v="204"/>
    <n v="5"/>
    <n v="1020"/>
    <s v="Merdeka push"/>
  </r>
  <r>
    <x v="82"/>
    <x v="1"/>
    <x v="1"/>
    <n v="61"/>
    <n v="11"/>
    <n v="671"/>
    <s v="Flash sale"/>
  </r>
  <r>
    <x v="331"/>
    <x v="1"/>
    <x v="1"/>
    <n v="165"/>
    <n v="11"/>
    <n v="1815"/>
    <s v="RMD extra push"/>
  </r>
  <r>
    <x v="36"/>
    <x v="1"/>
    <x v="1"/>
    <n v="149"/>
    <n v="11"/>
    <n v="1639"/>
    <s v="Normal days"/>
  </r>
  <r>
    <x v="358"/>
    <x v="0"/>
    <x v="0"/>
    <n v="182"/>
    <n v="5"/>
    <n v="910"/>
    <s v="Generation date"/>
  </r>
  <r>
    <x v="295"/>
    <x v="3"/>
    <x v="0"/>
    <n v="138"/>
    <n v="16"/>
    <n v="2208"/>
    <s v="Normal days"/>
  </r>
  <r>
    <x v="84"/>
    <x v="1"/>
    <x v="0"/>
    <n v="69"/>
    <n v="11"/>
    <n v="759"/>
    <s v="Generation date"/>
  </r>
  <r>
    <x v="306"/>
    <x v="0"/>
    <x v="0"/>
    <n v="170"/>
    <n v="5"/>
    <n v="850"/>
    <s v="Generation date"/>
  </r>
  <r>
    <x v="313"/>
    <x v="3"/>
    <x v="0"/>
    <n v="145"/>
    <n v="16"/>
    <n v="2320"/>
    <s v="Flash sale"/>
  </r>
  <r>
    <x v="195"/>
    <x v="1"/>
    <x v="0"/>
    <n v="186"/>
    <n v="11"/>
    <n v="2046"/>
    <s v="Merdeka push"/>
  </r>
  <r>
    <x v="311"/>
    <x v="0"/>
    <x v="0"/>
    <n v="225"/>
    <n v="5"/>
    <n v="1125"/>
    <s v="Bday sale push"/>
  </r>
  <r>
    <x v="101"/>
    <x v="0"/>
    <x v="1"/>
    <n v="625"/>
    <n v="5"/>
    <n v="3125"/>
    <s v="Mega shopping day"/>
  </r>
  <r>
    <x v="338"/>
    <x v="3"/>
    <x v="0"/>
    <n v="233"/>
    <n v="16"/>
    <n v="3728"/>
    <s v="Due date push"/>
  </r>
  <r>
    <x v="106"/>
    <x v="1"/>
    <x v="0"/>
    <n v="285"/>
    <n v="11"/>
    <n v="3135"/>
    <s v="Normal days"/>
  </r>
  <r>
    <x v="99"/>
    <x v="3"/>
    <x v="0"/>
    <n v="289"/>
    <n v="16"/>
    <n v="4624"/>
    <s v="Payday Push"/>
  </r>
  <r>
    <x v="17"/>
    <x v="3"/>
    <x v="0"/>
    <n v="325"/>
    <n v="16"/>
    <n v="5200"/>
    <s v="Generation date"/>
  </r>
  <r>
    <x v="280"/>
    <x v="3"/>
    <x v="0"/>
    <n v="206"/>
    <n v="16"/>
    <n v="3296"/>
    <s v="Generation date"/>
  </r>
  <r>
    <x v="29"/>
    <x v="0"/>
    <x v="0"/>
    <n v="126"/>
    <n v="5"/>
    <n v="630"/>
    <s v="Generation date"/>
  </r>
  <r>
    <x v="57"/>
    <x v="0"/>
    <x v="0"/>
    <n v="281"/>
    <n v="5"/>
    <n v="1405"/>
    <s v="Mega shopping day"/>
  </r>
  <r>
    <x v="361"/>
    <x v="0"/>
    <x v="1"/>
    <n v="409"/>
    <n v="5"/>
    <n v="2045"/>
    <s v="Bday sale push"/>
  </r>
  <r>
    <x v="158"/>
    <x v="0"/>
    <x v="1"/>
    <n v="487"/>
    <n v="5"/>
    <n v="2435"/>
    <s v="Generation date"/>
  </r>
  <r>
    <x v="163"/>
    <x v="0"/>
    <x v="1"/>
    <n v="179"/>
    <n v="5"/>
    <n v="895"/>
    <s v="Flash sale"/>
  </r>
  <r>
    <x v="200"/>
    <x v="3"/>
    <x v="0"/>
    <n v="330"/>
    <n v="16"/>
    <n v="5280"/>
    <s v="Payday Push"/>
  </r>
  <r>
    <x v="135"/>
    <x v="1"/>
    <x v="0"/>
    <n v="262"/>
    <n v="11"/>
    <n v="2882"/>
    <s v="Normal days"/>
  </r>
  <r>
    <x v="260"/>
    <x v="0"/>
    <x v="1"/>
    <n v="197"/>
    <n v="5"/>
    <n v="985"/>
    <s v="Generation date"/>
  </r>
  <r>
    <x v="38"/>
    <x v="1"/>
    <x v="0"/>
    <n v="231"/>
    <n v="11"/>
    <n v="2541"/>
    <s v="Due date push"/>
  </r>
  <r>
    <x v="147"/>
    <x v="2"/>
    <x v="1"/>
    <n v="337"/>
    <n v="7"/>
    <n v="2359"/>
    <s v="Normal days"/>
  </r>
  <r>
    <x v="136"/>
    <x v="0"/>
    <x v="1"/>
    <n v="332"/>
    <n v="5"/>
    <n v="1660"/>
    <s v="Generation date"/>
  </r>
  <r>
    <x v="63"/>
    <x v="3"/>
    <x v="0"/>
    <n v="128"/>
    <n v="16"/>
    <n v="2048"/>
    <s v="Generation date"/>
  </r>
  <r>
    <x v="289"/>
    <x v="3"/>
    <x v="0"/>
    <n v="214"/>
    <n v="16"/>
    <n v="3424"/>
    <s v="Flash sale"/>
  </r>
  <r>
    <x v="346"/>
    <x v="1"/>
    <x v="0"/>
    <n v="92"/>
    <n v="11"/>
    <n v="1012"/>
    <s v="Flash sale"/>
  </r>
  <r>
    <x v="4"/>
    <x v="1"/>
    <x v="0"/>
    <n v="68"/>
    <n v="11"/>
    <n v="748"/>
    <s v="Due date push"/>
  </r>
  <r>
    <x v="344"/>
    <x v="2"/>
    <x v="1"/>
    <n v="121"/>
    <n v="7"/>
    <n v="847"/>
    <s v="Generation date"/>
  </r>
  <r>
    <x v="16"/>
    <x v="1"/>
    <x v="1"/>
    <n v="321"/>
    <n v="11"/>
    <n v="3531"/>
    <s v="Generation date"/>
  </r>
  <r>
    <x v="344"/>
    <x v="1"/>
    <x v="1"/>
    <n v="87"/>
    <n v="11"/>
    <n v="957"/>
    <s v="Generation date"/>
  </r>
  <r>
    <x v="256"/>
    <x v="3"/>
    <x v="0"/>
    <n v="177"/>
    <n v="16"/>
    <n v="2832"/>
    <s v="Normal days"/>
  </r>
  <r>
    <x v="139"/>
    <x v="1"/>
    <x v="0"/>
    <n v="251"/>
    <n v="11"/>
    <n v="2761"/>
    <s v="Normal days"/>
  </r>
  <r>
    <x v="362"/>
    <x v="0"/>
    <x v="1"/>
    <n v="342"/>
    <n v="5"/>
    <n v="1710"/>
    <s v="Generation date"/>
  </r>
  <r>
    <x v="263"/>
    <x v="3"/>
    <x v="0"/>
    <n v="124"/>
    <n v="16"/>
    <n v="1984"/>
    <s v="Generation date"/>
  </r>
  <r>
    <x v="245"/>
    <x v="2"/>
    <x v="1"/>
    <n v="180"/>
    <n v="7"/>
    <n v="1260"/>
    <s v="Payday Push"/>
  </r>
  <r>
    <x v="181"/>
    <x v="0"/>
    <x v="0"/>
    <n v="92"/>
    <n v="5"/>
    <n v="460"/>
    <s v="Normal days"/>
  </r>
  <r>
    <x v="151"/>
    <x v="0"/>
    <x v="1"/>
    <n v="432"/>
    <n v="5"/>
    <n v="2160"/>
    <s v="Normal days"/>
  </r>
  <r>
    <x v="326"/>
    <x v="3"/>
    <x v="0"/>
    <n v="124"/>
    <n v="16"/>
    <n v="1984"/>
    <s v="Normal days"/>
  </r>
  <r>
    <x v="100"/>
    <x v="1"/>
    <x v="1"/>
    <n v="175"/>
    <n v="11"/>
    <n v="1925"/>
    <s v="Generation date"/>
  </r>
  <r>
    <x v="316"/>
    <x v="3"/>
    <x v="0"/>
    <n v="315"/>
    <n v="16"/>
    <n v="5040"/>
    <s v="Normal days"/>
  </r>
  <r>
    <x v="206"/>
    <x v="3"/>
    <x v="0"/>
    <n v="95"/>
    <n v="16"/>
    <n v="1520"/>
    <s v="Double Campaign"/>
  </r>
  <r>
    <x v="206"/>
    <x v="0"/>
    <x v="1"/>
    <n v="330"/>
    <n v="5"/>
    <n v="1650"/>
    <s v="Double Campaign"/>
  </r>
  <r>
    <x v="96"/>
    <x v="2"/>
    <x v="1"/>
    <n v="382"/>
    <n v="7"/>
    <n v="2674"/>
    <s v="Payday Push"/>
  </r>
  <r>
    <x v="131"/>
    <x v="1"/>
    <x v="0"/>
    <n v="170"/>
    <n v="11"/>
    <n v="1870"/>
    <s v="Merdeka push"/>
  </r>
  <r>
    <x v="310"/>
    <x v="2"/>
    <x v="1"/>
    <n v="381"/>
    <n v="7"/>
    <n v="2667"/>
    <s v="Due date push"/>
  </r>
  <r>
    <x v="307"/>
    <x v="2"/>
    <x v="1"/>
    <n v="248"/>
    <n v="7"/>
    <n v="1736"/>
    <s v="Payday Push"/>
  </r>
  <r>
    <x v="143"/>
    <x v="3"/>
    <x v="0"/>
    <n v="133"/>
    <n v="16"/>
    <n v="2128"/>
    <s v="Flash sale"/>
  </r>
  <r>
    <x v="228"/>
    <x v="1"/>
    <x v="1"/>
    <n v="285"/>
    <n v="11"/>
    <n v="3135"/>
    <s v="Normal days"/>
  </r>
  <r>
    <x v="188"/>
    <x v="2"/>
    <x v="1"/>
    <n v="238"/>
    <n v="7"/>
    <n v="1666"/>
    <s v="Normal days"/>
  </r>
  <r>
    <x v="156"/>
    <x v="0"/>
    <x v="0"/>
    <n v="108"/>
    <n v="5"/>
    <n v="540"/>
    <s v="Generation date"/>
  </r>
  <r>
    <x v="311"/>
    <x v="1"/>
    <x v="0"/>
    <n v="240"/>
    <n v="11"/>
    <n v="2640"/>
    <s v="Bday sale push"/>
  </r>
  <r>
    <x v="353"/>
    <x v="0"/>
    <x v="1"/>
    <n v="127"/>
    <n v="5"/>
    <n v="635"/>
    <s v="Due date push"/>
  </r>
  <r>
    <x v="167"/>
    <x v="0"/>
    <x v="1"/>
    <n v="392"/>
    <n v="5"/>
    <n v="1960"/>
    <s v="Generation date"/>
  </r>
  <r>
    <x v="287"/>
    <x v="1"/>
    <x v="1"/>
    <n v="71"/>
    <n v="11"/>
    <n v="781"/>
    <s v="Payday Push"/>
  </r>
  <r>
    <x v="309"/>
    <x v="1"/>
    <x v="0"/>
    <n v="171"/>
    <n v="11"/>
    <n v="1881"/>
    <s v="Generation date"/>
  </r>
  <r>
    <x v="20"/>
    <x v="3"/>
    <x v="0"/>
    <n v="348"/>
    <n v="16"/>
    <n v="5568"/>
    <s v="Flash sale"/>
  </r>
  <r>
    <x v="173"/>
    <x v="1"/>
    <x v="0"/>
    <n v="149"/>
    <n v="11"/>
    <n v="1639"/>
    <s v="Payday Push"/>
  </r>
  <r>
    <x v="163"/>
    <x v="3"/>
    <x v="0"/>
    <n v="122"/>
    <n v="16"/>
    <n v="1952"/>
    <s v="Flash sale"/>
  </r>
  <r>
    <x v="230"/>
    <x v="0"/>
    <x v="1"/>
    <n v="570"/>
    <n v="5"/>
    <n v="2850"/>
    <s v="Mega shopping day"/>
  </r>
  <r>
    <x v="284"/>
    <x v="1"/>
    <x v="0"/>
    <n v="219"/>
    <n v="11"/>
    <n v="2409"/>
    <s v="Bday sale push"/>
  </r>
  <r>
    <x v="341"/>
    <x v="2"/>
    <x v="1"/>
    <n v="150"/>
    <n v="7"/>
    <n v="1050"/>
    <s v="Normal days"/>
  </r>
  <r>
    <x v="223"/>
    <x v="1"/>
    <x v="0"/>
    <n v="176"/>
    <n v="11"/>
    <n v="1936"/>
    <s v="Generation date"/>
  </r>
  <r>
    <x v="225"/>
    <x v="0"/>
    <x v="0"/>
    <n v="284"/>
    <n v="5"/>
    <n v="1420"/>
    <s v="Payday Push"/>
  </r>
  <r>
    <x v="5"/>
    <x v="1"/>
    <x v="1"/>
    <n v="126"/>
    <n v="11"/>
    <n v="1386"/>
    <s v="Generation date"/>
  </r>
  <r>
    <x v="212"/>
    <x v="0"/>
    <x v="0"/>
    <n v="150"/>
    <n v="5"/>
    <n v="750"/>
    <s v="Category push"/>
  </r>
  <r>
    <x v="85"/>
    <x v="0"/>
    <x v="0"/>
    <n v="103"/>
    <n v="5"/>
    <n v="515"/>
    <s v="Normal days"/>
  </r>
  <r>
    <x v="29"/>
    <x v="2"/>
    <x v="1"/>
    <n v="120"/>
    <n v="7"/>
    <n v="840"/>
    <s v="Generation date"/>
  </r>
  <r>
    <x v="51"/>
    <x v="0"/>
    <x v="1"/>
    <n v="161"/>
    <n v="5"/>
    <n v="805"/>
    <s v="Generation date"/>
  </r>
  <r>
    <x v="212"/>
    <x v="3"/>
    <x v="0"/>
    <n v="207"/>
    <n v="16"/>
    <n v="3312"/>
    <s v="Category push"/>
  </r>
  <r>
    <x v="195"/>
    <x v="2"/>
    <x v="1"/>
    <n v="276"/>
    <n v="7"/>
    <n v="1932"/>
    <s v="Merdeka push"/>
  </r>
  <r>
    <x v="146"/>
    <x v="0"/>
    <x v="0"/>
    <n v="72"/>
    <n v="5"/>
    <n v="360"/>
    <s v="Payday Push"/>
  </r>
  <r>
    <x v="3"/>
    <x v="1"/>
    <x v="1"/>
    <n v="165"/>
    <n v="11"/>
    <n v="1815"/>
    <s v="RMD extra push"/>
  </r>
  <r>
    <x v="349"/>
    <x v="3"/>
    <x v="0"/>
    <n v="327"/>
    <n v="16"/>
    <n v="5232"/>
    <s v="Generation date"/>
  </r>
  <r>
    <x v="142"/>
    <x v="1"/>
    <x v="1"/>
    <n v="102"/>
    <n v="11"/>
    <n v="1122"/>
    <s v="Generation date"/>
  </r>
  <r>
    <x v="240"/>
    <x v="1"/>
    <x v="0"/>
    <n v="227"/>
    <n v="11"/>
    <n v="2497"/>
    <s v="Normal days"/>
  </r>
  <r>
    <x v="26"/>
    <x v="0"/>
    <x v="1"/>
    <n v="276"/>
    <n v="5"/>
    <n v="1380"/>
    <s v="Category push"/>
  </r>
  <r>
    <x v="362"/>
    <x v="1"/>
    <x v="0"/>
    <n v="155"/>
    <n v="11"/>
    <n v="1705"/>
    <s v="Generation date"/>
  </r>
  <r>
    <x v="30"/>
    <x v="3"/>
    <x v="0"/>
    <n v="139"/>
    <n v="16"/>
    <n v="2224"/>
    <s v="Flash sale"/>
  </r>
  <r>
    <x v="53"/>
    <x v="3"/>
    <x v="0"/>
    <n v="66"/>
    <n v="16"/>
    <n v="1056"/>
    <s v="Generation date"/>
  </r>
  <r>
    <x v="237"/>
    <x v="1"/>
    <x v="1"/>
    <n v="186"/>
    <n v="11"/>
    <n v="2046"/>
    <s v="Generation date"/>
  </r>
  <r>
    <x v="317"/>
    <x v="1"/>
    <x v="1"/>
    <n v="267"/>
    <n v="11"/>
    <n v="2937"/>
    <s v="Flash sale"/>
  </r>
  <r>
    <x v="124"/>
    <x v="0"/>
    <x v="0"/>
    <n v="272"/>
    <n v="5"/>
    <n v="1360"/>
    <s v="Generation date"/>
  </r>
  <r>
    <x v="358"/>
    <x v="0"/>
    <x v="1"/>
    <n v="395"/>
    <n v="5"/>
    <n v="1975"/>
    <s v="Generation date"/>
  </r>
  <r>
    <x v="225"/>
    <x v="1"/>
    <x v="1"/>
    <n v="299"/>
    <n v="11"/>
    <n v="3289"/>
    <s v="Payday Push"/>
  </r>
  <r>
    <x v="42"/>
    <x v="1"/>
    <x v="1"/>
    <n v="169"/>
    <n v="11"/>
    <n v="1859"/>
    <s v="Payday Push"/>
  </r>
  <r>
    <x v="141"/>
    <x v="2"/>
    <x v="1"/>
    <n v="398"/>
    <n v="7"/>
    <n v="2786"/>
    <s v="Normal days"/>
  </r>
  <r>
    <x v="68"/>
    <x v="3"/>
    <x v="0"/>
    <n v="364"/>
    <n v="16"/>
    <n v="5824"/>
    <s v="Normal days"/>
  </r>
  <r>
    <x v="237"/>
    <x v="1"/>
    <x v="0"/>
    <n v="198"/>
    <n v="11"/>
    <n v="2178"/>
    <s v="Generation date"/>
  </r>
  <r>
    <x v="93"/>
    <x v="2"/>
    <x v="1"/>
    <n v="136"/>
    <n v="7"/>
    <n v="952"/>
    <s v="Generation date"/>
  </r>
  <r>
    <x v="54"/>
    <x v="0"/>
    <x v="1"/>
    <n v="327"/>
    <n v="5"/>
    <n v="1635"/>
    <s v="Normal days"/>
  </r>
  <r>
    <x v="361"/>
    <x v="1"/>
    <x v="1"/>
    <n v="241"/>
    <n v="11"/>
    <n v="2651"/>
    <s v="Bday sale push"/>
  </r>
  <r>
    <x v="270"/>
    <x v="0"/>
    <x v="0"/>
    <n v="121"/>
    <n v="5"/>
    <n v="605"/>
    <s v="Generation date"/>
  </r>
  <r>
    <x v="357"/>
    <x v="0"/>
    <x v="0"/>
    <n v="260"/>
    <n v="5"/>
    <n v="1300"/>
    <s v="Double Campaign"/>
  </r>
  <r>
    <x v="8"/>
    <x v="1"/>
    <x v="1"/>
    <n v="88"/>
    <n v="11"/>
    <n v="968"/>
    <s v="Due date push"/>
  </r>
  <r>
    <x v="309"/>
    <x v="3"/>
    <x v="0"/>
    <n v="195"/>
    <n v="16"/>
    <n v="3120"/>
    <s v="Generation date"/>
  </r>
  <r>
    <x v="330"/>
    <x v="0"/>
    <x v="1"/>
    <n v="577"/>
    <n v="5"/>
    <n v="2885"/>
    <s v="Generation date"/>
  </r>
  <r>
    <x v="248"/>
    <x v="1"/>
    <x v="1"/>
    <n v="93"/>
    <n v="11"/>
    <n v="1023"/>
    <s v="Flash sale"/>
  </r>
  <r>
    <x v="290"/>
    <x v="0"/>
    <x v="0"/>
    <n v="108"/>
    <n v="5"/>
    <n v="540"/>
    <s v="Normal days"/>
  </r>
  <r>
    <x v="356"/>
    <x v="0"/>
    <x v="0"/>
    <n v="162"/>
    <n v="5"/>
    <n v="810"/>
    <s v="Payday Push"/>
  </r>
  <r>
    <x v="357"/>
    <x v="1"/>
    <x v="0"/>
    <n v="274"/>
    <n v="11"/>
    <n v="3014"/>
    <s v="Double Campaign"/>
  </r>
  <r>
    <x v="329"/>
    <x v="0"/>
    <x v="1"/>
    <n v="537"/>
    <n v="5"/>
    <n v="2685"/>
    <s v="Flash sale"/>
  </r>
  <r>
    <x v="272"/>
    <x v="0"/>
    <x v="1"/>
    <n v="549"/>
    <n v="5"/>
    <n v="2745"/>
    <s v="Flash sale"/>
  </r>
  <r>
    <x v="304"/>
    <x v="2"/>
    <x v="1"/>
    <n v="233"/>
    <n v="7"/>
    <n v="1631"/>
    <s v="Normal days"/>
  </r>
  <r>
    <x v="345"/>
    <x v="0"/>
    <x v="0"/>
    <n v="264"/>
    <n v="5"/>
    <n v="1320"/>
    <s v="Payday Push"/>
  </r>
  <r>
    <x v="77"/>
    <x v="1"/>
    <x v="1"/>
    <n v="242"/>
    <n v="11"/>
    <n v="2662"/>
    <s v="Due date push"/>
  </r>
  <r>
    <x v="31"/>
    <x v="1"/>
    <x v="1"/>
    <n v="174"/>
    <n v="11"/>
    <n v="1914"/>
    <s v="Generation date"/>
  </r>
  <r>
    <x v="357"/>
    <x v="3"/>
    <x v="0"/>
    <n v="356"/>
    <n v="16"/>
    <n v="5696"/>
    <s v="Double Campaign"/>
  </r>
  <r>
    <x v="90"/>
    <x v="2"/>
    <x v="1"/>
    <n v="164"/>
    <n v="7"/>
    <n v="1148"/>
    <s v="Flash sale"/>
  </r>
  <r>
    <x v="53"/>
    <x v="1"/>
    <x v="0"/>
    <n v="57"/>
    <n v="11"/>
    <n v="627"/>
    <s v="Generation date"/>
  </r>
  <r>
    <x v="6"/>
    <x v="1"/>
    <x v="0"/>
    <n v="123"/>
    <n v="11"/>
    <n v="1353"/>
    <s v="Generation date"/>
  </r>
  <r>
    <x v="352"/>
    <x v="1"/>
    <x v="1"/>
    <n v="187"/>
    <n v="11"/>
    <n v="2057"/>
    <s v="Double Campaign"/>
  </r>
  <r>
    <x v="143"/>
    <x v="1"/>
    <x v="0"/>
    <n v="101"/>
    <n v="11"/>
    <n v="1111"/>
    <s v="Flash sale"/>
  </r>
  <r>
    <x v="365"/>
    <x v="1"/>
    <x v="0"/>
    <n v="122"/>
    <n v="11"/>
    <n v="1342"/>
    <s v="Generation date"/>
  </r>
  <r>
    <x v="252"/>
    <x v="0"/>
    <x v="0"/>
    <n v="109"/>
    <n v="5"/>
    <n v="545"/>
    <s v="Payday Push"/>
  </r>
  <r>
    <x v="201"/>
    <x v="2"/>
    <x v="1"/>
    <n v="357"/>
    <n v="7"/>
    <n v="2499"/>
    <s v="Flash sale"/>
  </r>
  <r>
    <x v="95"/>
    <x v="0"/>
    <x v="0"/>
    <n v="88"/>
    <n v="5"/>
    <n v="440"/>
    <s v="Generation date"/>
  </r>
  <r>
    <x v="33"/>
    <x v="3"/>
    <x v="0"/>
    <n v="127"/>
    <n v="16"/>
    <n v="2032"/>
    <s v="Generation date"/>
  </r>
  <r>
    <x v="325"/>
    <x v="1"/>
    <x v="1"/>
    <n v="214"/>
    <n v="11"/>
    <n v="2354"/>
    <s v="Normal days"/>
  </r>
  <r>
    <x v="97"/>
    <x v="3"/>
    <x v="0"/>
    <n v="217"/>
    <n v="16"/>
    <n v="3472"/>
    <s v="Normal days"/>
  </r>
  <r>
    <x v="232"/>
    <x v="1"/>
    <x v="0"/>
    <n v="140"/>
    <n v="11"/>
    <n v="1540"/>
    <s v="Payday Push"/>
  </r>
  <r>
    <x v="306"/>
    <x v="1"/>
    <x v="1"/>
    <n v="156"/>
    <n v="11"/>
    <n v="1716"/>
    <s v="Generation date"/>
  </r>
  <r>
    <x v="145"/>
    <x v="0"/>
    <x v="0"/>
    <n v="210"/>
    <n v="5"/>
    <n v="1050"/>
    <s v="Payday Push"/>
  </r>
  <r>
    <x v="74"/>
    <x v="1"/>
    <x v="1"/>
    <n v="182"/>
    <n v="11"/>
    <n v="2002"/>
    <s v="Generation date"/>
  </r>
  <r>
    <x v="249"/>
    <x v="1"/>
    <x v="0"/>
    <n v="219"/>
    <n v="11"/>
    <n v="2409"/>
    <s v="Normal days"/>
  </r>
  <r>
    <x v="324"/>
    <x v="0"/>
    <x v="1"/>
    <n v="158"/>
    <n v="5"/>
    <n v="790"/>
    <s v="Payday Push"/>
  </r>
  <r>
    <x v="308"/>
    <x v="0"/>
    <x v="1"/>
    <n v="289"/>
    <n v="5"/>
    <n v="1445"/>
    <s v="Category push"/>
  </r>
  <r>
    <x v="93"/>
    <x v="0"/>
    <x v="0"/>
    <n v="77"/>
    <n v="5"/>
    <n v="385"/>
    <s v="Generation date"/>
  </r>
  <r>
    <x v="206"/>
    <x v="1"/>
    <x v="1"/>
    <n v="173"/>
    <n v="11"/>
    <n v="1903"/>
    <s v="Double Campaign"/>
  </r>
  <r>
    <x v="175"/>
    <x v="2"/>
    <x v="1"/>
    <n v="229"/>
    <n v="7"/>
    <n v="1603"/>
    <s v="Due date push"/>
  </r>
  <r>
    <x v="261"/>
    <x v="2"/>
    <x v="1"/>
    <n v="482"/>
    <n v="7"/>
    <n v="3374"/>
    <s v="Due date push"/>
  </r>
  <r>
    <x v="60"/>
    <x v="0"/>
    <x v="0"/>
    <n v="230"/>
    <n v="5"/>
    <n v="1150"/>
    <s v="Normal days"/>
  </r>
  <r>
    <x v="60"/>
    <x v="2"/>
    <x v="1"/>
    <n v="316"/>
    <n v="7"/>
    <n v="2212"/>
    <s v="Normal days"/>
  </r>
  <r>
    <x v="220"/>
    <x v="0"/>
    <x v="0"/>
    <n v="283"/>
    <n v="5"/>
    <n v="1415"/>
    <s v="Generation date"/>
  </r>
  <r>
    <x v="279"/>
    <x v="3"/>
    <x v="0"/>
    <n v="208"/>
    <n v="16"/>
    <n v="3328"/>
    <s v="Generation date"/>
  </r>
  <r>
    <x v="18"/>
    <x v="0"/>
    <x v="0"/>
    <n v="176"/>
    <n v="5"/>
    <n v="880"/>
    <s v="Normal days"/>
  </r>
  <r>
    <x v="212"/>
    <x v="1"/>
    <x v="1"/>
    <n v="155"/>
    <n v="11"/>
    <n v="1705"/>
    <s v="Category push"/>
  </r>
  <r>
    <x v="220"/>
    <x v="1"/>
    <x v="0"/>
    <n v="231"/>
    <n v="11"/>
    <n v="2541"/>
    <s v="Generation date"/>
  </r>
  <r>
    <x v="300"/>
    <x v="1"/>
    <x v="0"/>
    <n v="230"/>
    <n v="11"/>
    <n v="2530"/>
    <s v="Bday sale push"/>
  </r>
  <r>
    <x v="311"/>
    <x v="0"/>
    <x v="1"/>
    <n v="494"/>
    <n v="5"/>
    <n v="2470"/>
    <s v="Bday sale push"/>
  </r>
  <r>
    <x v="197"/>
    <x v="3"/>
    <x v="0"/>
    <n v="216"/>
    <n v="16"/>
    <n v="3456"/>
    <s v="Due date push"/>
  </r>
  <r>
    <x v="112"/>
    <x v="2"/>
    <x v="1"/>
    <n v="215"/>
    <n v="7"/>
    <n v="1505"/>
    <s v="Generation date"/>
  </r>
  <r>
    <x v="66"/>
    <x v="0"/>
    <x v="0"/>
    <n v="158"/>
    <n v="5"/>
    <n v="790"/>
    <s v="Normal days"/>
  </r>
  <r>
    <x v="243"/>
    <x v="1"/>
    <x v="1"/>
    <n v="127"/>
    <n v="11"/>
    <n v="1397"/>
    <s v="Due date push"/>
  </r>
  <r>
    <x v="354"/>
    <x v="1"/>
    <x v="0"/>
    <n v="200"/>
    <n v="11"/>
    <n v="2200"/>
    <s v="Generation date"/>
  </r>
  <r>
    <x v="193"/>
    <x v="2"/>
    <x v="1"/>
    <n v="185"/>
    <n v="7"/>
    <n v="1295"/>
    <s v="Normal days"/>
  </r>
  <r>
    <x v="246"/>
    <x v="3"/>
    <x v="0"/>
    <n v="192"/>
    <n v="16"/>
    <n v="3072"/>
    <s v="Normal days"/>
  </r>
  <r>
    <x v="306"/>
    <x v="1"/>
    <x v="0"/>
    <n v="170"/>
    <n v="11"/>
    <n v="1870"/>
    <s v="Generation date"/>
  </r>
  <r>
    <x v="123"/>
    <x v="1"/>
    <x v="1"/>
    <n v="194"/>
    <n v="11"/>
    <n v="2134"/>
    <s v="Normal days"/>
  </r>
  <r>
    <x v="311"/>
    <x v="2"/>
    <x v="1"/>
    <n v="365"/>
    <n v="7"/>
    <n v="2555"/>
    <s v="Bday sale push"/>
  </r>
  <r>
    <x v="203"/>
    <x v="1"/>
    <x v="1"/>
    <n v="192"/>
    <n v="11"/>
    <n v="2112"/>
    <s v="Merdeka push"/>
  </r>
  <r>
    <x v="47"/>
    <x v="2"/>
    <x v="1"/>
    <n v="158"/>
    <n v="7"/>
    <n v="1106"/>
    <s v="Payday Push"/>
  </r>
  <r>
    <x v="229"/>
    <x v="1"/>
    <x v="1"/>
    <n v="120"/>
    <n v="11"/>
    <n v="1320"/>
    <s v="Due date push"/>
  </r>
  <r>
    <x v="21"/>
    <x v="2"/>
    <x v="1"/>
    <n v="92"/>
    <n v="7"/>
    <n v="644"/>
    <s v="Payday Push"/>
  </r>
  <r>
    <x v="92"/>
    <x v="1"/>
    <x v="0"/>
    <n v="147"/>
    <n v="11"/>
    <n v="1617"/>
    <s v="Category push"/>
  </r>
  <r>
    <x v="298"/>
    <x v="2"/>
    <x v="1"/>
    <n v="252"/>
    <n v="7"/>
    <n v="1764"/>
    <s v="Due date push"/>
  </r>
  <r>
    <x v="224"/>
    <x v="0"/>
    <x v="1"/>
    <n v="391"/>
    <n v="5"/>
    <n v="1955"/>
    <s v="Double Campaign"/>
  </r>
  <r>
    <x v="337"/>
    <x v="3"/>
    <x v="0"/>
    <n v="148"/>
    <n v="16"/>
    <n v="2368"/>
    <s v="Normal days"/>
  </r>
  <r>
    <x v="132"/>
    <x v="0"/>
    <x v="1"/>
    <n v="339"/>
    <n v="5"/>
    <n v="1695"/>
    <s v="RMD extra push"/>
  </r>
  <r>
    <x v="93"/>
    <x v="1"/>
    <x v="0"/>
    <n v="73"/>
    <n v="11"/>
    <n v="803"/>
    <s v="Generation date"/>
  </r>
  <r>
    <x v="190"/>
    <x v="1"/>
    <x v="1"/>
    <n v="131"/>
    <n v="11"/>
    <n v="1441"/>
    <s v="Normal days"/>
  </r>
  <r>
    <x v="105"/>
    <x v="0"/>
    <x v="1"/>
    <n v="194"/>
    <n v="5"/>
    <n v="970"/>
    <s v="Due date push"/>
  </r>
  <r>
    <x v="276"/>
    <x v="3"/>
    <x v="0"/>
    <n v="332"/>
    <n v="16"/>
    <n v="5312"/>
    <s v="Flash sale"/>
  </r>
  <r>
    <x v="349"/>
    <x v="1"/>
    <x v="1"/>
    <n v="270"/>
    <n v="11"/>
    <n v="2970"/>
    <s v="Generation date"/>
  </r>
  <r>
    <x v="267"/>
    <x v="0"/>
    <x v="1"/>
    <n v="459"/>
    <n v="5"/>
    <n v="2295"/>
    <s v="Bday sale push"/>
  </r>
  <r>
    <x v="304"/>
    <x v="1"/>
    <x v="0"/>
    <n v="171"/>
    <n v="11"/>
    <n v="1881"/>
    <s v="Normal days"/>
  </r>
  <r>
    <x v="315"/>
    <x v="2"/>
    <x v="1"/>
    <n v="135"/>
    <n v="7"/>
    <n v="945"/>
    <s v="Normal days"/>
  </r>
  <r>
    <x v="195"/>
    <x v="0"/>
    <x v="0"/>
    <n v="189"/>
    <n v="5"/>
    <n v="945"/>
    <s v="Merdeka push"/>
  </r>
  <r>
    <x v="178"/>
    <x v="1"/>
    <x v="1"/>
    <n v="256"/>
    <n v="11"/>
    <n v="2816"/>
    <s v="Generation date"/>
  </r>
  <r>
    <x v="314"/>
    <x v="0"/>
    <x v="1"/>
    <n v="381"/>
    <n v="5"/>
    <n v="1905"/>
    <s v="Flash sale"/>
  </r>
  <r>
    <x v="154"/>
    <x v="1"/>
    <x v="1"/>
    <n v="270"/>
    <n v="11"/>
    <n v="2970"/>
    <s v="Generation date"/>
  </r>
  <r>
    <x v="12"/>
    <x v="0"/>
    <x v="0"/>
    <n v="177"/>
    <n v="5"/>
    <n v="885"/>
    <s v="Due date push"/>
  </r>
  <r>
    <x v="347"/>
    <x v="1"/>
    <x v="0"/>
    <n v="193"/>
    <n v="11"/>
    <n v="2123"/>
    <s v="Payday Push"/>
  </r>
  <r>
    <x v="339"/>
    <x v="0"/>
    <x v="1"/>
    <n v="276"/>
    <n v="5"/>
    <n v="1380"/>
    <s v="Double Campaign"/>
  </r>
  <r>
    <x v="326"/>
    <x v="1"/>
    <x v="0"/>
    <n v="125"/>
    <n v="11"/>
    <n v="1375"/>
    <s v="Normal days"/>
  </r>
  <r>
    <x v="363"/>
    <x v="0"/>
    <x v="0"/>
    <n v="179"/>
    <n v="5"/>
    <n v="895"/>
    <s v="RMD extra push"/>
  </r>
  <r>
    <x v="342"/>
    <x v="0"/>
    <x v="1"/>
    <n v="240"/>
    <n v="5"/>
    <n v="1200"/>
    <s v="Payday Push"/>
  </r>
  <r>
    <x v="40"/>
    <x v="3"/>
    <x v="0"/>
    <n v="376"/>
    <n v="16"/>
    <n v="6016"/>
    <s v="Payday Push"/>
  </r>
  <r>
    <x v="45"/>
    <x v="2"/>
    <x v="1"/>
    <n v="139"/>
    <n v="7"/>
    <n v="973"/>
    <s v="Flash sale"/>
  </r>
  <r>
    <x v="78"/>
    <x v="1"/>
    <x v="0"/>
    <n v="158"/>
    <n v="11"/>
    <n v="1738"/>
    <s v="Generation date"/>
  </r>
  <r>
    <x v="344"/>
    <x v="0"/>
    <x v="0"/>
    <n v="91"/>
    <n v="5"/>
    <n v="455"/>
    <s v="Generation date"/>
  </r>
  <r>
    <x v="337"/>
    <x v="0"/>
    <x v="1"/>
    <n v="161"/>
    <n v="5"/>
    <n v="805"/>
    <s v="Normal days"/>
  </r>
  <r>
    <x v="28"/>
    <x v="1"/>
    <x v="1"/>
    <n v="238"/>
    <n v="11"/>
    <n v="2618"/>
    <s v="Generation date"/>
  </r>
  <r>
    <x v="49"/>
    <x v="0"/>
    <x v="0"/>
    <n v="186"/>
    <n v="5"/>
    <n v="930"/>
    <s v="Generation date"/>
  </r>
  <r>
    <x v="316"/>
    <x v="1"/>
    <x v="0"/>
    <n v="291"/>
    <n v="11"/>
    <n v="3201"/>
    <s v="Normal days"/>
  </r>
  <r>
    <x v="89"/>
    <x v="1"/>
    <x v="0"/>
    <n v="97"/>
    <n v="11"/>
    <n v="1067"/>
    <s v="Due date push"/>
  </r>
  <r>
    <x v="270"/>
    <x v="1"/>
    <x v="0"/>
    <n v="96"/>
    <n v="11"/>
    <n v="1056"/>
    <s v="Generation date"/>
  </r>
  <r>
    <x v="258"/>
    <x v="1"/>
    <x v="1"/>
    <n v="104"/>
    <n v="11"/>
    <n v="1144"/>
    <s v="Generation date"/>
  </r>
  <r>
    <x v="225"/>
    <x v="1"/>
    <x v="0"/>
    <n v="300"/>
    <n v="11"/>
    <n v="3300"/>
    <s v="Payday Push"/>
  </r>
  <r>
    <x v="70"/>
    <x v="0"/>
    <x v="1"/>
    <n v="213"/>
    <n v="5"/>
    <n v="1065"/>
    <s v="Generation date"/>
  </r>
  <r>
    <x v="232"/>
    <x v="0"/>
    <x v="1"/>
    <n v="291"/>
    <n v="5"/>
    <n v="1455"/>
    <s v="Payday Push"/>
  </r>
  <r>
    <x v="52"/>
    <x v="2"/>
    <x v="1"/>
    <n v="445"/>
    <n v="7"/>
    <n v="3115"/>
    <s v="Generation date"/>
  </r>
  <r>
    <x v="344"/>
    <x v="0"/>
    <x v="1"/>
    <n v="212"/>
    <n v="5"/>
    <n v="1060"/>
    <s v="Generation date"/>
  </r>
  <r>
    <x v="247"/>
    <x v="0"/>
    <x v="0"/>
    <n v="173"/>
    <n v="5"/>
    <n v="865"/>
    <s v="Normal days"/>
  </r>
  <r>
    <x v="317"/>
    <x v="3"/>
    <x v="0"/>
    <n v="315"/>
    <n v="16"/>
    <n v="5040"/>
    <s v="Flash sale"/>
  </r>
  <r>
    <x v="107"/>
    <x v="0"/>
    <x v="1"/>
    <n v="320"/>
    <n v="5"/>
    <n v="1600"/>
    <s v="Generation date"/>
  </r>
  <r>
    <x v="96"/>
    <x v="1"/>
    <x v="1"/>
    <n v="262"/>
    <n v="11"/>
    <n v="2882"/>
    <s v="Payday Push"/>
  </r>
  <r>
    <x v="319"/>
    <x v="0"/>
    <x v="0"/>
    <n v="109"/>
    <n v="5"/>
    <n v="545"/>
    <s v="Normal days"/>
  </r>
  <r>
    <x v="32"/>
    <x v="2"/>
    <x v="1"/>
    <n v="468"/>
    <n v="7"/>
    <n v="3276"/>
    <s v="Generation date"/>
  </r>
  <r>
    <x v="72"/>
    <x v="3"/>
    <x v="0"/>
    <n v="215"/>
    <n v="16"/>
    <n v="3440"/>
    <s v="Payday Push"/>
  </r>
  <r>
    <x v="253"/>
    <x v="1"/>
    <x v="0"/>
    <n v="170"/>
    <n v="11"/>
    <n v="1870"/>
    <s v="Normal days"/>
  </r>
  <r>
    <x v="269"/>
    <x v="3"/>
    <x v="0"/>
    <n v="353"/>
    <n v="16"/>
    <n v="5648"/>
    <s v="Mega shopping day"/>
  </r>
  <r>
    <x v="333"/>
    <x v="0"/>
    <x v="1"/>
    <n v="329"/>
    <n v="5"/>
    <n v="1645"/>
    <s v="Category push"/>
  </r>
  <r>
    <x v="162"/>
    <x v="3"/>
    <x v="0"/>
    <n v="142"/>
    <n v="16"/>
    <n v="2272"/>
    <s v="Normal days"/>
  </r>
  <r>
    <x v="313"/>
    <x v="1"/>
    <x v="1"/>
    <n v="92"/>
    <n v="11"/>
    <n v="1012"/>
    <s v="Flash sale"/>
  </r>
  <r>
    <x v="22"/>
    <x v="0"/>
    <x v="1"/>
    <n v="133"/>
    <n v="5"/>
    <n v="665"/>
    <s v="Flash sale"/>
  </r>
  <r>
    <x v="167"/>
    <x v="2"/>
    <x v="1"/>
    <n v="246"/>
    <n v="7"/>
    <n v="1722"/>
    <s v="Generation date"/>
  </r>
  <r>
    <x v="117"/>
    <x v="1"/>
    <x v="0"/>
    <n v="181"/>
    <n v="11"/>
    <n v="1991"/>
    <s v="Generation date"/>
  </r>
  <r>
    <x v="71"/>
    <x v="1"/>
    <x v="1"/>
    <n v="189"/>
    <n v="11"/>
    <n v="2079"/>
    <s v="Normal days"/>
  </r>
  <r>
    <x v="276"/>
    <x v="0"/>
    <x v="0"/>
    <n v="290"/>
    <n v="5"/>
    <n v="1450"/>
    <s v="Flash sale"/>
  </r>
  <r>
    <x v="59"/>
    <x v="1"/>
    <x v="1"/>
    <n v="165"/>
    <n v="11"/>
    <n v="1815"/>
    <s v="Due date push"/>
  </r>
  <r>
    <x v="13"/>
    <x v="1"/>
    <x v="0"/>
    <n v="98"/>
    <n v="11"/>
    <n v="1078"/>
    <s v="Generation date"/>
  </r>
  <r>
    <x v="296"/>
    <x v="2"/>
    <x v="1"/>
    <n v="174"/>
    <n v="7"/>
    <n v="1218"/>
    <s v="Due date push"/>
  </r>
  <r>
    <x v="335"/>
    <x v="1"/>
    <x v="1"/>
    <n v="77"/>
    <n v="11"/>
    <n v="847"/>
    <s v="Normal days"/>
  </r>
  <r>
    <x v="293"/>
    <x v="1"/>
    <x v="0"/>
    <n v="73"/>
    <n v="11"/>
    <n v="803"/>
    <s v="Due date push"/>
  </r>
  <r>
    <x v="365"/>
    <x v="2"/>
    <x v="1"/>
    <n v="223"/>
    <n v="7"/>
    <n v="1561"/>
    <s v="Generation date"/>
  </r>
  <r>
    <x v="291"/>
    <x v="1"/>
    <x v="0"/>
    <n v="150"/>
    <n v="11"/>
    <n v="1650"/>
    <s v="Normal days"/>
  </r>
  <r>
    <x v="354"/>
    <x v="0"/>
    <x v="1"/>
    <n v="478"/>
    <n v="5"/>
    <n v="2390"/>
    <s v="Generation date"/>
  </r>
  <r>
    <x v="127"/>
    <x v="2"/>
    <x v="1"/>
    <n v="151"/>
    <n v="7"/>
    <n v="1057"/>
    <s v="Payday Push"/>
  </r>
  <r>
    <x v="87"/>
    <x v="1"/>
    <x v="0"/>
    <n v="275"/>
    <n v="11"/>
    <n v="3025"/>
    <s v="Due date push"/>
  </r>
  <r>
    <x v="218"/>
    <x v="0"/>
    <x v="1"/>
    <n v="346"/>
    <n v="5"/>
    <n v="1730"/>
    <s v="Flash sale"/>
  </r>
  <r>
    <x v="49"/>
    <x v="1"/>
    <x v="1"/>
    <n v="172"/>
    <n v="11"/>
    <n v="1892"/>
    <s v="Generation date"/>
  </r>
  <r>
    <x v="114"/>
    <x v="1"/>
    <x v="0"/>
    <n v="173"/>
    <n v="11"/>
    <n v="1903"/>
    <s v="Generation date"/>
  </r>
  <r>
    <x v="338"/>
    <x v="0"/>
    <x v="1"/>
    <n v="344"/>
    <n v="5"/>
    <n v="1720"/>
    <s v="Due date push"/>
  </r>
  <r>
    <x v="11"/>
    <x v="2"/>
    <x v="1"/>
    <n v="285"/>
    <n v="7"/>
    <n v="1995"/>
    <s v="Normal days"/>
  </r>
  <r>
    <x v="7"/>
    <x v="0"/>
    <x v="1"/>
    <n v="627"/>
    <n v="5"/>
    <n v="3135"/>
    <s v="Generation date"/>
  </r>
  <r>
    <x v="266"/>
    <x v="0"/>
    <x v="0"/>
    <n v="259"/>
    <n v="5"/>
    <n v="1295"/>
    <s v="Mega shopping day"/>
  </r>
  <r>
    <x v="83"/>
    <x v="1"/>
    <x v="0"/>
    <n v="55"/>
    <n v="11"/>
    <n v="605"/>
    <s v="Normal days"/>
  </r>
  <r>
    <x v="53"/>
    <x v="0"/>
    <x v="0"/>
    <n v="74"/>
    <n v="5"/>
    <n v="370"/>
    <s v="Generation date"/>
  </r>
  <r>
    <x v="183"/>
    <x v="2"/>
    <x v="1"/>
    <n v="398"/>
    <n v="7"/>
    <n v="2786"/>
    <s v="Mega shopping day"/>
  </r>
  <r>
    <x v="70"/>
    <x v="3"/>
    <x v="0"/>
    <n v="135"/>
    <n v="16"/>
    <n v="2160"/>
    <s v="Generation date"/>
  </r>
  <r>
    <x v="248"/>
    <x v="0"/>
    <x v="0"/>
    <n v="94"/>
    <n v="5"/>
    <n v="470"/>
    <s v="Flash sale"/>
  </r>
  <r>
    <x v="82"/>
    <x v="3"/>
    <x v="0"/>
    <n v="112"/>
    <n v="16"/>
    <n v="1792"/>
    <s v="Flash sale"/>
  </r>
  <r>
    <x v="156"/>
    <x v="2"/>
    <x v="1"/>
    <n v="77"/>
    <n v="7"/>
    <n v="539"/>
    <s v="Generation date"/>
  </r>
  <r>
    <x v="253"/>
    <x v="0"/>
    <x v="0"/>
    <n v="210"/>
    <n v="5"/>
    <n v="1050"/>
    <s v="Normal days"/>
  </r>
  <r>
    <x v="45"/>
    <x v="3"/>
    <x v="0"/>
    <n v="115"/>
    <n v="16"/>
    <n v="1840"/>
    <s v="Flash sale"/>
  </r>
  <r>
    <x v="54"/>
    <x v="0"/>
    <x v="0"/>
    <n v="174"/>
    <n v="5"/>
    <n v="870"/>
    <s v="Normal days"/>
  </r>
  <r>
    <x v="332"/>
    <x v="0"/>
    <x v="0"/>
    <n v="156"/>
    <n v="5"/>
    <n v="780"/>
    <s v="Flash sale"/>
  </r>
  <r>
    <x v="37"/>
    <x v="2"/>
    <x v="1"/>
    <n v="378"/>
    <n v="7"/>
    <n v="2646"/>
    <s v="Generation date"/>
  </r>
  <r>
    <x v="71"/>
    <x v="3"/>
    <x v="0"/>
    <n v="291"/>
    <n v="16"/>
    <n v="4656"/>
    <s v="Normal days"/>
  </r>
  <r>
    <x v="111"/>
    <x v="1"/>
    <x v="1"/>
    <n v="89"/>
    <n v="11"/>
    <n v="979"/>
    <s v="Normal days"/>
  </r>
  <r>
    <x v="229"/>
    <x v="2"/>
    <x v="1"/>
    <n v="263"/>
    <n v="7"/>
    <n v="1841"/>
    <s v="Due date push"/>
  </r>
  <r>
    <x v="254"/>
    <x v="2"/>
    <x v="1"/>
    <n v="371"/>
    <n v="7"/>
    <n v="2597"/>
    <s v="Generation date"/>
  </r>
  <r>
    <x v="226"/>
    <x v="0"/>
    <x v="1"/>
    <n v="310"/>
    <n v="5"/>
    <n v="1550"/>
    <s v="Generation date"/>
  </r>
  <r>
    <x v="77"/>
    <x v="0"/>
    <x v="1"/>
    <n v="459"/>
    <n v="5"/>
    <n v="2295"/>
    <s v="Due date push"/>
  </r>
  <r>
    <x v="37"/>
    <x v="1"/>
    <x v="0"/>
    <n v="263"/>
    <n v="11"/>
    <n v="2893"/>
    <s v="Generation date"/>
  </r>
  <r>
    <x v="114"/>
    <x v="0"/>
    <x v="1"/>
    <n v="330"/>
    <n v="5"/>
    <n v="1650"/>
    <s v="Generation date"/>
  </r>
  <r>
    <x v="199"/>
    <x v="1"/>
    <x v="1"/>
    <n v="84"/>
    <n v="11"/>
    <n v="924"/>
    <s v="Generation date"/>
  </r>
  <r>
    <x v="76"/>
    <x v="1"/>
    <x v="0"/>
    <n v="150"/>
    <n v="11"/>
    <n v="1650"/>
    <s v="Due date push"/>
  </r>
  <r>
    <x v="286"/>
    <x v="3"/>
    <x v="0"/>
    <n v="141"/>
    <n v="16"/>
    <n v="2256"/>
    <s v="Generation date"/>
  </r>
  <r>
    <x v="138"/>
    <x v="1"/>
    <x v="0"/>
    <n v="172"/>
    <n v="11"/>
    <n v="1892"/>
    <s v="RMD extra push"/>
  </r>
  <r>
    <x v="268"/>
    <x v="0"/>
    <x v="1"/>
    <n v="525"/>
    <n v="5"/>
    <n v="2625"/>
    <s v="Normal days"/>
  </r>
  <r>
    <x v="238"/>
    <x v="2"/>
    <x v="1"/>
    <n v="363"/>
    <n v="7"/>
    <n v="2541"/>
    <s v="Due date push"/>
  </r>
  <r>
    <x v="258"/>
    <x v="1"/>
    <x v="0"/>
    <n v="113"/>
    <n v="11"/>
    <n v="1243"/>
    <s v="Generation date"/>
  </r>
  <r>
    <x v="349"/>
    <x v="0"/>
    <x v="1"/>
    <n v="467"/>
    <n v="5"/>
    <n v="2335"/>
    <s v="Generation date"/>
  </r>
  <r>
    <x v="27"/>
    <x v="2"/>
    <x v="1"/>
    <n v="124"/>
    <n v="7"/>
    <n v="868"/>
    <s v="Normal days"/>
  </r>
  <r>
    <x v="82"/>
    <x v="0"/>
    <x v="1"/>
    <n v="167"/>
    <n v="5"/>
    <n v="835"/>
    <s v="Flash sale"/>
  </r>
  <r>
    <x v="162"/>
    <x v="1"/>
    <x v="1"/>
    <n v="103"/>
    <n v="11"/>
    <n v="1133"/>
    <s v="Normal days"/>
  </r>
  <r>
    <x v="69"/>
    <x v="2"/>
    <x v="1"/>
    <n v="242"/>
    <n v="7"/>
    <n v="1694"/>
    <s v="RMD extra push"/>
  </r>
  <r>
    <x v="32"/>
    <x v="1"/>
    <x v="0"/>
    <n v="271"/>
    <n v="11"/>
    <n v="2981"/>
    <s v="Generation date"/>
  </r>
  <r>
    <x v="51"/>
    <x v="2"/>
    <x v="1"/>
    <n v="124"/>
    <n v="7"/>
    <n v="868"/>
    <s v="Generation date"/>
  </r>
  <r>
    <x v="205"/>
    <x v="0"/>
    <x v="1"/>
    <n v="435"/>
    <n v="5"/>
    <n v="2175"/>
    <s v="Payday Push"/>
  </r>
  <r>
    <x v="110"/>
    <x v="3"/>
    <x v="0"/>
    <n v="95"/>
    <n v="16"/>
    <n v="1520"/>
    <s v="Generation date"/>
  </r>
  <r>
    <x v="125"/>
    <x v="0"/>
    <x v="0"/>
    <n v="56"/>
    <n v="5"/>
    <n v="280"/>
    <s v="Normal days"/>
  </r>
  <r>
    <x v="202"/>
    <x v="1"/>
    <x v="0"/>
    <n v="78"/>
    <n v="11"/>
    <n v="858"/>
    <s v="Generation date"/>
  </r>
  <r>
    <x v="61"/>
    <x v="0"/>
    <x v="1"/>
    <n v="204"/>
    <n v="5"/>
    <n v="1020"/>
    <s v="Normal days"/>
  </r>
  <r>
    <x v="243"/>
    <x v="3"/>
    <x v="0"/>
    <n v="173"/>
    <n v="16"/>
    <n v="2768"/>
    <s v="Due date push"/>
  </r>
  <r>
    <x v="5"/>
    <x v="1"/>
    <x v="0"/>
    <n v="132"/>
    <n v="11"/>
    <n v="1452"/>
    <s v="Generation date"/>
  </r>
  <r>
    <x v="310"/>
    <x v="0"/>
    <x v="0"/>
    <n v="238"/>
    <n v="5"/>
    <n v="1190"/>
    <s v="Due date push"/>
  </r>
  <r>
    <x v="351"/>
    <x v="1"/>
    <x v="0"/>
    <n v="187"/>
    <n v="11"/>
    <n v="2057"/>
    <s v="Merdeka push"/>
  </r>
  <r>
    <x v="55"/>
    <x v="0"/>
    <x v="0"/>
    <n v="155"/>
    <n v="5"/>
    <n v="775"/>
    <s v="Due date push"/>
  </r>
  <r>
    <x v="307"/>
    <x v="3"/>
    <x v="0"/>
    <n v="192"/>
    <n v="16"/>
    <n v="3072"/>
    <s v="Payday Push"/>
  </r>
  <r>
    <x v="185"/>
    <x v="1"/>
    <x v="1"/>
    <n v="152"/>
    <n v="11"/>
    <n v="1672"/>
    <s v="Normal days"/>
  </r>
  <r>
    <x v="189"/>
    <x v="2"/>
    <x v="1"/>
    <n v="106"/>
    <n v="7"/>
    <n v="742"/>
    <s v="Normal days"/>
  </r>
  <r>
    <x v="295"/>
    <x v="2"/>
    <x v="1"/>
    <n v="133"/>
    <n v="7"/>
    <n v="931"/>
    <s v="Normal days"/>
  </r>
  <r>
    <x v="201"/>
    <x v="1"/>
    <x v="0"/>
    <n v="243"/>
    <n v="11"/>
    <n v="2673"/>
    <s v="Flash sale"/>
  </r>
  <r>
    <x v="14"/>
    <x v="3"/>
    <x v="0"/>
    <n v="130"/>
    <n v="16"/>
    <n v="2080"/>
    <s v="Normal days"/>
  </r>
  <r>
    <x v="337"/>
    <x v="1"/>
    <x v="1"/>
    <n v="117"/>
    <n v="11"/>
    <n v="1287"/>
    <s v="Normal days"/>
  </r>
  <r>
    <x v="363"/>
    <x v="3"/>
    <x v="0"/>
    <n v="220"/>
    <n v="16"/>
    <n v="3520"/>
    <s v="RMD extra push"/>
  </r>
  <r>
    <x v="314"/>
    <x v="1"/>
    <x v="1"/>
    <n v="239"/>
    <n v="11"/>
    <n v="2629"/>
    <s v="Flash sale"/>
  </r>
  <r>
    <x v="72"/>
    <x v="1"/>
    <x v="0"/>
    <n v="171"/>
    <n v="11"/>
    <n v="1881"/>
    <s v="Payday Push"/>
  </r>
  <r>
    <x v="124"/>
    <x v="1"/>
    <x v="1"/>
    <n v="268"/>
    <n v="11"/>
    <n v="2948"/>
    <s v="Generation date"/>
  </r>
  <r>
    <x v="200"/>
    <x v="0"/>
    <x v="0"/>
    <n v="275"/>
    <n v="5"/>
    <n v="1375"/>
    <s v="Payday Push"/>
  </r>
  <r>
    <x v="104"/>
    <x v="1"/>
    <x v="1"/>
    <n v="245"/>
    <n v="11"/>
    <n v="2695"/>
    <s v="Generation date"/>
  </r>
  <r>
    <x v="251"/>
    <x v="0"/>
    <x v="0"/>
    <n v="95"/>
    <n v="5"/>
    <n v="475"/>
    <s v="Flash sale"/>
  </r>
  <r>
    <x v="320"/>
    <x v="0"/>
    <x v="0"/>
    <n v="103"/>
    <n v="5"/>
    <n v="515"/>
    <s v="Generation date"/>
  </r>
  <r>
    <x v="342"/>
    <x v="1"/>
    <x v="0"/>
    <n v="117"/>
    <n v="11"/>
    <n v="1287"/>
    <s v="Payday Push"/>
  </r>
  <r>
    <x v="71"/>
    <x v="0"/>
    <x v="0"/>
    <n v="209"/>
    <n v="5"/>
    <n v="1045"/>
    <s v="Normal days"/>
  </r>
  <r>
    <x v="360"/>
    <x v="3"/>
    <x v="0"/>
    <n v="159"/>
    <n v="16"/>
    <n v="2544"/>
    <s v="Generation date"/>
  </r>
  <r>
    <x v="46"/>
    <x v="1"/>
    <x v="0"/>
    <n v="163"/>
    <n v="11"/>
    <n v="1793"/>
    <s v="Normal days"/>
  </r>
  <r>
    <x v="364"/>
    <x v="3"/>
    <x v="0"/>
    <n v="303"/>
    <n v="16"/>
    <n v="4848"/>
    <s v="Due date push"/>
  </r>
  <r>
    <x v="49"/>
    <x v="2"/>
    <x v="1"/>
    <n v="261"/>
    <n v="7"/>
    <n v="1827"/>
    <s v="Generation date"/>
  </r>
  <r>
    <x v="14"/>
    <x v="2"/>
    <x v="1"/>
    <n v="146"/>
    <n v="7"/>
    <n v="1022"/>
    <s v="Normal days"/>
  </r>
  <r>
    <x v="216"/>
    <x v="0"/>
    <x v="1"/>
    <n v="336"/>
    <n v="5"/>
    <n v="1680"/>
    <s v="Payday Push"/>
  </r>
  <r>
    <x v="286"/>
    <x v="1"/>
    <x v="1"/>
    <n v="99"/>
    <n v="11"/>
    <n v="1089"/>
    <s v="Generation date"/>
  </r>
  <r>
    <x v="70"/>
    <x v="2"/>
    <x v="1"/>
    <n v="144"/>
    <n v="7"/>
    <n v="1008"/>
    <s v="Generation date"/>
  </r>
  <r>
    <x v="259"/>
    <x v="1"/>
    <x v="1"/>
    <n v="171"/>
    <n v="11"/>
    <n v="1881"/>
    <s v="Normal days"/>
  </r>
  <r>
    <x v="205"/>
    <x v="1"/>
    <x v="0"/>
    <n v="225"/>
    <n v="11"/>
    <n v="2475"/>
    <s v="Payday Push"/>
  </r>
  <r>
    <x v="50"/>
    <x v="1"/>
    <x v="0"/>
    <n v="250"/>
    <n v="11"/>
    <n v="2750"/>
    <s v="Mega shopping day"/>
  </r>
  <r>
    <x v="299"/>
    <x v="2"/>
    <x v="1"/>
    <n v="380"/>
    <n v="7"/>
    <n v="2660"/>
    <s v="Generation date"/>
  </r>
  <r>
    <x v="154"/>
    <x v="0"/>
    <x v="0"/>
    <n v="288"/>
    <n v="5"/>
    <n v="1440"/>
    <s v="Generation date"/>
  </r>
  <r>
    <x v="108"/>
    <x v="1"/>
    <x v="1"/>
    <n v="253"/>
    <n v="11"/>
    <n v="2783"/>
    <s v="Generation date"/>
  </r>
  <r>
    <x v="13"/>
    <x v="0"/>
    <x v="0"/>
    <n v="104"/>
    <n v="5"/>
    <n v="520"/>
    <s v="Generation date"/>
  </r>
  <r>
    <x v="144"/>
    <x v="0"/>
    <x v="0"/>
    <n v="162"/>
    <n v="5"/>
    <n v="810"/>
    <s v="Generation date"/>
  </r>
  <r>
    <x v="269"/>
    <x v="0"/>
    <x v="0"/>
    <n v="320"/>
    <n v="5"/>
    <n v="1600"/>
    <s v="Mega shopping day"/>
  </r>
  <r>
    <x v="277"/>
    <x v="1"/>
    <x v="0"/>
    <n v="174"/>
    <n v="11"/>
    <n v="1914"/>
    <s v="Normal days"/>
  </r>
  <r>
    <x v="193"/>
    <x v="1"/>
    <x v="0"/>
    <n v="152"/>
    <n v="11"/>
    <n v="1672"/>
    <s v="Normal days"/>
  </r>
  <r>
    <x v="188"/>
    <x v="0"/>
    <x v="0"/>
    <n v="154"/>
    <n v="5"/>
    <n v="770"/>
    <s v="Normal days"/>
  </r>
  <r>
    <x v="177"/>
    <x v="0"/>
    <x v="0"/>
    <n v="64"/>
    <n v="5"/>
    <n v="320"/>
    <s v="Generation date"/>
  </r>
  <r>
    <x v="235"/>
    <x v="2"/>
    <x v="1"/>
    <n v="102"/>
    <n v="7"/>
    <n v="714"/>
    <s v="Payday Push"/>
  </r>
  <r>
    <x v="318"/>
    <x v="0"/>
    <x v="1"/>
    <n v="296"/>
    <n v="5"/>
    <n v="1480"/>
    <s v="Flash sale"/>
  </r>
  <r>
    <x v="121"/>
    <x v="0"/>
    <x v="0"/>
    <n v="229"/>
    <n v="5"/>
    <n v="1145"/>
    <s v="Bday sale push"/>
  </r>
  <r>
    <x v="336"/>
    <x v="1"/>
    <x v="0"/>
    <n v="188"/>
    <n v="11"/>
    <n v="2068"/>
    <s v="Payday Push"/>
  </r>
  <r>
    <x v="69"/>
    <x v="0"/>
    <x v="1"/>
    <n v="301"/>
    <n v="5"/>
    <n v="1505"/>
    <s v="RMD extra push"/>
  </r>
  <r>
    <x v="201"/>
    <x v="0"/>
    <x v="0"/>
    <n v="205"/>
    <n v="5"/>
    <n v="1025"/>
    <s v="Flash sale"/>
  </r>
  <r>
    <x v="152"/>
    <x v="1"/>
    <x v="1"/>
    <n v="174"/>
    <n v="11"/>
    <n v="1914"/>
    <s v="Generation date"/>
  </r>
  <r>
    <x v="8"/>
    <x v="3"/>
    <x v="0"/>
    <n v="108"/>
    <n v="16"/>
    <n v="1728"/>
    <s v="Due date push"/>
  </r>
  <r>
    <x v="333"/>
    <x v="2"/>
    <x v="1"/>
    <n v="216"/>
    <n v="7"/>
    <n v="1512"/>
    <s v="Category push"/>
  </r>
  <r>
    <x v="347"/>
    <x v="2"/>
    <x v="1"/>
    <n v="245"/>
    <n v="7"/>
    <n v="1715"/>
    <s v="Payday Push"/>
  </r>
  <r>
    <x v="177"/>
    <x v="0"/>
    <x v="1"/>
    <n v="170"/>
    <n v="5"/>
    <n v="850"/>
    <s v="Generation date"/>
  </r>
  <r>
    <x v="64"/>
    <x v="0"/>
    <x v="1"/>
    <n v="531"/>
    <n v="5"/>
    <n v="2655"/>
    <s v="Payday Push"/>
  </r>
  <r>
    <x v="43"/>
    <x v="0"/>
    <x v="1"/>
    <n v="151"/>
    <n v="5"/>
    <n v="755"/>
    <s v="Normal days"/>
  </r>
  <r>
    <x v="356"/>
    <x v="2"/>
    <x v="1"/>
    <n v="248"/>
    <n v="7"/>
    <n v="1736"/>
    <s v="Payday Push"/>
  </r>
  <r>
    <x v="24"/>
    <x v="1"/>
    <x v="0"/>
    <n v="280"/>
    <n v="11"/>
    <n v="3080"/>
    <s v="Generation date"/>
  </r>
  <r>
    <x v="149"/>
    <x v="1"/>
    <x v="0"/>
    <n v="167"/>
    <n v="11"/>
    <n v="1837"/>
    <s v="Normal days"/>
  </r>
  <r>
    <x v="283"/>
    <x v="1"/>
    <x v="0"/>
    <n v="88"/>
    <n v="11"/>
    <n v="968"/>
    <s v="Due date push"/>
  </r>
  <r>
    <x v="227"/>
    <x v="1"/>
    <x v="1"/>
    <n v="145"/>
    <n v="11"/>
    <n v="1595"/>
    <s v="Generation date"/>
  </r>
  <r>
    <x v="237"/>
    <x v="3"/>
    <x v="0"/>
    <n v="218"/>
    <n v="16"/>
    <n v="3488"/>
    <s v="Generation date"/>
  </r>
  <r>
    <x v="242"/>
    <x v="3"/>
    <x v="0"/>
    <n v="106"/>
    <n v="16"/>
    <n v="1696"/>
    <s v="Flash sale"/>
  </r>
  <r>
    <x v="296"/>
    <x v="3"/>
    <x v="0"/>
    <n v="141"/>
    <n v="16"/>
    <n v="2256"/>
    <s v="Due date push"/>
  </r>
  <r>
    <x v="320"/>
    <x v="1"/>
    <x v="1"/>
    <n v="94"/>
    <n v="11"/>
    <n v="1034"/>
    <s v="Generation date"/>
  </r>
  <r>
    <x v="221"/>
    <x v="3"/>
    <x v="0"/>
    <n v="139"/>
    <n v="16"/>
    <n v="2224"/>
    <s v="Generation date"/>
  </r>
  <r>
    <x v="140"/>
    <x v="2"/>
    <x v="1"/>
    <n v="163"/>
    <n v="7"/>
    <n v="1141"/>
    <s v="Normal days"/>
  </r>
  <r>
    <x v="189"/>
    <x v="1"/>
    <x v="1"/>
    <n v="65"/>
    <n v="11"/>
    <n v="715"/>
    <s v="Normal days"/>
  </r>
  <r>
    <x v="75"/>
    <x v="0"/>
    <x v="0"/>
    <n v="205"/>
    <n v="5"/>
    <n v="1025"/>
    <s v="Due date push"/>
  </r>
  <r>
    <x v="325"/>
    <x v="3"/>
    <x v="0"/>
    <n v="281"/>
    <n v="16"/>
    <n v="4496"/>
    <s v="Normal days"/>
  </r>
  <r>
    <x v="303"/>
    <x v="1"/>
    <x v="1"/>
    <n v="96"/>
    <n v="11"/>
    <n v="1056"/>
    <s v="Due date push"/>
  </r>
  <r>
    <x v="22"/>
    <x v="0"/>
    <x v="0"/>
    <n v="76"/>
    <n v="5"/>
    <n v="380"/>
    <s v="Flash sale"/>
  </r>
  <r>
    <x v="64"/>
    <x v="2"/>
    <x v="1"/>
    <n v="356"/>
    <n v="7"/>
    <n v="2492"/>
    <s v="Payday Push"/>
  </r>
  <r>
    <x v="198"/>
    <x v="1"/>
    <x v="1"/>
    <n v="217"/>
    <n v="11"/>
    <n v="2387"/>
    <s v="Bday sale push"/>
  </r>
  <r>
    <x v="134"/>
    <x v="1"/>
    <x v="1"/>
    <n v="238"/>
    <n v="11"/>
    <n v="2618"/>
    <s v="Payday Push"/>
  </r>
  <r>
    <x v="244"/>
    <x v="0"/>
    <x v="0"/>
    <n v="64"/>
    <n v="5"/>
    <n v="320"/>
    <s v="Due date push"/>
  </r>
  <r>
    <x v="48"/>
    <x v="3"/>
    <x v="0"/>
    <n v="101"/>
    <n v="16"/>
    <n v="1616"/>
    <s v="Normal days"/>
  </r>
  <r>
    <x v="333"/>
    <x v="3"/>
    <x v="0"/>
    <n v="184"/>
    <n v="16"/>
    <n v="2944"/>
    <s v="Category push"/>
  </r>
  <r>
    <x v="265"/>
    <x v="0"/>
    <x v="1"/>
    <n v="603"/>
    <n v="5"/>
    <n v="3015"/>
    <s v="Flash sale"/>
  </r>
  <r>
    <x v="364"/>
    <x v="1"/>
    <x v="0"/>
    <n v="256"/>
    <n v="11"/>
    <n v="2816"/>
    <s v="Due date push"/>
  </r>
  <r>
    <x v="265"/>
    <x v="1"/>
    <x v="1"/>
    <n v="296"/>
    <n v="11"/>
    <n v="3256"/>
    <s v="Flash sale"/>
  </r>
  <r>
    <x v="29"/>
    <x v="3"/>
    <x v="0"/>
    <n v="163"/>
    <n v="16"/>
    <n v="2608"/>
    <s v="Generation date"/>
  </r>
  <r>
    <x v="19"/>
    <x v="0"/>
    <x v="0"/>
    <n v="101"/>
    <n v="5"/>
    <n v="505"/>
    <s v="Due date push"/>
  </r>
  <r>
    <x v="12"/>
    <x v="1"/>
    <x v="1"/>
    <n v="171"/>
    <n v="11"/>
    <n v="1881"/>
    <s v="Due date push"/>
  </r>
  <r>
    <x v="164"/>
    <x v="2"/>
    <x v="1"/>
    <n v="240"/>
    <n v="7"/>
    <n v="1680"/>
    <s v="Category push"/>
  </r>
  <r>
    <x v="339"/>
    <x v="1"/>
    <x v="0"/>
    <n v="167"/>
    <n v="11"/>
    <n v="1837"/>
    <s v="Double Campaign"/>
  </r>
  <r>
    <x v="331"/>
    <x v="1"/>
    <x v="0"/>
    <n v="167"/>
    <n v="11"/>
    <n v="1837"/>
    <s v="RMD extra push"/>
  </r>
  <r>
    <x v="119"/>
    <x v="0"/>
    <x v="0"/>
    <n v="88"/>
    <n v="5"/>
    <n v="440"/>
    <s v="Payday Push"/>
  </r>
  <r>
    <x v="171"/>
    <x v="0"/>
    <x v="1"/>
    <n v="338"/>
    <n v="5"/>
    <n v="1690"/>
    <s v="Payday Push"/>
  </r>
  <r>
    <x v="218"/>
    <x v="1"/>
    <x v="1"/>
    <n v="143"/>
    <n v="11"/>
    <n v="1573"/>
    <s v="Flash sale"/>
  </r>
  <r>
    <x v="294"/>
    <x v="1"/>
    <x v="0"/>
    <n v="74"/>
    <n v="11"/>
    <n v="814"/>
    <s v="Generation date"/>
  </r>
  <r>
    <x v="255"/>
    <x v="2"/>
    <x v="1"/>
    <n v="377"/>
    <n v="7"/>
    <n v="2639"/>
    <s v="Normal days"/>
  </r>
  <r>
    <x v="128"/>
    <x v="0"/>
    <x v="1"/>
    <n v="132"/>
    <n v="5"/>
    <n v="660"/>
    <s v="Generation date"/>
  </r>
  <r>
    <x v="307"/>
    <x v="1"/>
    <x v="1"/>
    <n v="161"/>
    <n v="11"/>
    <n v="1771"/>
    <s v="Payday Push"/>
  </r>
  <r>
    <x v="98"/>
    <x v="0"/>
    <x v="1"/>
    <n v="191"/>
    <n v="5"/>
    <n v="955"/>
    <s v="Normal days"/>
  </r>
  <r>
    <x v="223"/>
    <x v="1"/>
    <x v="1"/>
    <n v="165"/>
    <n v="11"/>
    <n v="1815"/>
    <s v="Generation date"/>
  </r>
  <r>
    <x v="276"/>
    <x v="1"/>
    <x v="0"/>
    <n v="258"/>
    <n v="11"/>
    <n v="2838"/>
    <s v="Flash sale"/>
  </r>
  <r>
    <x v="269"/>
    <x v="1"/>
    <x v="1"/>
    <n v="237"/>
    <n v="11"/>
    <n v="2607"/>
    <s v="Mega shopping day"/>
  </r>
  <r>
    <x v="148"/>
    <x v="3"/>
    <x v="0"/>
    <n v="199"/>
    <n v="16"/>
    <n v="3184"/>
    <s v="Category push"/>
  </r>
  <r>
    <x v="340"/>
    <x v="1"/>
    <x v="1"/>
    <n v="274"/>
    <n v="11"/>
    <n v="3014"/>
    <s v="Generation date"/>
  </r>
  <r>
    <x v="180"/>
    <x v="1"/>
    <x v="0"/>
    <n v="92"/>
    <n v="11"/>
    <n v="1012"/>
    <s v="Generation date"/>
  </r>
  <r>
    <x v="136"/>
    <x v="2"/>
    <x v="1"/>
    <n v="254"/>
    <n v="7"/>
    <n v="1778"/>
    <s v="Generation date"/>
  </r>
  <r>
    <x v="256"/>
    <x v="0"/>
    <x v="0"/>
    <n v="122"/>
    <n v="5"/>
    <n v="610"/>
    <s v="Normal days"/>
  </r>
  <r>
    <x v="281"/>
    <x v="0"/>
    <x v="1"/>
    <n v="537"/>
    <n v="5"/>
    <n v="2685"/>
    <s v="Generation date"/>
  </r>
  <r>
    <x v="282"/>
    <x v="3"/>
    <x v="0"/>
    <n v="124"/>
    <n v="16"/>
    <n v="1984"/>
    <s v="Payday Push"/>
  </r>
  <r>
    <x v="85"/>
    <x v="0"/>
    <x v="1"/>
    <n v="186"/>
    <n v="5"/>
    <n v="930"/>
    <s v="Normal days"/>
  </r>
  <r>
    <x v="311"/>
    <x v="3"/>
    <x v="0"/>
    <n v="280"/>
    <n v="16"/>
    <n v="4480"/>
    <s v="Bday sale push"/>
  </r>
  <r>
    <x v="344"/>
    <x v="1"/>
    <x v="0"/>
    <n v="86"/>
    <n v="11"/>
    <n v="946"/>
    <s v="Generation date"/>
  </r>
  <r>
    <x v="210"/>
    <x v="3"/>
    <x v="0"/>
    <n v="81"/>
    <n v="16"/>
    <n v="1296"/>
    <s v="Payday Push"/>
  </r>
  <r>
    <x v="3"/>
    <x v="3"/>
    <x v="0"/>
    <n v="225"/>
    <n v="16"/>
    <n v="3600"/>
    <s v="RMD extra push"/>
  </r>
  <r>
    <x v="325"/>
    <x v="0"/>
    <x v="0"/>
    <n v="280"/>
    <n v="5"/>
    <n v="1400"/>
    <s v="Normal days"/>
  </r>
  <r>
    <x v="324"/>
    <x v="1"/>
    <x v="0"/>
    <n v="92"/>
    <n v="11"/>
    <n v="1012"/>
    <s v="Payday Push"/>
  </r>
  <r>
    <x v="328"/>
    <x v="3"/>
    <x v="0"/>
    <n v="214"/>
    <n v="16"/>
    <n v="3424"/>
    <s v="Generation date"/>
  </r>
  <r>
    <x v="20"/>
    <x v="0"/>
    <x v="0"/>
    <n v="296"/>
    <n v="5"/>
    <n v="1480"/>
    <s v="Flash sale"/>
  </r>
  <r>
    <x v="186"/>
    <x v="2"/>
    <x v="1"/>
    <n v="222"/>
    <n v="7"/>
    <n v="1554"/>
    <s v="Generation date"/>
  </r>
  <r>
    <x v="178"/>
    <x v="1"/>
    <x v="0"/>
    <n v="257"/>
    <n v="11"/>
    <n v="2827"/>
    <s v="Generation date"/>
  </r>
  <r>
    <x v="300"/>
    <x v="0"/>
    <x v="0"/>
    <n v="282"/>
    <n v="5"/>
    <n v="1410"/>
    <s v="Bday sale push"/>
  </r>
  <r>
    <x v="239"/>
    <x v="0"/>
    <x v="1"/>
    <n v="489"/>
    <n v="5"/>
    <n v="2445"/>
    <s v="Generation date"/>
  </r>
  <r>
    <x v="365"/>
    <x v="3"/>
    <x v="0"/>
    <n v="181"/>
    <n v="16"/>
    <n v="2896"/>
    <s v="Generation date"/>
  </r>
  <r>
    <x v="211"/>
    <x v="0"/>
    <x v="1"/>
    <n v="293"/>
    <n v="5"/>
    <n v="1465"/>
    <s v="Generation date"/>
  </r>
  <r>
    <x v="281"/>
    <x v="2"/>
    <x v="1"/>
    <n v="284"/>
    <n v="7"/>
    <n v="1988"/>
    <s v="Generation date"/>
  </r>
  <r>
    <x v="300"/>
    <x v="1"/>
    <x v="1"/>
    <n v="216"/>
    <n v="11"/>
    <n v="2376"/>
    <s v="Bday sale push"/>
  </r>
  <r>
    <x v="29"/>
    <x v="1"/>
    <x v="1"/>
    <n v="117"/>
    <n v="11"/>
    <n v="1287"/>
    <s v="Generation date"/>
  </r>
  <r>
    <x v="19"/>
    <x v="3"/>
    <x v="0"/>
    <n v="122"/>
    <n v="16"/>
    <n v="1952"/>
    <s v="Due date push"/>
  </r>
  <r>
    <x v="354"/>
    <x v="3"/>
    <x v="0"/>
    <n v="287"/>
    <n v="16"/>
    <n v="4592"/>
    <s v="Generation date"/>
  </r>
  <r>
    <x v="274"/>
    <x v="1"/>
    <x v="1"/>
    <n v="255"/>
    <n v="11"/>
    <n v="2805"/>
    <s v="Normal days"/>
  </r>
  <r>
    <x v="251"/>
    <x v="0"/>
    <x v="1"/>
    <n v="182"/>
    <n v="5"/>
    <n v="910"/>
    <s v="Flash sale"/>
  </r>
  <r>
    <x v="123"/>
    <x v="1"/>
    <x v="0"/>
    <n v="173"/>
    <n v="11"/>
    <n v="1903"/>
    <s v="Normal days"/>
  </r>
  <r>
    <x v="358"/>
    <x v="3"/>
    <x v="0"/>
    <n v="242"/>
    <n v="16"/>
    <n v="3872"/>
    <s v="Generation date"/>
  </r>
  <r>
    <x v="103"/>
    <x v="1"/>
    <x v="0"/>
    <n v="295"/>
    <n v="11"/>
    <n v="3245"/>
    <s v="Due date push"/>
  </r>
  <r>
    <x v="280"/>
    <x v="2"/>
    <x v="1"/>
    <n v="260"/>
    <n v="7"/>
    <n v="1820"/>
    <s v="Generation date"/>
  </r>
  <r>
    <x v="127"/>
    <x v="1"/>
    <x v="0"/>
    <n v="101"/>
    <n v="11"/>
    <n v="1111"/>
    <s v="Payday Push"/>
  </r>
  <r>
    <x v="88"/>
    <x v="1"/>
    <x v="0"/>
    <n v="273"/>
    <n v="11"/>
    <n v="3003"/>
    <s v="Generation date"/>
  </r>
  <r>
    <x v="65"/>
    <x v="0"/>
    <x v="1"/>
    <n v="183"/>
    <n v="5"/>
    <n v="915"/>
    <s v="Generation date"/>
  </r>
  <r>
    <x v="280"/>
    <x v="0"/>
    <x v="0"/>
    <n v="184"/>
    <n v="5"/>
    <n v="920"/>
    <s v="Generation date"/>
  </r>
  <r>
    <x v="254"/>
    <x v="1"/>
    <x v="0"/>
    <n v="258"/>
    <n v="11"/>
    <n v="2838"/>
    <s v="Generation date"/>
  </r>
  <r>
    <x v="190"/>
    <x v="0"/>
    <x v="1"/>
    <n v="309"/>
    <n v="5"/>
    <n v="1545"/>
    <s v="Normal days"/>
  </r>
  <r>
    <x v="300"/>
    <x v="3"/>
    <x v="0"/>
    <n v="266"/>
    <n v="16"/>
    <n v="4256"/>
    <s v="Bday sale push"/>
  </r>
  <r>
    <x v="175"/>
    <x v="0"/>
    <x v="1"/>
    <n v="280"/>
    <n v="5"/>
    <n v="1400"/>
    <s v="Due date push"/>
  </r>
  <r>
    <x v="181"/>
    <x v="0"/>
    <x v="1"/>
    <n v="174"/>
    <n v="5"/>
    <n v="870"/>
    <s v="Normal days"/>
  </r>
  <r>
    <x v="334"/>
    <x v="0"/>
    <x v="1"/>
    <n v="120"/>
    <n v="5"/>
    <n v="600"/>
    <s v="Normal days"/>
  </r>
  <r>
    <x v="322"/>
    <x v="1"/>
    <x v="0"/>
    <n v="169"/>
    <n v="11"/>
    <n v="1859"/>
    <s v="Generation date"/>
  </r>
  <r>
    <x v="3"/>
    <x v="1"/>
    <x v="0"/>
    <n v="168"/>
    <n v="11"/>
    <n v="1848"/>
    <s v="RMD extra push"/>
  </r>
  <r>
    <x v="224"/>
    <x v="0"/>
    <x v="0"/>
    <n v="268"/>
    <n v="5"/>
    <n v="1340"/>
    <s v="Double Campaign"/>
  </r>
  <r>
    <x v="360"/>
    <x v="0"/>
    <x v="0"/>
    <n v="180"/>
    <n v="5"/>
    <n v="900"/>
    <s v="Generation date"/>
  </r>
  <r>
    <x v="248"/>
    <x v="0"/>
    <x v="1"/>
    <n v="151"/>
    <n v="5"/>
    <n v="755"/>
    <s v="Flash sale"/>
  </r>
  <r>
    <x v="158"/>
    <x v="3"/>
    <x v="0"/>
    <n v="283"/>
    <n v="16"/>
    <n v="4528"/>
    <s v="Generation date"/>
  </r>
  <r>
    <x v="80"/>
    <x v="1"/>
    <x v="1"/>
    <n v="168"/>
    <n v="11"/>
    <n v="1848"/>
    <s v="Double Campaign"/>
  </r>
  <r>
    <x v="44"/>
    <x v="1"/>
    <x v="1"/>
    <n v="274"/>
    <n v="11"/>
    <n v="3014"/>
    <s v="Payday Push"/>
  </r>
  <r>
    <x v="38"/>
    <x v="0"/>
    <x v="1"/>
    <n v="557"/>
    <n v="5"/>
    <n v="2785"/>
    <s v="Due date push"/>
  </r>
  <r>
    <x v="343"/>
    <x v="3"/>
    <x v="0"/>
    <n v="115"/>
    <n v="16"/>
    <n v="1840"/>
    <s v="Flash sale"/>
  </r>
  <r>
    <x v="249"/>
    <x v="0"/>
    <x v="0"/>
    <n v="203"/>
    <n v="5"/>
    <n v="1015"/>
    <s v="Normal days"/>
  </r>
  <r>
    <x v="276"/>
    <x v="2"/>
    <x v="1"/>
    <n v="372"/>
    <n v="7"/>
    <n v="2604"/>
    <s v="Flash sale"/>
  </r>
  <r>
    <x v="30"/>
    <x v="0"/>
    <x v="1"/>
    <n v="219"/>
    <n v="5"/>
    <n v="1095"/>
    <s v="Flash sale"/>
  </r>
  <r>
    <x v="58"/>
    <x v="3"/>
    <x v="0"/>
    <n v="81"/>
    <n v="16"/>
    <n v="1296"/>
    <s v="Generation date"/>
  </r>
  <r>
    <x v="86"/>
    <x v="2"/>
    <x v="1"/>
    <n v="267"/>
    <n v="7"/>
    <n v="1869"/>
    <s v="Normal days"/>
  </r>
  <r>
    <x v="166"/>
    <x v="1"/>
    <x v="0"/>
    <n v="161"/>
    <n v="11"/>
    <n v="1771"/>
    <s v="Normal days"/>
  </r>
  <r>
    <x v="361"/>
    <x v="3"/>
    <x v="0"/>
    <n v="302"/>
    <n v="16"/>
    <n v="4832"/>
    <s v="Bday sale push"/>
  </r>
  <r>
    <x v="33"/>
    <x v="2"/>
    <x v="1"/>
    <n v="162"/>
    <n v="7"/>
    <n v="1134"/>
    <s v="Generation date"/>
  </r>
  <r>
    <x v="362"/>
    <x v="1"/>
    <x v="1"/>
    <n v="167"/>
    <n v="11"/>
    <n v="1837"/>
    <s v="Generation date"/>
  </r>
  <r>
    <x v="360"/>
    <x v="1"/>
    <x v="0"/>
    <n v="172"/>
    <n v="11"/>
    <n v="1892"/>
    <s v="Generation date"/>
  </r>
  <r>
    <x v="302"/>
    <x v="0"/>
    <x v="1"/>
    <n v="186"/>
    <n v="5"/>
    <n v="930"/>
    <s v="Flash sale"/>
  </r>
  <r>
    <x v="282"/>
    <x v="1"/>
    <x v="1"/>
    <n v="100"/>
    <n v="11"/>
    <n v="1100"/>
    <s v="Payday Push"/>
  </r>
  <r>
    <x v="363"/>
    <x v="1"/>
    <x v="0"/>
    <n v="173"/>
    <n v="11"/>
    <n v="1903"/>
    <s v="RMD extra push"/>
  </r>
  <r>
    <x v="251"/>
    <x v="1"/>
    <x v="0"/>
    <n v="78"/>
    <n v="11"/>
    <n v="858"/>
    <s v="Flash sale"/>
  </r>
  <r>
    <x v="277"/>
    <x v="3"/>
    <x v="0"/>
    <n v="162"/>
    <n v="16"/>
    <n v="2592"/>
    <s v="Normal days"/>
  </r>
  <r>
    <x v="17"/>
    <x v="0"/>
    <x v="1"/>
    <n v="449"/>
    <n v="5"/>
    <n v="2245"/>
    <s v="Generation date"/>
  </r>
  <r>
    <x v="85"/>
    <x v="1"/>
    <x v="1"/>
    <n v="68"/>
    <n v="11"/>
    <n v="748"/>
    <s v="Normal days"/>
  </r>
  <r>
    <x v="328"/>
    <x v="2"/>
    <x v="1"/>
    <n v="213"/>
    <n v="7"/>
    <n v="1491"/>
    <s v="Generation date"/>
  </r>
  <r>
    <x v="134"/>
    <x v="0"/>
    <x v="0"/>
    <n v="244"/>
    <n v="5"/>
    <n v="1220"/>
    <s v="Payday Push"/>
  </r>
  <r>
    <x v="128"/>
    <x v="3"/>
    <x v="0"/>
    <n v="118"/>
    <n v="16"/>
    <n v="1888"/>
    <s v="Generation date"/>
  </r>
  <r>
    <x v="86"/>
    <x v="1"/>
    <x v="1"/>
    <n v="175"/>
    <n v="11"/>
    <n v="1925"/>
    <s v="Normal days"/>
  </r>
  <r>
    <x v="275"/>
    <x v="1"/>
    <x v="0"/>
    <n v="96"/>
    <n v="11"/>
    <n v="1056"/>
    <s v="Due date push"/>
  </r>
  <r>
    <x v="337"/>
    <x v="2"/>
    <x v="1"/>
    <n v="123"/>
    <n v="7"/>
    <n v="861"/>
    <s v="Normal days"/>
  </r>
  <r>
    <x v="185"/>
    <x v="3"/>
    <x v="0"/>
    <n v="193"/>
    <n v="16"/>
    <n v="3088"/>
    <s v="Normal days"/>
  </r>
  <r>
    <x v="343"/>
    <x v="0"/>
    <x v="0"/>
    <n v="104"/>
    <n v="5"/>
    <n v="520"/>
    <s v="Flash sale"/>
  </r>
  <r>
    <x v="179"/>
    <x v="0"/>
    <x v="0"/>
    <n v="235"/>
    <n v="5"/>
    <n v="1175"/>
    <s v="Due date push"/>
  </r>
  <r>
    <x v="187"/>
    <x v="1"/>
    <x v="0"/>
    <n v="241"/>
    <n v="11"/>
    <n v="2651"/>
    <s v="Bday sale push"/>
  </r>
  <r>
    <x v="72"/>
    <x v="1"/>
    <x v="1"/>
    <n v="171"/>
    <n v="11"/>
    <n v="1881"/>
    <s v="Payday Push"/>
  </r>
  <r>
    <x v="82"/>
    <x v="0"/>
    <x v="0"/>
    <n v="90"/>
    <n v="5"/>
    <n v="450"/>
    <s v="Flash sale"/>
  </r>
  <r>
    <x v="75"/>
    <x v="2"/>
    <x v="1"/>
    <n v="245"/>
    <n v="7"/>
    <n v="1715"/>
    <s v="Due date push"/>
  </r>
  <r>
    <x v="75"/>
    <x v="1"/>
    <x v="0"/>
    <n v="198"/>
    <n v="11"/>
    <n v="2178"/>
    <s v="Due date push"/>
  </r>
  <r>
    <x v="353"/>
    <x v="1"/>
    <x v="0"/>
    <n v="71"/>
    <n v="11"/>
    <n v="781"/>
    <s v="Due date push"/>
  </r>
  <r>
    <x v="15"/>
    <x v="0"/>
    <x v="0"/>
    <n v="75"/>
    <n v="5"/>
    <n v="375"/>
    <s v="Due date push"/>
  </r>
  <r>
    <x v="115"/>
    <x v="1"/>
    <x v="1"/>
    <n v="100"/>
    <n v="11"/>
    <n v="1100"/>
    <s v="Payday Push"/>
  </r>
  <r>
    <x v="287"/>
    <x v="2"/>
    <x v="1"/>
    <n v="112"/>
    <n v="7"/>
    <n v="784"/>
    <s v="Payday Push"/>
  </r>
  <r>
    <x v="301"/>
    <x v="1"/>
    <x v="1"/>
    <n v="240"/>
    <n v="11"/>
    <n v="2640"/>
    <s v="Generation date"/>
  </r>
  <r>
    <x v="45"/>
    <x v="1"/>
    <x v="1"/>
    <n v="105"/>
    <n v="11"/>
    <n v="1155"/>
    <s v="Flash sale"/>
  </r>
  <r>
    <x v="163"/>
    <x v="1"/>
    <x v="1"/>
    <n v="90"/>
    <n v="11"/>
    <n v="990"/>
    <s v="Flash sale"/>
  </r>
  <r>
    <x v="135"/>
    <x v="2"/>
    <x v="1"/>
    <n v="301"/>
    <n v="7"/>
    <n v="2107"/>
    <s v="Normal days"/>
  </r>
  <r>
    <x v="139"/>
    <x v="3"/>
    <x v="0"/>
    <n v="307"/>
    <n v="16"/>
    <n v="4912"/>
    <s v="Normal days"/>
  </r>
  <r>
    <x v="20"/>
    <x v="1"/>
    <x v="1"/>
    <n v="254"/>
    <n v="11"/>
    <n v="2794"/>
    <s v="Flash sale"/>
  </r>
  <r>
    <x v="137"/>
    <x v="2"/>
    <x v="1"/>
    <n v="133"/>
    <n v="7"/>
    <n v="931"/>
    <s v="Normal days"/>
  </r>
  <r>
    <x v="215"/>
    <x v="2"/>
    <x v="1"/>
    <n v="341"/>
    <n v="7"/>
    <n v="2387"/>
    <s v="Due date push"/>
  </r>
  <r>
    <x v="340"/>
    <x v="3"/>
    <x v="0"/>
    <n v="293"/>
    <n v="16"/>
    <n v="4688"/>
    <s v="Generation date"/>
  </r>
  <r>
    <x v="74"/>
    <x v="0"/>
    <x v="0"/>
    <n v="208"/>
    <n v="5"/>
    <n v="1040"/>
    <s v="Generation date"/>
  </r>
  <r>
    <x v="331"/>
    <x v="0"/>
    <x v="1"/>
    <n v="331"/>
    <n v="5"/>
    <n v="1655"/>
    <s v="RMD extra push"/>
  </r>
  <r>
    <x v="48"/>
    <x v="0"/>
    <x v="1"/>
    <n v="190"/>
    <n v="5"/>
    <n v="950"/>
    <s v="Normal days"/>
  </r>
  <r>
    <x v="66"/>
    <x v="3"/>
    <x v="0"/>
    <n v="226"/>
    <n v="16"/>
    <n v="3616"/>
    <s v="Normal days"/>
  </r>
  <r>
    <x v="222"/>
    <x v="2"/>
    <x v="1"/>
    <n v="225"/>
    <n v="7"/>
    <n v="1575"/>
    <s v="Due date push"/>
  </r>
  <r>
    <x v="206"/>
    <x v="2"/>
    <x v="1"/>
    <n v="231"/>
    <n v="7"/>
    <n v="1617"/>
    <s v="Double Campaign"/>
  </r>
  <r>
    <x v="109"/>
    <x v="0"/>
    <x v="1"/>
    <n v="495"/>
    <n v="5"/>
    <n v="2475"/>
    <s v="Generation date"/>
  </r>
  <r>
    <x v="263"/>
    <x v="1"/>
    <x v="0"/>
    <n v="81"/>
    <n v="11"/>
    <n v="891"/>
    <s v="Generation date"/>
  </r>
  <r>
    <x v="362"/>
    <x v="2"/>
    <x v="1"/>
    <n v="223"/>
    <n v="7"/>
    <n v="1561"/>
    <s v="Generation date"/>
  </r>
  <r>
    <x v="258"/>
    <x v="0"/>
    <x v="0"/>
    <n v="99"/>
    <n v="5"/>
    <n v="495"/>
    <s v="Generation date"/>
  </r>
  <r>
    <x v="154"/>
    <x v="2"/>
    <x v="1"/>
    <n v="423"/>
    <n v="7"/>
    <n v="2961"/>
    <s v="Generation date"/>
  </r>
  <r>
    <x v="192"/>
    <x v="1"/>
    <x v="1"/>
    <n v="75"/>
    <n v="11"/>
    <n v="825"/>
    <s v="Generation date"/>
  </r>
  <r>
    <x v="62"/>
    <x v="0"/>
    <x v="0"/>
    <n v="183"/>
    <n v="5"/>
    <n v="915"/>
    <s v="Generation date"/>
  </r>
  <r>
    <x v="127"/>
    <x v="0"/>
    <x v="0"/>
    <n v="116"/>
    <n v="5"/>
    <n v="580"/>
    <s v="Payday Push"/>
  </r>
  <r>
    <x v="155"/>
    <x v="1"/>
    <x v="0"/>
    <n v="151"/>
    <n v="11"/>
    <n v="1661"/>
    <s v="Generation date"/>
  </r>
  <r>
    <x v="278"/>
    <x v="0"/>
    <x v="1"/>
    <n v="544"/>
    <n v="5"/>
    <n v="2720"/>
    <s v="Due date push"/>
  </r>
  <r>
    <x v="301"/>
    <x v="2"/>
    <x v="1"/>
    <n v="350"/>
    <n v="7"/>
    <n v="2450"/>
    <s v="Generation date"/>
  </r>
  <r>
    <x v="335"/>
    <x v="3"/>
    <x v="0"/>
    <n v="112"/>
    <n v="16"/>
    <n v="1792"/>
    <s v="Normal days"/>
  </r>
  <r>
    <x v="351"/>
    <x v="2"/>
    <x v="1"/>
    <n v="299"/>
    <n v="7"/>
    <n v="2093"/>
    <s v="Merdeka push"/>
  </r>
  <r>
    <x v="319"/>
    <x v="1"/>
    <x v="0"/>
    <n v="103"/>
    <n v="11"/>
    <n v="1133"/>
    <s v="Normal days"/>
  </r>
  <r>
    <x v="83"/>
    <x v="1"/>
    <x v="1"/>
    <n v="93"/>
    <n v="11"/>
    <n v="1023"/>
    <s v="Normal days"/>
  </r>
  <r>
    <x v="150"/>
    <x v="1"/>
    <x v="1"/>
    <n v="107"/>
    <n v="11"/>
    <n v="1177"/>
    <s v="Normal days"/>
  </r>
  <r>
    <x v="301"/>
    <x v="0"/>
    <x v="0"/>
    <n v="280"/>
    <n v="5"/>
    <n v="1400"/>
    <s v="Generation date"/>
  </r>
  <r>
    <x v="361"/>
    <x v="2"/>
    <x v="1"/>
    <n v="371"/>
    <n v="7"/>
    <n v="2597"/>
    <s v="Bday sale push"/>
  </r>
  <r>
    <x v="323"/>
    <x v="0"/>
    <x v="0"/>
    <n v="232"/>
    <n v="5"/>
    <n v="1160"/>
    <s v="Bday sale push"/>
  </r>
  <r>
    <x v="274"/>
    <x v="0"/>
    <x v="1"/>
    <n v="406"/>
    <n v="5"/>
    <n v="2030"/>
    <s v="Normal days"/>
  </r>
  <r>
    <x v="12"/>
    <x v="0"/>
    <x v="1"/>
    <n v="282"/>
    <n v="5"/>
    <n v="1410"/>
    <s v="Due date push"/>
  </r>
  <r>
    <x v="148"/>
    <x v="0"/>
    <x v="0"/>
    <n v="174"/>
    <n v="5"/>
    <n v="870"/>
    <s v="Category push"/>
  </r>
  <r>
    <x v="334"/>
    <x v="1"/>
    <x v="0"/>
    <n v="56"/>
    <n v="11"/>
    <n v="616"/>
    <s v="Normal days"/>
  </r>
  <r>
    <x v="226"/>
    <x v="2"/>
    <x v="1"/>
    <n v="210"/>
    <n v="7"/>
    <n v="1470"/>
    <s v="Generation date"/>
  </r>
  <r>
    <x v="131"/>
    <x v="2"/>
    <x v="1"/>
    <n v="275"/>
    <n v="7"/>
    <n v="1925"/>
    <s v="Merdeka push"/>
  </r>
  <r>
    <x v="308"/>
    <x v="3"/>
    <x v="0"/>
    <n v="190"/>
    <n v="16"/>
    <n v="3040"/>
    <s v="Category push"/>
  </r>
  <r>
    <x v="230"/>
    <x v="0"/>
    <x v="0"/>
    <n v="317"/>
    <n v="5"/>
    <n v="1585"/>
    <s v="Mega shopping day"/>
  </r>
  <r>
    <x v="237"/>
    <x v="2"/>
    <x v="1"/>
    <n v="245"/>
    <n v="7"/>
    <n v="1715"/>
    <s v="Generation date"/>
  </r>
  <r>
    <x v="318"/>
    <x v="1"/>
    <x v="0"/>
    <n v="151"/>
    <n v="11"/>
    <n v="1661"/>
    <s v="Flash sale"/>
  </r>
  <r>
    <x v="238"/>
    <x v="3"/>
    <x v="0"/>
    <n v="340"/>
    <n v="16"/>
    <n v="5440"/>
    <s v="Due date push"/>
  </r>
  <r>
    <x v="188"/>
    <x v="1"/>
    <x v="1"/>
    <n v="122"/>
    <n v="11"/>
    <n v="1342"/>
    <s v="Normal days"/>
  </r>
  <r>
    <x v="252"/>
    <x v="0"/>
    <x v="1"/>
    <n v="206"/>
    <n v="5"/>
    <n v="1030"/>
    <s v="Payday Push"/>
  </r>
  <r>
    <x v="244"/>
    <x v="1"/>
    <x v="1"/>
    <n v="57"/>
    <n v="11"/>
    <n v="627"/>
    <s v="Due date push"/>
  </r>
  <r>
    <x v="200"/>
    <x v="1"/>
    <x v="0"/>
    <n v="230"/>
    <n v="11"/>
    <n v="2530"/>
    <s v="Payday Push"/>
  </r>
  <r>
    <x v="161"/>
    <x v="1"/>
    <x v="0"/>
    <n v="101"/>
    <n v="11"/>
    <n v="1111"/>
    <s v="Flash sale"/>
  </r>
  <r>
    <x v="151"/>
    <x v="3"/>
    <x v="0"/>
    <n v="341"/>
    <n v="16"/>
    <n v="5456"/>
    <s v="Normal days"/>
  </r>
  <r>
    <x v="364"/>
    <x v="1"/>
    <x v="1"/>
    <n v="257"/>
    <n v="11"/>
    <n v="2827"/>
    <s v="Due date push"/>
  </r>
  <r>
    <x v="350"/>
    <x v="1"/>
    <x v="1"/>
    <n v="243"/>
    <n v="11"/>
    <n v="2673"/>
    <s v="Due date push"/>
  </r>
  <r>
    <x v="104"/>
    <x v="1"/>
    <x v="0"/>
    <n v="260"/>
    <n v="11"/>
    <n v="2860"/>
    <s v="Generation date"/>
  </r>
  <r>
    <x v="31"/>
    <x v="2"/>
    <x v="1"/>
    <n v="238"/>
    <n v="7"/>
    <n v="1666"/>
    <s v="Generation date"/>
  </r>
  <r>
    <x v="96"/>
    <x v="0"/>
    <x v="1"/>
    <n v="520"/>
    <n v="5"/>
    <n v="2600"/>
    <s v="Payday Push"/>
  </r>
  <r>
    <x v="338"/>
    <x v="0"/>
    <x v="0"/>
    <n v="183"/>
    <n v="5"/>
    <n v="915"/>
    <s v="Due date push"/>
  </r>
  <r>
    <x v="51"/>
    <x v="1"/>
    <x v="1"/>
    <n v="61"/>
    <n v="11"/>
    <n v="671"/>
    <s v="Generation date"/>
  </r>
  <r>
    <x v="355"/>
    <x v="0"/>
    <x v="1"/>
    <n v="185"/>
    <n v="5"/>
    <n v="925"/>
    <s v="Generation date"/>
  </r>
  <r>
    <x v="285"/>
    <x v="0"/>
    <x v="1"/>
    <n v="440"/>
    <n v="5"/>
    <n v="2200"/>
    <s v="Payday Push"/>
  </r>
  <r>
    <x v="349"/>
    <x v="1"/>
    <x v="0"/>
    <n v="241"/>
    <n v="11"/>
    <n v="2651"/>
    <s v="Generation date"/>
  </r>
  <r>
    <x v="296"/>
    <x v="1"/>
    <x v="0"/>
    <n v="109"/>
    <n v="11"/>
    <n v="1199"/>
    <s v="Due date push"/>
  </r>
  <r>
    <x v="302"/>
    <x v="0"/>
    <x v="0"/>
    <n v="103"/>
    <n v="5"/>
    <n v="515"/>
    <s v="Flash sale"/>
  </r>
  <r>
    <x v="160"/>
    <x v="3"/>
    <x v="0"/>
    <n v="218"/>
    <n v="16"/>
    <n v="3488"/>
    <s v="Payday Push"/>
  </r>
  <r>
    <x v="305"/>
    <x v="0"/>
    <x v="1"/>
    <n v="319"/>
    <n v="5"/>
    <n v="1595"/>
    <s v="RMD extra push"/>
  </r>
  <r>
    <x v="356"/>
    <x v="1"/>
    <x v="1"/>
    <n v="171"/>
    <n v="11"/>
    <n v="1881"/>
    <s v="Payday Push"/>
  </r>
  <r>
    <x v="131"/>
    <x v="3"/>
    <x v="0"/>
    <n v="255"/>
    <n v="16"/>
    <n v="4080"/>
    <s v="Merdeka push"/>
  </r>
  <r>
    <x v="347"/>
    <x v="0"/>
    <x v="0"/>
    <n v="204"/>
    <n v="5"/>
    <n v="1020"/>
    <s v="Payday Push"/>
  </r>
  <r>
    <x v="272"/>
    <x v="3"/>
    <x v="0"/>
    <n v="398"/>
    <n v="16"/>
    <n v="6368"/>
    <s v="Flash sale"/>
  </r>
  <r>
    <x v="219"/>
    <x v="2"/>
    <x v="1"/>
    <n v="137"/>
    <n v="7"/>
    <n v="959"/>
    <s v="Normal days"/>
  </r>
  <r>
    <x v="237"/>
    <x v="0"/>
    <x v="1"/>
    <n v="330"/>
    <n v="5"/>
    <n v="1650"/>
    <s v="Generation date"/>
  </r>
  <r>
    <x v="305"/>
    <x v="1"/>
    <x v="0"/>
    <n v="167"/>
    <n v="11"/>
    <n v="1837"/>
    <s v="RMD extra push"/>
  </r>
  <r>
    <x v="131"/>
    <x v="0"/>
    <x v="1"/>
    <n v="361"/>
    <n v="5"/>
    <n v="1805"/>
    <s v="Merdeka push"/>
  </r>
  <r>
    <x v="83"/>
    <x v="0"/>
    <x v="0"/>
    <n v="77"/>
    <n v="5"/>
    <n v="385"/>
    <s v="Normal days"/>
  </r>
  <r>
    <x v="95"/>
    <x v="3"/>
    <x v="0"/>
    <n v="97"/>
    <n v="16"/>
    <n v="1552"/>
    <s v="Generation date"/>
  </r>
  <r>
    <x v="185"/>
    <x v="2"/>
    <x v="1"/>
    <n v="246"/>
    <n v="7"/>
    <n v="1722"/>
    <s v="Normal days"/>
  </r>
  <r>
    <x v="158"/>
    <x v="2"/>
    <x v="1"/>
    <n v="315"/>
    <n v="7"/>
    <n v="2205"/>
    <s v="Generation date"/>
  </r>
  <r>
    <x v="360"/>
    <x v="0"/>
    <x v="1"/>
    <n v="317"/>
    <n v="5"/>
    <n v="1585"/>
    <s v="Generation date"/>
  </r>
  <r>
    <x v="255"/>
    <x v="0"/>
    <x v="0"/>
    <n v="300"/>
    <n v="5"/>
    <n v="1500"/>
    <s v="Normal days"/>
  </r>
  <r>
    <x v="296"/>
    <x v="1"/>
    <x v="1"/>
    <n v="122"/>
    <n v="11"/>
    <n v="1342"/>
    <s v="Due date push"/>
  </r>
  <r>
    <x v="126"/>
    <x v="1"/>
    <x v="0"/>
    <n v="118"/>
    <n v="11"/>
    <n v="1298"/>
    <s v="Due date push"/>
  </r>
  <r>
    <x v="195"/>
    <x v="1"/>
    <x v="1"/>
    <n v="191"/>
    <n v="11"/>
    <n v="2101"/>
    <s v="Merdeka push"/>
  </r>
  <r>
    <x v="22"/>
    <x v="1"/>
    <x v="1"/>
    <n v="75"/>
    <n v="11"/>
    <n v="825"/>
    <s v="Flash sale"/>
  </r>
  <r>
    <x v="1"/>
    <x v="3"/>
    <x v="0"/>
    <n v="407"/>
    <n v="16"/>
    <n v="6512"/>
    <s v="Double Campaign"/>
  </r>
  <r>
    <x v="213"/>
    <x v="1"/>
    <x v="0"/>
    <n v="88"/>
    <n v="11"/>
    <n v="968"/>
    <s v="Generation date"/>
  </r>
  <r>
    <x v="292"/>
    <x v="2"/>
    <x v="1"/>
    <n v="385"/>
    <n v="7"/>
    <n v="2695"/>
    <s v="Flash sale"/>
  </r>
  <r>
    <x v="252"/>
    <x v="1"/>
    <x v="0"/>
    <n v="110"/>
    <n v="11"/>
    <n v="1210"/>
    <s v="Payday Push"/>
  </r>
  <r>
    <x v="87"/>
    <x v="2"/>
    <x v="1"/>
    <n v="301"/>
    <n v="7"/>
    <n v="2107"/>
    <s v="Due date push"/>
  </r>
  <r>
    <x v="12"/>
    <x v="1"/>
    <x v="0"/>
    <n v="167"/>
    <n v="11"/>
    <n v="1837"/>
    <s v="Due date push"/>
  </r>
  <r>
    <x v="136"/>
    <x v="1"/>
    <x v="1"/>
    <n v="179"/>
    <n v="11"/>
    <n v="1969"/>
    <s v="Generation date"/>
  </r>
  <r>
    <x v="39"/>
    <x v="1"/>
    <x v="1"/>
    <n v="163"/>
    <n v="11"/>
    <n v="1793"/>
    <s v="Normal days"/>
  </r>
  <r>
    <x v="322"/>
    <x v="0"/>
    <x v="1"/>
    <n v="300"/>
    <n v="5"/>
    <n v="1500"/>
    <s v="Generation date"/>
  </r>
  <r>
    <x v="135"/>
    <x v="0"/>
    <x v="1"/>
    <n v="435"/>
    <n v="5"/>
    <n v="2175"/>
    <s v="Normal days"/>
  </r>
  <r>
    <x v="243"/>
    <x v="0"/>
    <x v="0"/>
    <n v="121"/>
    <n v="5"/>
    <n v="605"/>
    <s v="Due date push"/>
  </r>
  <r>
    <x v="101"/>
    <x v="0"/>
    <x v="0"/>
    <n v="259"/>
    <n v="5"/>
    <n v="1295"/>
    <s v="Mega shopping day"/>
  </r>
  <r>
    <x v="290"/>
    <x v="0"/>
    <x v="1"/>
    <n v="152"/>
    <n v="5"/>
    <n v="760"/>
    <s v="Normal days"/>
  </r>
  <r>
    <x v="146"/>
    <x v="2"/>
    <x v="1"/>
    <n v="146"/>
    <n v="7"/>
    <n v="1022"/>
    <s v="Payday Push"/>
  </r>
  <r>
    <x v="229"/>
    <x v="0"/>
    <x v="1"/>
    <n v="261"/>
    <n v="5"/>
    <n v="1305"/>
    <s v="Due date push"/>
  </r>
  <r>
    <x v="278"/>
    <x v="1"/>
    <x v="0"/>
    <n v="278"/>
    <n v="11"/>
    <n v="3058"/>
    <s v="Due date push"/>
  </r>
  <r>
    <x v="320"/>
    <x v="0"/>
    <x v="1"/>
    <n v="185"/>
    <n v="5"/>
    <n v="925"/>
    <s v="Generation date"/>
  </r>
  <r>
    <x v="287"/>
    <x v="1"/>
    <x v="0"/>
    <n v="99"/>
    <n v="11"/>
    <n v="1089"/>
    <s v="Payday Push"/>
  </r>
  <r>
    <x v="283"/>
    <x v="0"/>
    <x v="1"/>
    <n v="101"/>
    <n v="5"/>
    <n v="505"/>
    <s v="Due date push"/>
  </r>
  <r>
    <x v="121"/>
    <x v="1"/>
    <x v="0"/>
    <n v="207"/>
    <n v="11"/>
    <n v="2277"/>
    <s v="Bday sale push"/>
  </r>
  <r>
    <x v="365"/>
    <x v="1"/>
    <x v="1"/>
    <n v="174"/>
    <n v="11"/>
    <n v="1914"/>
    <s v="Generation date"/>
  </r>
  <r>
    <x v="248"/>
    <x v="2"/>
    <x v="1"/>
    <n v="142"/>
    <n v="7"/>
    <n v="994"/>
    <s v="Flash sale"/>
  </r>
  <r>
    <x v="337"/>
    <x v="1"/>
    <x v="0"/>
    <n v="97"/>
    <n v="11"/>
    <n v="1067"/>
    <s v="Normal days"/>
  </r>
  <r>
    <x v="142"/>
    <x v="0"/>
    <x v="1"/>
    <n v="175"/>
    <n v="5"/>
    <n v="875"/>
    <s v="Generation date"/>
  </r>
  <r>
    <x v="352"/>
    <x v="0"/>
    <x v="0"/>
    <n v="96"/>
    <n v="5"/>
    <n v="480"/>
    <s v="Double Campaign"/>
  </r>
  <r>
    <x v="208"/>
    <x v="0"/>
    <x v="1"/>
    <n v="320"/>
    <n v="5"/>
    <n v="1600"/>
    <s v="Generation date"/>
  </r>
  <r>
    <x v="240"/>
    <x v="0"/>
    <x v="1"/>
    <n v="483"/>
    <n v="5"/>
    <n v="2415"/>
    <s v="Normal days"/>
  </r>
  <r>
    <x v="312"/>
    <x v="3"/>
    <x v="0"/>
    <n v="128"/>
    <n v="16"/>
    <n v="2048"/>
    <s v="Normal days"/>
  </r>
  <r>
    <x v="220"/>
    <x v="2"/>
    <x v="1"/>
    <n v="380"/>
    <n v="7"/>
    <n v="2660"/>
    <s v="Generation date"/>
  </r>
  <r>
    <x v="288"/>
    <x v="0"/>
    <x v="1"/>
    <n v="408"/>
    <n v="5"/>
    <n v="2040"/>
    <s v="Generation date"/>
  </r>
  <r>
    <x v="348"/>
    <x v="1"/>
    <x v="1"/>
    <n v="250"/>
    <n v="11"/>
    <n v="2750"/>
    <s v="Payday Push"/>
  </r>
  <r>
    <x v="314"/>
    <x v="1"/>
    <x v="0"/>
    <n v="204"/>
    <n v="11"/>
    <n v="2244"/>
    <s v="Flash sale"/>
  </r>
  <r>
    <x v="263"/>
    <x v="2"/>
    <x v="1"/>
    <n v="175"/>
    <n v="7"/>
    <n v="1225"/>
    <s v="Generation date"/>
  </r>
  <r>
    <x v="133"/>
    <x v="3"/>
    <x v="0"/>
    <n v="115"/>
    <n v="16"/>
    <n v="1840"/>
    <s v="Generation date"/>
  </r>
  <r>
    <x v="197"/>
    <x v="0"/>
    <x v="1"/>
    <n v="285"/>
    <n v="5"/>
    <n v="1425"/>
    <s v="Due date push"/>
  </r>
  <r>
    <x v="288"/>
    <x v="2"/>
    <x v="1"/>
    <n v="314"/>
    <n v="7"/>
    <n v="2198"/>
    <s v="Generation date"/>
  </r>
  <r>
    <x v="363"/>
    <x v="2"/>
    <x v="1"/>
    <n v="246"/>
    <n v="7"/>
    <n v="1722"/>
    <s v="RMD extra push"/>
  </r>
  <r>
    <x v="37"/>
    <x v="0"/>
    <x v="1"/>
    <n v="386"/>
    <n v="5"/>
    <n v="1930"/>
    <s v="Generation date"/>
  </r>
  <r>
    <x v="177"/>
    <x v="1"/>
    <x v="1"/>
    <n v="56"/>
    <n v="11"/>
    <n v="616"/>
    <s v="Generation date"/>
  </r>
  <r>
    <x v="133"/>
    <x v="0"/>
    <x v="1"/>
    <n v="180"/>
    <n v="5"/>
    <n v="900"/>
    <s v="Generation date"/>
  </r>
  <r>
    <x v="34"/>
    <x v="1"/>
    <x v="0"/>
    <n v="145"/>
    <n v="11"/>
    <n v="1595"/>
    <s v="Normal days"/>
  </r>
  <r>
    <x v="341"/>
    <x v="0"/>
    <x v="0"/>
    <n v="87"/>
    <n v="5"/>
    <n v="435"/>
    <s v="Normal days"/>
  </r>
  <r>
    <x v="214"/>
    <x v="3"/>
    <x v="0"/>
    <n v="197"/>
    <n v="16"/>
    <n v="3152"/>
    <s v="Flash sale"/>
  </r>
  <r>
    <x v="298"/>
    <x v="3"/>
    <x v="0"/>
    <n v="243"/>
    <n v="16"/>
    <n v="3888"/>
    <s v="Due date push"/>
  </r>
  <r>
    <x v="15"/>
    <x v="1"/>
    <x v="1"/>
    <n v="99"/>
    <n v="11"/>
    <n v="1089"/>
    <s v="Due date push"/>
  </r>
  <r>
    <x v="53"/>
    <x v="2"/>
    <x v="1"/>
    <n v="81"/>
    <n v="7"/>
    <n v="567"/>
    <s v="Generation date"/>
  </r>
  <r>
    <x v="4"/>
    <x v="3"/>
    <x v="0"/>
    <n v="102"/>
    <n v="16"/>
    <n v="1632"/>
    <s v="Due date push"/>
  </r>
  <r>
    <x v="15"/>
    <x v="3"/>
    <x v="0"/>
    <n v="96"/>
    <n v="16"/>
    <n v="1536"/>
    <s v="Due date push"/>
  </r>
  <r>
    <x v="27"/>
    <x v="3"/>
    <x v="0"/>
    <n v="118"/>
    <n v="16"/>
    <n v="1888"/>
    <s v="Normal days"/>
  </r>
  <r>
    <x v="235"/>
    <x v="0"/>
    <x v="0"/>
    <n v="54"/>
    <n v="5"/>
    <n v="270"/>
    <s v="Payday Push"/>
  </r>
  <r>
    <x v="196"/>
    <x v="0"/>
    <x v="0"/>
    <n v="179"/>
    <n v="5"/>
    <n v="895"/>
    <s v="Normal days"/>
  </r>
  <r>
    <x v="176"/>
    <x v="0"/>
    <x v="0"/>
    <n v="165"/>
    <n v="5"/>
    <n v="825"/>
    <s v="Generation date"/>
  </r>
  <r>
    <x v="291"/>
    <x v="3"/>
    <x v="0"/>
    <n v="199"/>
    <n v="16"/>
    <n v="3184"/>
    <s v="Normal days"/>
  </r>
  <r>
    <x v="73"/>
    <x v="0"/>
    <x v="1"/>
    <n v="289"/>
    <n v="5"/>
    <n v="1445"/>
    <s v="Double Campaign"/>
  </r>
  <r>
    <x v="364"/>
    <x v="0"/>
    <x v="0"/>
    <n v="257"/>
    <n v="5"/>
    <n v="1285"/>
    <s v="Due date push"/>
  </r>
  <r>
    <x v="154"/>
    <x v="3"/>
    <x v="0"/>
    <n v="340"/>
    <n v="16"/>
    <n v="5440"/>
    <s v="Generation date"/>
  </r>
  <r>
    <x v="267"/>
    <x v="0"/>
    <x v="0"/>
    <n v="273"/>
    <n v="5"/>
    <n v="1365"/>
    <s v="Bday sale push"/>
  </r>
  <r>
    <x v="310"/>
    <x v="1"/>
    <x v="1"/>
    <n v="199"/>
    <n v="11"/>
    <n v="2189"/>
    <s v="Due date push"/>
  </r>
  <r>
    <x v="292"/>
    <x v="1"/>
    <x v="0"/>
    <n v="193"/>
    <n v="11"/>
    <n v="2123"/>
    <s v="Flash sale"/>
  </r>
  <r>
    <x v="341"/>
    <x v="1"/>
    <x v="1"/>
    <n v="71"/>
    <n v="11"/>
    <n v="781"/>
    <s v="Normal days"/>
  </r>
  <r>
    <x v="346"/>
    <x v="0"/>
    <x v="0"/>
    <n v="70"/>
    <n v="5"/>
    <n v="350"/>
    <s v="Flash sale"/>
  </r>
  <r>
    <x v="128"/>
    <x v="1"/>
    <x v="1"/>
    <n v="82"/>
    <n v="11"/>
    <n v="902"/>
    <s v="Generation date"/>
  </r>
  <r>
    <x v="132"/>
    <x v="2"/>
    <x v="1"/>
    <n v="255"/>
    <n v="7"/>
    <n v="1785"/>
    <s v="RMD extra push"/>
  </r>
  <r>
    <x v="170"/>
    <x v="1"/>
    <x v="0"/>
    <n v="321"/>
    <n v="11"/>
    <n v="3531"/>
    <s v="Generation date"/>
  </r>
  <r>
    <x v="109"/>
    <x v="2"/>
    <x v="1"/>
    <n v="398"/>
    <n v="7"/>
    <n v="2786"/>
    <s v="Generation date"/>
  </r>
  <r>
    <x v="195"/>
    <x v="3"/>
    <x v="0"/>
    <n v="228"/>
    <n v="16"/>
    <n v="3648"/>
    <s v="Merdeka push"/>
  </r>
  <r>
    <x v="157"/>
    <x v="0"/>
    <x v="0"/>
    <n v="175"/>
    <n v="5"/>
    <n v="875"/>
    <s v="Double Campaign"/>
  </r>
  <r>
    <x v="128"/>
    <x v="2"/>
    <x v="1"/>
    <n v="129"/>
    <n v="7"/>
    <n v="903"/>
    <s v="Generation date"/>
  </r>
  <r>
    <x v="65"/>
    <x v="1"/>
    <x v="1"/>
    <n v="82"/>
    <n v="11"/>
    <n v="902"/>
    <s v="Generation date"/>
  </r>
  <r>
    <x v="228"/>
    <x v="0"/>
    <x v="1"/>
    <n v="593"/>
    <n v="5"/>
    <n v="2965"/>
    <s v="Normal days"/>
  </r>
  <r>
    <x v="178"/>
    <x v="2"/>
    <x v="1"/>
    <n v="367"/>
    <n v="7"/>
    <n v="2569"/>
    <s v="Generation date"/>
  </r>
  <r>
    <x v="7"/>
    <x v="1"/>
    <x v="1"/>
    <n v="307"/>
    <n v="11"/>
    <n v="3377"/>
    <s v="Generation date"/>
  </r>
  <r>
    <x v="289"/>
    <x v="2"/>
    <x v="1"/>
    <n v="237"/>
    <n v="7"/>
    <n v="1659"/>
    <s v="Flash sale"/>
  </r>
  <r>
    <x v="169"/>
    <x v="3"/>
    <x v="0"/>
    <n v="122"/>
    <n v="16"/>
    <n v="1952"/>
    <s v="Due date push"/>
  </r>
  <r>
    <x v="284"/>
    <x v="0"/>
    <x v="0"/>
    <n v="218"/>
    <n v="5"/>
    <n v="1090"/>
    <s v="Bday sale push"/>
  </r>
  <r>
    <x v="19"/>
    <x v="1"/>
    <x v="1"/>
    <n v="106"/>
    <n v="11"/>
    <n v="1166"/>
    <s v="Due date push"/>
  </r>
  <r>
    <x v="261"/>
    <x v="1"/>
    <x v="0"/>
    <n v="247"/>
    <n v="11"/>
    <n v="2717"/>
    <s v="Due date push"/>
  </r>
  <r>
    <x v="221"/>
    <x v="0"/>
    <x v="0"/>
    <n v="103"/>
    <n v="5"/>
    <n v="515"/>
    <s v="Generation date"/>
  </r>
  <r>
    <x v="341"/>
    <x v="1"/>
    <x v="0"/>
    <n v="75"/>
    <n v="11"/>
    <n v="825"/>
    <s v="Normal days"/>
  </r>
  <r>
    <x v="184"/>
    <x v="1"/>
    <x v="1"/>
    <n v="166"/>
    <n v="11"/>
    <n v="1826"/>
    <s v="RMD extra push"/>
  </r>
  <r>
    <x v="106"/>
    <x v="3"/>
    <x v="0"/>
    <n v="318"/>
    <n v="16"/>
    <n v="5088"/>
    <s v="Normal days"/>
  </r>
  <r>
    <x v="17"/>
    <x v="0"/>
    <x v="0"/>
    <n v="231"/>
    <n v="5"/>
    <n v="1155"/>
    <s v="Generation date"/>
  </r>
  <r>
    <x v="310"/>
    <x v="1"/>
    <x v="0"/>
    <n v="216"/>
    <n v="11"/>
    <n v="2376"/>
    <s v="Due date push"/>
  </r>
  <r>
    <x v="354"/>
    <x v="1"/>
    <x v="1"/>
    <n v="212"/>
    <n v="11"/>
    <n v="2332"/>
    <s v="Generation date"/>
  </r>
  <r>
    <x v="10"/>
    <x v="1"/>
    <x v="1"/>
    <n v="175"/>
    <n v="11"/>
    <n v="1925"/>
    <s v="Generation date"/>
  </r>
  <r>
    <x v="121"/>
    <x v="0"/>
    <x v="1"/>
    <n v="443"/>
    <n v="5"/>
    <n v="2215"/>
    <s v="Bday sale push"/>
  </r>
  <r>
    <x v="168"/>
    <x v="1"/>
    <x v="0"/>
    <n v="197"/>
    <n v="11"/>
    <n v="2167"/>
    <s v="Normal days"/>
  </r>
  <r>
    <x v="359"/>
    <x v="0"/>
    <x v="0"/>
    <n v="112"/>
    <n v="5"/>
    <n v="560"/>
    <s v="Due date push"/>
  </r>
  <r>
    <x v="159"/>
    <x v="1"/>
    <x v="0"/>
    <n v="256"/>
    <n v="11"/>
    <n v="2816"/>
    <s v="Generation date"/>
  </r>
  <r>
    <x v="80"/>
    <x v="0"/>
    <x v="0"/>
    <n v="184"/>
    <n v="5"/>
    <n v="920"/>
    <s v="Double Campaign"/>
  </r>
  <r>
    <x v="93"/>
    <x v="0"/>
    <x v="1"/>
    <n v="182"/>
    <n v="5"/>
    <n v="910"/>
    <s v="Generation date"/>
  </r>
  <r>
    <x v="25"/>
    <x v="0"/>
    <x v="1"/>
    <n v="141"/>
    <n v="5"/>
    <n v="705"/>
    <s v="Flash sale"/>
  </r>
  <r>
    <x v="122"/>
    <x v="3"/>
    <x v="0"/>
    <n v="173"/>
    <n v="16"/>
    <n v="2768"/>
    <s v="Payday Push"/>
  </r>
  <r>
    <x v="26"/>
    <x v="1"/>
    <x v="1"/>
    <n v="153"/>
    <n v="11"/>
    <n v="1683"/>
    <s v="Category push"/>
  </r>
  <r>
    <x v="365"/>
    <x v="0"/>
    <x v="1"/>
    <n v="226"/>
    <n v="5"/>
    <n v="1130"/>
    <s v="Generation date"/>
  </r>
  <r>
    <x v="184"/>
    <x v="1"/>
    <x v="0"/>
    <n v="155"/>
    <n v="11"/>
    <n v="1705"/>
    <s v="RMD extra push"/>
  </r>
  <r>
    <x v="66"/>
    <x v="1"/>
    <x v="0"/>
    <n v="129"/>
    <n v="11"/>
    <n v="1419"/>
    <s v="Normal days"/>
  </r>
  <r>
    <x v="352"/>
    <x v="2"/>
    <x v="1"/>
    <n v="268"/>
    <n v="7"/>
    <n v="1876"/>
    <s v="Double Campaign"/>
  </r>
  <r>
    <x v="358"/>
    <x v="2"/>
    <x v="1"/>
    <n v="273"/>
    <n v="7"/>
    <n v="1911"/>
    <s v="Generation date"/>
  </r>
  <r>
    <x v="142"/>
    <x v="1"/>
    <x v="0"/>
    <n v="95"/>
    <n v="11"/>
    <n v="1045"/>
    <s v="Generation date"/>
  </r>
  <r>
    <x v="141"/>
    <x v="0"/>
    <x v="0"/>
    <n v="303"/>
    <n v="5"/>
    <n v="1515"/>
    <s v="Normal days"/>
  </r>
  <r>
    <x v="118"/>
    <x v="0"/>
    <x v="0"/>
    <n v="222"/>
    <n v="5"/>
    <n v="1110"/>
    <s v="Generation date"/>
  </r>
  <r>
    <x v="336"/>
    <x v="0"/>
    <x v="1"/>
    <n v="548"/>
    <n v="5"/>
    <n v="2740"/>
    <s v="Payday Push"/>
  </r>
  <r>
    <x v="266"/>
    <x v="2"/>
    <x v="1"/>
    <n v="422"/>
    <n v="7"/>
    <n v="2954"/>
    <s v="Mega shopping day"/>
  </r>
  <r>
    <x v="113"/>
    <x v="0"/>
    <x v="1"/>
    <n v="406"/>
    <n v="5"/>
    <n v="2030"/>
    <s v="Generation date"/>
  </r>
  <r>
    <x v="26"/>
    <x v="1"/>
    <x v="0"/>
    <n v="150"/>
    <n v="11"/>
    <n v="1650"/>
    <s v="Category push"/>
  </r>
  <r>
    <x v="54"/>
    <x v="2"/>
    <x v="1"/>
    <n v="248"/>
    <n v="7"/>
    <n v="1736"/>
    <s v="Normal days"/>
  </r>
  <r>
    <x v="178"/>
    <x v="0"/>
    <x v="0"/>
    <n v="255"/>
    <n v="5"/>
    <n v="1275"/>
    <s v="Generation date"/>
  </r>
  <r>
    <x v="116"/>
    <x v="1"/>
    <x v="1"/>
    <n v="78"/>
    <n v="11"/>
    <n v="858"/>
    <s v="Payday Push"/>
  </r>
  <r>
    <x v="137"/>
    <x v="0"/>
    <x v="1"/>
    <n v="175"/>
    <n v="5"/>
    <n v="875"/>
    <s v="Normal days"/>
  </r>
  <r>
    <x v="274"/>
    <x v="0"/>
    <x v="0"/>
    <n v="256"/>
    <n v="5"/>
    <n v="1280"/>
    <s v="Normal days"/>
  </r>
  <r>
    <x v="233"/>
    <x v="1"/>
    <x v="0"/>
    <n v="270"/>
    <n v="11"/>
    <n v="2970"/>
    <s v="Normal days"/>
  </r>
  <r>
    <x v="155"/>
    <x v="2"/>
    <x v="1"/>
    <n v="255"/>
    <n v="7"/>
    <n v="1785"/>
    <s v="Generation date"/>
  </r>
  <r>
    <x v="119"/>
    <x v="1"/>
    <x v="0"/>
    <n v="114"/>
    <n v="11"/>
    <n v="1254"/>
    <s v="Payday Push"/>
  </r>
  <r>
    <x v="363"/>
    <x v="0"/>
    <x v="1"/>
    <n v="343"/>
    <n v="5"/>
    <n v="1715"/>
    <s v="RMD extra push"/>
  </r>
  <r>
    <x v="231"/>
    <x v="3"/>
    <x v="0"/>
    <n v="247"/>
    <n v="16"/>
    <n v="3952"/>
    <s v="Merdeka push"/>
  </r>
  <r>
    <x v="342"/>
    <x v="2"/>
    <x v="1"/>
    <n v="184"/>
    <n v="7"/>
    <n v="1288"/>
    <s v="Payday Push"/>
  </r>
  <r>
    <x v="135"/>
    <x v="0"/>
    <x v="0"/>
    <n v="251"/>
    <n v="5"/>
    <n v="1255"/>
    <s v="Normal days"/>
  </r>
  <r>
    <x v="327"/>
    <x v="1"/>
    <x v="0"/>
    <n v="97"/>
    <n v="11"/>
    <n v="1067"/>
    <s v="Generation date"/>
  </r>
  <r>
    <x v="249"/>
    <x v="2"/>
    <x v="1"/>
    <n v="386"/>
    <n v="7"/>
    <n v="2702"/>
    <s v="Normal days"/>
  </r>
  <r>
    <x v="44"/>
    <x v="3"/>
    <x v="0"/>
    <n v="343"/>
    <n v="16"/>
    <n v="5488"/>
    <s v="Payday Push"/>
  </r>
  <r>
    <x v="304"/>
    <x v="0"/>
    <x v="0"/>
    <n v="169"/>
    <n v="5"/>
    <n v="845"/>
    <s v="Normal days"/>
  </r>
  <r>
    <x v="187"/>
    <x v="0"/>
    <x v="1"/>
    <n v="497"/>
    <n v="5"/>
    <n v="2485"/>
    <s v="Bday sale push"/>
  </r>
  <r>
    <x v="198"/>
    <x v="1"/>
    <x v="0"/>
    <n v="256"/>
    <n v="11"/>
    <n v="2816"/>
    <s v="Bday sale push"/>
  </r>
  <r>
    <x v="152"/>
    <x v="0"/>
    <x v="1"/>
    <n v="388"/>
    <n v="5"/>
    <n v="1940"/>
    <s v="Generation date"/>
  </r>
  <r>
    <x v="273"/>
    <x v="1"/>
    <x v="0"/>
    <n v="150"/>
    <n v="11"/>
    <n v="1650"/>
    <s v="Payday Push"/>
  </r>
  <r>
    <x v="90"/>
    <x v="1"/>
    <x v="0"/>
    <n v="90"/>
    <n v="11"/>
    <n v="990"/>
    <s v="Flash sale"/>
  </r>
  <r>
    <x v="224"/>
    <x v="1"/>
    <x v="1"/>
    <n v="233"/>
    <n v="11"/>
    <n v="2563"/>
    <s v="Double Campaign"/>
  </r>
  <r>
    <x v="365"/>
    <x v="0"/>
    <x v="0"/>
    <n v="174"/>
    <n v="5"/>
    <n v="870"/>
    <s v="Generation date"/>
  </r>
  <r>
    <x v="78"/>
    <x v="3"/>
    <x v="0"/>
    <n v="152"/>
    <n v="16"/>
    <n v="2432"/>
    <s v="Generation date"/>
  </r>
  <r>
    <x v="194"/>
    <x v="1"/>
    <x v="0"/>
    <n v="91"/>
    <n v="11"/>
    <n v="1001"/>
    <s v="Flash sale"/>
  </r>
  <r>
    <x v="142"/>
    <x v="2"/>
    <x v="1"/>
    <n v="164"/>
    <n v="7"/>
    <n v="1148"/>
    <s v="Generation date"/>
  </r>
  <r>
    <x v="346"/>
    <x v="2"/>
    <x v="1"/>
    <n v="139"/>
    <n v="7"/>
    <n v="973"/>
    <s v="Flash sale"/>
  </r>
  <r>
    <x v="318"/>
    <x v="2"/>
    <x v="1"/>
    <n v="260"/>
    <n v="7"/>
    <n v="1820"/>
    <s v="Flash sale"/>
  </r>
  <r>
    <x v="95"/>
    <x v="2"/>
    <x v="1"/>
    <n v="136"/>
    <n v="7"/>
    <n v="952"/>
    <s v="Generation date"/>
  </r>
  <r>
    <x v="107"/>
    <x v="3"/>
    <x v="0"/>
    <n v="215"/>
    <n v="16"/>
    <n v="3440"/>
    <s v="Generation date"/>
  </r>
  <r>
    <x v="161"/>
    <x v="0"/>
    <x v="0"/>
    <n v="119"/>
    <n v="5"/>
    <n v="595"/>
    <s v="Flash sale"/>
  </r>
  <r>
    <x v="166"/>
    <x v="0"/>
    <x v="0"/>
    <n v="182"/>
    <n v="5"/>
    <n v="910"/>
    <s v="Normal days"/>
  </r>
  <r>
    <x v="16"/>
    <x v="1"/>
    <x v="0"/>
    <n v="254"/>
    <n v="11"/>
    <n v="2794"/>
    <s v="Generation date"/>
  </r>
  <r>
    <x v="205"/>
    <x v="0"/>
    <x v="0"/>
    <n v="280"/>
    <n v="5"/>
    <n v="1400"/>
    <s v="Payday Push"/>
  </r>
  <r>
    <x v="319"/>
    <x v="0"/>
    <x v="1"/>
    <n v="181"/>
    <n v="5"/>
    <n v="905"/>
    <s v="Normal days"/>
  </r>
  <r>
    <x v="139"/>
    <x v="1"/>
    <x v="1"/>
    <n v="213"/>
    <n v="11"/>
    <n v="2343"/>
    <s v="Normal days"/>
  </r>
  <r>
    <x v="196"/>
    <x v="3"/>
    <x v="0"/>
    <n v="257"/>
    <n v="16"/>
    <n v="4112"/>
    <s v="Normal days"/>
  </r>
  <r>
    <x v="338"/>
    <x v="1"/>
    <x v="0"/>
    <n v="179"/>
    <n v="11"/>
    <n v="1969"/>
    <s v="Due date push"/>
  </r>
  <r>
    <x v="23"/>
    <x v="0"/>
    <x v="0"/>
    <n v="266"/>
    <n v="5"/>
    <n v="1330"/>
    <s v="Mega shopping day"/>
  </r>
  <r>
    <x v="320"/>
    <x v="1"/>
    <x v="0"/>
    <n v="89"/>
    <n v="11"/>
    <n v="979"/>
    <s v="Generation date"/>
  </r>
  <r>
    <x v="332"/>
    <x v="3"/>
    <x v="0"/>
    <n v="181"/>
    <n v="16"/>
    <n v="2896"/>
    <s v="Flash sale"/>
  </r>
  <r>
    <x v="103"/>
    <x v="3"/>
    <x v="0"/>
    <n v="353"/>
    <n v="16"/>
    <n v="5648"/>
    <s v="Due date push"/>
  </r>
  <r>
    <x v="158"/>
    <x v="0"/>
    <x v="0"/>
    <n v="266"/>
    <n v="5"/>
    <n v="1330"/>
    <s v="Generation date"/>
  </r>
  <r>
    <x v="238"/>
    <x v="1"/>
    <x v="0"/>
    <n v="205"/>
    <n v="11"/>
    <n v="2255"/>
    <s v="Due date push"/>
  </r>
  <r>
    <x v="172"/>
    <x v="2"/>
    <x v="1"/>
    <n v="423"/>
    <n v="7"/>
    <n v="2961"/>
    <s v="Due date push"/>
  </r>
  <r>
    <x v="351"/>
    <x v="0"/>
    <x v="1"/>
    <n v="337"/>
    <n v="5"/>
    <n v="1685"/>
    <s v="Merdeka push"/>
  </r>
  <r>
    <x v="216"/>
    <x v="2"/>
    <x v="1"/>
    <n v="233"/>
    <n v="7"/>
    <n v="1631"/>
    <s v="Payday Push"/>
  </r>
  <r>
    <x v="100"/>
    <x v="3"/>
    <x v="0"/>
    <n v="205"/>
    <n v="16"/>
    <n v="3280"/>
    <s v="Generation date"/>
  </r>
  <r>
    <x v="332"/>
    <x v="1"/>
    <x v="0"/>
    <n v="114"/>
    <n v="11"/>
    <n v="1254"/>
    <s v="Flash sale"/>
  </r>
  <r>
    <x v="345"/>
    <x v="1"/>
    <x v="1"/>
    <n v="310"/>
    <n v="11"/>
    <n v="3410"/>
    <s v="Payday Push"/>
  </r>
  <r>
    <x v="6"/>
    <x v="2"/>
    <x v="1"/>
    <n v="162"/>
    <n v="7"/>
    <n v="1134"/>
    <s v="Generation date"/>
  </r>
  <r>
    <x v="345"/>
    <x v="3"/>
    <x v="0"/>
    <n v="312"/>
    <n v="16"/>
    <n v="4992"/>
    <s v="Payday Push"/>
  </r>
  <r>
    <x v="68"/>
    <x v="2"/>
    <x v="1"/>
    <n v="458"/>
    <n v="7"/>
    <n v="3206"/>
    <s v="Normal days"/>
  </r>
  <r>
    <x v="184"/>
    <x v="2"/>
    <x v="1"/>
    <n v="228"/>
    <n v="7"/>
    <n v="1596"/>
    <s v="RMD extra push"/>
  </r>
  <r>
    <x v="306"/>
    <x v="0"/>
    <x v="1"/>
    <n v="329"/>
    <n v="5"/>
    <n v="1645"/>
    <s v="Generation date"/>
  </r>
  <r>
    <x v="283"/>
    <x v="0"/>
    <x v="0"/>
    <n v="63"/>
    <n v="5"/>
    <n v="315"/>
    <s v="Due date push"/>
  </r>
  <r>
    <x v="28"/>
    <x v="0"/>
    <x v="1"/>
    <n v="527"/>
    <n v="5"/>
    <n v="2635"/>
    <s v="Generation date"/>
  </r>
  <r>
    <x v="88"/>
    <x v="3"/>
    <x v="0"/>
    <n v="409"/>
    <n v="16"/>
    <n v="6544"/>
    <s v="Generation date"/>
  </r>
  <r>
    <x v="101"/>
    <x v="1"/>
    <x v="1"/>
    <n v="290"/>
    <n v="11"/>
    <n v="3190"/>
    <s v="Mega shopping day"/>
  </r>
  <r>
    <x v="180"/>
    <x v="0"/>
    <x v="0"/>
    <n v="123"/>
    <n v="5"/>
    <n v="615"/>
    <s v="Generation date"/>
  </r>
  <r>
    <x v="208"/>
    <x v="1"/>
    <x v="1"/>
    <n v="146"/>
    <n v="11"/>
    <n v="1606"/>
    <s v="Generation date"/>
  </r>
  <r>
    <x v="303"/>
    <x v="1"/>
    <x v="0"/>
    <n v="94"/>
    <n v="11"/>
    <n v="1034"/>
    <s v="Due date push"/>
  </r>
  <r>
    <x v="211"/>
    <x v="1"/>
    <x v="1"/>
    <n v="171"/>
    <n v="11"/>
    <n v="1881"/>
    <s v="Generation date"/>
  </r>
  <r>
    <x v="355"/>
    <x v="1"/>
    <x v="1"/>
    <n v="65"/>
    <n v="11"/>
    <n v="715"/>
    <s v="Generation date"/>
  </r>
  <r>
    <x v="67"/>
    <x v="0"/>
    <x v="1"/>
    <n v="568"/>
    <n v="5"/>
    <n v="2840"/>
    <s v="Due date push"/>
  </r>
  <r>
    <x v="144"/>
    <x v="1"/>
    <x v="0"/>
    <n v="173"/>
    <n v="11"/>
    <n v="1903"/>
    <s v="Generation date"/>
  </r>
  <r>
    <x v="61"/>
    <x v="0"/>
    <x v="0"/>
    <n v="104"/>
    <n v="5"/>
    <n v="520"/>
    <s v="Normal days"/>
  </r>
  <r>
    <x v="47"/>
    <x v="1"/>
    <x v="0"/>
    <n v="124"/>
    <n v="11"/>
    <n v="1364"/>
    <s v="Payday Push"/>
  </r>
  <r>
    <x v="275"/>
    <x v="2"/>
    <x v="1"/>
    <n v="125"/>
    <n v="7"/>
    <n v="875"/>
    <s v="Due date push"/>
  </r>
  <r>
    <x v="345"/>
    <x v="0"/>
    <x v="1"/>
    <n v="550"/>
    <n v="5"/>
    <n v="2750"/>
    <s v="Payday Push"/>
  </r>
  <r>
    <x v="264"/>
    <x v="0"/>
    <x v="0"/>
    <n v="94"/>
    <n v="5"/>
    <n v="470"/>
    <s v="Normal days"/>
  </r>
  <r>
    <x v="285"/>
    <x v="1"/>
    <x v="1"/>
    <n v="215"/>
    <n v="11"/>
    <n v="2365"/>
    <s v="Payday Push"/>
  </r>
  <r>
    <x v="326"/>
    <x v="1"/>
    <x v="1"/>
    <n v="103"/>
    <n v="11"/>
    <n v="1133"/>
    <s v="Normal days"/>
  </r>
  <r>
    <x v="219"/>
    <x v="3"/>
    <x v="0"/>
    <n v="145"/>
    <n v="16"/>
    <n v="2320"/>
    <s v="Normal days"/>
  </r>
  <r>
    <x v="103"/>
    <x v="0"/>
    <x v="0"/>
    <n v="326"/>
    <n v="5"/>
    <n v="1630"/>
    <s v="Due date push"/>
  </r>
  <r>
    <x v="192"/>
    <x v="3"/>
    <x v="0"/>
    <n v="119"/>
    <n v="16"/>
    <n v="1904"/>
    <s v="Generation date"/>
  </r>
  <r>
    <x v="198"/>
    <x v="0"/>
    <x v="0"/>
    <n v="254"/>
    <n v="5"/>
    <n v="1270"/>
    <s v="Bday sale push"/>
  </r>
  <r>
    <x v="359"/>
    <x v="1"/>
    <x v="0"/>
    <n v="75"/>
    <n v="11"/>
    <n v="825"/>
    <s v="Due date push"/>
  </r>
  <r>
    <x v="299"/>
    <x v="1"/>
    <x v="1"/>
    <n v="257"/>
    <n v="11"/>
    <n v="2827"/>
    <s v="Generation date"/>
  </r>
  <r>
    <x v="153"/>
    <x v="1"/>
    <x v="0"/>
    <n v="85"/>
    <n v="11"/>
    <n v="935"/>
    <s v="Payday Push"/>
  </r>
  <r>
    <x v="148"/>
    <x v="0"/>
    <x v="1"/>
    <n v="287"/>
    <n v="5"/>
    <n v="1435"/>
    <s v="Category push"/>
  </r>
  <r>
    <x v="214"/>
    <x v="2"/>
    <x v="1"/>
    <n v="226"/>
    <n v="7"/>
    <n v="1582"/>
    <s v="Flash sale"/>
  </r>
  <r>
    <x v="87"/>
    <x v="1"/>
    <x v="1"/>
    <n v="211"/>
    <n v="11"/>
    <n v="2321"/>
    <s v="Due date push"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  <r>
    <x v="366"/>
    <x v="4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G10" firstHeaderRow="1" firstDataRow="2" firstDataCol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ross Order" fld="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topLeftCell="A4" workbookViewId="0">
      <selection activeCell="D7" sqref="D7"/>
    </sheetView>
  </sheetViews>
  <sheetFormatPr defaultColWidth="14.42578125" defaultRowHeight="15.75" customHeight="1" x14ac:dyDescent="0.2"/>
  <cols>
    <col min="1" max="1" width="4" customWidth="1"/>
    <col min="2" max="2" width="57.140625" customWidth="1"/>
    <col min="3" max="3" width="14.140625" customWidth="1"/>
    <col min="4" max="4" width="17.28515625" customWidth="1"/>
    <col min="5" max="5" width="14.7109375" customWidth="1"/>
    <col min="6" max="6" width="15.42578125" customWidth="1"/>
    <col min="7" max="7" width="17" customWidth="1"/>
    <col min="8" max="8" width="11.42578125" customWidth="1"/>
    <col min="9" max="9" width="10.42578125" customWidth="1"/>
    <col min="10" max="14" width="8.7109375" customWidth="1"/>
  </cols>
  <sheetData>
    <row r="1" spans="1:14" ht="15.75" customHeight="1" x14ac:dyDescent="0.25">
      <c r="A1" s="1"/>
      <c r="B1" s="60" t="s">
        <v>0</v>
      </c>
      <c r="C1" s="61"/>
      <c r="D1" s="61"/>
      <c r="E1" s="61"/>
      <c r="F1" s="61"/>
      <c r="G1" s="61"/>
      <c r="H1" s="61"/>
      <c r="I1" s="2"/>
      <c r="J1" s="2"/>
      <c r="K1" s="2"/>
      <c r="L1" s="2"/>
      <c r="M1" s="2"/>
      <c r="N1" s="2"/>
    </row>
    <row r="2" spans="1:14" ht="33" customHeight="1" x14ac:dyDescent="0.2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2" t="s">
        <v>108</v>
      </c>
      <c r="J2" s="2" t="s">
        <v>109</v>
      </c>
      <c r="K2" s="2"/>
      <c r="L2" s="2"/>
      <c r="M2" s="2"/>
      <c r="N2" s="2"/>
    </row>
    <row r="3" spans="1:14" ht="15.75" customHeight="1" x14ac:dyDescent="0.25">
      <c r="A3" s="2"/>
      <c r="B3" s="5" t="s">
        <v>8</v>
      </c>
      <c r="C3" s="6">
        <v>639819</v>
      </c>
      <c r="D3" s="6" t="s">
        <v>9</v>
      </c>
      <c r="E3" s="6" t="s">
        <v>10</v>
      </c>
      <c r="F3" s="5">
        <v>2599</v>
      </c>
      <c r="G3" s="5">
        <v>2500</v>
      </c>
      <c r="H3" s="5">
        <v>100</v>
      </c>
      <c r="I3" s="2">
        <f>F3-G3</f>
        <v>99</v>
      </c>
      <c r="J3" s="46">
        <f>I3/F3</f>
        <v>3.8091573682185458E-2</v>
      </c>
      <c r="K3" s="2"/>
      <c r="L3" s="2"/>
      <c r="M3" s="2"/>
      <c r="N3" s="2"/>
    </row>
    <row r="4" spans="1:14" ht="15.75" customHeight="1" x14ac:dyDescent="0.25">
      <c r="A4" s="2"/>
      <c r="B4" s="5" t="s">
        <v>11</v>
      </c>
      <c r="C4" s="6">
        <v>547827</v>
      </c>
      <c r="D4" s="6" t="s">
        <v>12</v>
      </c>
      <c r="E4" s="6" t="s">
        <v>13</v>
      </c>
      <c r="F4" s="5">
        <v>20500</v>
      </c>
      <c r="G4" s="5">
        <v>15900</v>
      </c>
      <c r="H4" s="5">
        <v>200</v>
      </c>
      <c r="I4" s="2">
        <f t="shared" ref="I4:I26" si="0">F4-G4</f>
        <v>4600</v>
      </c>
      <c r="J4" s="46">
        <f t="shared" ref="J4:J26" si="1">I4/F4</f>
        <v>0.22439024390243903</v>
      </c>
      <c r="K4" s="2"/>
      <c r="L4" s="2"/>
      <c r="M4" s="2"/>
      <c r="N4" s="2"/>
    </row>
    <row r="5" spans="1:14" ht="15.75" customHeight="1" x14ac:dyDescent="0.25">
      <c r="A5" s="2"/>
      <c r="B5" s="5" t="s">
        <v>14</v>
      </c>
      <c r="C5" s="6">
        <v>549281</v>
      </c>
      <c r="D5" s="6" t="s">
        <v>12</v>
      </c>
      <c r="E5" s="6" t="s">
        <v>13</v>
      </c>
      <c r="F5" s="5">
        <v>31300</v>
      </c>
      <c r="G5" s="5">
        <v>30000</v>
      </c>
      <c r="H5" s="5">
        <v>500</v>
      </c>
      <c r="I5" s="2">
        <f t="shared" si="0"/>
        <v>1300</v>
      </c>
      <c r="J5" s="46">
        <f t="shared" si="1"/>
        <v>4.1533546325878593E-2</v>
      </c>
      <c r="K5" s="2"/>
      <c r="L5" s="2"/>
      <c r="M5" s="2"/>
      <c r="N5" s="2"/>
    </row>
    <row r="6" spans="1:14" ht="15.75" customHeight="1" x14ac:dyDescent="0.25">
      <c r="A6" s="2"/>
      <c r="B6" s="5" t="s">
        <v>15</v>
      </c>
      <c r="C6" s="6">
        <v>574734</v>
      </c>
      <c r="D6" s="6" t="s">
        <v>9</v>
      </c>
      <c r="E6" s="6" t="s">
        <v>10</v>
      </c>
      <c r="F6" s="5">
        <v>10500</v>
      </c>
      <c r="G6" s="5">
        <v>10000</v>
      </c>
      <c r="H6" s="5">
        <v>100</v>
      </c>
      <c r="I6" s="2">
        <f t="shared" si="0"/>
        <v>500</v>
      </c>
      <c r="J6" s="46">
        <f t="shared" si="1"/>
        <v>4.7619047619047616E-2</v>
      </c>
      <c r="K6" s="2"/>
      <c r="L6" s="2"/>
      <c r="M6" s="2"/>
      <c r="N6" s="2"/>
    </row>
    <row r="7" spans="1:14" ht="15.75" customHeight="1" x14ac:dyDescent="0.25">
      <c r="A7" s="2"/>
      <c r="B7" s="5" t="s">
        <v>16</v>
      </c>
      <c r="C7" s="6">
        <v>635229</v>
      </c>
      <c r="D7" s="6" t="s">
        <v>9</v>
      </c>
      <c r="E7" s="6" t="s">
        <v>10</v>
      </c>
      <c r="F7" s="5">
        <v>33200</v>
      </c>
      <c r="G7" s="5">
        <v>33200</v>
      </c>
      <c r="H7" s="5">
        <v>440</v>
      </c>
      <c r="I7" s="2">
        <f t="shared" si="0"/>
        <v>0</v>
      </c>
      <c r="J7" s="46">
        <f t="shared" si="1"/>
        <v>0</v>
      </c>
      <c r="K7" s="2"/>
      <c r="L7" s="2"/>
      <c r="M7" s="2"/>
      <c r="N7" s="2"/>
    </row>
    <row r="8" spans="1:14" ht="15.75" customHeight="1" x14ac:dyDescent="0.25">
      <c r="A8" s="2"/>
      <c r="B8" s="5" t="s">
        <v>17</v>
      </c>
      <c r="C8" s="6"/>
      <c r="D8" s="6" t="s">
        <v>12</v>
      </c>
      <c r="E8" s="6" t="s">
        <v>13</v>
      </c>
      <c r="F8" s="5">
        <v>15000</v>
      </c>
      <c r="G8" s="5">
        <v>15000</v>
      </c>
      <c r="H8" s="5">
        <v>330</v>
      </c>
      <c r="I8" s="2">
        <f t="shared" si="0"/>
        <v>0</v>
      </c>
      <c r="J8" s="46">
        <f t="shared" si="1"/>
        <v>0</v>
      </c>
      <c r="K8" s="2"/>
      <c r="L8" s="2"/>
      <c r="M8" s="2"/>
      <c r="N8" s="2"/>
    </row>
    <row r="9" spans="1:14" ht="15.75" customHeight="1" x14ac:dyDescent="0.25">
      <c r="A9" s="2"/>
      <c r="B9" s="5" t="s">
        <v>18</v>
      </c>
      <c r="C9" s="6">
        <v>716536</v>
      </c>
      <c r="D9" s="6" t="s">
        <v>12</v>
      </c>
      <c r="E9" s="6" t="s">
        <v>13</v>
      </c>
      <c r="F9" s="5">
        <v>15000</v>
      </c>
      <c r="G9" s="5">
        <v>13000</v>
      </c>
      <c r="H9" s="5">
        <v>800</v>
      </c>
      <c r="I9" s="2">
        <f t="shared" si="0"/>
        <v>2000</v>
      </c>
      <c r="J9" s="46">
        <f t="shared" si="1"/>
        <v>0.13333333333333333</v>
      </c>
      <c r="K9" s="2"/>
      <c r="L9" s="2"/>
      <c r="M9" s="2"/>
      <c r="N9" s="2"/>
    </row>
    <row r="10" spans="1:14" ht="15.75" customHeight="1" x14ac:dyDescent="0.25">
      <c r="A10" s="2"/>
      <c r="B10" s="5" t="s">
        <v>19</v>
      </c>
      <c r="C10" s="6">
        <v>571687</v>
      </c>
      <c r="D10" s="6" t="s">
        <v>12</v>
      </c>
      <c r="E10" s="6" t="s">
        <v>20</v>
      </c>
      <c r="F10" s="5">
        <v>8900</v>
      </c>
      <c r="G10" s="5">
        <v>8900</v>
      </c>
      <c r="H10" s="5">
        <v>100</v>
      </c>
      <c r="I10" s="2">
        <f t="shared" si="0"/>
        <v>0</v>
      </c>
      <c r="J10" s="46">
        <f t="shared" si="1"/>
        <v>0</v>
      </c>
      <c r="K10" s="2"/>
      <c r="L10" s="2"/>
      <c r="M10" s="2"/>
      <c r="N10" s="2"/>
    </row>
    <row r="11" spans="1:14" ht="15.75" customHeight="1" x14ac:dyDescent="0.25">
      <c r="A11" s="2"/>
      <c r="B11" s="5" t="s">
        <v>21</v>
      </c>
      <c r="C11" s="6">
        <v>524978</v>
      </c>
      <c r="D11" s="6" t="s">
        <v>12</v>
      </c>
      <c r="E11" s="6" t="s">
        <v>20</v>
      </c>
      <c r="F11" s="5">
        <v>115900</v>
      </c>
      <c r="G11" s="5">
        <v>110900</v>
      </c>
      <c r="H11" s="5">
        <v>150</v>
      </c>
      <c r="I11" s="2">
        <f t="shared" si="0"/>
        <v>5000</v>
      </c>
      <c r="J11" s="46">
        <f t="shared" si="1"/>
        <v>4.3140638481449528E-2</v>
      </c>
      <c r="K11" s="2"/>
      <c r="L11" s="2"/>
      <c r="M11" s="2"/>
      <c r="N11" s="2"/>
    </row>
    <row r="12" spans="1:14" ht="15.75" customHeight="1" x14ac:dyDescent="0.25">
      <c r="A12" s="2"/>
      <c r="B12" s="5" t="s">
        <v>22</v>
      </c>
      <c r="C12" s="6">
        <v>617880</v>
      </c>
      <c r="D12" s="6" t="s">
        <v>12</v>
      </c>
      <c r="E12" s="6" t="s">
        <v>20</v>
      </c>
      <c r="F12" s="5">
        <v>89500</v>
      </c>
      <c r="G12" s="5">
        <v>89500</v>
      </c>
      <c r="H12" s="5">
        <v>100</v>
      </c>
      <c r="I12" s="2">
        <f t="shared" si="0"/>
        <v>0</v>
      </c>
      <c r="J12" s="46">
        <f t="shared" si="1"/>
        <v>0</v>
      </c>
      <c r="K12" s="2"/>
      <c r="L12" s="2"/>
      <c r="M12" s="2"/>
      <c r="N12" s="2"/>
    </row>
    <row r="13" spans="1:14" ht="15.75" customHeight="1" x14ac:dyDescent="0.25">
      <c r="A13" s="2"/>
      <c r="B13" s="5" t="s">
        <v>23</v>
      </c>
      <c r="C13" s="6">
        <v>639819</v>
      </c>
      <c r="D13" s="6" t="s">
        <v>12</v>
      </c>
      <c r="E13" s="6" t="s">
        <v>13</v>
      </c>
      <c r="F13" s="5">
        <v>215000</v>
      </c>
      <c r="G13" s="5">
        <v>199999</v>
      </c>
      <c r="H13" s="5">
        <v>200</v>
      </c>
      <c r="I13" s="2">
        <f t="shared" si="0"/>
        <v>15001</v>
      </c>
      <c r="J13" s="46">
        <f t="shared" si="1"/>
        <v>6.9772093023255807E-2</v>
      </c>
      <c r="K13" s="2"/>
      <c r="L13" s="2"/>
      <c r="M13" s="2"/>
      <c r="N13" s="2"/>
    </row>
    <row r="14" spans="1:14" ht="15" x14ac:dyDescent="0.2">
      <c r="A14" s="2"/>
      <c r="B14" s="7" t="s">
        <v>24</v>
      </c>
      <c r="C14" s="8">
        <v>711710</v>
      </c>
      <c r="D14" s="8" t="s">
        <v>12</v>
      </c>
      <c r="E14" s="8" t="s">
        <v>25</v>
      </c>
      <c r="F14" s="7">
        <v>31900</v>
      </c>
      <c r="G14" s="7">
        <v>30000</v>
      </c>
      <c r="H14" s="7">
        <v>250</v>
      </c>
      <c r="I14" s="2">
        <f t="shared" si="0"/>
        <v>1900</v>
      </c>
      <c r="J14" s="46">
        <f t="shared" si="1"/>
        <v>5.9561128526645767E-2</v>
      </c>
      <c r="K14" s="2"/>
      <c r="L14" s="2"/>
      <c r="M14" s="2"/>
      <c r="N14" s="2"/>
    </row>
    <row r="15" spans="1:14" ht="15.75" customHeight="1" x14ac:dyDescent="0.25">
      <c r="A15" s="2"/>
      <c r="B15" s="5" t="s">
        <v>26</v>
      </c>
      <c r="C15" s="6"/>
      <c r="D15" s="6" t="s">
        <v>12</v>
      </c>
      <c r="E15" s="6" t="s">
        <v>25</v>
      </c>
      <c r="F15" s="5">
        <v>21999</v>
      </c>
      <c r="G15" s="5">
        <v>21999</v>
      </c>
      <c r="H15" s="5">
        <v>220</v>
      </c>
      <c r="I15" s="2">
        <f t="shared" si="0"/>
        <v>0</v>
      </c>
      <c r="J15" s="46">
        <f t="shared" si="1"/>
        <v>0</v>
      </c>
      <c r="K15" s="2"/>
      <c r="L15" s="2"/>
      <c r="M15" s="2"/>
      <c r="N15" s="2"/>
    </row>
    <row r="16" spans="1:14" ht="15.75" customHeight="1" x14ac:dyDescent="0.25">
      <c r="A16" s="2"/>
      <c r="B16" s="5" t="s">
        <v>27</v>
      </c>
      <c r="C16" s="6">
        <v>563252</v>
      </c>
      <c r="D16" s="6" t="s">
        <v>12</v>
      </c>
      <c r="E16" s="6" t="s">
        <v>28</v>
      </c>
      <c r="F16" s="5">
        <v>66999</v>
      </c>
      <c r="G16" s="5">
        <v>65000</v>
      </c>
      <c r="H16" s="5">
        <v>300</v>
      </c>
      <c r="I16" s="2">
        <f t="shared" si="0"/>
        <v>1999</v>
      </c>
      <c r="J16" s="46">
        <f t="shared" si="1"/>
        <v>2.983626621292855E-2</v>
      </c>
      <c r="K16" s="2"/>
      <c r="L16" s="2"/>
      <c r="M16" s="2"/>
      <c r="N16" s="2"/>
    </row>
    <row r="17" spans="1:14" ht="15.75" customHeight="1" x14ac:dyDescent="0.25">
      <c r="A17" s="2"/>
      <c r="B17" s="5" t="s">
        <v>29</v>
      </c>
      <c r="C17" s="6">
        <v>682993</v>
      </c>
      <c r="D17" s="6" t="s">
        <v>12</v>
      </c>
      <c r="E17" s="6" t="s">
        <v>13</v>
      </c>
      <c r="F17" s="5">
        <v>37599</v>
      </c>
      <c r="G17" s="5">
        <v>37599</v>
      </c>
      <c r="H17" s="5">
        <v>100</v>
      </c>
      <c r="I17" s="2">
        <f t="shared" si="0"/>
        <v>0</v>
      </c>
      <c r="J17" s="46">
        <f t="shared" si="1"/>
        <v>0</v>
      </c>
      <c r="K17" s="2"/>
      <c r="L17" s="2"/>
      <c r="M17" s="2"/>
      <c r="N17" s="2"/>
    </row>
    <row r="18" spans="1:14" ht="15.75" customHeight="1" x14ac:dyDescent="0.25">
      <c r="A18" s="2"/>
      <c r="B18" s="5" t="s">
        <v>30</v>
      </c>
      <c r="C18" s="6">
        <v>553818</v>
      </c>
      <c r="D18" s="6" t="s">
        <v>31</v>
      </c>
      <c r="E18" s="6" t="s">
        <v>32</v>
      </c>
      <c r="F18" s="5">
        <v>49350</v>
      </c>
      <c r="G18" s="5">
        <v>50000</v>
      </c>
      <c r="H18" s="5">
        <v>120</v>
      </c>
      <c r="I18" s="2">
        <f t="shared" si="0"/>
        <v>-650</v>
      </c>
      <c r="J18" s="46">
        <f t="shared" si="1"/>
        <v>-1.3171225937183385E-2</v>
      </c>
      <c r="K18" s="2"/>
      <c r="L18" s="2"/>
      <c r="M18" s="2"/>
      <c r="N18" s="2"/>
    </row>
    <row r="19" spans="1:14" ht="15.75" customHeight="1" x14ac:dyDescent="0.25">
      <c r="A19" s="2"/>
      <c r="B19" s="5" t="s">
        <v>33</v>
      </c>
      <c r="C19" s="6">
        <v>768154</v>
      </c>
      <c r="D19" s="6" t="s">
        <v>12</v>
      </c>
      <c r="E19" s="6" t="s">
        <v>13</v>
      </c>
      <c r="F19" s="5">
        <v>50000</v>
      </c>
      <c r="G19" s="5">
        <v>49000</v>
      </c>
      <c r="H19" s="5">
        <v>150</v>
      </c>
      <c r="I19" s="2">
        <f t="shared" si="0"/>
        <v>1000</v>
      </c>
      <c r="J19" s="46">
        <f t="shared" si="1"/>
        <v>0.02</v>
      </c>
      <c r="K19" s="2"/>
      <c r="L19" s="2"/>
      <c r="M19" s="2"/>
      <c r="N19" s="2"/>
    </row>
    <row r="20" spans="1:14" ht="15.75" customHeight="1" x14ac:dyDescent="0.25">
      <c r="A20" s="2"/>
      <c r="B20" s="5" t="s">
        <v>34</v>
      </c>
      <c r="C20" s="6">
        <v>623401</v>
      </c>
      <c r="D20" s="6" t="s">
        <v>12</v>
      </c>
      <c r="E20" s="6" t="s">
        <v>13</v>
      </c>
      <c r="F20" s="5">
        <v>35000</v>
      </c>
      <c r="G20" s="5">
        <v>35000</v>
      </c>
      <c r="H20" s="5">
        <v>200</v>
      </c>
      <c r="I20" s="2">
        <f t="shared" si="0"/>
        <v>0</v>
      </c>
      <c r="J20" s="46">
        <f t="shared" si="1"/>
        <v>0</v>
      </c>
      <c r="K20" s="2"/>
      <c r="L20" s="2"/>
      <c r="M20" s="2"/>
      <c r="N20" s="2"/>
    </row>
    <row r="21" spans="1:14" ht="15.75" customHeight="1" x14ac:dyDescent="0.25">
      <c r="A21" s="2"/>
      <c r="B21" s="5" t="s">
        <v>35</v>
      </c>
      <c r="C21" s="6">
        <v>703856</v>
      </c>
      <c r="D21" s="6" t="s">
        <v>12</v>
      </c>
      <c r="E21" s="6" t="s">
        <v>36</v>
      </c>
      <c r="F21" s="5">
        <v>92800</v>
      </c>
      <c r="G21" s="5">
        <v>89999</v>
      </c>
      <c r="H21" s="5">
        <v>300</v>
      </c>
      <c r="I21" s="2">
        <f t="shared" si="0"/>
        <v>2801</v>
      </c>
      <c r="J21" s="46">
        <f t="shared" si="1"/>
        <v>3.0183189655172415E-2</v>
      </c>
      <c r="K21" s="2"/>
      <c r="L21" s="2"/>
      <c r="M21" s="2"/>
      <c r="N21" s="2"/>
    </row>
    <row r="22" spans="1:14" ht="15.75" customHeight="1" x14ac:dyDescent="0.25">
      <c r="A22" s="2"/>
      <c r="B22" s="5" t="s">
        <v>37</v>
      </c>
      <c r="C22" s="6">
        <v>660219</v>
      </c>
      <c r="D22" s="6" t="s">
        <v>12</v>
      </c>
      <c r="E22" s="6" t="s">
        <v>36</v>
      </c>
      <c r="F22" s="5">
        <v>675000</v>
      </c>
      <c r="G22" s="5">
        <v>599999</v>
      </c>
      <c r="H22" s="5">
        <v>150</v>
      </c>
      <c r="I22" s="2">
        <f t="shared" si="0"/>
        <v>75001</v>
      </c>
      <c r="J22" s="46">
        <f t="shared" si="1"/>
        <v>0.1111125925925926</v>
      </c>
      <c r="K22" s="2"/>
      <c r="L22" s="2"/>
      <c r="M22" s="2"/>
      <c r="N22" s="2"/>
    </row>
    <row r="23" spans="1:14" ht="15.75" customHeight="1" x14ac:dyDescent="0.25">
      <c r="A23" s="2"/>
      <c r="B23" s="5" t="s">
        <v>38</v>
      </c>
      <c r="C23" s="6">
        <v>669713</v>
      </c>
      <c r="D23" s="6" t="s">
        <v>12</v>
      </c>
      <c r="E23" s="6" t="s">
        <v>20</v>
      </c>
      <c r="F23" s="5">
        <v>1500</v>
      </c>
      <c r="G23" s="5">
        <v>1500</v>
      </c>
      <c r="H23" s="5">
        <v>100</v>
      </c>
      <c r="I23" s="2">
        <f t="shared" si="0"/>
        <v>0</v>
      </c>
      <c r="J23" s="46">
        <f t="shared" si="1"/>
        <v>0</v>
      </c>
      <c r="K23" s="2"/>
      <c r="L23" s="2"/>
      <c r="M23" s="2"/>
      <c r="N23" s="2"/>
    </row>
    <row r="24" spans="1:14" ht="15.75" customHeight="1" x14ac:dyDescent="0.25">
      <c r="A24" s="2"/>
      <c r="B24" s="5" t="s">
        <v>39</v>
      </c>
      <c r="C24" s="6">
        <v>515039</v>
      </c>
      <c r="D24" s="6" t="s">
        <v>12</v>
      </c>
      <c r="E24" s="6" t="s">
        <v>20</v>
      </c>
      <c r="F24" s="5">
        <v>50200</v>
      </c>
      <c r="G24" s="5">
        <v>47599</v>
      </c>
      <c r="H24" s="5">
        <v>100</v>
      </c>
      <c r="I24" s="2">
        <f t="shared" si="0"/>
        <v>2601</v>
      </c>
      <c r="J24" s="46">
        <f t="shared" si="1"/>
        <v>5.1812749003984061E-2</v>
      </c>
      <c r="K24" s="2"/>
      <c r="L24" s="2"/>
      <c r="M24" s="2"/>
      <c r="N24" s="2"/>
    </row>
    <row r="25" spans="1:14" ht="15.75" customHeight="1" x14ac:dyDescent="0.25">
      <c r="A25" s="2"/>
      <c r="B25" s="5" t="s">
        <v>40</v>
      </c>
      <c r="C25" s="6">
        <v>681547</v>
      </c>
      <c r="D25" s="6" t="s">
        <v>12</v>
      </c>
      <c r="E25" s="6" t="s">
        <v>20</v>
      </c>
      <c r="F25" s="5">
        <v>99999</v>
      </c>
      <c r="G25" s="5">
        <v>95999</v>
      </c>
      <c r="H25" s="5">
        <v>150</v>
      </c>
      <c r="I25" s="2">
        <f t="shared" si="0"/>
        <v>4000</v>
      </c>
      <c r="J25" s="46">
        <f t="shared" si="1"/>
        <v>4.0000400004000042E-2</v>
      </c>
      <c r="K25" s="2"/>
      <c r="L25" s="2"/>
      <c r="M25" s="2"/>
      <c r="N25" s="2"/>
    </row>
    <row r="26" spans="1:14" ht="15" x14ac:dyDescent="0.25">
      <c r="A26" s="2"/>
      <c r="B26" s="5" t="s">
        <v>41</v>
      </c>
      <c r="C26" s="6">
        <v>728570</v>
      </c>
      <c r="D26" s="6" t="s">
        <v>12</v>
      </c>
      <c r="E26" s="6" t="s">
        <v>20</v>
      </c>
      <c r="F26" s="5">
        <v>74599</v>
      </c>
      <c r="G26" s="5">
        <v>53000</v>
      </c>
      <c r="H26" s="5">
        <v>50</v>
      </c>
      <c r="I26" s="2">
        <f t="shared" si="0"/>
        <v>21599</v>
      </c>
      <c r="J26" s="46">
        <f t="shared" si="1"/>
        <v>0.28953471226155847</v>
      </c>
      <c r="K26" s="2"/>
      <c r="L26" s="2"/>
      <c r="M26" s="2"/>
      <c r="N26" s="2"/>
    </row>
    <row r="27" spans="1:14" ht="12.75" x14ac:dyDescent="0.2">
      <c r="A27" s="2"/>
      <c r="B27" s="9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</row>
    <row r="28" spans="1:14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</sheetData>
  <mergeCells count="1">
    <mergeCell ref="B1:H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2"/>
  <sheetViews>
    <sheetView topLeftCell="A11" workbookViewId="0">
      <selection activeCell="C19" sqref="C19"/>
    </sheetView>
  </sheetViews>
  <sheetFormatPr defaultColWidth="14.42578125" defaultRowHeight="15.75" customHeight="1" x14ac:dyDescent="0.2"/>
  <cols>
    <col min="1" max="1" width="4" customWidth="1"/>
    <col min="2" max="2" width="57.140625" customWidth="1"/>
    <col min="3" max="3" width="12.85546875" customWidth="1"/>
    <col min="4" max="4" width="17.28515625" customWidth="1"/>
    <col min="5" max="5" width="14.7109375" customWidth="1"/>
    <col min="6" max="6" width="15.42578125" customWidth="1"/>
    <col min="7" max="7" width="17" customWidth="1"/>
    <col min="8" max="8" width="11.42578125" customWidth="1"/>
    <col min="9" max="9" width="10.42578125" customWidth="1"/>
    <col min="10" max="14" width="8.7109375" customWidth="1"/>
  </cols>
  <sheetData>
    <row r="1" spans="1:8" ht="12.75" x14ac:dyDescent="0.2">
      <c r="B1" s="10"/>
      <c r="C1" s="10"/>
      <c r="D1" s="10"/>
      <c r="E1" s="10"/>
      <c r="F1" s="10"/>
      <c r="G1" s="10"/>
      <c r="H1" s="10"/>
    </row>
    <row r="2" spans="1:8" ht="15" x14ac:dyDescent="0.2">
      <c r="A2" s="66" t="s">
        <v>42</v>
      </c>
      <c r="B2" s="67"/>
      <c r="C2" s="67"/>
      <c r="D2" s="67"/>
      <c r="E2" s="67"/>
      <c r="F2" s="67"/>
      <c r="G2" s="67"/>
      <c r="H2" s="68"/>
    </row>
    <row r="3" spans="1:8" ht="15" x14ac:dyDescent="0.2">
      <c r="A3" s="69" t="s">
        <v>43</v>
      </c>
      <c r="B3" s="70"/>
      <c r="C3" s="70"/>
      <c r="D3" s="70"/>
      <c r="E3" s="70"/>
      <c r="F3" s="70"/>
      <c r="G3" s="70"/>
      <c r="H3" s="71"/>
    </row>
    <row r="4" spans="1:8" ht="15" x14ac:dyDescent="0.2">
      <c r="A4" s="72" t="s">
        <v>44</v>
      </c>
      <c r="B4" s="64"/>
      <c r="C4" s="72" t="s">
        <v>45</v>
      </c>
      <c r="D4" s="63"/>
      <c r="E4" s="63"/>
      <c r="F4" s="63"/>
      <c r="G4" s="63"/>
      <c r="H4" s="64"/>
    </row>
    <row r="5" spans="1:8" ht="15" x14ac:dyDescent="0.2">
      <c r="A5" s="11">
        <v>1</v>
      </c>
      <c r="B5" s="12" t="s">
        <v>46</v>
      </c>
      <c r="C5" s="65">
        <f>COUNTA('Raw Dataset (Basic)'!B3:B26)</f>
        <v>24</v>
      </c>
      <c r="D5" s="63"/>
      <c r="E5" s="63"/>
      <c r="F5" s="63"/>
      <c r="G5" s="63"/>
      <c r="H5" s="64"/>
    </row>
    <row r="6" spans="1:8" ht="15" x14ac:dyDescent="0.2">
      <c r="A6" s="11">
        <v>2</v>
      </c>
      <c r="B6" s="13" t="s">
        <v>47</v>
      </c>
      <c r="C6" s="65">
        <f>MIN('Raw Dataset (Basic)'!G3:G26)</f>
        <v>1500</v>
      </c>
      <c r="D6" s="63"/>
      <c r="E6" s="63"/>
      <c r="F6" s="63"/>
      <c r="G6" s="63"/>
      <c r="H6" s="64"/>
    </row>
    <row r="7" spans="1:8" ht="15" x14ac:dyDescent="0.2">
      <c r="A7" s="11">
        <v>3</v>
      </c>
      <c r="B7" s="12" t="s">
        <v>48</v>
      </c>
      <c r="C7" s="65">
        <f>SUM('Raw Dataset (Basic)'!H3:H26)</f>
        <v>5210</v>
      </c>
      <c r="D7" s="63"/>
      <c r="E7" s="63"/>
      <c r="F7" s="63"/>
      <c r="G7" s="63"/>
      <c r="H7" s="64"/>
    </row>
    <row r="8" spans="1:8" ht="15" x14ac:dyDescent="0.2">
      <c r="A8" s="72" t="s">
        <v>49</v>
      </c>
      <c r="B8" s="64"/>
      <c r="C8" s="65"/>
      <c r="D8" s="63"/>
      <c r="E8" s="63"/>
      <c r="F8" s="63"/>
      <c r="G8" s="63"/>
      <c r="H8" s="64"/>
    </row>
    <row r="9" spans="1:8" ht="15" x14ac:dyDescent="0.2">
      <c r="A9" s="11">
        <v>1</v>
      </c>
      <c r="B9" s="12" t="s">
        <v>50</v>
      </c>
      <c r="C9" s="65">
        <f>COUNTIF('Raw Dataset (Basic)'!J3:J26,0%)</f>
        <v>8</v>
      </c>
      <c r="D9" s="63"/>
      <c r="E9" s="63"/>
      <c r="F9" s="63"/>
      <c r="G9" s="63"/>
      <c r="H9" s="64"/>
    </row>
    <row r="10" spans="1:8" ht="15" x14ac:dyDescent="0.2">
      <c r="A10" s="11">
        <v>2</v>
      </c>
      <c r="B10" s="12" t="s">
        <v>51</v>
      </c>
      <c r="C10" s="65">
        <f>COUNTBLANK('Raw Dataset (Basic)'!C3:C26)</f>
        <v>2</v>
      </c>
      <c r="D10" s="63"/>
      <c r="E10" s="63"/>
      <c r="F10" s="63"/>
      <c r="G10" s="63"/>
      <c r="H10" s="64"/>
    </row>
    <row r="11" spans="1:8" ht="15" x14ac:dyDescent="0.2">
      <c r="A11" s="72" t="s">
        <v>52</v>
      </c>
      <c r="B11" s="64"/>
      <c r="C11" s="65"/>
      <c r="D11" s="63"/>
      <c r="E11" s="63"/>
      <c r="F11" s="63"/>
      <c r="G11" s="63"/>
      <c r="H11" s="64"/>
    </row>
    <row r="12" spans="1:8" ht="15" x14ac:dyDescent="0.2">
      <c r="A12" s="11">
        <v>1</v>
      </c>
      <c r="B12" s="12" t="s">
        <v>53</v>
      </c>
      <c r="C12" s="62">
        <f>AVERAGE('Raw Dataset (Basic)'!J3:J26)</f>
        <v>5.0697928695303672E-2</v>
      </c>
      <c r="D12" s="63"/>
      <c r="E12" s="63"/>
      <c r="F12" s="63"/>
      <c r="G12" s="63"/>
      <c r="H12" s="64"/>
    </row>
    <row r="13" spans="1:8" ht="259.5" customHeight="1" x14ac:dyDescent="0.2">
      <c r="A13" s="11">
        <v>2</v>
      </c>
      <c r="B13" s="14" t="s">
        <v>54</v>
      </c>
      <c r="C13" s="65"/>
      <c r="D13" s="63"/>
      <c r="E13" s="63"/>
      <c r="F13" s="63"/>
      <c r="G13" s="63"/>
      <c r="H13" s="64"/>
    </row>
    <row r="14" spans="1:8" ht="12.75" x14ac:dyDescent="0.2"/>
    <row r="15" spans="1:8" ht="12.75" x14ac:dyDescent="0.2"/>
    <row r="16" spans="1:8" ht="12.75" x14ac:dyDescent="0.2">
      <c r="B16" t="s">
        <v>110</v>
      </c>
      <c r="C16">
        <f>COUNTIF('Raw Dataset (Basic)'!$H$3:$H$26,"&lt;=100")</f>
        <v>8</v>
      </c>
    </row>
    <row r="17" spans="2:3" ht="12.75" x14ac:dyDescent="0.2">
      <c r="B17" t="s">
        <v>111</v>
      </c>
      <c r="C17">
        <f>COUNTIFS('Raw Dataset (Basic)'!$H$3:$H$26,"&gt;=101",'Raw Dataset (Basic)'!$H$3:$H$26,"&lt;=250")</f>
        <v>10</v>
      </c>
    </row>
    <row r="18" spans="2:3" ht="12.75" x14ac:dyDescent="0.2">
      <c r="B18" t="s">
        <v>112</v>
      </c>
      <c r="C18" s="45">
        <f>COUNTIFS('Raw Dataset (Basic)'!$H$3:$H$26,"&gt;=251",'Raw Dataset (Basic)'!$H$3:$H$26,"&lt;=500")</f>
        <v>5</v>
      </c>
    </row>
    <row r="19" spans="2:3" ht="12.75" x14ac:dyDescent="0.2">
      <c r="B19" t="s">
        <v>113</v>
      </c>
      <c r="C19" s="45">
        <f>COUNTIFS('Raw Dataset (Basic)'!$H$3:$H$26,"&gt;500")</f>
        <v>1</v>
      </c>
    </row>
    <row r="20" spans="2:3" ht="12.75" x14ac:dyDescent="0.2"/>
    <row r="21" spans="2:3" ht="12.75" x14ac:dyDescent="0.2"/>
    <row r="22" spans="2:3" ht="12.75" x14ac:dyDescent="0.2"/>
    <row r="23" spans="2:3" ht="12.75" x14ac:dyDescent="0.2"/>
    <row r="24" spans="2:3" ht="12.75" x14ac:dyDescent="0.2"/>
    <row r="25" spans="2:3" ht="12.75" x14ac:dyDescent="0.2"/>
    <row r="26" spans="2:3" ht="12.75" x14ac:dyDescent="0.2"/>
    <row r="27" spans="2:3" ht="12.75" x14ac:dyDescent="0.2"/>
    <row r="28" spans="2:3" ht="12.75" x14ac:dyDescent="0.2"/>
    <row r="29" spans="2:3" ht="12.75" x14ac:dyDescent="0.2"/>
    <row r="30" spans="2:3" ht="12.75" x14ac:dyDescent="0.2"/>
    <row r="31" spans="2:3" ht="12.75" x14ac:dyDescent="0.2"/>
    <row r="32" spans="2: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</sheetData>
  <mergeCells count="15">
    <mergeCell ref="C12:H12"/>
    <mergeCell ref="C13:H13"/>
    <mergeCell ref="A2:H2"/>
    <mergeCell ref="A3:H3"/>
    <mergeCell ref="C4:H4"/>
    <mergeCell ref="C5:H5"/>
    <mergeCell ref="C6:H6"/>
    <mergeCell ref="C7:H7"/>
    <mergeCell ref="A4:B4"/>
    <mergeCell ref="A8:B8"/>
    <mergeCell ref="A11:B11"/>
    <mergeCell ref="C8:H8"/>
    <mergeCell ref="C9:H9"/>
    <mergeCell ref="C10:H10"/>
    <mergeCell ref="C11:H1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A3" sqref="A3:G10"/>
    </sheetView>
  </sheetViews>
  <sheetFormatPr defaultColWidth="14.42578125" defaultRowHeight="15.75" customHeight="1" x14ac:dyDescent="0.2"/>
  <cols>
    <col min="1" max="1" width="20.140625" customWidth="1"/>
    <col min="2" max="2" width="17" customWidth="1"/>
    <col min="3" max="6" width="4.7109375" customWidth="1"/>
    <col min="7" max="7" width="11.7109375" customWidth="1"/>
    <col min="8" max="8" width="9.28515625" customWidth="1"/>
    <col min="9" max="9" width="9.85546875" customWidth="1"/>
    <col min="10" max="10" width="8.7109375" customWidth="1"/>
    <col min="11" max="11" width="9.28515625" customWidth="1"/>
    <col min="12" max="12" width="9.85546875" customWidth="1"/>
    <col min="13" max="13" width="8.7109375" customWidth="1"/>
    <col min="14" max="14" width="9.28515625" customWidth="1"/>
    <col min="15" max="15" width="9.85546875" customWidth="1"/>
    <col min="16" max="16" width="11.7109375" customWidth="1"/>
    <col min="17" max="367" width="17" bestFit="1" customWidth="1"/>
    <col min="368" max="368" width="11.7109375" bestFit="1" customWidth="1"/>
    <col min="369" max="379" width="6.85546875" bestFit="1" customWidth="1"/>
    <col min="380" max="380" width="8.85546875" bestFit="1" customWidth="1"/>
    <col min="381" max="381" width="10.7109375" bestFit="1" customWidth="1"/>
  </cols>
  <sheetData>
    <row r="1" spans="1:26" ht="176.1" customHeight="1" x14ac:dyDescent="0.25">
      <c r="A1" s="73" t="s">
        <v>81</v>
      </c>
      <c r="B1" s="67"/>
      <c r="C1" s="67"/>
      <c r="D1" s="67"/>
      <c r="E1" s="6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5"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47" t="s">
        <v>123</v>
      </c>
      <c r="B3" s="47" t="s">
        <v>114</v>
      </c>
    </row>
    <row r="4" spans="1:26" ht="15.75" customHeight="1" x14ac:dyDescent="0.2">
      <c r="A4" s="47" t="s">
        <v>120</v>
      </c>
      <c r="B4" s="45" t="s">
        <v>122</v>
      </c>
      <c r="C4" s="45" t="s">
        <v>116</v>
      </c>
      <c r="D4" s="45" t="s">
        <v>117</v>
      </c>
      <c r="E4" s="45" t="s">
        <v>118</v>
      </c>
      <c r="F4" s="45" t="s">
        <v>119</v>
      </c>
      <c r="G4" s="45" t="s">
        <v>115</v>
      </c>
    </row>
    <row r="5" spans="1:26" ht="15.75" customHeight="1" x14ac:dyDescent="0.2">
      <c r="A5" s="48" t="s">
        <v>62</v>
      </c>
      <c r="B5" s="54"/>
      <c r="C5" s="54">
        <v>182</v>
      </c>
      <c r="D5" s="54">
        <v>182</v>
      </c>
      <c r="E5" s="54">
        <v>184</v>
      </c>
      <c r="F5" s="54">
        <v>184</v>
      </c>
      <c r="G5" s="54">
        <v>732</v>
      </c>
    </row>
    <row r="6" spans="1:26" ht="15.75" customHeight="1" x14ac:dyDescent="0.2">
      <c r="A6" s="48" t="s">
        <v>67</v>
      </c>
      <c r="B6" s="54"/>
      <c r="C6" s="54">
        <v>182</v>
      </c>
      <c r="D6" s="54">
        <v>182</v>
      </c>
      <c r="E6" s="54">
        <v>184</v>
      </c>
      <c r="F6" s="54">
        <v>184</v>
      </c>
      <c r="G6" s="54">
        <v>732</v>
      </c>
    </row>
    <row r="7" spans="1:26" ht="15.75" customHeight="1" x14ac:dyDescent="0.25">
      <c r="A7" s="48" t="s">
        <v>69</v>
      </c>
      <c r="B7" s="54"/>
      <c r="C7" s="54">
        <v>91</v>
      </c>
      <c r="D7" s="54">
        <v>91</v>
      </c>
      <c r="E7" s="54">
        <v>92</v>
      </c>
      <c r="F7" s="54">
        <v>92</v>
      </c>
      <c r="G7" s="54">
        <v>366</v>
      </c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5">
      <c r="A8" s="48" t="s">
        <v>72</v>
      </c>
      <c r="B8" s="54"/>
      <c r="C8" s="54">
        <v>91</v>
      </c>
      <c r="D8" s="54">
        <v>91</v>
      </c>
      <c r="E8" s="54">
        <v>92</v>
      </c>
      <c r="F8" s="54">
        <v>92</v>
      </c>
      <c r="G8" s="54">
        <v>366</v>
      </c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5">
      <c r="A9" s="48" t="s">
        <v>122</v>
      </c>
      <c r="B9" s="54"/>
      <c r="C9" s="54"/>
      <c r="D9" s="54"/>
      <c r="E9" s="54"/>
      <c r="F9" s="54"/>
      <c r="G9" s="54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5">
      <c r="A10" s="48" t="s">
        <v>115</v>
      </c>
      <c r="B10" s="54"/>
      <c r="C10" s="54">
        <v>546</v>
      </c>
      <c r="D10" s="54">
        <v>546</v>
      </c>
      <c r="E10" s="54">
        <v>552</v>
      </c>
      <c r="F10" s="54">
        <v>552</v>
      </c>
      <c r="G10" s="54">
        <v>2196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5"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5"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5"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5"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5"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5"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ht="15.75" customHeight="1" x14ac:dyDescent="0.25"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t="15.75" customHeight="1" x14ac:dyDescent="0.25"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2:26" ht="15.75" customHeight="1" x14ac:dyDescent="0.25"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15.75" customHeight="1" x14ac:dyDescent="0.25"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t="15.75" customHeight="1" x14ac:dyDescent="0.25"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2:26" ht="15.75" customHeight="1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ht="15.75" customHeight="1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2:26" ht="15.75" customHeight="1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t="15.75" customHeight="1" x14ac:dyDescent="0.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ht="15.75" customHeight="1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2:26" ht="15.75" customHeight="1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t="15.75" customHeight="1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2:26" ht="15.75" customHeight="1" x14ac:dyDescent="0.2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26" ht="15.75" customHeight="1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26" ht="15.75" customHeight="1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t="15.75" customHeight="1" x14ac:dyDescent="0.2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26" ht="15.75" customHeight="1" x14ac:dyDescent="0.2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26" ht="15.75" customHeight="1" x14ac:dyDescent="0.25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t="15.75" customHeight="1" x14ac:dyDescent="0.2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2:26" ht="15.75" customHeight="1" x14ac:dyDescent="0.2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2:26" ht="15.75" customHeight="1" x14ac:dyDescent="0.2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2:26" ht="15.75" customHeight="1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t="15.75" customHeight="1" x14ac:dyDescent="0.2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2:26" ht="15.75" customHeight="1" x14ac:dyDescent="0.2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2:26" ht="15.75" customHeight="1" x14ac:dyDescent="0.25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2:26" ht="15.75" customHeight="1" x14ac:dyDescent="0.2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2:26" ht="15.75" customHeight="1" x14ac:dyDescent="0.2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2:26" ht="15.75" customHeight="1" x14ac:dyDescent="0.2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2:26" ht="15.75" customHeight="1" x14ac:dyDescent="0.2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t="15.75" customHeight="1" x14ac:dyDescent="0.2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2:26" ht="15.75" customHeight="1" x14ac:dyDescent="0.2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2:26" ht="15.75" customHeight="1" x14ac:dyDescent="0.2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2:26" ht="15.75" customHeight="1" x14ac:dyDescent="0.2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2:26" ht="15.75" customHeight="1" x14ac:dyDescent="0.2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2:26" ht="15.75" customHeight="1" x14ac:dyDescent="0.2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2:26" ht="15.75" customHeight="1" x14ac:dyDescent="0.25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6" ht="15.75" customHeight="1" x14ac:dyDescent="0.25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2:26" ht="15.75" customHeight="1" x14ac:dyDescent="0.25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2:26" ht="15.75" customHeight="1" x14ac:dyDescent="0.25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6" ht="15.75" customHeight="1" x14ac:dyDescent="0.25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2:26" ht="15.75" customHeight="1" x14ac:dyDescent="0.2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2:26" ht="15.75" customHeight="1" x14ac:dyDescent="0.2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2:26" ht="15.75" customHeight="1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6" ht="15.75" customHeight="1" x14ac:dyDescent="0.25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2:26" ht="15.75" customHeight="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6" ht="15.75" customHeight="1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6" ht="15.75" customHeight="1" x14ac:dyDescent="0.2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2:26" ht="15.75" customHeight="1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2:26" ht="15.75" customHeight="1" x14ac:dyDescent="0.2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2:26" ht="15.75" customHeight="1" x14ac:dyDescent="0.2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t="15.75" customHeight="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2:26" ht="15.75" customHeight="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t="15.75" customHeight="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t="15.75" customHeight="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t="15.75" customHeight="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2:26" ht="15.75" customHeight="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2:26" ht="15.75" customHeight="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t="15.75" customHeight="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2:26" ht="15.75" customHeight="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2:26" ht="15.75" customHeight="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t="15.75" customHeight="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2:26" ht="15.75" customHeight="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2:26" ht="15.75" customHeight="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2:26" ht="15.75" customHeight="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t="15.75" customHeight="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2:26" ht="15.75" customHeight="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2:26" ht="15.75" customHeight="1" x14ac:dyDescent="0.25"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2:26" ht="15.75" customHeight="1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2:26" ht="15.75" customHeight="1" x14ac:dyDescent="0.2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2:26" ht="15.75" customHeight="1" x14ac:dyDescent="0.2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2:26" ht="15.75" customHeight="1" x14ac:dyDescent="0.2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t="15.75" customHeight="1" x14ac:dyDescent="0.2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2:26" ht="15.75" customHeight="1" x14ac:dyDescent="0.2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2:26" ht="15.75" customHeight="1" x14ac:dyDescent="0.2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2:26" ht="15.75" customHeight="1" x14ac:dyDescent="0.2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2:26" ht="15.75" customHeight="1" x14ac:dyDescent="0.2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2:26" ht="15.75" customHeight="1" x14ac:dyDescent="0.2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2:26" ht="15.75" customHeight="1" x14ac:dyDescent="0.2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t="15.75" customHeight="1" x14ac:dyDescent="0.2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2:26" ht="15.75" customHeight="1" x14ac:dyDescent="0.2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26" ht="15.75" customHeight="1" x14ac:dyDescent="0.2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2:26" ht="15.75" customHeight="1" x14ac:dyDescent="0.2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2:26" ht="15.75" customHeight="1" x14ac:dyDescent="0.2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2:26" ht="15.75" customHeight="1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2:26" ht="15.75" customHeight="1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t="15.75" customHeight="1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2:26" ht="15.75" customHeight="1" x14ac:dyDescent="0.2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2:26" ht="15.75" customHeight="1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2:26" ht="15.75" customHeight="1" x14ac:dyDescent="0.2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2:26" ht="15.75" customHeight="1" x14ac:dyDescent="0.2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2:26" ht="15.75" customHeight="1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2:26" ht="15.75" customHeight="1" x14ac:dyDescent="0.25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t="15.75" customHeight="1" x14ac:dyDescent="0.25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2:26" ht="15.75" customHeight="1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t="15.75" customHeight="1" x14ac:dyDescent="0.2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t="15.75" customHeight="1" x14ac:dyDescent="0.2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t="15.75" customHeight="1" x14ac:dyDescent="0.2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2:26" ht="15.75" customHeight="1" x14ac:dyDescent="0.2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2:26" ht="15.75" customHeight="1" x14ac:dyDescent="0.2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t="15.75" customHeight="1" x14ac:dyDescent="0.2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2:26" ht="15.75" customHeight="1" x14ac:dyDescent="0.2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t="15.75" customHeight="1" x14ac:dyDescent="0.2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t="15.75" customHeigh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t="15.75" customHeight="1" x14ac:dyDescent="0.25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2:26" ht="15.75" customHeight="1" x14ac:dyDescent="0.2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2:26" ht="15.75" customHeight="1" x14ac:dyDescent="0.2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t="15.75" customHeight="1" x14ac:dyDescent="0.25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2:26" ht="15.75" customHeight="1" x14ac:dyDescent="0.25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2:26" ht="15.75" customHeight="1" x14ac:dyDescent="0.25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2:26" ht="15.75" customHeight="1" x14ac:dyDescent="0.25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2:26" ht="15.75" customHeight="1" x14ac:dyDescent="0.25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2:26" ht="15.75" customHeight="1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2:26" ht="15.75" customHeight="1" x14ac:dyDescent="0.25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t="15.75" customHeight="1" x14ac:dyDescent="0.25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2:26" ht="15.75" customHeight="1" x14ac:dyDescent="0.2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2:26" ht="15.75" customHeight="1" x14ac:dyDescent="0.2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2:26" ht="15.75" customHeight="1" x14ac:dyDescent="0.25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2:26" ht="15.75" customHeight="1" x14ac:dyDescent="0.25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2:26" ht="15.75" customHeight="1" x14ac:dyDescent="0.25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2:26" ht="15.75" customHeight="1" x14ac:dyDescent="0.25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t="15.75" customHeight="1" x14ac:dyDescent="0.25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2:26" ht="15.75" customHeight="1" x14ac:dyDescent="0.25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2:26" ht="15.75" customHeight="1" x14ac:dyDescent="0.25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2:26" ht="15.75" customHeight="1" x14ac:dyDescent="0.25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2:26" ht="15.75" customHeight="1" x14ac:dyDescent="0.25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2:26" ht="15.75" customHeight="1" x14ac:dyDescent="0.25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2:26" ht="15.75" customHeight="1" x14ac:dyDescent="0.25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t="15.75" customHeight="1" x14ac:dyDescent="0.25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2:26" ht="15.75" customHeight="1" x14ac:dyDescent="0.25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2:26" ht="15.75" customHeight="1" x14ac:dyDescent="0.25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2:26" ht="15.75" customHeight="1" x14ac:dyDescent="0.25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2:26" ht="15.75" customHeight="1" x14ac:dyDescent="0.25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2:26" ht="15.75" customHeight="1" x14ac:dyDescent="0.25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2:26" ht="15.75" customHeight="1" x14ac:dyDescent="0.25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t="15.75" customHeight="1" x14ac:dyDescent="0.25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2:26" ht="15.75" customHeight="1" x14ac:dyDescent="0.25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2:26" ht="15.75" customHeight="1" x14ac:dyDescent="0.25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t="15.75" customHeight="1" x14ac:dyDescent="0.25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2:26" ht="15.75" customHeight="1" x14ac:dyDescent="0.25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2:26" ht="15.75" customHeight="1" x14ac:dyDescent="0.25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2:26" ht="15.75" customHeight="1" x14ac:dyDescent="0.2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t="15.75" customHeight="1" x14ac:dyDescent="0.25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2:26" ht="15.75" customHeight="1" x14ac:dyDescent="0.25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t="15.75" customHeight="1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t="15.75" customHeight="1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t="15.75" customHeight="1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2:26" ht="15.75" customHeight="1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2:26" ht="15.75" customHeight="1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t="15.75" customHeight="1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2:26" ht="15.75" customHeight="1" x14ac:dyDescent="0.25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t="15.75" customHeight="1" x14ac:dyDescent="0.25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t="15.75" customHeight="1" x14ac:dyDescent="0.25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t="15.75" customHeight="1" x14ac:dyDescent="0.25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2:26" ht="15.75" customHeight="1" x14ac:dyDescent="0.25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2:26" ht="15.75" customHeight="1" x14ac:dyDescent="0.25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t="15.75" customHeight="1" x14ac:dyDescent="0.25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2:26" ht="15.75" customHeight="1" x14ac:dyDescent="0.25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2:26" ht="15.75" customHeight="1" x14ac:dyDescent="0.25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t="15.75" customHeight="1" x14ac:dyDescent="0.2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2:26" ht="15.75" customHeight="1" x14ac:dyDescent="0.25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2:26" ht="15.75" customHeight="1" x14ac:dyDescent="0.25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2:26" ht="15.75" customHeight="1" x14ac:dyDescent="0.25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t="15.75" customHeight="1" x14ac:dyDescent="0.25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2:26" ht="15.75" customHeight="1" x14ac:dyDescent="0.25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2:26" ht="15.75" customHeight="1" x14ac:dyDescent="0.25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t="15.75" customHeight="1" x14ac:dyDescent="0.25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2:26" ht="15.75" customHeight="1" x14ac:dyDescent="0.25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2:26" ht="15.75" customHeight="1" x14ac:dyDescent="0.25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2:26" ht="15.75" customHeight="1" x14ac:dyDescent="0.25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t="15.75" customHeight="1" x14ac:dyDescent="0.25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2:26" ht="15.75" customHeight="1" x14ac:dyDescent="0.25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ht="15.75" customHeight="1" x14ac:dyDescent="0.25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t="15.75" customHeight="1" x14ac:dyDescent="0.25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2:26" ht="15.75" customHeight="1" x14ac:dyDescent="0.25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2:26" ht="15.75" customHeight="1" x14ac:dyDescent="0.25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2:26" ht="15.75" customHeight="1" x14ac:dyDescent="0.25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t="15.75" customHeight="1" x14ac:dyDescent="0.25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 ht="15.75" customHeight="1" x14ac:dyDescent="0.25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ht="15.75" customHeight="1" x14ac:dyDescent="0.25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t="15.75" customHeight="1" x14ac:dyDescent="0.25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ht="15.75" customHeight="1" x14ac:dyDescent="0.25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t="15.75" customHeight="1" x14ac:dyDescent="0.25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ht="15.75" customHeight="1" x14ac:dyDescent="0.25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t="15.75" customHeight="1" x14ac:dyDescent="0.25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t="15.75" customHeight="1" x14ac:dyDescent="0.25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t="15.75" customHeight="1" x14ac:dyDescent="0.25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t="15.75" customHeight="1" x14ac:dyDescent="0.25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t="15.75" customHeight="1" x14ac:dyDescent="0.25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t="15.75" customHeight="1" x14ac:dyDescent="0.25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t="15.75" customHeight="1" x14ac:dyDescent="0.25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t="15.75" customHeight="1" x14ac:dyDescent="0.25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t="15.75" customHeight="1" x14ac:dyDescent="0.25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t="15.75" customHeight="1" x14ac:dyDescent="0.25"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t="15.75" customHeight="1" x14ac:dyDescent="0.25"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t="15.75" customHeight="1" x14ac:dyDescent="0.25"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t="15.75" customHeight="1" x14ac:dyDescent="0.25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t="15.75" customHeight="1" x14ac:dyDescent="0.25"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t="15.75" customHeight="1" x14ac:dyDescent="0.25"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t="15.75" customHeight="1" x14ac:dyDescent="0.25"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t="15.75" customHeight="1" x14ac:dyDescent="0.25"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t="15.75" customHeight="1" x14ac:dyDescent="0.25"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t="15.75" customHeight="1" x14ac:dyDescent="0.25"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t="15.75" customHeight="1" x14ac:dyDescent="0.25"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t="15.75" customHeight="1" x14ac:dyDescent="0.25"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t="15" x14ac:dyDescent="0.25"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t="15" x14ac:dyDescent="0.25"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t="15" x14ac:dyDescent="0.25"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t="15" x14ac:dyDescent="0.25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t="15" x14ac:dyDescent="0.25"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t="15" x14ac:dyDescent="0.25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t="15" x14ac:dyDescent="0.25"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t="15" x14ac:dyDescent="0.25"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t="15" x14ac:dyDescent="0.25"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t="15" x14ac:dyDescent="0.25"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t="15" x14ac:dyDescent="0.25"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t="15" x14ac:dyDescent="0.25"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t="15" x14ac:dyDescent="0.25"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t="15" x14ac:dyDescent="0.25"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t="15" x14ac:dyDescent="0.25"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t="15" x14ac:dyDescent="0.25"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t="15" x14ac:dyDescent="0.25"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t="15" x14ac:dyDescent="0.25"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t="15" x14ac:dyDescent="0.25"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t="15" x14ac:dyDescent="0.25"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t="15" x14ac:dyDescent="0.25"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t="15" x14ac:dyDescent="0.25"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t="15" x14ac:dyDescent="0.25"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t="15" x14ac:dyDescent="0.25"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t="15" x14ac:dyDescent="0.25"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t="15" x14ac:dyDescent="0.25"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t="15" x14ac:dyDescent="0.25"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t="15" x14ac:dyDescent="0.25"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t="15" x14ac:dyDescent="0.25"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t="15" x14ac:dyDescent="0.25"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t="15" x14ac:dyDescent="0.25"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t="15" x14ac:dyDescent="0.25"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t="15" x14ac:dyDescent="0.25"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t="15" x14ac:dyDescent="0.25"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t="15" x14ac:dyDescent="0.25"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t="15" x14ac:dyDescent="0.25"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t="15" x14ac:dyDescent="0.25"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t="15" x14ac:dyDescent="0.25"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t="15" x14ac:dyDescent="0.25"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t="15" x14ac:dyDescent="0.25"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t="15" x14ac:dyDescent="0.25"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t="15" x14ac:dyDescent="0.25"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t="15" x14ac:dyDescent="0.25"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t="15" x14ac:dyDescent="0.25"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t="15" x14ac:dyDescent="0.25"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t="15" x14ac:dyDescent="0.25"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t="15" x14ac:dyDescent="0.25"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t="15" x14ac:dyDescent="0.25"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t="15" x14ac:dyDescent="0.25"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t="15" x14ac:dyDescent="0.25"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t="15" x14ac:dyDescent="0.25"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t="15" x14ac:dyDescent="0.25"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t="15" x14ac:dyDescent="0.25"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t="15" x14ac:dyDescent="0.25"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t="15" x14ac:dyDescent="0.25"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t="15" x14ac:dyDescent="0.25"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t="15" x14ac:dyDescent="0.25"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t="15" x14ac:dyDescent="0.25"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t="15" x14ac:dyDescent="0.25"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t="15" x14ac:dyDescent="0.25"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t="15" x14ac:dyDescent="0.25"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t="15" x14ac:dyDescent="0.25"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t="15" x14ac:dyDescent="0.25"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t="15" x14ac:dyDescent="0.25"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t="15" x14ac:dyDescent="0.25"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t="15" x14ac:dyDescent="0.25"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t="15" x14ac:dyDescent="0.25"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t="15" x14ac:dyDescent="0.25"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t="15" x14ac:dyDescent="0.25"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t="15" x14ac:dyDescent="0.25"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t="15" x14ac:dyDescent="0.25"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t="15" x14ac:dyDescent="0.25"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t="15" x14ac:dyDescent="0.25"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t="15" x14ac:dyDescent="0.25"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t="15" x14ac:dyDescent="0.25"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t="15" x14ac:dyDescent="0.25"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t="15" x14ac:dyDescent="0.25"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t="15" x14ac:dyDescent="0.25"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t="15" x14ac:dyDescent="0.25"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t="15" x14ac:dyDescent="0.25"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t="15" x14ac:dyDescent="0.25"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t="15" x14ac:dyDescent="0.25"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t="15" x14ac:dyDescent="0.25"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t="15" x14ac:dyDescent="0.25"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t="15" x14ac:dyDescent="0.25"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t="15" x14ac:dyDescent="0.25"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t="15" x14ac:dyDescent="0.25"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t="15" x14ac:dyDescent="0.25"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t="15" x14ac:dyDescent="0.25"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t="15" x14ac:dyDescent="0.25"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t="15" x14ac:dyDescent="0.25"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t="15" x14ac:dyDescent="0.25"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t="15" x14ac:dyDescent="0.25"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t="15" x14ac:dyDescent="0.25"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t="15" x14ac:dyDescent="0.25"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t="15" x14ac:dyDescent="0.25"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t="15" x14ac:dyDescent="0.25"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t="15" x14ac:dyDescent="0.25"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t="15" x14ac:dyDescent="0.25"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t="15" x14ac:dyDescent="0.25"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t="15" x14ac:dyDescent="0.25"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t="15" x14ac:dyDescent="0.25"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t="15" x14ac:dyDescent="0.25"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t="15" x14ac:dyDescent="0.25"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t="15" x14ac:dyDescent="0.25"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t="15" x14ac:dyDescent="0.25"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t="15" x14ac:dyDescent="0.25"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t="15" x14ac:dyDescent="0.25"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t="15" x14ac:dyDescent="0.25"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t="15" x14ac:dyDescent="0.25"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t="15" x14ac:dyDescent="0.25"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t="15" x14ac:dyDescent="0.25"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t="15" x14ac:dyDescent="0.25"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t="15" x14ac:dyDescent="0.25"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t="15" x14ac:dyDescent="0.25"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t="15" x14ac:dyDescent="0.25"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t="15" x14ac:dyDescent="0.25"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t="15" x14ac:dyDescent="0.25"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t="15" x14ac:dyDescent="0.25"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t="15" x14ac:dyDescent="0.25"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t="15" x14ac:dyDescent="0.25"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t="15" x14ac:dyDescent="0.25"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t="15" x14ac:dyDescent="0.25"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t="15" x14ac:dyDescent="0.25"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t="15" x14ac:dyDescent="0.25"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t="15" x14ac:dyDescent="0.25"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t="15" x14ac:dyDescent="0.25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t="15" x14ac:dyDescent="0.25"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t="15" x14ac:dyDescent="0.25"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t="15" x14ac:dyDescent="0.25"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t="15" x14ac:dyDescent="0.25"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t="15" x14ac:dyDescent="0.25"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t="15" x14ac:dyDescent="0.25"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t="15" x14ac:dyDescent="0.25"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t="15" x14ac:dyDescent="0.25"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t="15" x14ac:dyDescent="0.25"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t="15" x14ac:dyDescent="0.25"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t="15" x14ac:dyDescent="0.25"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t="15" x14ac:dyDescent="0.25"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t="15" x14ac:dyDescent="0.25"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t="15" x14ac:dyDescent="0.25"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2:26" ht="15" x14ac:dyDescent="0.25"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2:26" ht="15" x14ac:dyDescent="0.25"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2:26" ht="15" x14ac:dyDescent="0.25"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2:26" ht="15" x14ac:dyDescent="0.25"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2:26" ht="15" x14ac:dyDescent="0.25"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2:26" ht="15" x14ac:dyDescent="0.25"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t="15" x14ac:dyDescent="0.25"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A1:E1"/>
  </mergeCells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>
      <selection activeCell="A8" sqref="A8"/>
    </sheetView>
  </sheetViews>
  <sheetFormatPr defaultColWidth="14.42578125" defaultRowHeight="15.75" customHeight="1" x14ac:dyDescent="0.2"/>
  <cols>
    <col min="1" max="8" width="11.42578125" customWidth="1"/>
  </cols>
  <sheetData>
    <row r="1" spans="1:26" ht="59.25" customHeight="1" x14ac:dyDescent="0.25">
      <c r="A1" s="74" t="s">
        <v>82</v>
      </c>
      <c r="B1" s="67"/>
      <c r="C1" s="67"/>
      <c r="D1" s="67"/>
      <c r="E1" s="67"/>
      <c r="F1" s="67"/>
      <c r="G1" s="67"/>
      <c r="H1" s="6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25">
      <c r="A4" s="1" t="s">
        <v>83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25">
      <c r="A6" s="36"/>
      <c r="B6" s="29"/>
      <c r="C6" s="29"/>
      <c r="D6" s="29"/>
      <c r="E6" s="29"/>
      <c r="F6" s="29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25">
      <c r="A7" s="31"/>
      <c r="B7" s="28"/>
      <c r="C7" s="28"/>
      <c r="D7" s="28"/>
      <c r="E7" s="28"/>
      <c r="F7" s="28"/>
      <c r="G7" s="28"/>
      <c r="H7" s="32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25">
      <c r="A8" s="31"/>
      <c r="B8" s="28"/>
      <c r="C8" s="28"/>
      <c r="D8" s="28"/>
      <c r="E8" s="28"/>
      <c r="F8" s="28"/>
      <c r="G8" s="28"/>
      <c r="H8" s="32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25">
      <c r="A9" s="31"/>
      <c r="B9" s="28"/>
      <c r="C9" s="28"/>
      <c r="D9" s="28"/>
      <c r="E9" s="28"/>
      <c r="F9" s="28"/>
      <c r="G9" s="28"/>
      <c r="H9" s="32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25">
      <c r="A10" s="31"/>
      <c r="B10" s="28"/>
      <c r="C10" s="28"/>
      <c r="D10" s="28"/>
      <c r="E10" s="28"/>
      <c r="F10" s="28"/>
      <c r="G10" s="28"/>
      <c r="H10" s="32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25">
      <c r="A11" s="31"/>
      <c r="B11" s="28"/>
      <c r="C11" s="28"/>
      <c r="D11" s="28"/>
      <c r="E11" s="28"/>
      <c r="F11" s="28"/>
      <c r="G11" s="28"/>
      <c r="H11" s="32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5">
      <c r="A12" s="31"/>
      <c r="B12" s="28"/>
      <c r="C12" s="28"/>
      <c r="D12" s="28"/>
      <c r="E12" s="28"/>
      <c r="F12" s="28"/>
      <c r="G12" s="28"/>
      <c r="H12" s="32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5">
      <c r="A13" s="31"/>
      <c r="B13" s="28"/>
      <c r="C13" s="28"/>
      <c r="D13" s="28"/>
      <c r="E13" s="28"/>
      <c r="F13" s="28"/>
      <c r="G13" s="28"/>
      <c r="H13" s="3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5">
      <c r="A14" s="31"/>
      <c r="B14" s="28"/>
      <c r="C14" s="28"/>
      <c r="D14" s="28"/>
      <c r="E14" s="28"/>
      <c r="F14" s="28"/>
      <c r="G14" s="28"/>
      <c r="H14" s="32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5">
      <c r="A15" s="31"/>
      <c r="B15" s="28"/>
      <c r="C15" s="28"/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5">
      <c r="A16" s="31"/>
      <c r="B16" s="28"/>
      <c r="C16" s="28"/>
      <c r="D16" s="28"/>
      <c r="E16" s="28"/>
      <c r="F16" s="28"/>
      <c r="G16" s="28"/>
      <c r="H16" s="32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5">
      <c r="A17" s="31"/>
      <c r="B17" s="28"/>
      <c r="C17" s="28"/>
      <c r="D17" s="28"/>
      <c r="E17" s="28"/>
      <c r="F17" s="28"/>
      <c r="G17" s="28"/>
      <c r="H17" s="32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5">
      <c r="A18" s="31"/>
      <c r="B18" s="28"/>
      <c r="C18" s="28"/>
      <c r="D18" s="28"/>
      <c r="E18" s="28"/>
      <c r="F18" s="28"/>
      <c r="G18" s="28"/>
      <c r="H18" s="32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5">
      <c r="A19" s="31"/>
      <c r="B19" s="28"/>
      <c r="C19" s="28"/>
      <c r="D19" s="28"/>
      <c r="E19" s="28"/>
      <c r="F19" s="28"/>
      <c r="G19" s="28"/>
      <c r="H19" s="3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5">
      <c r="A20" s="31"/>
      <c r="B20" s="28"/>
      <c r="C20" s="28"/>
      <c r="D20" s="28"/>
      <c r="E20" s="28"/>
      <c r="F20" s="28"/>
      <c r="G20" s="28"/>
      <c r="H20" s="32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5">
      <c r="A21" s="31"/>
      <c r="B21" s="28"/>
      <c r="C21" s="28"/>
      <c r="D21" s="28"/>
      <c r="E21" s="28"/>
      <c r="F21" s="28"/>
      <c r="G21" s="28"/>
      <c r="H21" s="3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5">
      <c r="A22" s="31"/>
      <c r="B22" s="28"/>
      <c r="C22" s="28"/>
      <c r="D22" s="28"/>
      <c r="E22" s="28"/>
      <c r="F22" s="28"/>
      <c r="G22" s="28"/>
      <c r="H22" s="32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5">
      <c r="A23" s="33"/>
      <c r="B23" s="34"/>
      <c r="C23" s="34"/>
      <c r="D23" s="34"/>
      <c r="E23" s="34"/>
      <c r="F23" s="34"/>
      <c r="G23" s="34"/>
      <c r="H23" s="3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8.75" customHeight="1" x14ac:dyDescent="0.25">
      <c r="A24" s="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8.75" customHeight="1" x14ac:dyDescent="0.25">
      <c r="A25" s="1" t="s">
        <v>84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5">
      <c r="A26" s="37"/>
      <c r="B26" s="29"/>
      <c r="C26" s="29"/>
      <c r="D26" s="29"/>
      <c r="E26" s="29"/>
      <c r="F26" s="29"/>
      <c r="G26" s="29"/>
      <c r="H26" s="3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5">
      <c r="A27" s="31"/>
      <c r="B27" s="28"/>
      <c r="C27" s="28"/>
      <c r="D27" s="28"/>
      <c r="E27" s="28"/>
      <c r="F27" s="28"/>
      <c r="G27" s="28"/>
      <c r="H27" s="32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5">
      <c r="A28" s="31"/>
      <c r="B28" s="28"/>
      <c r="C28" s="28"/>
      <c r="D28" s="28"/>
      <c r="E28" s="28"/>
      <c r="F28" s="28"/>
      <c r="G28" s="28"/>
      <c r="H28" s="3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5">
      <c r="A29" s="31"/>
      <c r="B29" s="28"/>
      <c r="C29" s="28"/>
      <c r="D29" s="28"/>
      <c r="E29" s="28"/>
      <c r="F29" s="28"/>
      <c r="G29" s="28"/>
      <c r="H29" s="32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5">
      <c r="A30" s="31"/>
      <c r="B30" s="28"/>
      <c r="C30" s="28"/>
      <c r="D30" s="28"/>
      <c r="E30" s="28"/>
      <c r="F30" s="28"/>
      <c r="G30" s="28"/>
      <c r="H30" s="32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5">
      <c r="A31" s="31"/>
      <c r="B31" s="28"/>
      <c r="C31" s="28"/>
      <c r="D31" s="28"/>
      <c r="E31" s="28"/>
      <c r="F31" s="28"/>
      <c r="G31" s="28"/>
      <c r="H31" s="32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5">
      <c r="A32" s="31"/>
      <c r="B32" s="28"/>
      <c r="C32" s="28"/>
      <c r="D32" s="28"/>
      <c r="E32" s="28"/>
      <c r="F32" s="28"/>
      <c r="G32" s="28"/>
      <c r="H32" s="32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5">
      <c r="A33" s="28"/>
      <c r="B33" s="28"/>
      <c r="C33" s="28"/>
      <c r="D33" s="28"/>
      <c r="E33" s="28"/>
      <c r="F33" s="28"/>
      <c r="G33" s="28"/>
      <c r="H33" s="32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31"/>
      <c r="B34" s="28"/>
      <c r="C34" s="28"/>
      <c r="D34" s="28"/>
      <c r="E34" s="28"/>
      <c r="F34" s="28"/>
      <c r="G34" s="28"/>
      <c r="H34" s="32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31"/>
      <c r="B35" s="28"/>
      <c r="C35" s="28"/>
      <c r="D35" s="28"/>
      <c r="E35" s="28"/>
      <c r="F35" s="28"/>
      <c r="G35" s="28"/>
      <c r="H35" s="32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31"/>
      <c r="B36" s="28"/>
      <c r="C36" s="28"/>
      <c r="D36" s="28"/>
      <c r="E36" s="28"/>
      <c r="F36" s="28"/>
      <c r="G36" s="28"/>
      <c r="H36" s="32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33"/>
      <c r="B37" s="34"/>
      <c r="C37" s="34"/>
      <c r="D37" s="34"/>
      <c r="E37" s="34"/>
      <c r="F37" s="34"/>
      <c r="G37" s="34"/>
      <c r="H37" s="3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5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mergeCells count="1">
    <mergeCell ref="A1:H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Z2397"/>
  <sheetViews>
    <sheetView workbookViewId="0">
      <selection activeCell="D2201" sqref="D2201"/>
    </sheetView>
  </sheetViews>
  <sheetFormatPr defaultColWidth="14.42578125" defaultRowHeight="15.75" customHeight="1" x14ac:dyDescent="0.2"/>
  <cols>
    <col min="1" max="6" width="19" customWidth="1"/>
    <col min="7" max="7" width="19.7109375" customWidth="1"/>
    <col min="9" max="9" width="12.42578125" style="54" customWidth="1"/>
  </cols>
  <sheetData>
    <row r="1" spans="1:26" ht="15.75" customHeight="1" x14ac:dyDescent="0.25">
      <c r="A1" s="15" t="s">
        <v>55</v>
      </c>
      <c r="B1" s="15" t="s">
        <v>56</v>
      </c>
      <c r="C1" s="15" t="s">
        <v>57</v>
      </c>
      <c r="D1" s="15" t="s">
        <v>58</v>
      </c>
      <c r="E1" s="16" t="s">
        <v>59</v>
      </c>
      <c r="F1" s="15" t="s">
        <v>60</v>
      </c>
      <c r="G1" s="17" t="s">
        <v>61</v>
      </c>
      <c r="H1" s="49" t="s">
        <v>125</v>
      </c>
      <c r="I1" s="56" t="s">
        <v>121</v>
      </c>
      <c r="J1" s="51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hidden="1" customHeight="1" x14ac:dyDescent="0.25">
      <c r="A2" s="19">
        <v>44054</v>
      </c>
      <c r="B2" s="20" t="s">
        <v>62</v>
      </c>
      <c r="C2" s="20" t="s">
        <v>63</v>
      </c>
      <c r="D2" s="20">
        <v>198</v>
      </c>
      <c r="E2" s="21">
        <v>5</v>
      </c>
      <c r="F2" s="21">
        <v>990</v>
      </c>
      <c r="G2" s="22" t="s">
        <v>64</v>
      </c>
      <c r="H2">
        <f>MONTH(A2)</f>
        <v>8</v>
      </c>
      <c r="I2">
        <f>DAY(A2)</f>
        <v>11</v>
      </c>
    </row>
    <row r="3" spans="1:26" ht="15.75" hidden="1" customHeight="1" x14ac:dyDescent="0.25">
      <c r="A3" s="19">
        <v>44177</v>
      </c>
      <c r="B3" s="20" t="s">
        <v>62</v>
      </c>
      <c r="C3" s="20" t="s">
        <v>65</v>
      </c>
      <c r="D3" s="20">
        <v>614</v>
      </c>
      <c r="E3" s="23">
        <v>5</v>
      </c>
      <c r="F3" s="21">
        <v>3070</v>
      </c>
      <c r="G3" s="22" t="s">
        <v>66</v>
      </c>
      <c r="H3">
        <f t="shared" ref="H3:H65" si="0">MONTH(A3)</f>
        <v>12</v>
      </c>
      <c r="I3">
        <f t="shared" ref="I3:I66" si="1">DAY(A3)</f>
        <v>12</v>
      </c>
    </row>
    <row r="4" spans="1:26" ht="15.75" hidden="1" customHeight="1" x14ac:dyDescent="0.25">
      <c r="A4" s="19">
        <v>44139</v>
      </c>
      <c r="B4" s="20" t="s">
        <v>67</v>
      </c>
      <c r="C4" s="20" t="s">
        <v>65</v>
      </c>
      <c r="D4" s="20">
        <v>262</v>
      </c>
      <c r="E4" s="21">
        <v>11</v>
      </c>
      <c r="F4" s="21">
        <v>2882</v>
      </c>
      <c r="G4" s="22" t="s">
        <v>68</v>
      </c>
      <c r="H4">
        <f t="shared" si="0"/>
        <v>11</v>
      </c>
      <c r="I4">
        <f t="shared" si="1"/>
        <v>4</v>
      </c>
    </row>
    <row r="5" spans="1:26" ht="15.75" hidden="1" customHeight="1" x14ac:dyDescent="0.25">
      <c r="A5" s="19">
        <v>43981</v>
      </c>
      <c r="B5" s="20" t="s">
        <v>69</v>
      </c>
      <c r="C5" s="20" t="s">
        <v>65</v>
      </c>
      <c r="D5" s="20">
        <v>229</v>
      </c>
      <c r="E5" s="21">
        <v>7</v>
      </c>
      <c r="F5" s="21">
        <v>1603</v>
      </c>
      <c r="G5" s="22" t="s">
        <v>70</v>
      </c>
      <c r="H5">
        <f t="shared" si="0"/>
        <v>5</v>
      </c>
      <c r="I5">
        <f t="shared" si="1"/>
        <v>30</v>
      </c>
    </row>
    <row r="6" spans="1:26" ht="15.75" customHeight="1" x14ac:dyDescent="0.25">
      <c r="A6" s="19">
        <v>43851</v>
      </c>
      <c r="B6" s="20" t="s">
        <v>62</v>
      </c>
      <c r="C6" s="20" t="s">
        <v>63</v>
      </c>
      <c r="D6" s="20">
        <v>98</v>
      </c>
      <c r="E6" s="21">
        <v>5</v>
      </c>
      <c r="F6" s="21">
        <v>490</v>
      </c>
      <c r="G6" s="22" t="s">
        <v>71</v>
      </c>
      <c r="H6">
        <f>MONTH(A6)</f>
        <v>1</v>
      </c>
      <c r="I6" s="54">
        <f>DAY(A6)</f>
        <v>21</v>
      </c>
      <c r="J6" s="52">
        <f>IF(Hari&lt;=7,1,IF(AND(Hari&gt;=8,Hari&lt;=14),2,IF(AND(Hari&gt;=15,Hari&lt;=21),3,IF(AND(Hari&gt;=22,Hari&lt;=31),4))))</f>
        <v>3</v>
      </c>
    </row>
    <row r="7" spans="1:26" ht="15.75" hidden="1" customHeight="1" x14ac:dyDescent="0.25">
      <c r="A7" s="19">
        <v>43983</v>
      </c>
      <c r="B7" s="20" t="s">
        <v>69</v>
      </c>
      <c r="C7" s="20" t="s">
        <v>65</v>
      </c>
      <c r="D7" s="20">
        <v>236</v>
      </c>
      <c r="E7" s="21">
        <v>7</v>
      </c>
      <c r="F7" s="21">
        <v>1652</v>
      </c>
      <c r="G7" s="22" t="s">
        <v>68</v>
      </c>
      <c r="H7">
        <f t="shared" si="0"/>
        <v>6</v>
      </c>
      <c r="I7">
        <f t="shared" si="1"/>
        <v>1</v>
      </c>
    </row>
    <row r="8" spans="1:26" ht="15.75" customHeight="1" x14ac:dyDescent="0.25">
      <c r="A8" s="19">
        <v>43851</v>
      </c>
      <c r="B8" s="20" t="s">
        <v>67</v>
      </c>
      <c r="C8" s="20" t="s">
        <v>65</v>
      </c>
      <c r="D8" s="20">
        <v>77</v>
      </c>
      <c r="E8" s="21">
        <v>11</v>
      </c>
      <c r="F8" s="21">
        <v>847</v>
      </c>
      <c r="G8" s="22" t="s">
        <v>71</v>
      </c>
      <c r="H8" s="45">
        <f>MONTH(A8)</f>
        <v>1</v>
      </c>
      <c r="I8" s="54">
        <f>DAY(A8)</f>
        <v>21</v>
      </c>
      <c r="J8" s="52">
        <f>IF(Hari&lt;=7,1,IF(AND(Hari&gt;=8,Hari&lt;=14),2,IF(AND(Hari&gt;=15,Hari&lt;=21),3,IF(AND(Hari&gt;=22,Hari&lt;=31),4))))</f>
        <v>3</v>
      </c>
    </row>
    <row r="9" spans="1:26" ht="15.75" hidden="1" customHeight="1" x14ac:dyDescent="0.25">
      <c r="A9" s="19">
        <v>43892</v>
      </c>
      <c r="B9" s="20" t="s">
        <v>72</v>
      </c>
      <c r="C9" s="20" t="s">
        <v>63</v>
      </c>
      <c r="D9" s="20">
        <v>155</v>
      </c>
      <c r="E9" s="21">
        <v>16</v>
      </c>
      <c r="F9" s="21">
        <v>2480</v>
      </c>
      <c r="G9" s="22" t="s">
        <v>68</v>
      </c>
      <c r="H9">
        <f t="shared" si="0"/>
        <v>3</v>
      </c>
      <c r="I9">
        <f t="shared" si="1"/>
        <v>2</v>
      </c>
    </row>
    <row r="10" spans="1:26" ht="15.75" hidden="1" customHeight="1" x14ac:dyDescent="0.25">
      <c r="A10" s="19">
        <v>44172</v>
      </c>
      <c r="B10" s="20" t="s">
        <v>69</v>
      </c>
      <c r="C10" s="20" t="s">
        <v>65</v>
      </c>
      <c r="D10" s="20">
        <v>433</v>
      </c>
      <c r="E10" s="21">
        <v>7</v>
      </c>
      <c r="F10" s="21">
        <v>3031</v>
      </c>
      <c r="G10" s="22" t="s">
        <v>68</v>
      </c>
      <c r="H10">
        <f t="shared" si="0"/>
        <v>12</v>
      </c>
      <c r="I10">
        <f t="shared" si="1"/>
        <v>7</v>
      </c>
    </row>
    <row r="11" spans="1:26" ht="15.75" hidden="1" customHeight="1" x14ac:dyDescent="0.25">
      <c r="A11" s="19">
        <v>43908</v>
      </c>
      <c r="B11" s="20" t="s">
        <v>69</v>
      </c>
      <c r="C11" s="20" t="s">
        <v>65</v>
      </c>
      <c r="D11" s="20">
        <v>156</v>
      </c>
      <c r="E11" s="21">
        <v>7</v>
      </c>
      <c r="F11" s="21">
        <v>1092</v>
      </c>
      <c r="G11" s="22" t="s">
        <v>71</v>
      </c>
      <c r="H11">
        <f t="shared" si="0"/>
        <v>3</v>
      </c>
      <c r="I11">
        <f t="shared" si="1"/>
        <v>18</v>
      </c>
    </row>
    <row r="12" spans="1:26" ht="15.75" customHeight="1" x14ac:dyDescent="0.25">
      <c r="A12" s="19">
        <v>43889</v>
      </c>
      <c r="B12" s="20" t="s">
        <v>69</v>
      </c>
      <c r="C12" s="20" t="s">
        <v>65</v>
      </c>
      <c r="D12" s="20">
        <v>113</v>
      </c>
      <c r="E12" s="21">
        <v>7</v>
      </c>
      <c r="F12" s="21">
        <v>791</v>
      </c>
      <c r="G12" s="22" t="s">
        <v>73</v>
      </c>
      <c r="H12" s="45">
        <f>MONTH(A12)</f>
        <v>2</v>
      </c>
      <c r="I12" s="54">
        <f>DAY(A12)</f>
        <v>28</v>
      </c>
      <c r="J12" s="52">
        <f>IF(Hari&lt;=7,1,IF(AND(Hari&gt;=8,Hari&lt;=14),2,IF(AND(Hari&gt;=15,Hari&lt;=21),3,IF(AND(Hari&gt;=22,Hari&lt;=31),4))))</f>
        <v>4</v>
      </c>
    </row>
    <row r="13" spans="1:26" ht="15.75" hidden="1" customHeight="1" x14ac:dyDescent="0.25">
      <c r="A13" s="19">
        <v>43957</v>
      </c>
      <c r="B13" s="20" t="s">
        <v>62</v>
      </c>
      <c r="C13" s="20" t="s">
        <v>65</v>
      </c>
      <c r="D13" s="6">
        <v>308</v>
      </c>
      <c r="E13" s="23">
        <v>5</v>
      </c>
      <c r="F13" s="21">
        <v>1540</v>
      </c>
      <c r="G13" s="22" t="s">
        <v>68</v>
      </c>
      <c r="H13">
        <f t="shared" si="0"/>
        <v>5</v>
      </c>
      <c r="I13">
        <f t="shared" si="1"/>
        <v>6</v>
      </c>
    </row>
    <row r="14" spans="1:26" ht="15.75" hidden="1" customHeight="1" x14ac:dyDescent="0.25">
      <c r="A14" s="19">
        <v>44065</v>
      </c>
      <c r="B14" s="20" t="s">
        <v>72</v>
      </c>
      <c r="C14" s="20" t="s">
        <v>63</v>
      </c>
      <c r="D14" s="20">
        <v>221</v>
      </c>
      <c r="E14" s="21">
        <v>16</v>
      </c>
      <c r="F14" s="21">
        <v>3536</v>
      </c>
      <c r="G14" s="22" t="s">
        <v>64</v>
      </c>
      <c r="H14">
        <f t="shared" si="0"/>
        <v>8</v>
      </c>
      <c r="I14">
        <f t="shared" si="1"/>
        <v>22</v>
      </c>
    </row>
    <row r="15" spans="1:26" ht="15.75" hidden="1" customHeight="1" x14ac:dyDescent="0.25">
      <c r="A15" s="19">
        <v>44030</v>
      </c>
      <c r="B15" s="20" t="s">
        <v>69</v>
      </c>
      <c r="C15" s="20" t="s">
        <v>65</v>
      </c>
      <c r="D15" s="20">
        <v>207</v>
      </c>
      <c r="E15" s="21">
        <v>7</v>
      </c>
      <c r="F15" s="21">
        <v>1449</v>
      </c>
      <c r="G15" s="22" t="s">
        <v>74</v>
      </c>
      <c r="H15">
        <f t="shared" si="0"/>
        <v>7</v>
      </c>
      <c r="I15">
        <f t="shared" si="1"/>
        <v>18</v>
      </c>
    </row>
    <row r="16" spans="1:26" ht="15.75" customHeight="1" x14ac:dyDescent="0.25">
      <c r="A16" s="19">
        <v>43865</v>
      </c>
      <c r="B16" s="20" t="s">
        <v>62</v>
      </c>
      <c r="C16" s="20" t="s">
        <v>65</v>
      </c>
      <c r="D16" s="6">
        <v>152</v>
      </c>
      <c r="E16" s="23">
        <v>5</v>
      </c>
      <c r="F16" s="21">
        <v>760</v>
      </c>
      <c r="G16" s="22" t="s">
        <v>68</v>
      </c>
      <c r="H16" s="45">
        <f>MONTH(A16)</f>
        <v>2</v>
      </c>
      <c r="I16" s="54">
        <f>DAY(A16)</f>
        <v>4</v>
      </c>
      <c r="J16" s="52">
        <f>IF(Hari&lt;=7,1,IF(AND(Hari&gt;=8,Hari&lt;=14),2,IF(AND(Hari&gt;=15,Hari&lt;=21),3,IF(AND(Hari&gt;=22,Hari&lt;=31),4))))</f>
        <v>1</v>
      </c>
    </row>
    <row r="17" spans="1:10" ht="15.75" hidden="1" customHeight="1" x14ac:dyDescent="0.25">
      <c r="A17" s="19">
        <v>43945</v>
      </c>
      <c r="B17" s="20" t="s">
        <v>62</v>
      </c>
      <c r="C17" s="20" t="s">
        <v>63</v>
      </c>
      <c r="D17" s="20">
        <v>109</v>
      </c>
      <c r="E17" s="21">
        <v>5</v>
      </c>
      <c r="F17" s="21">
        <v>545</v>
      </c>
      <c r="G17" s="22" t="s">
        <v>64</v>
      </c>
      <c r="H17">
        <f t="shared" si="0"/>
        <v>4</v>
      </c>
      <c r="I17">
        <f t="shared" si="1"/>
        <v>24</v>
      </c>
    </row>
    <row r="18" spans="1:10" ht="15.75" customHeight="1" x14ac:dyDescent="0.25">
      <c r="A18" s="19">
        <v>43881</v>
      </c>
      <c r="B18" s="20" t="s">
        <v>69</v>
      </c>
      <c r="C18" s="20" t="s">
        <v>65</v>
      </c>
      <c r="D18" s="20">
        <v>94</v>
      </c>
      <c r="E18" s="21">
        <v>7</v>
      </c>
      <c r="F18" s="21">
        <v>658</v>
      </c>
      <c r="G18" s="22" t="s">
        <v>71</v>
      </c>
      <c r="H18" s="45">
        <f>MONTH(A18)</f>
        <v>2</v>
      </c>
      <c r="I18" s="54">
        <f>DAY(A18)</f>
        <v>20</v>
      </c>
      <c r="J18" s="52">
        <f>IF(Hari&lt;=7,1,IF(AND(Hari&gt;=8,Hari&lt;=14),2,IF(AND(Hari&gt;=15,Hari&lt;=21),3,IF(AND(Hari&gt;=22,Hari&lt;=31),4))))</f>
        <v>3</v>
      </c>
    </row>
    <row r="19" spans="1:10" ht="15.75" hidden="1" customHeight="1" x14ac:dyDescent="0.25">
      <c r="A19" s="19">
        <v>44167</v>
      </c>
      <c r="B19" s="20" t="s">
        <v>62</v>
      </c>
      <c r="C19" s="20" t="s">
        <v>65</v>
      </c>
      <c r="D19" s="20">
        <v>627</v>
      </c>
      <c r="E19" s="23">
        <v>5</v>
      </c>
      <c r="F19" s="21">
        <v>3135</v>
      </c>
      <c r="G19" s="22" t="s">
        <v>68</v>
      </c>
      <c r="H19">
        <f t="shared" si="0"/>
        <v>12</v>
      </c>
      <c r="I19">
        <f t="shared" si="1"/>
        <v>2</v>
      </c>
    </row>
    <row r="20" spans="1:10" ht="15.75" hidden="1" customHeight="1" x14ac:dyDescent="0.25">
      <c r="A20" s="19">
        <v>44075</v>
      </c>
      <c r="B20" s="20" t="s">
        <v>69</v>
      </c>
      <c r="C20" s="20" t="s">
        <v>65</v>
      </c>
      <c r="D20" s="20">
        <v>348</v>
      </c>
      <c r="E20" s="21">
        <v>7</v>
      </c>
      <c r="F20" s="21">
        <v>2436</v>
      </c>
      <c r="G20" s="22" t="s">
        <v>68</v>
      </c>
      <c r="H20">
        <f t="shared" si="0"/>
        <v>9</v>
      </c>
      <c r="I20">
        <f t="shared" si="1"/>
        <v>1</v>
      </c>
    </row>
    <row r="21" spans="1:10" ht="15.75" hidden="1" customHeight="1" x14ac:dyDescent="0.25">
      <c r="A21" s="19">
        <v>43974</v>
      </c>
      <c r="B21" s="20" t="s">
        <v>62</v>
      </c>
      <c r="C21" s="20" t="s">
        <v>65</v>
      </c>
      <c r="D21" s="6">
        <v>347</v>
      </c>
      <c r="E21" s="23">
        <v>5</v>
      </c>
      <c r="F21" s="21">
        <v>1735</v>
      </c>
      <c r="G21" s="22" t="s">
        <v>64</v>
      </c>
      <c r="H21">
        <f t="shared" si="0"/>
        <v>5</v>
      </c>
      <c r="I21">
        <f t="shared" si="1"/>
        <v>23</v>
      </c>
    </row>
    <row r="22" spans="1:10" ht="15.75" hidden="1" customHeight="1" x14ac:dyDescent="0.25">
      <c r="A22" s="19">
        <v>43938</v>
      </c>
      <c r="B22" s="20" t="s">
        <v>62</v>
      </c>
      <c r="C22" s="20" t="s">
        <v>65</v>
      </c>
      <c r="D22" s="6">
        <v>213</v>
      </c>
      <c r="E22" s="23">
        <v>5</v>
      </c>
      <c r="F22" s="21">
        <v>1065</v>
      </c>
      <c r="G22" s="22" t="s">
        <v>71</v>
      </c>
      <c r="H22">
        <f t="shared" si="0"/>
        <v>4</v>
      </c>
      <c r="I22">
        <f t="shared" si="1"/>
        <v>17</v>
      </c>
    </row>
    <row r="23" spans="1:10" ht="15.75" hidden="1" customHeight="1" x14ac:dyDescent="0.25">
      <c r="A23" s="19">
        <v>44115</v>
      </c>
      <c r="B23" s="20" t="s">
        <v>69</v>
      </c>
      <c r="C23" s="20" t="s">
        <v>65</v>
      </c>
      <c r="D23" s="20">
        <v>287</v>
      </c>
      <c r="E23" s="21">
        <v>7</v>
      </c>
      <c r="F23" s="21">
        <v>2009</v>
      </c>
      <c r="G23" s="22" t="s">
        <v>75</v>
      </c>
      <c r="H23">
        <f t="shared" si="0"/>
        <v>10</v>
      </c>
      <c r="I23">
        <f t="shared" si="1"/>
        <v>11</v>
      </c>
    </row>
    <row r="24" spans="1:10" ht="15.75" customHeight="1" x14ac:dyDescent="0.25">
      <c r="A24" s="19">
        <v>43856</v>
      </c>
      <c r="B24" s="20" t="s">
        <v>72</v>
      </c>
      <c r="C24" s="20" t="s">
        <v>63</v>
      </c>
      <c r="D24" s="20">
        <v>77</v>
      </c>
      <c r="E24" s="21">
        <v>16</v>
      </c>
      <c r="F24" s="21">
        <v>1232</v>
      </c>
      <c r="G24" s="22" t="s">
        <v>73</v>
      </c>
      <c r="H24" s="45">
        <f t="shared" si="0"/>
        <v>1</v>
      </c>
      <c r="I24" s="54">
        <f t="shared" si="1"/>
        <v>26</v>
      </c>
      <c r="J24" s="52">
        <f>IF(Hari&lt;=7,1,IF(AND(Hari&gt;=8,Hari&lt;=14),2,IF(AND(Hari&gt;=15,Hari&lt;=21),3,IF(AND(Hari&gt;=22,Hari&lt;=31),4))))</f>
        <v>4</v>
      </c>
    </row>
    <row r="25" spans="1:10" ht="15.75" customHeight="1" x14ac:dyDescent="0.25">
      <c r="A25" s="19">
        <v>43845</v>
      </c>
      <c r="B25" s="20" t="s">
        <v>72</v>
      </c>
      <c r="C25" s="20" t="s">
        <v>63</v>
      </c>
      <c r="D25" s="20">
        <v>126</v>
      </c>
      <c r="E25" s="21">
        <v>16</v>
      </c>
      <c r="F25" s="21">
        <v>2016</v>
      </c>
      <c r="G25" s="22" t="s">
        <v>75</v>
      </c>
      <c r="H25" s="45">
        <f t="shared" si="0"/>
        <v>1</v>
      </c>
      <c r="I25" s="54">
        <f t="shared" si="1"/>
        <v>15</v>
      </c>
      <c r="J25" s="52">
        <f>IF(Hari&lt;=7,1,IF(AND(Hari&gt;=8,Hari&lt;=14),2,IF(AND(Hari&gt;=15,Hari&lt;=21),3,IF(AND(Hari&gt;=22,Hari&lt;=31),4))))</f>
        <v>3</v>
      </c>
    </row>
    <row r="26" spans="1:10" ht="15.75" hidden="1" customHeight="1" x14ac:dyDescent="0.25">
      <c r="A26" s="19">
        <v>44151</v>
      </c>
      <c r="B26" s="20" t="s">
        <v>67</v>
      </c>
      <c r="C26" s="20" t="s">
        <v>65</v>
      </c>
      <c r="D26" s="20">
        <v>277</v>
      </c>
      <c r="E26" s="21">
        <v>11</v>
      </c>
      <c r="F26" s="21">
        <v>3047</v>
      </c>
      <c r="G26" s="22" t="s">
        <v>76</v>
      </c>
      <c r="H26">
        <f t="shared" si="0"/>
        <v>11</v>
      </c>
      <c r="I26">
        <f t="shared" si="1"/>
        <v>16</v>
      </c>
    </row>
    <row r="27" spans="1:10" ht="15.75" hidden="1" customHeight="1" x14ac:dyDescent="0.25">
      <c r="A27" s="19">
        <v>44140</v>
      </c>
      <c r="B27" s="20" t="s">
        <v>67</v>
      </c>
      <c r="C27" s="20" t="s">
        <v>65</v>
      </c>
      <c r="D27" s="20">
        <v>263</v>
      </c>
      <c r="E27" s="21">
        <v>11</v>
      </c>
      <c r="F27" s="21">
        <v>2893</v>
      </c>
      <c r="G27" s="22" t="s">
        <v>68</v>
      </c>
      <c r="H27">
        <f t="shared" si="0"/>
        <v>11</v>
      </c>
      <c r="I27">
        <f t="shared" si="1"/>
        <v>5</v>
      </c>
    </row>
    <row r="28" spans="1:10" ht="15.75" customHeight="1" x14ac:dyDescent="0.25">
      <c r="A28" s="19">
        <v>43876</v>
      </c>
      <c r="B28" s="20" t="s">
        <v>67</v>
      </c>
      <c r="C28" s="20" t="s">
        <v>63</v>
      </c>
      <c r="D28" s="20">
        <v>81</v>
      </c>
      <c r="E28" s="21">
        <v>11</v>
      </c>
      <c r="F28" s="21">
        <v>891</v>
      </c>
      <c r="G28" s="22" t="s">
        <v>75</v>
      </c>
      <c r="H28" s="45">
        <f>MONTH(A28)</f>
        <v>2</v>
      </c>
      <c r="I28" s="54">
        <f>DAY(A28)</f>
        <v>15</v>
      </c>
      <c r="J28" s="52">
        <f>IF(Hari&lt;=7,1,IF(AND(Hari&gt;=8,Hari&lt;=14),2,IF(AND(Hari&gt;=15,Hari&lt;=21),3,IF(AND(Hari&gt;=22,Hari&lt;=31),4))))</f>
        <v>3</v>
      </c>
    </row>
    <row r="29" spans="1:10" ht="15.75" hidden="1" customHeight="1" x14ac:dyDescent="0.25">
      <c r="A29" s="19">
        <v>44043</v>
      </c>
      <c r="B29" s="20" t="s">
        <v>69</v>
      </c>
      <c r="C29" s="20" t="s">
        <v>65</v>
      </c>
      <c r="D29" s="20">
        <v>224</v>
      </c>
      <c r="E29" s="21">
        <v>7</v>
      </c>
      <c r="F29" s="21">
        <v>1568</v>
      </c>
      <c r="G29" s="22" t="s">
        <v>77</v>
      </c>
      <c r="H29">
        <f t="shared" si="0"/>
        <v>7</v>
      </c>
      <c r="I29">
        <f t="shared" si="1"/>
        <v>31</v>
      </c>
    </row>
    <row r="30" spans="1:10" ht="15.75" hidden="1" customHeight="1" x14ac:dyDescent="0.25">
      <c r="A30" s="19">
        <v>43904</v>
      </c>
      <c r="B30" s="20" t="s">
        <v>62</v>
      </c>
      <c r="C30" s="20" t="s">
        <v>65</v>
      </c>
      <c r="D30" s="6">
        <v>162</v>
      </c>
      <c r="E30" s="23">
        <v>5</v>
      </c>
      <c r="F30" s="21">
        <v>810</v>
      </c>
      <c r="G30" s="22" t="s">
        <v>64</v>
      </c>
      <c r="H30">
        <f t="shared" si="0"/>
        <v>3</v>
      </c>
      <c r="I30">
        <f t="shared" si="1"/>
        <v>14</v>
      </c>
    </row>
    <row r="31" spans="1:10" ht="15.75" hidden="1" customHeight="1" x14ac:dyDescent="0.25">
      <c r="A31" s="19">
        <v>44143</v>
      </c>
      <c r="B31" s="20" t="s">
        <v>72</v>
      </c>
      <c r="C31" s="20" t="s">
        <v>63</v>
      </c>
      <c r="D31" s="20">
        <v>334</v>
      </c>
      <c r="E31" s="21">
        <v>16</v>
      </c>
      <c r="F31" s="21">
        <v>5344</v>
      </c>
      <c r="G31" s="22" t="s">
        <v>68</v>
      </c>
      <c r="H31">
        <f t="shared" si="0"/>
        <v>11</v>
      </c>
      <c r="I31">
        <f t="shared" si="1"/>
        <v>8</v>
      </c>
    </row>
    <row r="32" spans="1:10" ht="15.75" hidden="1" customHeight="1" x14ac:dyDescent="0.25">
      <c r="A32" s="19">
        <v>43896</v>
      </c>
      <c r="B32" s="20" t="s">
        <v>67</v>
      </c>
      <c r="C32" s="20" t="s">
        <v>63</v>
      </c>
      <c r="D32" s="20">
        <v>94</v>
      </c>
      <c r="E32" s="21">
        <v>11</v>
      </c>
      <c r="F32" s="21">
        <v>1034</v>
      </c>
      <c r="G32" s="22" t="s">
        <v>68</v>
      </c>
      <c r="H32">
        <f t="shared" si="0"/>
        <v>3</v>
      </c>
      <c r="I32">
        <f t="shared" si="1"/>
        <v>6</v>
      </c>
    </row>
    <row r="33" spans="1:10" ht="15.75" hidden="1" customHeight="1" x14ac:dyDescent="0.25">
      <c r="A33" s="19">
        <v>43906</v>
      </c>
      <c r="B33" s="20" t="s">
        <v>67</v>
      </c>
      <c r="C33" s="20" t="s">
        <v>65</v>
      </c>
      <c r="D33" s="20">
        <v>96</v>
      </c>
      <c r="E33" s="21">
        <v>11</v>
      </c>
      <c r="F33" s="21">
        <v>1056</v>
      </c>
      <c r="G33" s="22" t="s">
        <v>75</v>
      </c>
      <c r="H33">
        <f t="shared" si="0"/>
        <v>3</v>
      </c>
      <c r="I33">
        <f t="shared" si="1"/>
        <v>16</v>
      </c>
    </row>
    <row r="34" spans="1:10" ht="15.75" hidden="1" customHeight="1" x14ac:dyDescent="0.25">
      <c r="A34" s="19">
        <v>43958</v>
      </c>
      <c r="B34" s="20" t="s">
        <v>62</v>
      </c>
      <c r="C34" s="20" t="s">
        <v>65</v>
      </c>
      <c r="D34" s="6">
        <v>344</v>
      </c>
      <c r="E34" s="23">
        <v>5</v>
      </c>
      <c r="F34" s="21">
        <v>1720</v>
      </c>
      <c r="G34" s="22" t="s">
        <v>68</v>
      </c>
      <c r="H34">
        <f t="shared" si="0"/>
        <v>5</v>
      </c>
      <c r="I34">
        <f t="shared" si="1"/>
        <v>7</v>
      </c>
    </row>
    <row r="35" spans="1:10" ht="15.75" hidden="1" customHeight="1" x14ac:dyDescent="0.25">
      <c r="A35" s="19">
        <v>44168</v>
      </c>
      <c r="B35" s="20" t="s">
        <v>62</v>
      </c>
      <c r="C35" s="20" t="s">
        <v>65</v>
      </c>
      <c r="D35" s="20">
        <v>573</v>
      </c>
      <c r="E35" s="23">
        <v>5</v>
      </c>
      <c r="F35" s="21">
        <v>2865</v>
      </c>
      <c r="G35" s="22" t="s">
        <v>68</v>
      </c>
      <c r="H35">
        <f t="shared" si="0"/>
        <v>12</v>
      </c>
      <c r="I35">
        <f t="shared" si="1"/>
        <v>3</v>
      </c>
    </row>
    <row r="36" spans="1:10" ht="15.75" hidden="1" customHeight="1" x14ac:dyDescent="0.25">
      <c r="A36" s="19">
        <v>43926</v>
      </c>
      <c r="B36" s="20" t="s">
        <v>67</v>
      </c>
      <c r="C36" s="20" t="s">
        <v>63</v>
      </c>
      <c r="D36" s="20">
        <v>92</v>
      </c>
      <c r="E36" s="21">
        <v>11</v>
      </c>
      <c r="F36" s="21">
        <v>1012</v>
      </c>
      <c r="G36" s="22" t="s">
        <v>68</v>
      </c>
      <c r="H36">
        <f t="shared" si="0"/>
        <v>4</v>
      </c>
      <c r="I36">
        <f t="shared" si="1"/>
        <v>5</v>
      </c>
    </row>
    <row r="37" spans="1:10" ht="15.75" hidden="1" customHeight="1" x14ac:dyDescent="0.25">
      <c r="A37" s="19">
        <v>44034</v>
      </c>
      <c r="B37" s="20" t="s">
        <v>67</v>
      </c>
      <c r="C37" s="20" t="s">
        <v>65</v>
      </c>
      <c r="D37" s="20">
        <v>164</v>
      </c>
      <c r="E37" s="21">
        <v>11</v>
      </c>
      <c r="F37" s="21">
        <v>1804</v>
      </c>
      <c r="G37" s="22" t="s">
        <v>64</v>
      </c>
      <c r="H37">
        <f t="shared" si="0"/>
        <v>7</v>
      </c>
      <c r="I37">
        <f t="shared" si="1"/>
        <v>22</v>
      </c>
    </row>
    <row r="38" spans="1:10" ht="15.75" hidden="1" customHeight="1" x14ac:dyDescent="0.25">
      <c r="A38" s="19">
        <v>44082</v>
      </c>
      <c r="B38" s="20" t="s">
        <v>67</v>
      </c>
      <c r="C38" s="20" t="s">
        <v>65</v>
      </c>
      <c r="D38" s="20">
        <v>201</v>
      </c>
      <c r="E38" s="21">
        <v>11</v>
      </c>
      <c r="F38" s="21">
        <v>2211</v>
      </c>
      <c r="G38" s="22" t="s">
        <v>68</v>
      </c>
      <c r="H38">
        <f t="shared" si="0"/>
        <v>9</v>
      </c>
      <c r="I38">
        <f t="shared" si="1"/>
        <v>8</v>
      </c>
    </row>
    <row r="39" spans="1:10" ht="15.75" hidden="1" customHeight="1" x14ac:dyDescent="0.25">
      <c r="A39" s="19">
        <v>43892</v>
      </c>
      <c r="B39" s="20" t="s">
        <v>62</v>
      </c>
      <c r="C39" s="20" t="s">
        <v>63</v>
      </c>
      <c r="D39" s="20">
        <v>90</v>
      </c>
      <c r="E39" s="21">
        <v>5</v>
      </c>
      <c r="F39" s="21">
        <v>450</v>
      </c>
      <c r="G39" s="22" t="s">
        <v>68</v>
      </c>
      <c r="H39">
        <f t="shared" si="0"/>
        <v>3</v>
      </c>
      <c r="I39">
        <f t="shared" si="1"/>
        <v>2</v>
      </c>
    </row>
    <row r="40" spans="1:10" ht="15.75" hidden="1" customHeight="1" x14ac:dyDescent="0.25">
      <c r="A40" s="19">
        <v>44004</v>
      </c>
      <c r="B40" s="20" t="s">
        <v>62</v>
      </c>
      <c r="C40" s="20" t="s">
        <v>65</v>
      </c>
      <c r="D40" s="6">
        <v>325</v>
      </c>
      <c r="E40" s="23">
        <v>5</v>
      </c>
      <c r="F40" s="21">
        <v>1625</v>
      </c>
      <c r="G40" s="22" t="s">
        <v>64</v>
      </c>
      <c r="H40">
        <f t="shared" si="0"/>
        <v>6</v>
      </c>
      <c r="I40">
        <f t="shared" si="1"/>
        <v>22</v>
      </c>
    </row>
    <row r="41" spans="1:10" ht="15.75" hidden="1" customHeight="1" x14ac:dyDescent="0.25">
      <c r="A41" s="19">
        <v>44108</v>
      </c>
      <c r="B41" s="20" t="s">
        <v>67</v>
      </c>
      <c r="C41" s="20" t="s">
        <v>65</v>
      </c>
      <c r="D41" s="20">
        <v>253</v>
      </c>
      <c r="E41" s="21">
        <v>11</v>
      </c>
      <c r="F41" s="21">
        <v>2783</v>
      </c>
      <c r="G41" s="22" t="s">
        <v>68</v>
      </c>
      <c r="H41">
        <f t="shared" si="0"/>
        <v>10</v>
      </c>
      <c r="I41">
        <f t="shared" si="1"/>
        <v>4</v>
      </c>
    </row>
    <row r="42" spans="1:10" ht="15.75" hidden="1" customHeight="1" x14ac:dyDescent="0.25">
      <c r="A42" s="19">
        <v>44155</v>
      </c>
      <c r="B42" s="20" t="s">
        <v>69</v>
      </c>
      <c r="C42" s="20" t="s">
        <v>65</v>
      </c>
      <c r="D42" s="20">
        <v>371</v>
      </c>
      <c r="E42" s="21">
        <v>7</v>
      </c>
      <c r="F42" s="21">
        <v>2597</v>
      </c>
      <c r="G42" s="22" t="s">
        <v>71</v>
      </c>
      <c r="H42">
        <f t="shared" si="0"/>
        <v>11</v>
      </c>
      <c r="I42">
        <f t="shared" si="1"/>
        <v>20</v>
      </c>
    </row>
    <row r="43" spans="1:10" ht="15.75" hidden="1" customHeight="1" x14ac:dyDescent="0.25">
      <c r="A43" s="19">
        <v>44024</v>
      </c>
      <c r="B43" s="20" t="s">
        <v>69</v>
      </c>
      <c r="C43" s="20" t="s">
        <v>65</v>
      </c>
      <c r="D43" s="20">
        <v>207</v>
      </c>
      <c r="E43" s="21">
        <v>7</v>
      </c>
      <c r="F43" s="21">
        <v>1449</v>
      </c>
      <c r="G43" s="22" t="s">
        <v>64</v>
      </c>
      <c r="H43">
        <f t="shared" si="0"/>
        <v>7</v>
      </c>
      <c r="I43">
        <f t="shared" si="1"/>
        <v>12</v>
      </c>
    </row>
    <row r="44" spans="1:10" ht="15.75" hidden="1" customHeight="1" x14ac:dyDescent="0.25">
      <c r="A44" s="19">
        <v>43983</v>
      </c>
      <c r="B44" s="20" t="s">
        <v>62</v>
      </c>
      <c r="C44" s="20" t="s">
        <v>65</v>
      </c>
      <c r="D44" s="6">
        <v>348</v>
      </c>
      <c r="E44" s="23">
        <v>5</v>
      </c>
      <c r="F44" s="21">
        <v>1740</v>
      </c>
      <c r="G44" s="22" t="s">
        <v>68</v>
      </c>
      <c r="H44">
        <f t="shared" si="0"/>
        <v>6</v>
      </c>
      <c r="I44">
        <f t="shared" si="1"/>
        <v>1</v>
      </c>
    </row>
    <row r="45" spans="1:10" ht="15.75" hidden="1" customHeight="1" x14ac:dyDescent="0.25">
      <c r="A45" s="19">
        <v>44192</v>
      </c>
      <c r="B45" s="20" t="s">
        <v>67</v>
      </c>
      <c r="C45" s="20" t="s">
        <v>63</v>
      </c>
      <c r="D45" s="20">
        <v>284</v>
      </c>
      <c r="E45" s="21">
        <v>11</v>
      </c>
      <c r="F45" s="21">
        <v>3124</v>
      </c>
      <c r="G45" s="22" t="s">
        <v>73</v>
      </c>
      <c r="H45">
        <f t="shared" si="0"/>
        <v>12</v>
      </c>
      <c r="I45">
        <f t="shared" si="1"/>
        <v>27</v>
      </c>
    </row>
    <row r="46" spans="1:10" ht="15.75" hidden="1" customHeight="1" x14ac:dyDescent="0.25">
      <c r="A46" s="19">
        <v>44074</v>
      </c>
      <c r="B46" s="20" t="s">
        <v>62</v>
      </c>
      <c r="C46" s="20" t="s">
        <v>65</v>
      </c>
      <c r="D46" s="6">
        <v>356</v>
      </c>
      <c r="E46" s="23">
        <v>5</v>
      </c>
      <c r="F46" s="21">
        <v>1780</v>
      </c>
      <c r="G46" s="22" t="s">
        <v>78</v>
      </c>
      <c r="H46">
        <f t="shared" si="0"/>
        <v>8</v>
      </c>
      <c r="I46">
        <f t="shared" si="1"/>
        <v>31</v>
      </c>
    </row>
    <row r="47" spans="1:10" ht="15.75" hidden="1" customHeight="1" x14ac:dyDescent="0.25">
      <c r="A47" s="19">
        <v>43977</v>
      </c>
      <c r="B47" s="20" t="s">
        <v>62</v>
      </c>
      <c r="C47" s="20" t="s">
        <v>63</v>
      </c>
      <c r="D47" s="20">
        <v>187</v>
      </c>
      <c r="E47" s="21">
        <v>5</v>
      </c>
      <c r="F47" s="21">
        <v>935</v>
      </c>
      <c r="G47" s="22" t="s">
        <v>73</v>
      </c>
      <c r="H47">
        <f t="shared" si="0"/>
        <v>5</v>
      </c>
      <c r="I47">
        <f t="shared" si="1"/>
        <v>26</v>
      </c>
    </row>
    <row r="48" spans="1:10" ht="15.75" customHeight="1" x14ac:dyDescent="0.25">
      <c r="A48" s="19">
        <v>43883</v>
      </c>
      <c r="B48" s="20" t="s">
        <v>69</v>
      </c>
      <c r="C48" s="20" t="s">
        <v>65</v>
      </c>
      <c r="D48" s="20">
        <v>111</v>
      </c>
      <c r="E48" s="21">
        <v>7</v>
      </c>
      <c r="F48" s="21">
        <v>777</v>
      </c>
      <c r="G48" s="22" t="s">
        <v>64</v>
      </c>
      <c r="H48" s="45">
        <f>MONTH(A48)</f>
        <v>2</v>
      </c>
      <c r="I48" s="54">
        <f>DAY(A48)</f>
        <v>22</v>
      </c>
      <c r="J48" s="52">
        <f>IF(Hari&lt;=7,1,IF(AND(Hari&gt;=8,Hari&lt;=14),2,IF(AND(Hari&gt;=15,Hari&lt;=21),3,IF(AND(Hari&gt;=22,Hari&lt;=31),4))))</f>
        <v>4</v>
      </c>
    </row>
    <row r="49" spans="1:10" ht="15.75" hidden="1" customHeight="1" x14ac:dyDescent="0.25">
      <c r="A49" s="19">
        <v>44161</v>
      </c>
      <c r="B49" s="20" t="s">
        <v>62</v>
      </c>
      <c r="C49" s="20" t="s">
        <v>63</v>
      </c>
      <c r="D49" s="20">
        <v>306</v>
      </c>
      <c r="E49" s="21">
        <v>5</v>
      </c>
      <c r="F49" s="21">
        <v>1530</v>
      </c>
      <c r="G49" s="22" t="s">
        <v>73</v>
      </c>
      <c r="H49">
        <f t="shared" si="0"/>
        <v>11</v>
      </c>
      <c r="I49">
        <f t="shared" si="1"/>
        <v>26</v>
      </c>
    </row>
    <row r="50" spans="1:10" ht="15.75" hidden="1" customHeight="1" x14ac:dyDescent="0.25">
      <c r="A50" s="19">
        <v>43957</v>
      </c>
      <c r="B50" s="20" t="s">
        <v>69</v>
      </c>
      <c r="C50" s="20" t="s">
        <v>65</v>
      </c>
      <c r="D50" s="20">
        <v>242</v>
      </c>
      <c r="E50" s="21">
        <v>7</v>
      </c>
      <c r="F50" s="21">
        <v>1694</v>
      </c>
      <c r="G50" s="22" t="s">
        <v>68</v>
      </c>
      <c r="H50">
        <f t="shared" si="0"/>
        <v>5</v>
      </c>
      <c r="I50">
        <f t="shared" si="1"/>
        <v>6</v>
      </c>
    </row>
    <row r="51" spans="1:10" ht="15.75" hidden="1" customHeight="1" x14ac:dyDescent="0.25">
      <c r="A51" s="19">
        <v>43944</v>
      </c>
      <c r="B51" s="20" t="s">
        <v>67</v>
      </c>
      <c r="C51" s="20" t="s">
        <v>63</v>
      </c>
      <c r="D51" s="20">
        <v>111</v>
      </c>
      <c r="E51" s="21">
        <v>11</v>
      </c>
      <c r="F51" s="21">
        <v>1221</v>
      </c>
      <c r="G51" s="22" t="s">
        <v>75</v>
      </c>
      <c r="H51">
        <f t="shared" si="0"/>
        <v>4</v>
      </c>
      <c r="I51">
        <f t="shared" si="1"/>
        <v>23</v>
      </c>
    </row>
    <row r="52" spans="1:10" ht="15.75" hidden="1" customHeight="1" x14ac:dyDescent="0.25">
      <c r="A52" s="19">
        <v>43965</v>
      </c>
      <c r="B52" s="20" t="s">
        <v>62</v>
      </c>
      <c r="C52" s="20" t="s">
        <v>63</v>
      </c>
      <c r="D52" s="20">
        <v>180</v>
      </c>
      <c r="E52" s="21">
        <v>5</v>
      </c>
      <c r="F52" s="21">
        <v>900</v>
      </c>
      <c r="G52" s="22" t="s">
        <v>64</v>
      </c>
      <c r="H52">
        <f t="shared" si="0"/>
        <v>5</v>
      </c>
      <c r="I52">
        <f t="shared" si="1"/>
        <v>14</v>
      </c>
    </row>
    <row r="53" spans="1:10" ht="15.75" hidden="1" customHeight="1" x14ac:dyDescent="0.25">
      <c r="A53" s="19">
        <v>43920</v>
      </c>
      <c r="B53" s="20" t="s">
        <v>67</v>
      </c>
      <c r="C53" s="20" t="s">
        <v>65</v>
      </c>
      <c r="D53" s="20">
        <v>115</v>
      </c>
      <c r="E53" s="21">
        <v>11</v>
      </c>
      <c r="F53" s="21">
        <v>1265</v>
      </c>
      <c r="G53" s="22" t="s">
        <v>73</v>
      </c>
      <c r="H53">
        <f t="shared" si="0"/>
        <v>3</v>
      </c>
      <c r="I53">
        <f t="shared" si="1"/>
        <v>30</v>
      </c>
    </row>
    <row r="54" spans="1:10" ht="15.75" hidden="1" customHeight="1" x14ac:dyDescent="0.25">
      <c r="A54" s="19">
        <v>43903</v>
      </c>
      <c r="B54" s="20" t="s">
        <v>69</v>
      </c>
      <c r="C54" s="20" t="s">
        <v>65</v>
      </c>
      <c r="D54" s="20">
        <v>179</v>
      </c>
      <c r="E54" s="21">
        <v>7</v>
      </c>
      <c r="F54" s="21">
        <v>1253</v>
      </c>
      <c r="G54" s="22" t="s">
        <v>64</v>
      </c>
      <c r="H54">
        <f t="shared" si="0"/>
        <v>3</v>
      </c>
      <c r="I54">
        <f t="shared" si="1"/>
        <v>13</v>
      </c>
    </row>
    <row r="55" spans="1:10" ht="15.75" hidden="1" customHeight="1" x14ac:dyDescent="0.25">
      <c r="A55" s="19">
        <v>44052</v>
      </c>
      <c r="B55" s="20" t="s">
        <v>62</v>
      </c>
      <c r="C55" s="20" t="s">
        <v>65</v>
      </c>
      <c r="D55" s="6">
        <v>330</v>
      </c>
      <c r="E55" s="23">
        <v>5</v>
      </c>
      <c r="F55" s="21">
        <v>1650</v>
      </c>
      <c r="G55" s="22" t="s">
        <v>68</v>
      </c>
      <c r="H55">
        <f t="shared" si="0"/>
        <v>8</v>
      </c>
      <c r="I55">
        <f t="shared" si="1"/>
        <v>9</v>
      </c>
    </row>
    <row r="56" spans="1:10" ht="15.75" hidden="1" customHeight="1" x14ac:dyDescent="0.25">
      <c r="A56" s="19">
        <v>44074</v>
      </c>
      <c r="B56" s="20" t="s">
        <v>72</v>
      </c>
      <c r="C56" s="20" t="s">
        <v>63</v>
      </c>
      <c r="D56" s="20">
        <v>214</v>
      </c>
      <c r="E56" s="21">
        <v>16</v>
      </c>
      <c r="F56" s="21">
        <v>3424</v>
      </c>
      <c r="G56" s="22" t="s">
        <v>78</v>
      </c>
      <c r="H56">
        <f t="shared" si="0"/>
        <v>8</v>
      </c>
      <c r="I56">
        <f t="shared" si="1"/>
        <v>31</v>
      </c>
    </row>
    <row r="57" spans="1:10" ht="15.75" hidden="1" customHeight="1" x14ac:dyDescent="0.25">
      <c r="A57" s="19">
        <v>44188</v>
      </c>
      <c r="B57" s="20" t="s">
        <v>62</v>
      </c>
      <c r="C57" s="20" t="s">
        <v>65</v>
      </c>
      <c r="D57" s="20">
        <v>519</v>
      </c>
      <c r="E57" s="23">
        <v>5</v>
      </c>
      <c r="F57" s="21">
        <v>2595</v>
      </c>
      <c r="G57" s="22" t="s">
        <v>76</v>
      </c>
      <c r="H57">
        <f t="shared" si="0"/>
        <v>12</v>
      </c>
      <c r="I57">
        <f t="shared" si="1"/>
        <v>23</v>
      </c>
    </row>
    <row r="58" spans="1:10" ht="15.75" customHeight="1" x14ac:dyDescent="0.25">
      <c r="A58" s="19">
        <v>43836</v>
      </c>
      <c r="B58" s="20" t="s">
        <v>72</v>
      </c>
      <c r="C58" s="20" t="s">
        <v>63</v>
      </c>
      <c r="D58" s="20">
        <v>67</v>
      </c>
      <c r="E58" s="21">
        <v>16</v>
      </c>
      <c r="F58" s="21">
        <v>1072</v>
      </c>
      <c r="G58" s="22" t="s">
        <v>79</v>
      </c>
      <c r="H58" s="45">
        <f>MONTH(A58)</f>
        <v>1</v>
      </c>
      <c r="I58" s="54">
        <f>DAY(A58)</f>
        <v>6</v>
      </c>
      <c r="J58" s="52">
        <f>IF(Hari&lt;=7,1,IF(AND(Hari&gt;=8,Hari&lt;=14),2,IF(AND(Hari&gt;=15,Hari&lt;=21),3,IF(AND(Hari&gt;=22,Hari&lt;=31),4))))</f>
        <v>1</v>
      </c>
    </row>
    <row r="59" spans="1:10" ht="15.75" hidden="1" customHeight="1" x14ac:dyDescent="0.25">
      <c r="A59" s="19">
        <v>44144</v>
      </c>
      <c r="B59" s="20" t="s">
        <v>67</v>
      </c>
      <c r="C59" s="20" t="s">
        <v>65</v>
      </c>
      <c r="D59" s="20">
        <v>276</v>
      </c>
      <c r="E59" s="21">
        <v>11</v>
      </c>
      <c r="F59" s="21">
        <v>3036</v>
      </c>
      <c r="G59" s="22" t="s">
        <v>68</v>
      </c>
      <c r="H59">
        <f t="shared" si="0"/>
        <v>11</v>
      </c>
      <c r="I59">
        <f t="shared" si="1"/>
        <v>9</v>
      </c>
    </row>
    <row r="60" spans="1:10" ht="15.75" customHeight="1" x14ac:dyDescent="0.25">
      <c r="A60" s="19">
        <v>43834</v>
      </c>
      <c r="B60" s="20" t="s">
        <v>62</v>
      </c>
      <c r="C60" s="20" t="s">
        <v>65</v>
      </c>
      <c r="D60" s="6">
        <v>182</v>
      </c>
      <c r="E60" s="23">
        <v>5</v>
      </c>
      <c r="F60" s="21">
        <v>910</v>
      </c>
      <c r="G60" s="22" t="s">
        <v>79</v>
      </c>
      <c r="H60" s="45">
        <f>MONTH(A60)</f>
        <v>1</v>
      </c>
      <c r="I60" s="54">
        <f>DAY(A60)</f>
        <v>4</v>
      </c>
      <c r="J60" s="52">
        <f>IF(Hari&lt;=7,1,IF(AND(Hari&gt;=8,Hari&lt;=14),2,IF(AND(Hari&gt;=15,Hari&lt;=21),3,IF(AND(Hari&gt;=22,Hari&lt;=31),4))))</f>
        <v>1</v>
      </c>
    </row>
    <row r="61" spans="1:10" ht="15.75" hidden="1" customHeight="1" x14ac:dyDescent="0.25">
      <c r="A61" s="19">
        <v>43962</v>
      </c>
      <c r="B61" s="20" t="s">
        <v>67</v>
      </c>
      <c r="C61" s="20" t="s">
        <v>65</v>
      </c>
      <c r="D61" s="20">
        <v>170</v>
      </c>
      <c r="E61" s="21">
        <v>11</v>
      </c>
      <c r="F61" s="21">
        <v>1870</v>
      </c>
      <c r="G61" s="22" t="s">
        <v>64</v>
      </c>
      <c r="H61">
        <f t="shared" si="0"/>
        <v>5</v>
      </c>
      <c r="I61">
        <f t="shared" si="1"/>
        <v>11</v>
      </c>
    </row>
    <row r="62" spans="1:10" ht="15.75" hidden="1" customHeight="1" x14ac:dyDescent="0.25">
      <c r="A62" s="19">
        <v>44031</v>
      </c>
      <c r="B62" s="20" t="s">
        <v>67</v>
      </c>
      <c r="C62" s="20" t="s">
        <v>65</v>
      </c>
      <c r="D62" s="20">
        <v>174</v>
      </c>
      <c r="E62" s="21">
        <v>11</v>
      </c>
      <c r="F62" s="21">
        <v>1914</v>
      </c>
      <c r="G62" s="22" t="s">
        <v>74</v>
      </c>
      <c r="H62">
        <f t="shared" si="0"/>
        <v>7</v>
      </c>
      <c r="I62">
        <f t="shared" si="1"/>
        <v>19</v>
      </c>
    </row>
    <row r="63" spans="1:10" ht="15.75" hidden="1" customHeight="1" x14ac:dyDescent="0.25">
      <c r="A63" s="19">
        <v>44157</v>
      </c>
      <c r="B63" s="20" t="s">
        <v>72</v>
      </c>
      <c r="C63" s="20" t="s">
        <v>63</v>
      </c>
      <c r="D63" s="20">
        <v>387</v>
      </c>
      <c r="E63" s="21">
        <v>16</v>
      </c>
      <c r="F63" s="21">
        <v>6192</v>
      </c>
      <c r="G63" s="22" t="s">
        <v>64</v>
      </c>
      <c r="H63">
        <f t="shared" si="0"/>
        <v>11</v>
      </c>
      <c r="I63">
        <f t="shared" si="1"/>
        <v>22</v>
      </c>
    </row>
    <row r="64" spans="1:10" ht="15.75" customHeight="1" x14ac:dyDescent="0.25">
      <c r="A64" s="19">
        <v>43883</v>
      </c>
      <c r="B64" s="20" t="s">
        <v>72</v>
      </c>
      <c r="C64" s="20" t="s">
        <v>63</v>
      </c>
      <c r="D64" s="20">
        <v>91</v>
      </c>
      <c r="E64" s="21">
        <v>16</v>
      </c>
      <c r="F64" s="21">
        <v>1456</v>
      </c>
      <c r="G64" s="22" t="s">
        <v>64</v>
      </c>
      <c r="H64" s="45">
        <f>MONTH(A64)</f>
        <v>2</v>
      </c>
      <c r="I64" s="45">
        <f t="shared" si="1"/>
        <v>22</v>
      </c>
      <c r="J64" s="52">
        <f>IF(Hari&lt;=7,1,IF(AND(Hari&gt;=8,Hari&lt;=14),2,IF(AND(Hari&gt;=15,Hari&lt;=21),3,IF(AND(Hari&gt;=22,Hari&lt;=31),4))))</f>
        <v>4</v>
      </c>
    </row>
    <row r="65" spans="1:10" ht="15.75" hidden="1" customHeight="1" x14ac:dyDescent="0.25">
      <c r="A65" s="19">
        <v>44159</v>
      </c>
      <c r="B65" s="20" t="s">
        <v>67</v>
      </c>
      <c r="C65" s="20" t="s">
        <v>63</v>
      </c>
      <c r="D65" s="20">
        <v>282</v>
      </c>
      <c r="E65" s="21">
        <v>11</v>
      </c>
      <c r="F65" s="21">
        <v>3102</v>
      </c>
      <c r="G65" s="22" t="s">
        <v>76</v>
      </c>
      <c r="H65">
        <f t="shared" si="0"/>
        <v>11</v>
      </c>
      <c r="I65">
        <f t="shared" si="1"/>
        <v>24</v>
      </c>
    </row>
    <row r="66" spans="1:10" ht="15.75" customHeight="1" x14ac:dyDescent="0.25">
      <c r="A66" s="19">
        <v>43862</v>
      </c>
      <c r="B66" s="20" t="s">
        <v>69</v>
      </c>
      <c r="C66" s="20" t="s">
        <v>65</v>
      </c>
      <c r="D66" s="20">
        <v>100</v>
      </c>
      <c r="E66" s="21">
        <v>7</v>
      </c>
      <c r="F66" s="21">
        <v>700</v>
      </c>
      <c r="G66" s="22" t="s">
        <v>68</v>
      </c>
      <c r="H66" s="45">
        <f>MONTH(A66)</f>
        <v>2</v>
      </c>
      <c r="I66" s="45">
        <f t="shared" si="1"/>
        <v>1</v>
      </c>
      <c r="J66" s="52">
        <f>IF(Hari&lt;=7,1,IF(AND(Hari&gt;=8,Hari&lt;=14),2,IF(AND(Hari&gt;=15,Hari&lt;=21),3,IF(AND(Hari&gt;=22,Hari&lt;=31),4))))</f>
        <v>1</v>
      </c>
    </row>
    <row r="67" spans="1:10" ht="15.75" hidden="1" customHeight="1" x14ac:dyDescent="0.25">
      <c r="A67" s="19">
        <v>43972</v>
      </c>
      <c r="B67" s="20" t="s">
        <v>72</v>
      </c>
      <c r="C67" s="20" t="s">
        <v>63</v>
      </c>
      <c r="D67" s="20">
        <v>225</v>
      </c>
      <c r="E67" s="21">
        <v>16</v>
      </c>
      <c r="F67" s="21">
        <v>3600</v>
      </c>
      <c r="G67" s="22" t="s">
        <v>71</v>
      </c>
      <c r="H67">
        <f t="shared" ref="H67:H130" si="2">MONTH(A67)</f>
        <v>5</v>
      </c>
      <c r="I67">
        <f t="shared" ref="I67:I130" si="3">DAY(A67)</f>
        <v>21</v>
      </c>
    </row>
    <row r="68" spans="1:10" ht="15.75" hidden="1" customHeight="1" x14ac:dyDescent="0.25">
      <c r="A68" s="19">
        <v>44091</v>
      </c>
      <c r="B68" s="20" t="s">
        <v>72</v>
      </c>
      <c r="C68" s="20" t="s">
        <v>63</v>
      </c>
      <c r="D68" s="20">
        <v>306</v>
      </c>
      <c r="E68" s="21">
        <v>16</v>
      </c>
      <c r="F68" s="21">
        <v>4896</v>
      </c>
      <c r="G68" s="22" t="s">
        <v>64</v>
      </c>
      <c r="H68">
        <f t="shared" si="2"/>
        <v>9</v>
      </c>
      <c r="I68">
        <f t="shared" si="3"/>
        <v>17</v>
      </c>
    </row>
    <row r="69" spans="1:10" ht="15.75" hidden="1" customHeight="1" x14ac:dyDescent="0.25">
      <c r="A69" s="19">
        <v>43950</v>
      </c>
      <c r="B69" s="20" t="s">
        <v>72</v>
      </c>
      <c r="C69" s="20" t="s">
        <v>63</v>
      </c>
      <c r="D69" s="20">
        <v>114</v>
      </c>
      <c r="E69" s="21">
        <v>16</v>
      </c>
      <c r="F69" s="21">
        <v>1824</v>
      </c>
      <c r="G69" s="22" t="s">
        <v>64</v>
      </c>
      <c r="H69">
        <f t="shared" si="2"/>
        <v>4</v>
      </c>
      <c r="I69">
        <f t="shared" si="3"/>
        <v>29</v>
      </c>
    </row>
    <row r="70" spans="1:10" ht="15.75" hidden="1" customHeight="1" x14ac:dyDescent="0.25">
      <c r="A70" s="19">
        <v>44159</v>
      </c>
      <c r="B70" s="20" t="s">
        <v>67</v>
      </c>
      <c r="C70" s="20" t="s">
        <v>65</v>
      </c>
      <c r="D70" s="20">
        <v>261</v>
      </c>
      <c r="E70" s="21">
        <v>11</v>
      </c>
      <c r="F70" s="21">
        <v>2871</v>
      </c>
      <c r="G70" s="22" t="s">
        <v>76</v>
      </c>
      <c r="H70">
        <f t="shared" si="2"/>
        <v>11</v>
      </c>
      <c r="I70">
        <f t="shared" si="3"/>
        <v>24</v>
      </c>
    </row>
    <row r="71" spans="1:10" ht="15.75" hidden="1" customHeight="1" x14ac:dyDescent="0.25">
      <c r="A71" s="19">
        <v>43985</v>
      </c>
      <c r="B71" s="20" t="s">
        <v>72</v>
      </c>
      <c r="C71" s="20" t="s">
        <v>63</v>
      </c>
      <c r="D71" s="20">
        <v>207</v>
      </c>
      <c r="E71" s="21">
        <v>16</v>
      </c>
      <c r="F71" s="21">
        <v>3312</v>
      </c>
      <c r="G71" s="22" t="s">
        <v>68</v>
      </c>
      <c r="H71">
        <f t="shared" si="2"/>
        <v>6</v>
      </c>
      <c r="I71">
        <f t="shared" si="3"/>
        <v>3</v>
      </c>
    </row>
    <row r="72" spans="1:10" ht="15.75" hidden="1" customHeight="1" x14ac:dyDescent="0.25">
      <c r="A72" s="19">
        <v>43945</v>
      </c>
      <c r="B72" s="20" t="s">
        <v>62</v>
      </c>
      <c r="C72" s="20" t="s">
        <v>65</v>
      </c>
      <c r="D72" s="6">
        <v>175</v>
      </c>
      <c r="E72" s="23">
        <v>5</v>
      </c>
      <c r="F72" s="21">
        <v>875</v>
      </c>
      <c r="G72" s="22" t="s">
        <v>64</v>
      </c>
      <c r="H72">
        <f t="shared" si="2"/>
        <v>4</v>
      </c>
      <c r="I72">
        <f t="shared" si="3"/>
        <v>24</v>
      </c>
    </row>
    <row r="73" spans="1:10" ht="15.75" hidden="1" customHeight="1" x14ac:dyDescent="0.25">
      <c r="A73" s="19">
        <v>43891</v>
      </c>
      <c r="B73" s="20" t="s">
        <v>62</v>
      </c>
      <c r="C73" s="20" t="s">
        <v>65</v>
      </c>
      <c r="D73" s="6">
        <v>181</v>
      </c>
      <c r="E73" s="23">
        <v>5</v>
      </c>
      <c r="F73" s="21">
        <v>905</v>
      </c>
      <c r="G73" s="22" t="s">
        <v>68</v>
      </c>
      <c r="H73">
        <f t="shared" si="2"/>
        <v>3</v>
      </c>
      <c r="I73">
        <f t="shared" si="3"/>
        <v>1</v>
      </c>
    </row>
    <row r="74" spans="1:10" ht="15.75" hidden="1" customHeight="1" x14ac:dyDescent="0.25">
      <c r="A74" s="19">
        <v>44131</v>
      </c>
      <c r="B74" s="20" t="s">
        <v>72</v>
      </c>
      <c r="C74" s="20" t="s">
        <v>63</v>
      </c>
      <c r="D74" s="20">
        <v>262</v>
      </c>
      <c r="E74" s="21">
        <v>16</v>
      </c>
      <c r="F74" s="21">
        <v>4192</v>
      </c>
      <c r="G74" s="22" t="s">
        <v>73</v>
      </c>
      <c r="H74">
        <f t="shared" si="2"/>
        <v>10</v>
      </c>
      <c r="I74">
        <f t="shared" si="3"/>
        <v>27</v>
      </c>
    </row>
    <row r="75" spans="1:10" ht="15.75" customHeight="1" x14ac:dyDescent="0.25">
      <c r="A75" s="19">
        <v>43866</v>
      </c>
      <c r="B75" s="20" t="s">
        <v>67</v>
      </c>
      <c r="C75" s="20" t="s">
        <v>63</v>
      </c>
      <c r="D75" s="20">
        <v>83</v>
      </c>
      <c r="E75" s="21">
        <v>11</v>
      </c>
      <c r="F75" s="21">
        <v>913</v>
      </c>
      <c r="G75" s="22" t="s">
        <v>68</v>
      </c>
      <c r="H75" s="45">
        <f>MONTH(A75)</f>
        <v>2</v>
      </c>
      <c r="I75" s="45">
        <f t="shared" si="3"/>
        <v>5</v>
      </c>
      <c r="J75" s="52">
        <f>IF(Hari&lt;=7,1,IF(AND(Hari&gt;=8,Hari&lt;=14),2,IF(AND(Hari&gt;=15,Hari&lt;=21),3,IF(AND(Hari&gt;=22,Hari&lt;=31),4))))</f>
        <v>1</v>
      </c>
    </row>
    <row r="76" spans="1:10" ht="15.75" hidden="1" customHeight="1" x14ac:dyDescent="0.25">
      <c r="A76" s="19">
        <v>44004</v>
      </c>
      <c r="B76" s="20" t="s">
        <v>69</v>
      </c>
      <c r="C76" s="20" t="s">
        <v>65</v>
      </c>
      <c r="D76" s="20">
        <v>236</v>
      </c>
      <c r="E76" s="21">
        <v>7</v>
      </c>
      <c r="F76" s="21">
        <v>1652</v>
      </c>
      <c r="G76" s="22" t="s">
        <v>64</v>
      </c>
      <c r="H76">
        <f t="shared" si="2"/>
        <v>6</v>
      </c>
      <c r="I76">
        <f t="shared" si="3"/>
        <v>22</v>
      </c>
    </row>
    <row r="77" spans="1:10" ht="15.75" hidden="1" customHeight="1" x14ac:dyDescent="0.25">
      <c r="A77" s="19">
        <v>43998</v>
      </c>
      <c r="B77" s="20" t="s">
        <v>69</v>
      </c>
      <c r="C77" s="20" t="s">
        <v>65</v>
      </c>
      <c r="D77" s="20">
        <v>249</v>
      </c>
      <c r="E77" s="21">
        <v>7</v>
      </c>
      <c r="F77" s="21">
        <v>1743</v>
      </c>
      <c r="G77" s="22" t="s">
        <v>64</v>
      </c>
      <c r="H77">
        <f t="shared" si="2"/>
        <v>6</v>
      </c>
      <c r="I77">
        <f t="shared" si="3"/>
        <v>16</v>
      </c>
    </row>
    <row r="78" spans="1:10" ht="15.75" customHeight="1" x14ac:dyDescent="0.25">
      <c r="A78" s="19">
        <v>43881</v>
      </c>
      <c r="B78" s="20" t="s">
        <v>67</v>
      </c>
      <c r="C78" s="20" t="s">
        <v>63</v>
      </c>
      <c r="D78" s="20">
        <v>68</v>
      </c>
      <c r="E78" s="21">
        <v>11</v>
      </c>
      <c r="F78" s="21">
        <v>748</v>
      </c>
      <c r="G78" s="22" t="s">
        <v>71</v>
      </c>
      <c r="H78" s="45">
        <f>MONTH(A78)</f>
        <v>2</v>
      </c>
      <c r="I78" s="45">
        <f t="shared" si="3"/>
        <v>20</v>
      </c>
      <c r="J78" s="52">
        <f>IF(Hari&lt;=7,1,IF(AND(Hari&gt;=8,Hari&lt;=14),2,IF(AND(Hari&gt;=15,Hari&lt;=21),3,IF(AND(Hari&gt;=22,Hari&lt;=31),4))))</f>
        <v>3</v>
      </c>
    </row>
    <row r="79" spans="1:10" ht="15.75" hidden="1" customHeight="1" x14ac:dyDescent="0.25">
      <c r="A79" s="19">
        <v>44183</v>
      </c>
      <c r="B79" s="20" t="s">
        <v>67</v>
      </c>
      <c r="C79" s="20" t="s">
        <v>65</v>
      </c>
      <c r="D79" s="20">
        <v>265</v>
      </c>
      <c r="E79" s="21">
        <v>11</v>
      </c>
      <c r="F79" s="21">
        <v>2915</v>
      </c>
      <c r="G79" s="22" t="s">
        <v>71</v>
      </c>
      <c r="H79">
        <f t="shared" si="2"/>
        <v>12</v>
      </c>
      <c r="I79">
        <f t="shared" si="3"/>
        <v>18</v>
      </c>
    </row>
    <row r="80" spans="1:10" ht="15.75" hidden="1" customHeight="1" x14ac:dyDescent="0.25">
      <c r="A80" s="19">
        <v>44196</v>
      </c>
      <c r="B80" s="20" t="s">
        <v>67</v>
      </c>
      <c r="C80" s="20" t="s">
        <v>63</v>
      </c>
      <c r="D80" s="20">
        <v>241</v>
      </c>
      <c r="E80" s="21">
        <v>11</v>
      </c>
      <c r="F80" s="21">
        <v>2651</v>
      </c>
      <c r="G80" s="22" t="s">
        <v>64</v>
      </c>
      <c r="H80">
        <f t="shared" si="2"/>
        <v>12</v>
      </c>
      <c r="I80">
        <f t="shared" si="3"/>
        <v>31</v>
      </c>
    </row>
    <row r="81" spans="1:10" ht="15.75" hidden="1" customHeight="1" x14ac:dyDescent="0.25">
      <c r="A81" s="19">
        <v>43980</v>
      </c>
      <c r="B81" s="20" t="s">
        <v>67</v>
      </c>
      <c r="C81" s="20" t="s">
        <v>65</v>
      </c>
      <c r="D81" s="20">
        <v>174</v>
      </c>
      <c r="E81" s="21">
        <v>11</v>
      </c>
      <c r="F81" s="21">
        <v>1914</v>
      </c>
      <c r="G81" s="22" t="s">
        <v>70</v>
      </c>
      <c r="H81">
        <f t="shared" si="2"/>
        <v>5</v>
      </c>
      <c r="I81">
        <f t="shared" si="3"/>
        <v>29</v>
      </c>
    </row>
    <row r="82" spans="1:10" ht="15.75" hidden="1" customHeight="1" x14ac:dyDescent="0.25">
      <c r="A82" s="19">
        <v>43930</v>
      </c>
      <c r="B82" s="20" t="s">
        <v>67</v>
      </c>
      <c r="C82" s="20" t="s">
        <v>63</v>
      </c>
      <c r="D82" s="20">
        <v>112</v>
      </c>
      <c r="E82" s="21">
        <v>11</v>
      </c>
      <c r="F82" s="21">
        <v>1232</v>
      </c>
      <c r="G82" s="22" t="s">
        <v>68</v>
      </c>
      <c r="H82">
        <f t="shared" si="2"/>
        <v>4</v>
      </c>
      <c r="I82">
        <f t="shared" si="3"/>
        <v>9</v>
      </c>
    </row>
    <row r="83" spans="1:10" ht="15.75" hidden="1" customHeight="1" x14ac:dyDescent="0.25">
      <c r="A83" s="19">
        <v>44120</v>
      </c>
      <c r="B83" s="20" t="s">
        <v>62</v>
      </c>
      <c r="C83" s="20" t="s">
        <v>65</v>
      </c>
      <c r="D83" s="20">
        <v>384</v>
      </c>
      <c r="E83" s="23">
        <v>5</v>
      </c>
      <c r="F83" s="21">
        <v>1920</v>
      </c>
      <c r="G83" s="22" t="s">
        <v>64</v>
      </c>
      <c r="H83">
        <f t="shared" si="2"/>
        <v>10</v>
      </c>
      <c r="I83">
        <f t="shared" si="3"/>
        <v>16</v>
      </c>
    </row>
    <row r="84" spans="1:10" ht="15.75" hidden="1" customHeight="1" x14ac:dyDescent="0.25">
      <c r="A84" s="19">
        <v>44070</v>
      </c>
      <c r="B84" s="20" t="s">
        <v>62</v>
      </c>
      <c r="C84" s="20" t="s">
        <v>63</v>
      </c>
      <c r="D84" s="20">
        <v>177</v>
      </c>
      <c r="E84" s="21">
        <v>5</v>
      </c>
      <c r="F84" s="21">
        <v>885</v>
      </c>
      <c r="G84" s="22" t="s">
        <v>73</v>
      </c>
      <c r="H84">
        <f t="shared" si="2"/>
        <v>8</v>
      </c>
      <c r="I84">
        <f t="shared" si="3"/>
        <v>27</v>
      </c>
    </row>
    <row r="85" spans="1:10" ht="15.75" hidden="1" customHeight="1" x14ac:dyDescent="0.25">
      <c r="A85" s="19">
        <v>43988</v>
      </c>
      <c r="B85" s="20" t="s">
        <v>72</v>
      </c>
      <c r="C85" s="20" t="s">
        <v>63</v>
      </c>
      <c r="D85" s="20">
        <v>209</v>
      </c>
      <c r="E85" s="21">
        <v>16</v>
      </c>
      <c r="F85" s="21">
        <v>3344</v>
      </c>
      <c r="G85" s="22" t="s">
        <v>66</v>
      </c>
      <c r="H85">
        <f t="shared" si="2"/>
        <v>6</v>
      </c>
      <c r="I85">
        <f t="shared" si="3"/>
        <v>6</v>
      </c>
    </row>
    <row r="86" spans="1:10" ht="15.75" hidden="1" customHeight="1" x14ac:dyDescent="0.25">
      <c r="A86" s="19">
        <v>44044</v>
      </c>
      <c r="B86" s="20" t="s">
        <v>72</v>
      </c>
      <c r="C86" s="20" t="s">
        <v>63</v>
      </c>
      <c r="D86" s="20">
        <v>229</v>
      </c>
      <c r="E86" s="21">
        <v>16</v>
      </c>
      <c r="F86" s="21">
        <v>3664</v>
      </c>
      <c r="G86" s="22" t="s">
        <v>68</v>
      </c>
      <c r="H86">
        <f t="shared" si="2"/>
        <v>8</v>
      </c>
      <c r="I86">
        <f t="shared" si="3"/>
        <v>1</v>
      </c>
    </row>
    <row r="87" spans="1:10" ht="15.75" hidden="1" customHeight="1" x14ac:dyDescent="0.25">
      <c r="A87" s="19">
        <v>44064</v>
      </c>
      <c r="B87" s="20" t="s">
        <v>67</v>
      </c>
      <c r="C87" s="20" t="s">
        <v>65</v>
      </c>
      <c r="D87" s="20">
        <v>163</v>
      </c>
      <c r="E87" s="21">
        <v>11</v>
      </c>
      <c r="F87" s="21">
        <v>1793</v>
      </c>
      <c r="G87" s="22" t="s">
        <v>74</v>
      </c>
      <c r="H87">
        <f t="shared" si="2"/>
        <v>8</v>
      </c>
      <c r="I87">
        <f t="shared" si="3"/>
        <v>21</v>
      </c>
    </row>
    <row r="88" spans="1:10" ht="15.75" hidden="1" customHeight="1" x14ac:dyDescent="0.25">
      <c r="A88" s="19">
        <v>43970</v>
      </c>
      <c r="B88" s="20" t="s">
        <v>62</v>
      </c>
      <c r="C88" s="20" t="s">
        <v>65</v>
      </c>
      <c r="D88" s="6">
        <v>350</v>
      </c>
      <c r="E88" s="23">
        <v>5</v>
      </c>
      <c r="F88" s="21">
        <v>1750</v>
      </c>
      <c r="G88" s="22" t="s">
        <v>71</v>
      </c>
      <c r="H88">
        <f t="shared" si="2"/>
        <v>5</v>
      </c>
      <c r="I88">
        <f t="shared" si="3"/>
        <v>19</v>
      </c>
    </row>
    <row r="89" spans="1:10" ht="15.75" hidden="1" customHeight="1" x14ac:dyDescent="0.25">
      <c r="A89" s="19">
        <v>44094</v>
      </c>
      <c r="B89" s="20" t="s">
        <v>72</v>
      </c>
      <c r="C89" s="20" t="s">
        <v>63</v>
      </c>
      <c r="D89" s="20">
        <v>315</v>
      </c>
      <c r="E89" s="21">
        <v>16</v>
      </c>
      <c r="F89" s="21">
        <v>5040</v>
      </c>
      <c r="G89" s="22" t="s">
        <v>71</v>
      </c>
      <c r="H89">
        <f t="shared" si="2"/>
        <v>9</v>
      </c>
      <c r="I89">
        <f t="shared" si="3"/>
        <v>20</v>
      </c>
    </row>
    <row r="90" spans="1:10" ht="15.75" hidden="1" customHeight="1" x14ac:dyDescent="0.25">
      <c r="A90" s="19">
        <v>43992</v>
      </c>
      <c r="B90" s="20" t="s">
        <v>67</v>
      </c>
      <c r="C90" s="20" t="s">
        <v>65</v>
      </c>
      <c r="D90" s="20">
        <v>156</v>
      </c>
      <c r="E90" s="21">
        <v>11</v>
      </c>
      <c r="F90" s="21">
        <v>1716</v>
      </c>
      <c r="G90" s="22" t="s">
        <v>68</v>
      </c>
      <c r="H90">
        <f t="shared" si="2"/>
        <v>6</v>
      </c>
      <c r="I90">
        <f t="shared" si="3"/>
        <v>10</v>
      </c>
    </row>
    <row r="91" spans="1:10" ht="15.75" hidden="1" customHeight="1" x14ac:dyDescent="0.25">
      <c r="A91" s="19">
        <v>43960</v>
      </c>
      <c r="B91" s="20" t="s">
        <v>67</v>
      </c>
      <c r="C91" s="20" t="s">
        <v>65</v>
      </c>
      <c r="D91" s="20">
        <v>160</v>
      </c>
      <c r="E91" s="21">
        <v>11</v>
      </c>
      <c r="F91" s="21">
        <v>1760</v>
      </c>
      <c r="G91" s="22" t="s">
        <v>68</v>
      </c>
      <c r="H91">
        <f t="shared" si="2"/>
        <v>5</v>
      </c>
      <c r="I91">
        <f t="shared" si="3"/>
        <v>9</v>
      </c>
    </row>
    <row r="92" spans="1:10" ht="15.75" hidden="1" customHeight="1" x14ac:dyDescent="0.25">
      <c r="A92" s="19">
        <v>43956</v>
      </c>
      <c r="B92" s="20" t="s">
        <v>67</v>
      </c>
      <c r="C92" s="20" t="s">
        <v>63</v>
      </c>
      <c r="D92" s="20">
        <v>172</v>
      </c>
      <c r="E92" s="21">
        <v>11</v>
      </c>
      <c r="F92" s="21">
        <v>1892</v>
      </c>
      <c r="G92" s="22" t="s">
        <v>66</v>
      </c>
      <c r="H92">
        <f t="shared" si="2"/>
        <v>5</v>
      </c>
      <c r="I92">
        <f t="shared" si="3"/>
        <v>5</v>
      </c>
    </row>
    <row r="93" spans="1:10" ht="15.75" hidden="1" customHeight="1" x14ac:dyDescent="0.25">
      <c r="A93" s="19">
        <v>44126</v>
      </c>
      <c r="B93" s="20" t="s">
        <v>62</v>
      </c>
      <c r="C93" s="20" t="s">
        <v>63</v>
      </c>
      <c r="D93" s="20">
        <v>258</v>
      </c>
      <c r="E93" s="21">
        <v>5</v>
      </c>
      <c r="F93" s="21">
        <v>1290</v>
      </c>
      <c r="G93" s="22" t="s">
        <v>64</v>
      </c>
      <c r="H93">
        <f t="shared" si="2"/>
        <v>10</v>
      </c>
      <c r="I93">
        <f t="shared" si="3"/>
        <v>22</v>
      </c>
    </row>
    <row r="94" spans="1:10" ht="15.75" customHeight="1" x14ac:dyDescent="0.25">
      <c r="A94" s="19">
        <v>43847</v>
      </c>
      <c r="B94" s="20" t="s">
        <v>67</v>
      </c>
      <c r="C94" s="20" t="s">
        <v>63</v>
      </c>
      <c r="D94" s="20">
        <v>92</v>
      </c>
      <c r="E94" s="21">
        <v>11</v>
      </c>
      <c r="F94" s="21">
        <v>1012</v>
      </c>
      <c r="G94" s="22" t="s">
        <v>75</v>
      </c>
      <c r="H94" s="45">
        <f t="shared" si="2"/>
        <v>1</v>
      </c>
      <c r="I94" s="45">
        <f t="shared" si="3"/>
        <v>17</v>
      </c>
      <c r="J94" s="52">
        <f>IF(Hari&lt;=7,1,IF(AND(Hari&gt;=8,Hari&lt;=14),2,IF(AND(Hari&gt;=15,Hari&lt;=21),3,IF(AND(Hari&gt;=22,Hari&lt;=31),4))))</f>
        <v>3</v>
      </c>
    </row>
    <row r="95" spans="1:10" ht="15.75" customHeight="1" x14ac:dyDescent="0.25">
      <c r="A95" s="19">
        <v>43852</v>
      </c>
      <c r="B95" s="20" t="s">
        <v>62</v>
      </c>
      <c r="C95" s="20" t="s">
        <v>65</v>
      </c>
      <c r="D95" s="6">
        <v>179</v>
      </c>
      <c r="E95" s="23">
        <v>5</v>
      </c>
      <c r="F95" s="21">
        <v>895</v>
      </c>
      <c r="G95" s="22" t="s">
        <v>64</v>
      </c>
      <c r="H95" s="45">
        <f t="shared" si="2"/>
        <v>1</v>
      </c>
      <c r="I95" s="45">
        <f t="shared" si="3"/>
        <v>22</v>
      </c>
      <c r="J95" s="52">
        <f>IF(Hari&lt;=7,1,IF(AND(Hari&gt;=8,Hari&lt;=14),2,IF(AND(Hari&gt;=15,Hari&lt;=21),3,IF(AND(Hari&gt;=22,Hari&lt;=31),4))))</f>
        <v>4</v>
      </c>
    </row>
    <row r="96" spans="1:10" ht="15.75" customHeight="1" x14ac:dyDescent="0.25">
      <c r="A96" s="19">
        <v>43870</v>
      </c>
      <c r="B96" s="20" t="s">
        <v>67</v>
      </c>
      <c r="C96" s="20" t="s">
        <v>65</v>
      </c>
      <c r="D96" s="20">
        <v>99</v>
      </c>
      <c r="E96" s="21">
        <v>11</v>
      </c>
      <c r="F96" s="21">
        <v>1089</v>
      </c>
      <c r="G96" s="22" t="s">
        <v>68</v>
      </c>
      <c r="H96" s="45">
        <f t="shared" si="2"/>
        <v>2</v>
      </c>
      <c r="I96" s="45">
        <f t="shared" si="3"/>
        <v>9</v>
      </c>
      <c r="J96" s="52">
        <f>IF(Hari&lt;=7,1,IF(AND(Hari&gt;=8,Hari&lt;=14),2,IF(AND(Hari&gt;=15,Hari&lt;=21),3,IF(AND(Hari&gt;=22,Hari&lt;=31),4))))</f>
        <v>2</v>
      </c>
    </row>
    <row r="97" spans="1:10" ht="15.75" customHeight="1" x14ac:dyDescent="0.25">
      <c r="A97" s="19">
        <v>43884</v>
      </c>
      <c r="B97" s="20" t="s">
        <v>67</v>
      </c>
      <c r="C97" s="20" t="s">
        <v>63</v>
      </c>
      <c r="D97" s="20">
        <v>92</v>
      </c>
      <c r="E97" s="21">
        <v>11</v>
      </c>
      <c r="F97" s="21">
        <v>1012</v>
      </c>
      <c r="G97" s="22" t="s">
        <v>64</v>
      </c>
      <c r="H97" s="45">
        <f t="shared" si="2"/>
        <v>2</v>
      </c>
      <c r="I97" s="45">
        <f t="shared" si="3"/>
        <v>23</v>
      </c>
      <c r="J97" s="52">
        <f>IF(Hari&lt;=7,1,IF(AND(Hari&gt;=8,Hari&lt;=14),2,IF(AND(Hari&gt;=15,Hari&lt;=21),3,IF(AND(Hari&gt;=22,Hari&lt;=31),4))))</f>
        <v>4</v>
      </c>
    </row>
    <row r="98" spans="1:10" ht="15.75" hidden="1" customHeight="1" x14ac:dyDescent="0.25">
      <c r="A98" s="19">
        <v>44056</v>
      </c>
      <c r="B98" s="20" t="s">
        <v>67</v>
      </c>
      <c r="C98" s="20" t="s">
        <v>63</v>
      </c>
      <c r="D98" s="20">
        <v>194</v>
      </c>
      <c r="E98" s="21">
        <v>11</v>
      </c>
      <c r="F98" s="21">
        <v>2134</v>
      </c>
      <c r="G98" s="22" t="s">
        <v>64</v>
      </c>
      <c r="H98">
        <f t="shared" si="2"/>
        <v>8</v>
      </c>
      <c r="I98">
        <f t="shared" si="3"/>
        <v>13</v>
      </c>
    </row>
    <row r="99" spans="1:10" ht="15.75" hidden="1" customHeight="1" x14ac:dyDescent="0.25">
      <c r="A99" s="19">
        <v>44122</v>
      </c>
      <c r="B99" s="20" t="s">
        <v>72</v>
      </c>
      <c r="C99" s="20" t="s">
        <v>63</v>
      </c>
      <c r="D99" s="20">
        <v>332</v>
      </c>
      <c r="E99" s="21">
        <v>16</v>
      </c>
      <c r="F99" s="21">
        <v>5312</v>
      </c>
      <c r="G99" s="22" t="s">
        <v>71</v>
      </c>
      <c r="H99">
        <f t="shared" si="2"/>
        <v>10</v>
      </c>
      <c r="I99">
        <f t="shared" si="3"/>
        <v>18</v>
      </c>
    </row>
    <row r="100" spans="1:10" ht="15.75" hidden="1" customHeight="1" x14ac:dyDescent="0.25">
      <c r="A100" s="19">
        <v>44173</v>
      </c>
      <c r="B100" s="20" t="s">
        <v>69</v>
      </c>
      <c r="C100" s="20" t="s">
        <v>65</v>
      </c>
      <c r="D100" s="20">
        <v>370</v>
      </c>
      <c r="E100" s="21">
        <v>7</v>
      </c>
      <c r="F100" s="21">
        <v>2590</v>
      </c>
      <c r="G100" s="22" t="s">
        <v>68</v>
      </c>
      <c r="H100">
        <f t="shared" si="2"/>
        <v>12</v>
      </c>
      <c r="I100">
        <f t="shared" si="3"/>
        <v>8</v>
      </c>
    </row>
    <row r="101" spans="1:10" ht="15.75" customHeight="1" x14ac:dyDescent="0.25">
      <c r="A101" s="19">
        <v>43879</v>
      </c>
      <c r="B101" s="20" t="s">
        <v>62</v>
      </c>
      <c r="C101" s="20" t="s">
        <v>63</v>
      </c>
      <c r="D101" s="20">
        <v>86</v>
      </c>
      <c r="E101" s="21">
        <v>5</v>
      </c>
      <c r="F101" s="21">
        <v>430</v>
      </c>
      <c r="G101" s="22" t="s">
        <v>71</v>
      </c>
      <c r="H101" s="45">
        <f>MONTH(A101)</f>
        <v>2</v>
      </c>
      <c r="I101" s="45">
        <f t="shared" si="3"/>
        <v>18</v>
      </c>
      <c r="J101" s="52">
        <f>IF(Hari&lt;=7,1,IF(AND(Hari&gt;=8,Hari&lt;=14),2,IF(AND(Hari&gt;=15,Hari&lt;=21),3,IF(AND(Hari&gt;=22,Hari&lt;=31),4))))</f>
        <v>3</v>
      </c>
    </row>
    <row r="102" spans="1:10" ht="15.75" hidden="1" customHeight="1" x14ac:dyDescent="0.25">
      <c r="A102" s="19">
        <v>43935</v>
      </c>
      <c r="B102" s="20" t="s">
        <v>62</v>
      </c>
      <c r="C102" s="20" t="s">
        <v>63</v>
      </c>
      <c r="D102" s="20">
        <v>99</v>
      </c>
      <c r="E102" s="21">
        <v>5</v>
      </c>
      <c r="F102" s="21">
        <v>495</v>
      </c>
      <c r="G102" s="22" t="s">
        <v>75</v>
      </c>
      <c r="H102">
        <f t="shared" si="2"/>
        <v>4</v>
      </c>
      <c r="I102">
        <f t="shared" si="3"/>
        <v>14</v>
      </c>
    </row>
    <row r="103" spans="1:10" ht="15.75" customHeight="1" x14ac:dyDescent="0.25">
      <c r="A103" s="19">
        <v>43859</v>
      </c>
      <c r="B103" s="20" t="s">
        <v>69</v>
      </c>
      <c r="C103" s="20" t="s">
        <v>65</v>
      </c>
      <c r="D103" s="20">
        <v>121</v>
      </c>
      <c r="E103" s="21">
        <v>7</v>
      </c>
      <c r="F103" s="21">
        <v>847</v>
      </c>
      <c r="G103" s="22" t="s">
        <v>64</v>
      </c>
      <c r="H103" s="45">
        <f>MONTH(A103)</f>
        <v>1</v>
      </c>
      <c r="I103" s="45">
        <f t="shared" si="3"/>
        <v>29</v>
      </c>
      <c r="J103" s="52">
        <f>IF(Hari&lt;=7,1,IF(AND(Hari&gt;=8,Hari&lt;=14),2,IF(AND(Hari&gt;=15,Hari&lt;=21),3,IF(AND(Hari&gt;=22,Hari&lt;=31),4))))</f>
        <v>4</v>
      </c>
    </row>
    <row r="104" spans="1:10" ht="15.75" hidden="1" customHeight="1" x14ac:dyDescent="0.25">
      <c r="A104" s="19">
        <v>44026</v>
      </c>
      <c r="B104" s="20" t="s">
        <v>67</v>
      </c>
      <c r="C104" s="20" t="s">
        <v>65</v>
      </c>
      <c r="D104" s="20">
        <v>153</v>
      </c>
      <c r="E104" s="21">
        <v>11</v>
      </c>
      <c r="F104" s="21">
        <v>1683</v>
      </c>
      <c r="G104" s="22" t="s">
        <v>77</v>
      </c>
      <c r="H104">
        <f t="shared" si="2"/>
        <v>7</v>
      </c>
      <c r="I104">
        <f t="shared" si="3"/>
        <v>14</v>
      </c>
    </row>
    <row r="105" spans="1:10" ht="15.75" customHeight="1" x14ac:dyDescent="0.25">
      <c r="A105" s="19">
        <v>43868</v>
      </c>
      <c r="B105" s="20" t="s">
        <v>72</v>
      </c>
      <c r="C105" s="20" t="s">
        <v>63</v>
      </c>
      <c r="D105" s="20">
        <v>111</v>
      </c>
      <c r="E105" s="21">
        <v>16</v>
      </c>
      <c r="F105" s="21">
        <v>1776</v>
      </c>
      <c r="G105" s="22" t="s">
        <v>68</v>
      </c>
      <c r="H105" s="45">
        <f>MONTH(A105)</f>
        <v>2</v>
      </c>
      <c r="I105" s="45">
        <f t="shared" si="3"/>
        <v>7</v>
      </c>
      <c r="J105" s="52">
        <f>IF(Hari&lt;=7,1,IF(AND(Hari&gt;=8,Hari&lt;=14),2,IF(AND(Hari&gt;=15,Hari&lt;=21),3,IF(AND(Hari&gt;=22,Hari&lt;=31),4))))</f>
        <v>1</v>
      </c>
    </row>
    <row r="106" spans="1:10" ht="15.75" hidden="1" customHeight="1" x14ac:dyDescent="0.25">
      <c r="A106" s="19">
        <v>44059</v>
      </c>
      <c r="B106" s="20" t="s">
        <v>69</v>
      </c>
      <c r="C106" s="20" t="s">
        <v>65</v>
      </c>
      <c r="D106" s="20">
        <v>264</v>
      </c>
      <c r="E106" s="21">
        <v>7</v>
      </c>
      <c r="F106" s="21">
        <v>1848</v>
      </c>
      <c r="G106" s="22" t="s">
        <v>78</v>
      </c>
      <c r="H106">
        <f t="shared" si="2"/>
        <v>8</v>
      </c>
      <c r="I106">
        <f t="shared" si="3"/>
        <v>16</v>
      </c>
    </row>
    <row r="107" spans="1:10" ht="15.75" customHeight="1" x14ac:dyDescent="0.25">
      <c r="A107" s="19">
        <v>43835</v>
      </c>
      <c r="B107" s="20" t="s">
        <v>67</v>
      </c>
      <c r="C107" s="20" t="s">
        <v>63</v>
      </c>
      <c r="D107" s="20">
        <v>70</v>
      </c>
      <c r="E107" s="21">
        <v>11</v>
      </c>
      <c r="F107" s="21">
        <v>770</v>
      </c>
      <c r="G107" s="22" t="s">
        <v>79</v>
      </c>
      <c r="H107" s="45">
        <f>MONTH(A107)</f>
        <v>1</v>
      </c>
      <c r="I107" s="45">
        <f t="shared" si="3"/>
        <v>5</v>
      </c>
      <c r="J107" s="52">
        <f>IF(Hari&lt;=7,1,IF(AND(Hari&gt;=8,Hari&lt;=14),2,IF(AND(Hari&gt;=15,Hari&lt;=21),3,IF(AND(Hari&gt;=22,Hari&lt;=31),4))))</f>
        <v>1</v>
      </c>
    </row>
    <row r="108" spans="1:10" ht="15.75" hidden="1" customHeight="1" x14ac:dyDescent="0.25">
      <c r="A108" s="19">
        <v>44101</v>
      </c>
      <c r="B108" s="20" t="s">
        <v>62</v>
      </c>
      <c r="C108" s="20" t="s">
        <v>63</v>
      </c>
      <c r="D108" s="20">
        <v>281</v>
      </c>
      <c r="E108" s="21">
        <v>5</v>
      </c>
      <c r="F108" s="21">
        <v>1405</v>
      </c>
      <c r="G108" s="22" t="s">
        <v>73</v>
      </c>
      <c r="H108">
        <f t="shared" si="2"/>
        <v>9</v>
      </c>
      <c r="I108">
        <f t="shared" si="3"/>
        <v>27</v>
      </c>
    </row>
    <row r="109" spans="1:10" ht="15.75" hidden="1" customHeight="1" x14ac:dyDescent="0.25">
      <c r="A109" s="19">
        <v>43999</v>
      </c>
      <c r="B109" s="20" t="s">
        <v>62</v>
      </c>
      <c r="C109" s="20" t="s">
        <v>65</v>
      </c>
      <c r="D109" s="6">
        <v>225</v>
      </c>
      <c r="E109" s="23">
        <v>5</v>
      </c>
      <c r="F109" s="21">
        <v>1125</v>
      </c>
      <c r="G109" s="22" t="s">
        <v>64</v>
      </c>
      <c r="H109">
        <f t="shared" si="2"/>
        <v>6</v>
      </c>
      <c r="I109">
        <f t="shared" si="3"/>
        <v>17</v>
      </c>
    </row>
    <row r="110" spans="1:10" ht="15.75" hidden="1" customHeight="1" x14ac:dyDescent="0.25">
      <c r="A110" s="19">
        <v>44157</v>
      </c>
      <c r="B110" s="20" t="s">
        <v>69</v>
      </c>
      <c r="C110" s="20" t="s">
        <v>65</v>
      </c>
      <c r="D110" s="20">
        <v>450</v>
      </c>
      <c r="E110" s="21">
        <v>7</v>
      </c>
      <c r="F110" s="21">
        <v>3150</v>
      </c>
      <c r="G110" s="22" t="s">
        <v>64</v>
      </c>
      <c r="H110">
        <f t="shared" si="2"/>
        <v>11</v>
      </c>
      <c r="I110">
        <f t="shared" si="3"/>
        <v>22</v>
      </c>
    </row>
    <row r="111" spans="1:10" ht="15.75" hidden="1" customHeight="1" x14ac:dyDescent="0.25">
      <c r="A111" s="19">
        <v>43914</v>
      </c>
      <c r="B111" s="20" t="s">
        <v>67</v>
      </c>
      <c r="C111" s="20" t="s">
        <v>63</v>
      </c>
      <c r="D111" s="20">
        <v>118</v>
      </c>
      <c r="E111" s="21">
        <v>11</v>
      </c>
      <c r="F111" s="21">
        <v>1298</v>
      </c>
      <c r="G111" s="22" t="s">
        <v>64</v>
      </c>
      <c r="H111">
        <f t="shared" si="2"/>
        <v>3</v>
      </c>
      <c r="I111">
        <f t="shared" si="3"/>
        <v>24</v>
      </c>
    </row>
    <row r="112" spans="1:10" ht="15.75" hidden="1" customHeight="1" x14ac:dyDescent="0.25">
      <c r="A112" s="19">
        <v>43977</v>
      </c>
      <c r="B112" s="20" t="s">
        <v>62</v>
      </c>
      <c r="C112" s="20" t="s">
        <v>65</v>
      </c>
      <c r="D112" s="6">
        <v>348</v>
      </c>
      <c r="E112" s="23">
        <v>5</v>
      </c>
      <c r="F112" s="21">
        <v>1740</v>
      </c>
      <c r="G112" s="22" t="s">
        <v>73</v>
      </c>
      <c r="H112">
        <f t="shared" si="2"/>
        <v>5</v>
      </c>
      <c r="I112">
        <f t="shared" si="3"/>
        <v>26</v>
      </c>
    </row>
    <row r="113" spans="1:10" ht="15.75" hidden="1" customHeight="1" x14ac:dyDescent="0.25">
      <c r="A113" s="19">
        <v>44133</v>
      </c>
      <c r="B113" s="20" t="s">
        <v>69</v>
      </c>
      <c r="C113" s="20" t="s">
        <v>65</v>
      </c>
      <c r="D113" s="20">
        <v>399</v>
      </c>
      <c r="E113" s="21">
        <v>7</v>
      </c>
      <c r="F113" s="21">
        <v>2793</v>
      </c>
      <c r="G113" s="22" t="s">
        <v>73</v>
      </c>
      <c r="H113">
        <f t="shared" si="2"/>
        <v>10</v>
      </c>
      <c r="I113">
        <f t="shared" si="3"/>
        <v>29</v>
      </c>
    </row>
    <row r="114" spans="1:10" ht="15.75" hidden="1" customHeight="1" x14ac:dyDescent="0.25">
      <c r="A114" s="19">
        <v>43953</v>
      </c>
      <c r="B114" s="20" t="s">
        <v>67</v>
      </c>
      <c r="C114" s="20" t="s">
        <v>63</v>
      </c>
      <c r="D114" s="20">
        <v>172</v>
      </c>
      <c r="E114" s="21">
        <v>11</v>
      </c>
      <c r="F114" s="21">
        <v>1892</v>
      </c>
      <c r="G114" s="22" t="s">
        <v>68</v>
      </c>
      <c r="H114">
        <f t="shared" si="2"/>
        <v>5</v>
      </c>
      <c r="I114">
        <f t="shared" si="3"/>
        <v>2</v>
      </c>
    </row>
    <row r="115" spans="1:10" ht="15.75" hidden="1" customHeight="1" x14ac:dyDescent="0.25">
      <c r="A115" s="19">
        <v>43904</v>
      </c>
      <c r="B115" s="20" t="s">
        <v>62</v>
      </c>
      <c r="C115" s="20" t="s">
        <v>63</v>
      </c>
      <c r="D115" s="20">
        <v>91</v>
      </c>
      <c r="E115" s="21">
        <v>5</v>
      </c>
      <c r="F115" s="21">
        <v>455</v>
      </c>
      <c r="G115" s="22" t="s">
        <v>64</v>
      </c>
      <c r="H115">
        <f t="shared" si="2"/>
        <v>3</v>
      </c>
      <c r="I115">
        <f t="shared" si="3"/>
        <v>14</v>
      </c>
    </row>
    <row r="116" spans="1:10" ht="15.75" customHeight="1" x14ac:dyDescent="0.25">
      <c r="A116" s="19">
        <v>43870</v>
      </c>
      <c r="B116" s="20" t="s">
        <v>72</v>
      </c>
      <c r="C116" s="20" t="s">
        <v>63</v>
      </c>
      <c r="D116" s="20">
        <v>90</v>
      </c>
      <c r="E116" s="21">
        <v>16</v>
      </c>
      <c r="F116" s="21">
        <v>1440</v>
      </c>
      <c r="G116" s="22" t="s">
        <v>68</v>
      </c>
      <c r="H116" s="45">
        <f>MONTH(A116)</f>
        <v>2</v>
      </c>
      <c r="I116" s="45">
        <f t="shared" si="3"/>
        <v>9</v>
      </c>
      <c r="J116" s="52">
        <f>IF(Hari&lt;=7,1,IF(AND(Hari&gt;=8,Hari&lt;=14),2,IF(AND(Hari&gt;=15,Hari&lt;=21),3,IF(AND(Hari&gt;=22,Hari&lt;=31),4))))</f>
        <v>2</v>
      </c>
    </row>
    <row r="117" spans="1:10" ht="15.75" hidden="1" customHeight="1" x14ac:dyDescent="0.25">
      <c r="A117" s="19">
        <v>44178</v>
      </c>
      <c r="B117" s="20" t="s">
        <v>69</v>
      </c>
      <c r="C117" s="20" t="s">
        <v>65</v>
      </c>
      <c r="D117" s="20">
        <v>423</v>
      </c>
      <c r="E117" s="21">
        <v>7</v>
      </c>
      <c r="F117" s="21">
        <v>2961</v>
      </c>
      <c r="G117" s="22" t="s">
        <v>76</v>
      </c>
      <c r="H117">
        <f t="shared" si="2"/>
        <v>12</v>
      </c>
      <c r="I117">
        <f t="shared" si="3"/>
        <v>13</v>
      </c>
    </row>
    <row r="118" spans="1:10" ht="15.75" hidden="1" customHeight="1" x14ac:dyDescent="0.25">
      <c r="A118" s="19">
        <v>44061</v>
      </c>
      <c r="B118" s="20" t="s">
        <v>67</v>
      </c>
      <c r="C118" s="20" t="s">
        <v>65</v>
      </c>
      <c r="D118" s="20">
        <v>176</v>
      </c>
      <c r="E118" s="21">
        <v>11</v>
      </c>
      <c r="F118" s="21">
        <v>1936</v>
      </c>
      <c r="G118" s="22" t="s">
        <v>78</v>
      </c>
      <c r="H118">
        <f t="shared" si="2"/>
        <v>8</v>
      </c>
      <c r="I118">
        <f t="shared" si="3"/>
        <v>18</v>
      </c>
    </row>
    <row r="119" spans="1:10" ht="15.75" hidden="1" customHeight="1" x14ac:dyDescent="0.25">
      <c r="A119" s="19">
        <v>44184</v>
      </c>
      <c r="B119" s="20" t="s">
        <v>67</v>
      </c>
      <c r="C119" s="20" t="s">
        <v>65</v>
      </c>
      <c r="D119" s="20">
        <v>277</v>
      </c>
      <c r="E119" s="21">
        <v>11</v>
      </c>
      <c r="F119" s="21">
        <v>3047</v>
      </c>
      <c r="G119" s="22" t="s">
        <v>71</v>
      </c>
      <c r="H119">
        <f t="shared" si="2"/>
        <v>12</v>
      </c>
      <c r="I119">
        <f t="shared" si="3"/>
        <v>19</v>
      </c>
    </row>
    <row r="120" spans="1:10" ht="15.75" hidden="1" customHeight="1" x14ac:dyDescent="0.25">
      <c r="A120" s="19">
        <v>44141</v>
      </c>
      <c r="B120" s="20" t="s">
        <v>69</v>
      </c>
      <c r="C120" s="20" t="s">
        <v>65</v>
      </c>
      <c r="D120" s="20">
        <v>421</v>
      </c>
      <c r="E120" s="21">
        <v>7</v>
      </c>
      <c r="F120" s="21">
        <v>2947</v>
      </c>
      <c r="G120" s="22" t="s">
        <v>68</v>
      </c>
      <c r="H120">
        <f t="shared" si="2"/>
        <v>11</v>
      </c>
      <c r="I120">
        <f t="shared" si="3"/>
        <v>6</v>
      </c>
    </row>
    <row r="121" spans="1:10" ht="15.75" hidden="1" customHeight="1" x14ac:dyDescent="0.25">
      <c r="A121" s="19">
        <v>43940</v>
      </c>
      <c r="B121" s="20" t="s">
        <v>62</v>
      </c>
      <c r="C121" s="20" t="s">
        <v>63</v>
      </c>
      <c r="D121" s="20">
        <v>121</v>
      </c>
      <c r="E121" s="21">
        <v>5</v>
      </c>
      <c r="F121" s="21">
        <v>605</v>
      </c>
      <c r="G121" s="22" t="s">
        <v>71</v>
      </c>
      <c r="H121">
        <f t="shared" si="2"/>
        <v>4</v>
      </c>
      <c r="I121">
        <f t="shared" si="3"/>
        <v>19</v>
      </c>
    </row>
    <row r="122" spans="1:10" ht="15.75" hidden="1" customHeight="1" x14ac:dyDescent="0.25">
      <c r="A122" s="19">
        <v>44147</v>
      </c>
      <c r="B122" s="20" t="s">
        <v>69</v>
      </c>
      <c r="C122" s="20" t="s">
        <v>65</v>
      </c>
      <c r="D122" s="20">
        <v>422</v>
      </c>
      <c r="E122" s="21">
        <v>7</v>
      </c>
      <c r="F122" s="21">
        <v>2954</v>
      </c>
      <c r="G122" s="22" t="s">
        <v>64</v>
      </c>
      <c r="H122">
        <f t="shared" si="2"/>
        <v>11</v>
      </c>
      <c r="I122">
        <f t="shared" si="3"/>
        <v>12</v>
      </c>
    </row>
    <row r="123" spans="1:10" ht="15.75" hidden="1" customHeight="1" x14ac:dyDescent="0.25">
      <c r="A123" s="19">
        <v>44014</v>
      </c>
      <c r="B123" s="20" t="s">
        <v>62</v>
      </c>
      <c r="C123" s="20" t="s">
        <v>63</v>
      </c>
      <c r="D123" s="20">
        <v>178</v>
      </c>
      <c r="E123" s="21">
        <v>5</v>
      </c>
      <c r="F123" s="21">
        <v>890</v>
      </c>
      <c r="G123" s="22" t="s">
        <v>68</v>
      </c>
      <c r="H123">
        <f t="shared" si="2"/>
        <v>7</v>
      </c>
      <c r="I123">
        <f t="shared" si="3"/>
        <v>2</v>
      </c>
    </row>
    <row r="124" spans="1:10" ht="15.75" hidden="1" customHeight="1" x14ac:dyDescent="0.25">
      <c r="A124" s="19">
        <v>44078</v>
      </c>
      <c r="B124" s="20" t="s">
        <v>69</v>
      </c>
      <c r="C124" s="20" t="s">
        <v>65</v>
      </c>
      <c r="D124" s="20">
        <v>379</v>
      </c>
      <c r="E124" s="21">
        <v>7</v>
      </c>
      <c r="F124" s="21">
        <v>2653</v>
      </c>
      <c r="G124" s="22" t="s">
        <v>68</v>
      </c>
      <c r="H124">
        <f t="shared" si="2"/>
        <v>9</v>
      </c>
      <c r="I124">
        <f t="shared" si="3"/>
        <v>4</v>
      </c>
    </row>
    <row r="125" spans="1:10" ht="15.75" hidden="1" customHeight="1" x14ac:dyDescent="0.25">
      <c r="A125" s="19">
        <v>44105</v>
      </c>
      <c r="B125" s="20" t="s">
        <v>62</v>
      </c>
      <c r="C125" s="20" t="s">
        <v>63</v>
      </c>
      <c r="D125" s="20">
        <v>222</v>
      </c>
      <c r="E125" s="21">
        <v>5</v>
      </c>
      <c r="F125" s="21">
        <v>1110</v>
      </c>
      <c r="G125" s="22" t="s">
        <v>68</v>
      </c>
      <c r="H125">
        <f t="shared" si="2"/>
        <v>10</v>
      </c>
      <c r="I125">
        <f t="shared" si="3"/>
        <v>1</v>
      </c>
    </row>
    <row r="126" spans="1:10" ht="15.75" customHeight="1" x14ac:dyDescent="0.25">
      <c r="A126" s="19">
        <v>43838</v>
      </c>
      <c r="B126" s="20" t="s">
        <v>69</v>
      </c>
      <c r="C126" s="20" t="s">
        <v>65</v>
      </c>
      <c r="D126" s="20">
        <v>131</v>
      </c>
      <c r="E126" s="21">
        <v>7</v>
      </c>
      <c r="F126" s="21">
        <v>917</v>
      </c>
      <c r="G126" s="22" t="s">
        <v>79</v>
      </c>
      <c r="H126" s="45">
        <f t="shared" si="2"/>
        <v>1</v>
      </c>
      <c r="I126" s="45">
        <f t="shared" si="3"/>
        <v>8</v>
      </c>
      <c r="J126" s="52">
        <f>IF(Hari&lt;=7,1,IF(AND(Hari&gt;=8,Hari&lt;=14),2,IF(AND(Hari&gt;=15,Hari&lt;=21),3,IF(AND(Hari&gt;=22,Hari&lt;=31),4))))</f>
        <v>2</v>
      </c>
    </row>
    <row r="127" spans="1:10" ht="15.75" customHeight="1" x14ac:dyDescent="0.25">
      <c r="A127" s="19">
        <v>43842</v>
      </c>
      <c r="B127" s="20" t="s">
        <v>62</v>
      </c>
      <c r="C127" s="20" t="s">
        <v>65</v>
      </c>
      <c r="D127" s="6">
        <v>137</v>
      </c>
      <c r="E127" s="23">
        <v>5</v>
      </c>
      <c r="F127" s="21">
        <v>685</v>
      </c>
      <c r="G127" s="22" t="s">
        <v>64</v>
      </c>
      <c r="H127" s="45">
        <f t="shared" si="2"/>
        <v>1</v>
      </c>
      <c r="I127" s="45">
        <f t="shared" si="3"/>
        <v>12</v>
      </c>
      <c r="J127" s="52">
        <f>IF(Hari&lt;=7,1,IF(AND(Hari&gt;=8,Hari&lt;=14),2,IF(AND(Hari&gt;=15,Hari&lt;=21),3,IF(AND(Hari&gt;=22,Hari&lt;=31),4))))</f>
        <v>2</v>
      </c>
    </row>
    <row r="128" spans="1:10" ht="15.75" hidden="1" customHeight="1" x14ac:dyDescent="0.25">
      <c r="A128" s="19">
        <v>44015</v>
      </c>
      <c r="B128" s="20" t="s">
        <v>62</v>
      </c>
      <c r="C128" s="20" t="s">
        <v>65</v>
      </c>
      <c r="D128" s="6">
        <v>275</v>
      </c>
      <c r="E128" s="23">
        <v>5</v>
      </c>
      <c r="F128" s="21">
        <v>1375</v>
      </c>
      <c r="G128" s="22" t="s">
        <v>68</v>
      </c>
      <c r="H128">
        <f t="shared" si="2"/>
        <v>7</v>
      </c>
      <c r="I128">
        <f t="shared" si="3"/>
        <v>3</v>
      </c>
    </row>
    <row r="129" spans="1:10" ht="15.75" hidden="1" customHeight="1" x14ac:dyDescent="0.25">
      <c r="A129" s="19">
        <v>44079</v>
      </c>
      <c r="B129" s="20" t="s">
        <v>67</v>
      </c>
      <c r="C129" s="20" t="s">
        <v>65</v>
      </c>
      <c r="D129" s="20">
        <v>252</v>
      </c>
      <c r="E129" s="21">
        <v>11</v>
      </c>
      <c r="F129" s="21">
        <v>2772</v>
      </c>
      <c r="G129" s="22" t="s">
        <v>68</v>
      </c>
      <c r="H129">
        <f t="shared" si="2"/>
        <v>9</v>
      </c>
      <c r="I129">
        <f t="shared" si="3"/>
        <v>5</v>
      </c>
    </row>
    <row r="130" spans="1:10" ht="15.75" hidden="1" customHeight="1" x14ac:dyDescent="0.25">
      <c r="A130" s="19">
        <v>44016</v>
      </c>
      <c r="B130" s="20" t="s">
        <v>72</v>
      </c>
      <c r="C130" s="20" t="s">
        <v>63</v>
      </c>
      <c r="D130" s="20">
        <v>179</v>
      </c>
      <c r="E130" s="21">
        <v>16</v>
      </c>
      <c r="F130" s="21">
        <v>2864</v>
      </c>
      <c r="G130" s="22" t="s">
        <v>68</v>
      </c>
      <c r="H130">
        <f t="shared" si="2"/>
        <v>7</v>
      </c>
      <c r="I130">
        <f t="shared" si="3"/>
        <v>4</v>
      </c>
    </row>
    <row r="131" spans="1:10" ht="15.75" customHeight="1" x14ac:dyDescent="0.25">
      <c r="A131" s="19">
        <v>43866</v>
      </c>
      <c r="B131" s="20" t="s">
        <v>72</v>
      </c>
      <c r="C131" s="20" t="s">
        <v>63</v>
      </c>
      <c r="D131" s="20">
        <v>115</v>
      </c>
      <c r="E131" s="21">
        <v>16</v>
      </c>
      <c r="F131" s="21">
        <v>1840</v>
      </c>
      <c r="G131" s="22" t="s">
        <v>68</v>
      </c>
      <c r="H131" s="45">
        <f>MONTH(A131)</f>
        <v>2</v>
      </c>
      <c r="I131" s="45">
        <f t="shared" ref="I131" si="4">DAY(A131)</f>
        <v>5</v>
      </c>
      <c r="J131" s="52">
        <f>IF(Hari&lt;=7,1,IF(AND(Hari&gt;=8,Hari&lt;=14),2,IF(AND(Hari&gt;=15,Hari&lt;=21),3,IF(AND(Hari&gt;=22,Hari&lt;=31),4))))</f>
        <v>1</v>
      </c>
    </row>
    <row r="132" spans="1:10" ht="15.75" hidden="1" customHeight="1" x14ac:dyDescent="0.25">
      <c r="A132" s="19">
        <v>43949</v>
      </c>
      <c r="B132" s="20" t="s">
        <v>69</v>
      </c>
      <c r="C132" s="20" t="s">
        <v>65</v>
      </c>
      <c r="D132" s="20">
        <v>168</v>
      </c>
      <c r="E132" s="21">
        <v>7</v>
      </c>
      <c r="F132" s="21">
        <v>1176</v>
      </c>
      <c r="G132" s="22" t="s">
        <v>73</v>
      </c>
      <c r="H132">
        <f t="shared" ref="H132:H194" si="5">MONTH(A132)</f>
        <v>4</v>
      </c>
      <c r="I132">
        <f t="shared" ref="I132:I194" si="6">DAY(A132)</f>
        <v>28</v>
      </c>
    </row>
    <row r="133" spans="1:10" ht="15.75" hidden="1" customHeight="1" x14ac:dyDescent="0.25">
      <c r="A133" s="19">
        <v>43919</v>
      </c>
      <c r="B133" s="20" t="s">
        <v>72</v>
      </c>
      <c r="C133" s="20" t="s">
        <v>63</v>
      </c>
      <c r="D133" s="20">
        <v>115</v>
      </c>
      <c r="E133" s="21">
        <v>16</v>
      </c>
      <c r="F133" s="21">
        <v>1840</v>
      </c>
      <c r="G133" s="22" t="s">
        <v>73</v>
      </c>
      <c r="H133">
        <f t="shared" si="5"/>
        <v>3</v>
      </c>
      <c r="I133">
        <f t="shared" si="6"/>
        <v>29</v>
      </c>
    </row>
    <row r="134" spans="1:10" ht="15.75" hidden="1" customHeight="1" x14ac:dyDescent="0.25">
      <c r="A134" s="19">
        <v>44048</v>
      </c>
      <c r="B134" s="20" t="s">
        <v>62</v>
      </c>
      <c r="C134" s="20" t="s">
        <v>63</v>
      </c>
      <c r="D134" s="20">
        <v>199</v>
      </c>
      <c r="E134" s="21">
        <v>5</v>
      </c>
      <c r="F134" s="21">
        <v>995</v>
      </c>
      <c r="G134" s="22" t="s">
        <v>68</v>
      </c>
      <c r="H134">
        <f t="shared" si="5"/>
        <v>8</v>
      </c>
      <c r="I134">
        <f t="shared" si="6"/>
        <v>5</v>
      </c>
    </row>
    <row r="135" spans="1:10" ht="15.75" hidden="1" customHeight="1" x14ac:dyDescent="0.25">
      <c r="A135" s="19">
        <v>44109</v>
      </c>
      <c r="B135" s="20" t="s">
        <v>69</v>
      </c>
      <c r="C135" s="20" t="s">
        <v>65</v>
      </c>
      <c r="D135" s="20">
        <v>413</v>
      </c>
      <c r="E135" s="21">
        <v>7</v>
      </c>
      <c r="F135" s="21">
        <v>2891</v>
      </c>
      <c r="G135" s="22" t="s">
        <v>68</v>
      </c>
      <c r="H135">
        <f t="shared" si="5"/>
        <v>10</v>
      </c>
      <c r="I135">
        <f t="shared" si="6"/>
        <v>5</v>
      </c>
    </row>
    <row r="136" spans="1:10" ht="15.75" hidden="1" customHeight="1" x14ac:dyDescent="0.25">
      <c r="A136" s="19">
        <v>44061</v>
      </c>
      <c r="B136" s="20" t="s">
        <v>67</v>
      </c>
      <c r="C136" s="20" t="s">
        <v>63</v>
      </c>
      <c r="D136" s="20">
        <v>163</v>
      </c>
      <c r="E136" s="21">
        <v>11</v>
      </c>
      <c r="F136" s="21">
        <v>1793</v>
      </c>
      <c r="G136" s="22" t="s">
        <v>78</v>
      </c>
      <c r="H136">
        <f t="shared" si="5"/>
        <v>8</v>
      </c>
      <c r="I136">
        <f t="shared" si="6"/>
        <v>18</v>
      </c>
    </row>
    <row r="137" spans="1:10" ht="15.75" customHeight="1" x14ac:dyDescent="0.25">
      <c r="A137" s="19">
        <v>43866</v>
      </c>
      <c r="B137" s="20" t="s">
        <v>69</v>
      </c>
      <c r="C137" s="20" t="s">
        <v>65</v>
      </c>
      <c r="D137" s="20">
        <v>143</v>
      </c>
      <c r="E137" s="21">
        <v>7</v>
      </c>
      <c r="F137" s="21">
        <v>1001</v>
      </c>
      <c r="G137" s="22" t="s">
        <v>68</v>
      </c>
      <c r="H137" s="45">
        <f>MONTH(A137)</f>
        <v>2</v>
      </c>
      <c r="I137" s="45">
        <f t="shared" si="6"/>
        <v>5</v>
      </c>
      <c r="J137" s="52">
        <f>IF(Hari&lt;=7,1,IF(AND(Hari&gt;=8,Hari&lt;=14),2,IF(AND(Hari&gt;=15,Hari&lt;=21),3,IF(AND(Hari&gt;=22,Hari&lt;=31),4))))</f>
        <v>1</v>
      </c>
    </row>
    <row r="138" spans="1:10" ht="15.75" hidden="1" customHeight="1" x14ac:dyDescent="0.25">
      <c r="A138" s="19">
        <v>43918</v>
      </c>
      <c r="B138" s="20" t="s">
        <v>67</v>
      </c>
      <c r="C138" s="20" t="s">
        <v>65</v>
      </c>
      <c r="D138" s="20">
        <v>113</v>
      </c>
      <c r="E138" s="21">
        <v>11</v>
      </c>
      <c r="F138" s="21">
        <v>1243</v>
      </c>
      <c r="G138" s="22" t="s">
        <v>73</v>
      </c>
      <c r="H138">
        <f t="shared" si="5"/>
        <v>3</v>
      </c>
      <c r="I138">
        <f t="shared" si="6"/>
        <v>28</v>
      </c>
    </row>
    <row r="139" spans="1:10" ht="15.75" hidden="1" customHeight="1" x14ac:dyDescent="0.25">
      <c r="A139" s="19">
        <v>44112</v>
      </c>
      <c r="B139" s="20" t="s">
        <v>67</v>
      </c>
      <c r="C139" s="20" t="s">
        <v>63</v>
      </c>
      <c r="D139" s="20">
        <v>241</v>
      </c>
      <c r="E139" s="21">
        <v>11</v>
      </c>
      <c r="F139" s="21">
        <v>2651</v>
      </c>
      <c r="G139" s="22" t="s">
        <v>68</v>
      </c>
      <c r="H139">
        <f t="shared" si="5"/>
        <v>10</v>
      </c>
      <c r="I139">
        <f t="shared" si="6"/>
        <v>8</v>
      </c>
    </row>
    <row r="140" spans="1:10" ht="15.75" hidden="1" customHeight="1" x14ac:dyDescent="0.25">
      <c r="A140" s="19">
        <v>43974</v>
      </c>
      <c r="B140" s="20" t="s">
        <v>67</v>
      </c>
      <c r="C140" s="20" t="s">
        <v>65</v>
      </c>
      <c r="D140" s="20">
        <v>168</v>
      </c>
      <c r="E140" s="21">
        <v>11</v>
      </c>
      <c r="F140" s="21">
        <v>1848</v>
      </c>
      <c r="G140" s="22" t="s">
        <v>64</v>
      </c>
      <c r="H140">
        <f t="shared" si="5"/>
        <v>5</v>
      </c>
      <c r="I140">
        <f t="shared" si="6"/>
        <v>23</v>
      </c>
    </row>
    <row r="141" spans="1:10" ht="15.75" hidden="1" customHeight="1" x14ac:dyDescent="0.25">
      <c r="A141" s="19">
        <v>44104</v>
      </c>
      <c r="B141" s="20" t="s">
        <v>69</v>
      </c>
      <c r="C141" s="20" t="s">
        <v>65</v>
      </c>
      <c r="D141" s="20">
        <v>331</v>
      </c>
      <c r="E141" s="21">
        <v>7</v>
      </c>
      <c r="F141" s="21">
        <v>2317</v>
      </c>
      <c r="G141" s="22" t="s">
        <v>80</v>
      </c>
      <c r="H141">
        <f t="shared" si="5"/>
        <v>9</v>
      </c>
      <c r="I141">
        <f t="shared" si="6"/>
        <v>30</v>
      </c>
    </row>
    <row r="142" spans="1:10" ht="15.75" hidden="1" customHeight="1" x14ac:dyDescent="0.25">
      <c r="A142" s="19">
        <v>44010</v>
      </c>
      <c r="B142" s="20" t="s">
        <v>67</v>
      </c>
      <c r="C142" s="20" t="s">
        <v>65</v>
      </c>
      <c r="D142" s="20">
        <v>116</v>
      </c>
      <c r="E142" s="21">
        <v>11</v>
      </c>
      <c r="F142" s="21">
        <v>1276</v>
      </c>
      <c r="G142" s="22" t="s">
        <v>73</v>
      </c>
      <c r="H142">
        <f t="shared" si="5"/>
        <v>6</v>
      </c>
      <c r="I142">
        <f t="shared" si="6"/>
        <v>28</v>
      </c>
    </row>
    <row r="143" spans="1:10" ht="15.75" hidden="1" customHeight="1" x14ac:dyDescent="0.25">
      <c r="A143" s="19">
        <v>44066</v>
      </c>
      <c r="B143" s="20" t="s">
        <v>62</v>
      </c>
      <c r="C143" s="20" t="s">
        <v>63</v>
      </c>
      <c r="D143" s="20">
        <v>185</v>
      </c>
      <c r="E143" s="21">
        <v>5</v>
      </c>
      <c r="F143" s="21">
        <v>925</v>
      </c>
      <c r="G143" s="22" t="s">
        <v>64</v>
      </c>
      <c r="H143">
        <f t="shared" si="5"/>
        <v>8</v>
      </c>
      <c r="I143">
        <f t="shared" si="6"/>
        <v>23</v>
      </c>
    </row>
    <row r="144" spans="1:10" ht="15.75" customHeight="1" x14ac:dyDescent="0.25">
      <c r="A144" s="19">
        <v>43856</v>
      </c>
      <c r="B144" s="20" t="s">
        <v>62</v>
      </c>
      <c r="C144" s="20" t="s">
        <v>63</v>
      </c>
      <c r="D144" s="20">
        <v>64</v>
      </c>
      <c r="E144" s="21">
        <v>5</v>
      </c>
      <c r="F144" s="21">
        <v>320</v>
      </c>
      <c r="G144" s="22" t="s">
        <v>73</v>
      </c>
      <c r="H144" s="45">
        <f>MONTH(A144)</f>
        <v>1</v>
      </c>
      <c r="I144" s="45">
        <f t="shared" si="6"/>
        <v>26</v>
      </c>
      <c r="J144" s="52">
        <f>IF(Hari&lt;=7,1,IF(AND(Hari&gt;=8,Hari&lt;=14),2,IF(AND(Hari&gt;=15,Hari&lt;=21),3,IF(AND(Hari&gt;=22,Hari&lt;=31),4))))</f>
        <v>4</v>
      </c>
    </row>
    <row r="145" spans="1:10" ht="15.75" hidden="1" customHeight="1" x14ac:dyDescent="0.25">
      <c r="A145" s="19">
        <v>44166</v>
      </c>
      <c r="B145" s="20" t="s">
        <v>62</v>
      </c>
      <c r="C145" s="20" t="s">
        <v>65</v>
      </c>
      <c r="D145" s="20">
        <v>628</v>
      </c>
      <c r="E145" s="23">
        <v>5</v>
      </c>
      <c r="F145" s="21">
        <v>3140</v>
      </c>
      <c r="G145" s="22" t="s">
        <v>68</v>
      </c>
      <c r="H145">
        <f t="shared" si="5"/>
        <v>12</v>
      </c>
      <c r="I145">
        <f t="shared" si="6"/>
        <v>1</v>
      </c>
    </row>
    <row r="146" spans="1:10" ht="15.75" customHeight="1" x14ac:dyDescent="0.25">
      <c r="A146" s="19">
        <v>43853</v>
      </c>
      <c r="B146" s="20" t="s">
        <v>67</v>
      </c>
      <c r="C146" s="20" t="s">
        <v>63</v>
      </c>
      <c r="D146" s="20">
        <v>63</v>
      </c>
      <c r="E146" s="21">
        <v>11</v>
      </c>
      <c r="F146" s="21">
        <v>693</v>
      </c>
      <c r="G146" s="22" t="s">
        <v>64</v>
      </c>
      <c r="H146" s="45">
        <f>MONTH(A146)</f>
        <v>1</v>
      </c>
      <c r="I146" s="45">
        <f t="shared" si="6"/>
        <v>23</v>
      </c>
      <c r="J146" s="52">
        <f>IF(Hari&lt;=7,1,IF(AND(Hari&gt;=8,Hari&lt;=14),2,IF(AND(Hari&gt;=15,Hari&lt;=21),3,IF(AND(Hari&gt;=22,Hari&lt;=31),4))))</f>
        <v>4</v>
      </c>
    </row>
    <row r="147" spans="1:10" ht="15.75" hidden="1" customHeight="1" x14ac:dyDescent="0.25">
      <c r="A147" s="19">
        <v>43909</v>
      </c>
      <c r="B147" s="20" t="s">
        <v>62</v>
      </c>
      <c r="C147" s="20" t="s">
        <v>63</v>
      </c>
      <c r="D147" s="20">
        <v>130</v>
      </c>
      <c r="E147" s="21">
        <v>5</v>
      </c>
      <c r="F147" s="21">
        <v>650</v>
      </c>
      <c r="G147" s="22" t="s">
        <v>71</v>
      </c>
      <c r="H147">
        <f t="shared" si="5"/>
        <v>3</v>
      </c>
      <c r="I147">
        <f t="shared" si="6"/>
        <v>19</v>
      </c>
    </row>
    <row r="148" spans="1:10" ht="15.75" hidden="1" customHeight="1" x14ac:dyDescent="0.25">
      <c r="A148" s="19">
        <v>43891</v>
      </c>
      <c r="B148" s="20" t="s">
        <v>67</v>
      </c>
      <c r="C148" s="20" t="s">
        <v>63</v>
      </c>
      <c r="D148" s="20">
        <v>106</v>
      </c>
      <c r="E148" s="21">
        <v>11</v>
      </c>
      <c r="F148" s="21">
        <v>1166</v>
      </c>
      <c r="G148" s="22" t="s">
        <v>68</v>
      </c>
      <c r="H148">
        <f t="shared" si="5"/>
        <v>3</v>
      </c>
      <c r="I148">
        <f t="shared" si="6"/>
        <v>1</v>
      </c>
    </row>
    <row r="149" spans="1:10" ht="15.75" hidden="1" customHeight="1" x14ac:dyDescent="0.25">
      <c r="A149" s="19">
        <v>43947</v>
      </c>
      <c r="B149" s="20" t="s">
        <v>67</v>
      </c>
      <c r="C149" s="20" t="s">
        <v>65</v>
      </c>
      <c r="D149" s="20">
        <v>105</v>
      </c>
      <c r="E149" s="21">
        <v>11</v>
      </c>
      <c r="F149" s="21">
        <v>1155</v>
      </c>
      <c r="G149" s="22" t="s">
        <v>73</v>
      </c>
      <c r="H149">
        <f t="shared" si="5"/>
        <v>4</v>
      </c>
      <c r="I149">
        <f t="shared" si="6"/>
        <v>26</v>
      </c>
    </row>
    <row r="150" spans="1:10" ht="15.75" customHeight="1" x14ac:dyDescent="0.25">
      <c r="A150" s="19">
        <v>43871</v>
      </c>
      <c r="B150" s="20" t="s">
        <v>67</v>
      </c>
      <c r="C150" s="20" t="s">
        <v>63</v>
      </c>
      <c r="D150" s="20">
        <v>74</v>
      </c>
      <c r="E150" s="21">
        <v>11</v>
      </c>
      <c r="F150" s="21">
        <v>814</v>
      </c>
      <c r="G150" s="22" t="s">
        <v>68</v>
      </c>
      <c r="H150" s="45">
        <f>MONTH(A150)</f>
        <v>2</v>
      </c>
      <c r="I150" s="45">
        <f t="shared" si="6"/>
        <v>10</v>
      </c>
      <c r="J150" s="52">
        <f>IF(Hari&lt;=7,1,IF(AND(Hari&gt;=8,Hari&lt;=14),2,IF(AND(Hari&gt;=15,Hari&lt;=21),3,IF(AND(Hari&gt;=22,Hari&lt;=31),4))))</f>
        <v>2</v>
      </c>
    </row>
    <row r="151" spans="1:10" ht="15.75" hidden="1" customHeight="1" x14ac:dyDescent="0.25">
      <c r="A151" s="19">
        <v>44048</v>
      </c>
      <c r="B151" s="20" t="s">
        <v>72</v>
      </c>
      <c r="C151" s="20" t="s">
        <v>63</v>
      </c>
      <c r="D151" s="20">
        <v>225</v>
      </c>
      <c r="E151" s="21">
        <v>16</v>
      </c>
      <c r="F151" s="21">
        <v>3600</v>
      </c>
      <c r="G151" s="22" t="s">
        <v>68</v>
      </c>
      <c r="H151">
        <f t="shared" si="5"/>
        <v>8</v>
      </c>
      <c r="I151">
        <f t="shared" si="6"/>
        <v>5</v>
      </c>
    </row>
    <row r="152" spans="1:10" ht="15.75" hidden="1" customHeight="1" x14ac:dyDescent="0.25">
      <c r="A152" s="19">
        <v>43960</v>
      </c>
      <c r="B152" s="20" t="s">
        <v>67</v>
      </c>
      <c r="C152" s="20" t="s">
        <v>63</v>
      </c>
      <c r="D152" s="20">
        <v>174</v>
      </c>
      <c r="E152" s="21">
        <v>11</v>
      </c>
      <c r="F152" s="21">
        <v>1914</v>
      </c>
      <c r="G152" s="22" t="s">
        <v>68</v>
      </c>
      <c r="H152">
        <f t="shared" si="5"/>
        <v>5</v>
      </c>
      <c r="I152">
        <f t="shared" si="6"/>
        <v>9</v>
      </c>
    </row>
    <row r="153" spans="1:10" ht="15.75" hidden="1" customHeight="1" x14ac:dyDescent="0.25">
      <c r="A153" s="19">
        <v>44193</v>
      </c>
      <c r="B153" s="20" t="s">
        <v>67</v>
      </c>
      <c r="C153" s="20" t="s">
        <v>65</v>
      </c>
      <c r="D153" s="20">
        <v>312</v>
      </c>
      <c r="E153" s="21">
        <v>11</v>
      </c>
      <c r="F153" s="21">
        <v>3432</v>
      </c>
      <c r="G153" s="22" t="s">
        <v>73</v>
      </c>
      <c r="H153">
        <f t="shared" si="5"/>
        <v>12</v>
      </c>
      <c r="I153">
        <f t="shared" si="6"/>
        <v>28</v>
      </c>
    </row>
    <row r="154" spans="1:10" ht="15.75" hidden="1" customHeight="1" x14ac:dyDescent="0.25">
      <c r="A154" s="19">
        <v>43908</v>
      </c>
      <c r="B154" s="20" t="s">
        <v>62</v>
      </c>
      <c r="C154" s="20" t="s">
        <v>63</v>
      </c>
      <c r="D154" s="20">
        <v>90</v>
      </c>
      <c r="E154" s="21">
        <v>5</v>
      </c>
      <c r="F154" s="21">
        <v>450</v>
      </c>
      <c r="G154" s="22" t="s">
        <v>71</v>
      </c>
      <c r="H154">
        <f t="shared" si="5"/>
        <v>3</v>
      </c>
      <c r="I154">
        <f t="shared" si="6"/>
        <v>18</v>
      </c>
    </row>
    <row r="155" spans="1:10" ht="15.75" hidden="1" customHeight="1" x14ac:dyDescent="0.25">
      <c r="A155" s="19">
        <v>43930</v>
      </c>
      <c r="B155" s="20" t="s">
        <v>67</v>
      </c>
      <c r="C155" s="20" t="s">
        <v>65</v>
      </c>
      <c r="D155" s="20">
        <v>94</v>
      </c>
      <c r="E155" s="21">
        <v>11</v>
      </c>
      <c r="F155" s="21">
        <v>1034</v>
      </c>
      <c r="G155" s="22" t="s">
        <v>68</v>
      </c>
      <c r="H155">
        <f t="shared" si="5"/>
        <v>4</v>
      </c>
      <c r="I155">
        <f t="shared" si="6"/>
        <v>9</v>
      </c>
    </row>
    <row r="156" spans="1:10" ht="15.75" hidden="1" customHeight="1" x14ac:dyDescent="0.25">
      <c r="A156" s="19">
        <v>44174</v>
      </c>
      <c r="B156" s="20" t="s">
        <v>67</v>
      </c>
      <c r="C156" s="20" t="s">
        <v>65</v>
      </c>
      <c r="D156" s="20">
        <v>272</v>
      </c>
      <c r="E156" s="21">
        <v>11</v>
      </c>
      <c r="F156" s="21">
        <v>2992</v>
      </c>
      <c r="G156" s="22" t="s">
        <v>68</v>
      </c>
      <c r="H156">
        <f t="shared" si="5"/>
        <v>12</v>
      </c>
      <c r="I156">
        <f t="shared" si="6"/>
        <v>9</v>
      </c>
    </row>
    <row r="157" spans="1:10" ht="15.75" hidden="1" customHeight="1" x14ac:dyDescent="0.25">
      <c r="A157" s="19">
        <v>44060</v>
      </c>
      <c r="B157" s="20" t="s">
        <v>62</v>
      </c>
      <c r="C157" s="20" t="s">
        <v>63</v>
      </c>
      <c r="D157" s="20">
        <v>198</v>
      </c>
      <c r="E157" s="21">
        <v>5</v>
      </c>
      <c r="F157" s="21">
        <v>990</v>
      </c>
      <c r="G157" s="22" t="s">
        <v>78</v>
      </c>
      <c r="H157">
        <f t="shared" si="5"/>
        <v>8</v>
      </c>
      <c r="I157">
        <f t="shared" si="6"/>
        <v>17</v>
      </c>
    </row>
    <row r="158" spans="1:10" ht="15.75" hidden="1" customHeight="1" x14ac:dyDescent="0.25">
      <c r="A158" s="19">
        <v>43969</v>
      </c>
      <c r="B158" s="20" t="s">
        <v>72</v>
      </c>
      <c r="C158" s="20" t="s">
        <v>63</v>
      </c>
      <c r="D158" s="20">
        <v>220</v>
      </c>
      <c r="E158" s="21">
        <v>16</v>
      </c>
      <c r="F158" s="21">
        <v>3520</v>
      </c>
      <c r="G158" s="22" t="s">
        <v>70</v>
      </c>
      <c r="H158">
        <f t="shared" si="5"/>
        <v>5</v>
      </c>
      <c r="I158">
        <f t="shared" si="6"/>
        <v>18</v>
      </c>
    </row>
    <row r="159" spans="1:10" ht="15.75" customHeight="1" x14ac:dyDescent="0.25">
      <c r="A159" s="19">
        <v>43869</v>
      </c>
      <c r="B159" s="20" t="s">
        <v>67</v>
      </c>
      <c r="C159" s="20" t="s">
        <v>63</v>
      </c>
      <c r="D159" s="20">
        <v>72</v>
      </c>
      <c r="E159" s="21">
        <v>11</v>
      </c>
      <c r="F159" s="21">
        <v>792</v>
      </c>
      <c r="G159" s="22" t="s">
        <v>68</v>
      </c>
      <c r="H159" s="45">
        <f>MONTH(A159)</f>
        <v>2</v>
      </c>
      <c r="I159" s="45">
        <f t="shared" si="6"/>
        <v>8</v>
      </c>
      <c r="J159" s="52">
        <f>IF(Hari&lt;=7,1,IF(AND(Hari&gt;=8,Hari&lt;=14),2,IF(AND(Hari&gt;=15,Hari&lt;=21),3,IF(AND(Hari&gt;=22,Hari&lt;=31),4))))</f>
        <v>2</v>
      </c>
    </row>
    <row r="160" spans="1:10" ht="15.75" hidden="1" customHeight="1" x14ac:dyDescent="0.25">
      <c r="A160" s="19">
        <v>44130</v>
      </c>
      <c r="B160" s="20" t="s">
        <v>69</v>
      </c>
      <c r="C160" s="20" t="s">
        <v>65</v>
      </c>
      <c r="D160" s="20">
        <v>349</v>
      </c>
      <c r="E160" s="21">
        <v>7</v>
      </c>
      <c r="F160" s="21">
        <v>2443</v>
      </c>
      <c r="G160" s="22" t="s">
        <v>73</v>
      </c>
      <c r="H160">
        <f t="shared" si="5"/>
        <v>10</v>
      </c>
      <c r="I160">
        <f t="shared" si="6"/>
        <v>26</v>
      </c>
    </row>
    <row r="161" spans="1:10" ht="15.75" hidden="1" customHeight="1" x14ac:dyDescent="0.25">
      <c r="A161" s="19">
        <v>44095</v>
      </c>
      <c r="B161" s="20" t="s">
        <v>72</v>
      </c>
      <c r="C161" s="20" t="s">
        <v>63</v>
      </c>
      <c r="D161" s="20">
        <v>333</v>
      </c>
      <c r="E161" s="21">
        <v>16</v>
      </c>
      <c r="F161" s="21">
        <v>5328</v>
      </c>
      <c r="G161" s="22" t="s">
        <v>80</v>
      </c>
      <c r="H161">
        <f t="shared" si="5"/>
        <v>9</v>
      </c>
      <c r="I161">
        <f t="shared" si="6"/>
        <v>21</v>
      </c>
    </row>
    <row r="162" spans="1:10" ht="15.75" hidden="1" customHeight="1" x14ac:dyDescent="0.25">
      <c r="A162" s="19">
        <v>44159</v>
      </c>
      <c r="B162" s="20" t="s">
        <v>69</v>
      </c>
      <c r="C162" s="20" t="s">
        <v>65</v>
      </c>
      <c r="D162" s="20">
        <v>404</v>
      </c>
      <c r="E162" s="21">
        <v>7</v>
      </c>
      <c r="F162" s="21">
        <v>2828</v>
      </c>
      <c r="G162" s="22" t="s">
        <v>76</v>
      </c>
      <c r="H162">
        <f t="shared" si="5"/>
        <v>11</v>
      </c>
      <c r="I162">
        <f t="shared" si="6"/>
        <v>24</v>
      </c>
    </row>
    <row r="163" spans="1:10" ht="15.75" hidden="1" customHeight="1" x14ac:dyDescent="0.25">
      <c r="A163" s="19">
        <v>44053</v>
      </c>
      <c r="B163" s="20" t="s">
        <v>62</v>
      </c>
      <c r="C163" s="20" t="s">
        <v>63</v>
      </c>
      <c r="D163" s="20">
        <v>175</v>
      </c>
      <c r="E163" s="21">
        <v>5</v>
      </c>
      <c r="F163" s="21">
        <v>875</v>
      </c>
      <c r="G163" s="22" t="s">
        <v>68</v>
      </c>
      <c r="H163">
        <f t="shared" si="5"/>
        <v>8</v>
      </c>
      <c r="I163">
        <f t="shared" si="6"/>
        <v>10</v>
      </c>
    </row>
    <row r="164" spans="1:10" ht="15.75" customHeight="1" x14ac:dyDescent="0.25">
      <c r="A164" s="19">
        <v>43854</v>
      </c>
      <c r="B164" s="20" t="s">
        <v>67</v>
      </c>
      <c r="C164" s="20" t="s">
        <v>63</v>
      </c>
      <c r="D164" s="20">
        <v>51</v>
      </c>
      <c r="E164" s="21">
        <v>11</v>
      </c>
      <c r="F164" s="21">
        <v>561</v>
      </c>
      <c r="G164" s="22" t="s">
        <v>64</v>
      </c>
      <c r="H164" s="45">
        <f>MONTH(A164)</f>
        <v>1</v>
      </c>
      <c r="I164" s="45">
        <f t="shared" si="6"/>
        <v>24</v>
      </c>
      <c r="J164" s="52">
        <f>IF(Hari&lt;=7,1,IF(AND(Hari&gt;=8,Hari&lt;=14),2,IF(AND(Hari&gt;=15,Hari&lt;=21),3,IF(AND(Hari&gt;=22,Hari&lt;=31),4))))</f>
        <v>4</v>
      </c>
    </row>
    <row r="165" spans="1:10" ht="15.75" hidden="1" customHeight="1" x14ac:dyDescent="0.25">
      <c r="A165" s="19">
        <v>43966</v>
      </c>
      <c r="B165" s="20" t="s">
        <v>72</v>
      </c>
      <c r="C165" s="20" t="s">
        <v>63</v>
      </c>
      <c r="D165" s="20">
        <v>203</v>
      </c>
      <c r="E165" s="21">
        <v>16</v>
      </c>
      <c r="F165" s="21">
        <v>3248</v>
      </c>
      <c r="G165" s="22" t="s">
        <v>70</v>
      </c>
      <c r="H165">
        <f t="shared" si="5"/>
        <v>5</v>
      </c>
      <c r="I165">
        <f t="shared" si="6"/>
        <v>15</v>
      </c>
    </row>
    <row r="166" spans="1:10" ht="15.75" customHeight="1" x14ac:dyDescent="0.25">
      <c r="A166" s="19">
        <v>43851</v>
      </c>
      <c r="B166" s="20" t="s">
        <v>62</v>
      </c>
      <c r="C166" s="20" t="s">
        <v>65</v>
      </c>
      <c r="D166" s="6">
        <v>101</v>
      </c>
      <c r="E166" s="23">
        <v>5</v>
      </c>
      <c r="F166" s="21">
        <v>505</v>
      </c>
      <c r="G166" s="22" t="s">
        <v>71</v>
      </c>
      <c r="H166" s="45">
        <f t="shared" si="5"/>
        <v>1</v>
      </c>
      <c r="I166" s="45">
        <f t="shared" si="6"/>
        <v>21</v>
      </c>
      <c r="J166" s="52">
        <f>IF(Hari&lt;=7,1,IF(AND(Hari&gt;=8,Hari&lt;=14),2,IF(AND(Hari&gt;=15,Hari&lt;=21),3,IF(AND(Hari&gt;=22,Hari&lt;=31),4))))</f>
        <v>3</v>
      </c>
    </row>
    <row r="167" spans="1:10" ht="15.75" customHeight="1" x14ac:dyDescent="0.25">
      <c r="A167" s="19">
        <v>43842</v>
      </c>
      <c r="B167" s="20" t="s">
        <v>69</v>
      </c>
      <c r="C167" s="20" t="s">
        <v>65</v>
      </c>
      <c r="D167" s="20">
        <v>114</v>
      </c>
      <c r="E167" s="21">
        <v>7</v>
      </c>
      <c r="F167" s="21">
        <v>798</v>
      </c>
      <c r="G167" s="22" t="s">
        <v>64</v>
      </c>
      <c r="H167" s="45">
        <f t="shared" si="5"/>
        <v>1</v>
      </c>
      <c r="I167" s="45">
        <f t="shared" si="6"/>
        <v>12</v>
      </c>
      <c r="J167" s="52">
        <f>IF(Hari&lt;=7,1,IF(AND(Hari&gt;=8,Hari&lt;=14),2,IF(AND(Hari&gt;=15,Hari&lt;=21),3,IF(AND(Hari&gt;=22,Hari&lt;=31),4))))</f>
        <v>2</v>
      </c>
    </row>
    <row r="168" spans="1:10" ht="15.75" hidden="1" customHeight="1" x14ac:dyDescent="0.25">
      <c r="A168" s="19">
        <v>44086</v>
      </c>
      <c r="B168" s="20" t="s">
        <v>62</v>
      </c>
      <c r="C168" s="20" t="s">
        <v>65</v>
      </c>
      <c r="D168" s="6">
        <v>453</v>
      </c>
      <c r="E168" s="23">
        <v>5</v>
      </c>
      <c r="F168" s="21">
        <v>2265</v>
      </c>
      <c r="G168" s="22" t="s">
        <v>64</v>
      </c>
      <c r="H168">
        <f t="shared" si="5"/>
        <v>9</v>
      </c>
      <c r="I168">
        <f t="shared" si="6"/>
        <v>12</v>
      </c>
    </row>
    <row r="169" spans="1:10" ht="15.75" hidden="1" customHeight="1" x14ac:dyDescent="0.25">
      <c r="A169" s="19">
        <v>43926</v>
      </c>
      <c r="B169" s="20" t="s">
        <v>62</v>
      </c>
      <c r="C169" s="20" t="s">
        <v>63</v>
      </c>
      <c r="D169" s="20">
        <v>114</v>
      </c>
      <c r="E169" s="21">
        <v>5</v>
      </c>
      <c r="F169" s="21">
        <v>570</v>
      </c>
      <c r="G169" s="22" t="s">
        <v>68</v>
      </c>
      <c r="H169">
        <f t="shared" si="5"/>
        <v>4</v>
      </c>
      <c r="I169">
        <f t="shared" si="6"/>
        <v>5</v>
      </c>
    </row>
    <row r="170" spans="1:10" ht="15.75" hidden="1" customHeight="1" x14ac:dyDescent="0.25">
      <c r="A170" s="19">
        <v>43937</v>
      </c>
      <c r="B170" s="20" t="s">
        <v>72</v>
      </c>
      <c r="C170" s="20" t="s">
        <v>63</v>
      </c>
      <c r="D170" s="20">
        <v>117</v>
      </c>
      <c r="E170" s="21">
        <v>16</v>
      </c>
      <c r="F170" s="21">
        <v>1872</v>
      </c>
      <c r="G170" s="22" t="s">
        <v>64</v>
      </c>
      <c r="H170">
        <f t="shared" si="5"/>
        <v>4</v>
      </c>
      <c r="I170">
        <f t="shared" si="6"/>
        <v>16</v>
      </c>
    </row>
    <row r="171" spans="1:10" ht="15.75" hidden="1" customHeight="1" x14ac:dyDescent="0.25">
      <c r="A171" s="19">
        <v>44187</v>
      </c>
      <c r="B171" s="20" t="s">
        <v>72</v>
      </c>
      <c r="C171" s="20" t="s">
        <v>63</v>
      </c>
      <c r="D171" s="20">
        <v>387</v>
      </c>
      <c r="E171" s="21">
        <v>16</v>
      </c>
      <c r="F171" s="21">
        <v>6192</v>
      </c>
      <c r="G171" s="22" t="s">
        <v>64</v>
      </c>
      <c r="H171">
        <f t="shared" si="5"/>
        <v>12</v>
      </c>
      <c r="I171">
        <f t="shared" si="6"/>
        <v>22</v>
      </c>
    </row>
    <row r="172" spans="1:10" ht="15.75" hidden="1" customHeight="1" x14ac:dyDescent="0.25">
      <c r="A172" s="19">
        <v>43927</v>
      </c>
      <c r="B172" s="20" t="s">
        <v>62</v>
      </c>
      <c r="C172" s="20" t="s">
        <v>63</v>
      </c>
      <c r="D172" s="20">
        <v>119</v>
      </c>
      <c r="E172" s="21">
        <v>5</v>
      </c>
      <c r="F172" s="21">
        <v>595</v>
      </c>
      <c r="G172" s="22" t="s">
        <v>68</v>
      </c>
      <c r="H172">
        <f t="shared" si="5"/>
        <v>4</v>
      </c>
      <c r="I172">
        <f t="shared" si="6"/>
        <v>6</v>
      </c>
    </row>
    <row r="173" spans="1:10" ht="15.75" hidden="1" customHeight="1" x14ac:dyDescent="0.25">
      <c r="A173" s="19">
        <v>43933</v>
      </c>
      <c r="B173" s="20" t="s">
        <v>62</v>
      </c>
      <c r="C173" s="20" t="s">
        <v>65</v>
      </c>
      <c r="D173" s="6">
        <v>186</v>
      </c>
      <c r="E173" s="23">
        <v>5</v>
      </c>
      <c r="F173" s="21">
        <v>930</v>
      </c>
      <c r="G173" s="22" t="s">
        <v>75</v>
      </c>
      <c r="H173">
        <f t="shared" si="5"/>
        <v>4</v>
      </c>
      <c r="I173">
        <f t="shared" si="6"/>
        <v>12</v>
      </c>
    </row>
    <row r="174" spans="1:10" ht="15.75" hidden="1" customHeight="1" x14ac:dyDescent="0.25">
      <c r="A174" s="19">
        <v>44022</v>
      </c>
      <c r="B174" s="20" t="s">
        <v>67</v>
      </c>
      <c r="C174" s="20" t="s">
        <v>65</v>
      </c>
      <c r="D174" s="20">
        <v>171</v>
      </c>
      <c r="E174" s="21">
        <v>11</v>
      </c>
      <c r="F174" s="21">
        <v>1881</v>
      </c>
      <c r="G174" s="22" t="s">
        <v>68</v>
      </c>
      <c r="H174">
        <f t="shared" si="5"/>
        <v>7</v>
      </c>
      <c r="I174">
        <f t="shared" si="6"/>
        <v>10</v>
      </c>
    </row>
    <row r="175" spans="1:10" ht="15.75" hidden="1" customHeight="1" x14ac:dyDescent="0.25">
      <c r="A175" s="19">
        <v>44129</v>
      </c>
      <c r="B175" s="20" t="s">
        <v>62</v>
      </c>
      <c r="C175" s="20" t="s">
        <v>65</v>
      </c>
      <c r="D175" s="20">
        <v>475</v>
      </c>
      <c r="E175" s="23">
        <v>5</v>
      </c>
      <c r="F175" s="21">
        <v>2375</v>
      </c>
      <c r="G175" s="22" t="s">
        <v>73</v>
      </c>
      <c r="H175">
        <f t="shared" si="5"/>
        <v>10</v>
      </c>
      <c r="I175">
        <f t="shared" si="6"/>
        <v>25</v>
      </c>
    </row>
    <row r="176" spans="1:10" ht="15.75" customHeight="1" x14ac:dyDescent="0.25">
      <c r="A176" s="19">
        <v>43888</v>
      </c>
      <c r="B176" s="20" t="s">
        <v>62</v>
      </c>
      <c r="C176" s="20" t="s">
        <v>65</v>
      </c>
      <c r="D176" s="6">
        <v>125</v>
      </c>
      <c r="E176" s="23">
        <v>5</v>
      </c>
      <c r="F176" s="21">
        <v>625</v>
      </c>
      <c r="G176" s="22" t="s">
        <v>73</v>
      </c>
      <c r="H176" s="45">
        <f>MONTH(A176)</f>
        <v>2</v>
      </c>
      <c r="I176" s="45">
        <f t="shared" si="6"/>
        <v>27</v>
      </c>
      <c r="J176" s="52">
        <f>IF(Hari&lt;=7,1,IF(AND(Hari&gt;=8,Hari&lt;=14),2,IF(AND(Hari&gt;=15,Hari&lt;=21),3,IF(AND(Hari&gt;=22,Hari&lt;=31),4))))</f>
        <v>4</v>
      </c>
    </row>
    <row r="177" spans="1:10" ht="15.75" hidden="1" customHeight="1" x14ac:dyDescent="0.25">
      <c r="A177" s="19">
        <v>44125</v>
      </c>
      <c r="B177" s="20" t="s">
        <v>62</v>
      </c>
      <c r="C177" s="20" t="s">
        <v>63</v>
      </c>
      <c r="D177" s="20">
        <v>286</v>
      </c>
      <c r="E177" s="21">
        <v>5</v>
      </c>
      <c r="F177" s="21">
        <v>1430</v>
      </c>
      <c r="G177" s="22" t="s">
        <v>64</v>
      </c>
      <c r="H177">
        <f t="shared" si="5"/>
        <v>10</v>
      </c>
      <c r="I177">
        <f t="shared" si="6"/>
        <v>21</v>
      </c>
    </row>
    <row r="178" spans="1:10" ht="15.75" hidden="1" customHeight="1" x14ac:dyDescent="0.25">
      <c r="A178" s="19">
        <v>44161</v>
      </c>
      <c r="B178" s="20" t="s">
        <v>62</v>
      </c>
      <c r="C178" s="20" t="s">
        <v>65</v>
      </c>
      <c r="D178" s="20">
        <v>456</v>
      </c>
      <c r="E178" s="23">
        <v>5</v>
      </c>
      <c r="F178" s="21">
        <v>2280</v>
      </c>
      <c r="G178" s="22" t="s">
        <v>73</v>
      </c>
      <c r="H178">
        <f t="shared" si="5"/>
        <v>11</v>
      </c>
      <c r="I178">
        <f t="shared" si="6"/>
        <v>26</v>
      </c>
    </row>
    <row r="179" spans="1:10" ht="15.75" hidden="1" customHeight="1" x14ac:dyDescent="0.25">
      <c r="A179" s="19">
        <v>44042</v>
      </c>
      <c r="B179" s="20" t="s">
        <v>67</v>
      </c>
      <c r="C179" s="20" t="s">
        <v>63</v>
      </c>
      <c r="D179" s="20">
        <v>154</v>
      </c>
      <c r="E179" s="21">
        <v>11</v>
      </c>
      <c r="F179" s="21">
        <v>1694</v>
      </c>
      <c r="G179" s="22" t="s">
        <v>77</v>
      </c>
      <c r="H179">
        <f t="shared" si="5"/>
        <v>7</v>
      </c>
      <c r="I179">
        <f t="shared" si="6"/>
        <v>30</v>
      </c>
    </row>
    <row r="180" spans="1:10" ht="15.75" hidden="1" customHeight="1" x14ac:dyDescent="0.25">
      <c r="A180" s="19">
        <v>43973</v>
      </c>
      <c r="B180" s="20" t="s">
        <v>72</v>
      </c>
      <c r="C180" s="20" t="s">
        <v>63</v>
      </c>
      <c r="D180" s="20">
        <v>211</v>
      </c>
      <c r="E180" s="21">
        <v>16</v>
      </c>
      <c r="F180" s="21">
        <v>3376</v>
      </c>
      <c r="G180" s="22" t="s">
        <v>64</v>
      </c>
      <c r="H180">
        <f t="shared" si="5"/>
        <v>5</v>
      </c>
      <c r="I180">
        <f t="shared" si="6"/>
        <v>22</v>
      </c>
    </row>
    <row r="181" spans="1:10" ht="15.75" hidden="1" customHeight="1" x14ac:dyDescent="0.25">
      <c r="A181" s="19">
        <v>43945</v>
      </c>
      <c r="B181" s="20" t="s">
        <v>67</v>
      </c>
      <c r="C181" s="20" t="s">
        <v>65</v>
      </c>
      <c r="D181" s="20">
        <v>94</v>
      </c>
      <c r="E181" s="21">
        <v>11</v>
      </c>
      <c r="F181" s="21">
        <v>1034</v>
      </c>
      <c r="G181" s="22" t="s">
        <v>64</v>
      </c>
      <c r="H181">
        <f t="shared" si="5"/>
        <v>4</v>
      </c>
      <c r="I181">
        <f t="shared" si="6"/>
        <v>24</v>
      </c>
    </row>
    <row r="182" spans="1:10" ht="15.75" hidden="1" customHeight="1" x14ac:dyDescent="0.25">
      <c r="A182" s="19">
        <v>43946</v>
      </c>
      <c r="B182" s="20" t="s">
        <v>72</v>
      </c>
      <c r="C182" s="20" t="s">
        <v>63</v>
      </c>
      <c r="D182" s="20">
        <v>135</v>
      </c>
      <c r="E182" s="21">
        <v>16</v>
      </c>
      <c r="F182" s="21">
        <v>2160</v>
      </c>
      <c r="G182" s="22" t="s">
        <v>64</v>
      </c>
      <c r="H182">
        <f t="shared" si="5"/>
        <v>4</v>
      </c>
      <c r="I182">
        <f t="shared" si="6"/>
        <v>25</v>
      </c>
    </row>
    <row r="183" spans="1:10" ht="15.75" hidden="1" customHeight="1" x14ac:dyDescent="0.25">
      <c r="A183" s="19">
        <v>44119</v>
      </c>
      <c r="B183" s="20" t="s">
        <v>67</v>
      </c>
      <c r="C183" s="20" t="s">
        <v>65</v>
      </c>
      <c r="D183" s="20">
        <v>208</v>
      </c>
      <c r="E183" s="21">
        <v>11</v>
      </c>
      <c r="F183" s="21">
        <v>2288</v>
      </c>
      <c r="G183" s="22" t="s">
        <v>64</v>
      </c>
      <c r="H183">
        <f t="shared" si="5"/>
        <v>10</v>
      </c>
      <c r="I183">
        <f t="shared" si="6"/>
        <v>15</v>
      </c>
    </row>
    <row r="184" spans="1:10" ht="15.75" hidden="1" customHeight="1" x14ac:dyDescent="0.25">
      <c r="A184" s="19">
        <v>44115</v>
      </c>
      <c r="B184" s="20" t="s">
        <v>62</v>
      </c>
      <c r="C184" s="20" t="s">
        <v>65</v>
      </c>
      <c r="D184" s="20">
        <v>550</v>
      </c>
      <c r="E184" s="23">
        <v>5</v>
      </c>
      <c r="F184" s="21">
        <v>2750</v>
      </c>
      <c r="G184" s="22" t="s">
        <v>75</v>
      </c>
      <c r="H184">
        <f t="shared" si="5"/>
        <v>10</v>
      </c>
      <c r="I184">
        <f t="shared" si="6"/>
        <v>11</v>
      </c>
    </row>
    <row r="185" spans="1:10" ht="15.75" hidden="1" customHeight="1" x14ac:dyDescent="0.25">
      <c r="A185" s="19">
        <v>44045</v>
      </c>
      <c r="B185" s="20" t="s">
        <v>72</v>
      </c>
      <c r="C185" s="20" t="s">
        <v>63</v>
      </c>
      <c r="D185" s="20">
        <v>258</v>
      </c>
      <c r="E185" s="21">
        <v>16</v>
      </c>
      <c r="F185" s="21">
        <v>4128</v>
      </c>
      <c r="G185" s="22" t="s">
        <v>68</v>
      </c>
      <c r="H185">
        <f t="shared" si="5"/>
        <v>8</v>
      </c>
      <c r="I185">
        <f t="shared" si="6"/>
        <v>2</v>
      </c>
    </row>
    <row r="186" spans="1:10" ht="15.75" hidden="1" customHeight="1" x14ac:dyDescent="0.25">
      <c r="A186" s="19">
        <v>44133</v>
      </c>
      <c r="B186" s="20" t="s">
        <v>67</v>
      </c>
      <c r="C186" s="20" t="s">
        <v>65</v>
      </c>
      <c r="D186" s="20">
        <v>271</v>
      </c>
      <c r="E186" s="21">
        <v>11</v>
      </c>
      <c r="F186" s="21">
        <v>2981</v>
      </c>
      <c r="G186" s="22" t="s">
        <v>73</v>
      </c>
      <c r="H186">
        <f t="shared" si="5"/>
        <v>10</v>
      </c>
      <c r="I186">
        <f t="shared" si="6"/>
        <v>29</v>
      </c>
    </row>
    <row r="187" spans="1:10" ht="15.75" hidden="1" customHeight="1" x14ac:dyDescent="0.25">
      <c r="A187" s="19">
        <v>43918</v>
      </c>
      <c r="B187" s="20" t="s">
        <v>62</v>
      </c>
      <c r="C187" s="20" t="s">
        <v>65</v>
      </c>
      <c r="D187" s="6">
        <v>249</v>
      </c>
      <c r="E187" s="23">
        <v>5</v>
      </c>
      <c r="F187" s="21">
        <v>1245</v>
      </c>
      <c r="G187" s="22" t="s">
        <v>73</v>
      </c>
      <c r="H187">
        <f t="shared" si="5"/>
        <v>3</v>
      </c>
      <c r="I187">
        <f t="shared" si="6"/>
        <v>28</v>
      </c>
    </row>
    <row r="188" spans="1:10" ht="15.75" hidden="1" customHeight="1" x14ac:dyDescent="0.25">
      <c r="A188" s="19">
        <v>43916</v>
      </c>
      <c r="B188" s="20" t="s">
        <v>62</v>
      </c>
      <c r="C188" s="20" t="s">
        <v>63</v>
      </c>
      <c r="D188" s="20">
        <v>112</v>
      </c>
      <c r="E188" s="21">
        <v>5</v>
      </c>
      <c r="F188" s="21">
        <v>560</v>
      </c>
      <c r="G188" s="22" t="s">
        <v>73</v>
      </c>
      <c r="H188">
        <f t="shared" si="5"/>
        <v>3</v>
      </c>
      <c r="I188">
        <f t="shared" si="6"/>
        <v>26</v>
      </c>
    </row>
    <row r="189" spans="1:10" ht="15.75" customHeight="1" x14ac:dyDescent="0.25">
      <c r="A189" s="19">
        <v>43879</v>
      </c>
      <c r="B189" s="20" t="s">
        <v>67</v>
      </c>
      <c r="C189" s="20" t="s">
        <v>65</v>
      </c>
      <c r="D189" s="20">
        <v>84</v>
      </c>
      <c r="E189" s="21">
        <v>11</v>
      </c>
      <c r="F189" s="21">
        <v>924</v>
      </c>
      <c r="G189" s="22" t="s">
        <v>71</v>
      </c>
      <c r="H189" s="45">
        <f>MONTH(A189)</f>
        <v>2</v>
      </c>
      <c r="I189" s="45">
        <f t="shared" si="6"/>
        <v>18</v>
      </c>
      <c r="J189" s="52">
        <f>IF(Hari&lt;=7,1,IF(AND(Hari&gt;=8,Hari&lt;=14),2,IF(AND(Hari&gt;=15,Hari&lt;=21),3,IF(AND(Hari&gt;=22,Hari&lt;=31),4))))</f>
        <v>3</v>
      </c>
    </row>
    <row r="190" spans="1:10" ht="15.75" hidden="1" customHeight="1" x14ac:dyDescent="0.25">
      <c r="A190" s="19">
        <v>44145</v>
      </c>
      <c r="B190" s="20" t="s">
        <v>62</v>
      </c>
      <c r="C190" s="20" t="s">
        <v>65</v>
      </c>
      <c r="D190" s="20">
        <v>544</v>
      </c>
      <c r="E190" s="23">
        <v>5</v>
      </c>
      <c r="F190" s="21">
        <v>2720</v>
      </c>
      <c r="G190" s="22" t="s">
        <v>68</v>
      </c>
      <c r="H190">
        <f t="shared" si="5"/>
        <v>11</v>
      </c>
      <c r="I190">
        <f t="shared" si="6"/>
        <v>10</v>
      </c>
    </row>
    <row r="191" spans="1:10" ht="15.75" hidden="1" customHeight="1" x14ac:dyDescent="0.25">
      <c r="A191" s="19">
        <v>44059</v>
      </c>
      <c r="B191" s="20" t="s">
        <v>62</v>
      </c>
      <c r="C191" s="20" t="s">
        <v>63</v>
      </c>
      <c r="D191" s="20">
        <v>176</v>
      </c>
      <c r="E191" s="21">
        <v>5</v>
      </c>
      <c r="F191" s="21">
        <v>880</v>
      </c>
      <c r="G191" s="22" t="s">
        <v>78</v>
      </c>
      <c r="H191">
        <f t="shared" si="5"/>
        <v>8</v>
      </c>
      <c r="I191">
        <f t="shared" si="6"/>
        <v>16</v>
      </c>
    </row>
    <row r="192" spans="1:10" ht="15.75" hidden="1" customHeight="1" x14ac:dyDescent="0.25">
      <c r="A192" s="19">
        <v>43954</v>
      </c>
      <c r="B192" s="20" t="s">
        <v>67</v>
      </c>
      <c r="C192" s="20" t="s">
        <v>65</v>
      </c>
      <c r="D192" s="20">
        <v>170</v>
      </c>
      <c r="E192" s="21">
        <v>11</v>
      </c>
      <c r="F192" s="21">
        <v>1870</v>
      </c>
      <c r="G192" s="22" t="s">
        <v>68</v>
      </c>
      <c r="H192">
        <f t="shared" si="5"/>
        <v>5</v>
      </c>
      <c r="I192">
        <f t="shared" si="6"/>
        <v>3</v>
      </c>
    </row>
    <row r="193" spans="1:10" ht="15.75" customHeight="1" x14ac:dyDescent="0.25">
      <c r="A193" s="19">
        <v>43833</v>
      </c>
      <c r="B193" s="20" t="s">
        <v>67</v>
      </c>
      <c r="C193" s="20" t="s">
        <v>63</v>
      </c>
      <c r="D193" s="20">
        <v>100</v>
      </c>
      <c r="E193" s="21">
        <v>11</v>
      </c>
      <c r="F193" s="21">
        <v>1100</v>
      </c>
      <c r="G193" s="22" t="s">
        <v>79</v>
      </c>
      <c r="H193" s="45">
        <f>MONTH(A193)</f>
        <v>1</v>
      </c>
      <c r="I193" s="45">
        <f t="shared" si="6"/>
        <v>3</v>
      </c>
      <c r="J193" s="52">
        <f>IF(Hari&lt;=7,1,IF(AND(Hari&gt;=8,Hari&lt;=14),2,IF(AND(Hari&gt;=15,Hari&lt;=21),3,IF(AND(Hari&gt;=22,Hari&lt;=31),4))))</f>
        <v>1</v>
      </c>
    </row>
    <row r="194" spans="1:10" ht="15.75" hidden="1" customHeight="1" x14ac:dyDescent="0.25">
      <c r="A194" s="19">
        <v>44051</v>
      </c>
      <c r="B194" s="20" t="s">
        <v>62</v>
      </c>
      <c r="C194" s="20" t="s">
        <v>65</v>
      </c>
      <c r="D194" s="6">
        <v>384</v>
      </c>
      <c r="E194" s="23">
        <v>5</v>
      </c>
      <c r="F194" s="21">
        <v>1920</v>
      </c>
      <c r="G194" s="22" t="s">
        <v>66</v>
      </c>
      <c r="H194">
        <f t="shared" si="5"/>
        <v>8</v>
      </c>
      <c r="I194">
        <f t="shared" si="6"/>
        <v>8</v>
      </c>
    </row>
    <row r="195" spans="1:10" ht="15.75" hidden="1" customHeight="1" x14ac:dyDescent="0.25">
      <c r="A195" s="19">
        <v>44112</v>
      </c>
      <c r="B195" s="20" t="s">
        <v>62</v>
      </c>
      <c r="C195" s="20" t="s">
        <v>63</v>
      </c>
      <c r="D195" s="20">
        <v>253</v>
      </c>
      <c r="E195" s="21">
        <v>5</v>
      </c>
      <c r="F195" s="21">
        <v>1265</v>
      </c>
      <c r="G195" s="22" t="s">
        <v>68</v>
      </c>
      <c r="H195">
        <f t="shared" ref="H195:H258" si="7">MONTH(A195)</f>
        <v>10</v>
      </c>
      <c r="I195">
        <f t="shared" ref="I195:I258" si="8">DAY(A195)</f>
        <v>8</v>
      </c>
    </row>
    <row r="196" spans="1:10" ht="15.75" hidden="1" customHeight="1" x14ac:dyDescent="0.25">
      <c r="A196" s="19">
        <v>44187</v>
      </c>
      <c r="B196" s="20" t="s">
        <v>67</v>
      </c>
      <c r="C196" s="20" t="s">
        <v>65</v>
      </c>
      <c r="D196" s="20">
        <v>307</v>
      </c>
      <c r="E196" s="21">
        <v>11</v>
      </c>
      <c r="F196" s="21">
        <v>3377</v>
      </c>
      <c r="G196" s="22" t="s">
        <v>64</v>
      </c>
      <c r="H196">
        <f t="shared" si="7"/>
        <v>12</v>
      </c>
      <c r="I196">
        <f t="shared" si="8"/>
        <v>22</v>
      </c>
    </row>
    <row r="197" spans="1:10" ht="15.75" hidden="1" customHeight="1" x14ac:dyDescent="0.25">
      <c r="A197" s="19">
        <v>44076</v>
      </c>
      <c r="B197" s="20" t="s">
        <v>67</v>
      </c>
      <c r="C197" s="20" t="s">
        <v>63</v>
      </c>
      <c r="D197" s="20">
        <v>216</v>
      </c>
      <c r="E197" s="21">
        <v>11</v>
      </c>
      <c r="F197" s="21">
        <v>2376</v>
      </c>
      <c r="G197" s="22" t="s">
        <v>68</v>
      </c>
      <c r="H197">
        <f t="shared" si="7"/>
        <v>9</v>
      </c>
      <c r="I197">
        <f t="shared" si="8"/>
        <v>2</v>
      </c>
    </row>
    <row r="198" spans="1:10" ht="15.75" hidden="1" customHeight="1" x14ac:dyDescent="0.25">
      <c r="A198" s="19">
        <v>44091</v>
      </c>
      <c r="B198" s="20" t="s">
        <v>67</v>
      </c>
      <c r="C198" s="20" t="s">
        <v>65</v>
      </c>
      <c r="D198" s="20">
        <v>249</v>
      </c>
      <c r="E198" s="21">
        <v>11</v>
      </c>
      <c r="F198" s="21">
        <v>2739</v>
      </c>
      <c r="G198" s="22" t="s">
        <v>64</v>
      </c>
      <c r="H198">
        <f t="shared" si="7"/>
        <v>9</v>
      </c>
      <c r="I198">
        <f t="shared" si="8"/>
        <v>17</v>
      </c>
    </row>
    <row r="199" spans="1:10" ht="15.75" hidden="1" customHeight="1" x14ac:dyDescent="0.25">
      <c r="A199" s="19">
        <v>44169</v>
      </c>
      <c r="B199" s="20" t="s">
        <v>67</v>
      </c>
      <c r="C199" s="20" t="s">
        <v>65</v>
      </c>
      <c r="D199" s="20">
        <v>282</v>
      </c>
      <c r="E199" s="21">
        <v>11</v>
      </c>
      <c r="F199" s="21">
        <v>3102</v>
      </c>
      <c r="G199" s="22" t="s">
        <v>68</v>
      </c>
      <c r="H199">
        <f t="shared" si="7"/>
        <v>12</v>
      </c>
      <c r="I199">
        <f t="shared" si="8"/>
        <v>4</v>
      </c>
    </row>
    <row r="200" spans="1:10" ht="15.75" hidden="1" customHeight="1" x14ac:dyDescent="0.25">
      <c r="A200" s="19">
        <v>44130</v>
      </c>
      <c r="B200" s="20" t="s">
        <v>72</v>
      </c>
      <c r="C200" s="20" t="s">
        <v>63</v>
      </c>
      <c r="D200" s="20">
        <v>298</v>
      </c>
      <c r="E200" s="21">
        <v>16</v>
      </c>
      <c r="F200" s="21">
        <v>4768</v>
      </c>
      <c r="G200" s="22" t="s">
        <v>73</v>
      </c>
      <c r="H200">
        <f t="shared" si="7"/>
        <v>10</v>
      </c>
      <c r="I200">
        <f t="shared" si="8"/>
        <v>26</v>
      </c>
    </row>
    <row r="201" spans="1:10" ht="15.75" hidden="1" customHeight="1" x14ac:dyDescent="0.25">
      <c r="A201" s="19">
        <v>44068</v>
      </c>
      <c r="B201" s="20" t="s">
        <v>67</v>
      </c>
      <c r="C201" s="20" t="s">
        <v>65</v>
      </c>
      <c r="D201" s="20">
        <v>175</v>
      </c>
      <c r="E201" s="21">
        <v>11</v>
      </c>
      <c r="F201" s="21">
        <v>1925</v>
      </c>
      <c r="G201" s="22" t="s">
        <v>73</v>
      </c>
      <c r="H201">
        <f t="shared" si="7"/>
        <v>8</v>
      </c>
      <c r="I201">
        <f t="shared" si="8"/>
        <v>25</v>
      </c>
    </row>
    <row r="202" spans="1:10" ht="15.75" hidden="1" customHeight="1" x14ac:dyDescent="0.25">
      <c r="A202" s="19">
        <v>43907</v>
      </c>
      <c r="B202" s="20" t="s">
        <v>72</v>
      </c>
      <c r="C202" s="20" t="s">
        <v>63</v>
      </c>
      <c r="D202" s="20">
        <v>137</v>
      </c>
      <c r="E202" s="21">
        <v>16</v>
      </c>
      <c r="F202" s="21">
        <v>2192</v>
      </c>
      <c r="G202" s="22" t="s">
        <v>75</v>
      </c>
      <c r="H202">
        <f t="shared" si="7"/>
        <v>3</v>
      </c>
      <c r="I202">
        <f t="shared" si="8"/>
        <v>17</v>
      </c>
    </row>
    <row r="203" spans="1:10" ht="15.75" hidden="1" customHeight="1" x14ac:dyDescent="0.25">
      <c r="A203" s="19">
        <v>43936</v>
      </c>
      <c r="B203" s="20" t="s">
        <v>67</v>
      </c>
      <c r="C203" s="20" t="s">
        <v>63</v>
      </c>
      <c r="D203" s="20">
        <v>88</v>
      </c>
      <c r="E203" s="21">
        <v>11</v>
      </c>
      <c r="F203" s="21">
        <v>968</v>
      </c>
      <c r="G203" s="22" t="s">
        <v>64</v>
      </c>
      <c r="H203">
        <f t="shared" si="7"/>
        <v>4</v>
      </c>
      <c r="I203">
        <f t="shared" si="8"/>
        <v>15</v>
      </c>
    </row>
    <row r="204" spans="1:10" ht="15.75" hidden="1" customHeight="1" x14ac:dyDescent="0.25">
      <c r="A204" s="19">
        <v>44140</v>
      </c>
      <c r="B204" s="20" t="s">
        <v>72</v>
      </c>
      <c r="C204" s="20" t="s">
        <v>63</v>
      </c>
      <c r="D204" s="20">
        <v>364</v>
      </c>
      <c r="E204" s="21">
        <v>16</v>
      </c>
      <c r="F204" s="21">
        <v>5824</v>
      </c>
      <c r="G204" s="22" t="s">
        <v>68</v>
      </c>
      <c r="H204">
        <f t="shared" si="7"/>
        <v>11</v>
      </c>
      <c r="I204">
        <f t="shared" si="8"/>
        <v>5</v>
      </c>
    </row>
    <row r="205" spans="1:10" ht="15.75" hidden="1" customHeight="1" x14ac:dyDescent="0.25">
      <c r="A205" s="19">
        <v>44129</v>
      </c>
      <c r="B205" s="20" t="s">
        <v>72</v>
      </c>
      <c r="C205" s="20" t="s">
        <v>63</v>
      </c>
      <c r="D205" s="20">
        <v>329</v>
      </c>
      <c r="E205" s="21">
        <v>16</v>
      </c>
      <c r="F205" s="21">
        <v>5264</v>
      </c>
      <c r="G205" s="22" t="s">
        <v>73</v>
      </c>
      <c r="H205">
        <f t="shared" si="7"/>
        <v>10</v>
      </c>
      <c r="I205">
        <f t="shared" si="8"/>
        <v>25</v>
      </c>
    </row>
    <row r="206" spans="1:10" ht="15.75" customHeight="1" x14ac:dyDescent="0.25">
      <c r="A206" s="19">
        <v>43873</v>
      </c>
      <c r="B206" s="20" t="s">
        <v>62</v>
      </c>
      <c r="C206" s="20" t="s">
        <v>63</v>
      </c>
      <c r="D206" s="20">
        <v>107</v>
      </c>
      <c r="E206" s="21">
        <v>5</v>
      </c>
      <c r="F206" s="21">
        <v>535</v>
      </c>
      <c r="G206" s="22" t="s">
        <v>75</v>
      </c>
      <c r="H206" s="45">
        <f>MONTH(A206)</f>
        <v>2</v>
      </c>
      <c r="I206" s="45">
        <f t="shared" si="8"/>
        <v>12</v>
      </c>
      <c r="J206" s="52">
        <f>IF(Hari&lt;=7,1,IF(AND(Hari&gt;=8,Hari&lt;=14),2,IF(AND(Hari&gt;=15,Hari&lt;=21),3,IF(AND(Hari&gt;=22,Hari&lt;=31),4))))</f>
        <v>2</v>
      </c>
    </row>
    <row r="207" spans="1:10" ht="15.75" hidden="1" customHeight="1" x14ac:dyDescent="0.25">
      <c r="A207" s="19">
        <v>43892</v>
      </c>
      <c r="B207" s="20" t="s">
        <v>62</v>
      </c>
      <c r="C207" s="20" t="s">
        <v>65</v>
      </c>
      <c r="D207" s="6">
        <v>228</v>
      </c>
      <c r="E207" s="23">
        <v>5</v>
      </c>
      <c r="F207" s="21">
        <v>1140</v>
      </c>
      <c r="G207" s="22" t="s">
        <v>68</v>
      </c>
      <c r="H207">
        <f t="shared" si="7"/>
        <v>3</v>
      </c>
      <c r="I207">
        <f t="shared" si="8"/>
        <v>2</v>
      </c>
    </row>
    <row r="208" spans="1:10" ht="15.75" customHeight="1" x14ac:dyDescent="0.25">
      <c r="A208" s="19">
        <v>43833</v>
      </c>
      <c r="B208" s="20" t="s">
        <v>67</v>
      </c>
      <c r="C208" s="20" t="s">
        <v>65</v>
      </c>
      <c r="D208" s="20">
        <v>76</v>
      </c>
      <c r="E208" s="21">
        <v>11</v>
      </c>
      <c r="F208" s="21">
        <v>836</v>
      </c>
      <c r="G208" s="22" t="s">
        <v>79</v>
      </c>
      <c r="H208" s="45">
        <f t="shared" si="7"/>
        <v>1</v>
      </c>
      <c r="I208" s="45">
        <f t="shared" si="8"/>
        <v>3</v>
      </c>
      <c r="J208" s="52">
        <f>IF(Hari&lt;=7,1,IF(AND(Hari&gt;=8,Hari&lt;=14),2,IF(AND(Hari&gt;=15,Hari&lt;=21),3,IF(AND(Hari&gt;=22,Hari&lt;=31),4))))</f>
        <v>1</v>
      </c>
    </row>
    <row r="209" spans="1:10" ht="15.75" customHeight="1" x14ac:dyDescent="0.25">
      <c r="A209" s="19">
        <v>43873</v>
      </c>
      <c r="B209" s="20" t="s">
        <v>67</v>
      </c>
      <c r="C209" s="20" t="s">
        <v>63</v>
      </c>
      <c r="D209" s="20">
        <v>83</v>
      </c>
      <c r="E209" s="21">
        <v>11</v>
      </c>
      <c r="F209" s="21">
        <v>913</v>
      </c>
      <c r="G209" s="22" t="s">
        <v>75</v>
      </c>
      <c r="H209" s="45">
        <f t="shared" si="7"/>
        <v>2</v>
      </c>
      <c r="I209" s="45">
        <f t="shared" si="8"/>
        <v>12</v>
      </c>
      <c r="J209" s="52">
        <f>IF(Hari&lt;=7,1,IF(AND(Hari&gt;=8,Hari&lt;=14),2,IF(AND(Hari&gt;=15,Hari&lt;=21),3,IF(AND(Hari&gt;=22,Hari&lt;=31),4))))</f>
        <v>2</v>
      </c>
    </row>
    <row r="210" spans="1:10" ht="15.75" hidden="1" customHeight="1" x14ac:dyDescent="0.25">
      <c r="A210" s="19">
        <v>43998</v>
      </c>
      <c r="B210" s="20" t="s">
        <v>67</v>
      </c>
      <c r="C210" s="20" t="s">
        <v>65</v>
      </c>
      <c r="D210" s="20">
        <v>136</v>
      </c>
      <c r="E210" s="21">
        <v>11</v>
      </c>
      <c r="F210" s="21">
        <v>1496</v>
      </c>
      <c r="G210" s="22" t="s">
        <v>64</v>
      </c>
      <c r="H210">
        <f t="shared" si="7"/>
        <v>6</v>
      </c>
      <c r="I210">
        <f t="shared" si="8"/>
        <v>16</v>
      </c>
    </row>
    <row r="211" spans="1:10" ht="15.75" hidden="1" customHeight="1" x14ac:dyDescent="0.25">
      <c r="A211" s="19">
        <v>43927</v>
      </c>
      <c r="B211" s="20" t="s">
        <v>72</v>
      </c>
      <c r="C211" s="20" t="s">
        <v>63</v>
      </c>
      <c r="D211" s="20">
        <v>121</v>
      </c>
      <c r="E211" s="21">
        <v>16</v>
      </c>
      <c r="F211" s="21">
        <v>1936</v>
      </c>
      <c r="G211" s="22" t="s">
        <v>68</v>
      </c>
      <c r="H211">
        <f t="shared" si="7"/>
        <v>4</v>
      </c>
      <c r="I211">
        <f t="shared" si="8"/>
        <v>6</v>
      </c>
    </row>
    <row r="212" spans="1:10" ht="15.75" hidden="1" customHeight="1" x14ac:dyDescent="0.25">
      <c r="A212" s="19">
        <v>43999</v>
      </c>
      <c r="B212" s="20" t="s">
        <v>67</v>
      </c>
      <c r="C212" s="20" t="s">
        <v>63</v>
      </c>
      <c r="D212" s="20">
        <v>169</v>
      </c>
      <c r="E212" s="21">
        <v>11</v>
      </c>
      <c r="F212" s="21">
        <v>1859</v>
      </c>
      <c r="G212" s="22" t="s">
        <v>64</v>
      </c>
      <c r="H212">
        <f t="shared" si="7"/>
        <v>6</v>
      </c>
      <c r="I212">
        <f t="shared" si="8"/>
        <v>17</v>
      </c>
    </row>
    <row r="213" spans="1:10" ht="15.75" hidden="1" customHeight="1" x14ac:dyDescent="0.25">
      <c r="A213" s="19">
        <v>44027</v>
      </c>
      <c r="B213" s="20" t="s">
        <v>62</v>
      </c>
      <c r="C213" s="20" t="s">
        <v>63</v>
      </c>
      <c r="D213" s="20">
        <v>161</v>
      </c>
      <c r="E213" s="21">
        <v>5</v>
      </c>
      <c r="F213" s="21">
        <v>805</v>
      </c>
      <c r="G213" s="22" t="s">
        <v>77</v>
      </c>
      <c r="H213">
        <f t="shared" si="7"/>
        <v>7</v>
      </c>
      <c r="I213">
        <f t="shared" si="8"/>
        <v>15</v>
      </c>
    </row>
    <row r="214" spans="1:10" ht="15.75" customHeight="1" x14ac:dyDescent="0.25">
      <c r="A214" s="19">
        <v>43869</v>
      </c>
      <c r="B214" s="20" t="s">
        <v>62</v>
      </c>
      <c r="C214" s="20" t="s">
        <v>63</v>
      </c>
      <c r="D214" s="20">
        <v>76</v>
      </c>
      <c r="E214" s="21">
        <v>5</v>
      </c>
      <c r="F214" s="21">
        <v>380</v>
      </c>
      <c r="G214" s="22" t="s">
        <v>68</v>
      </c>
      <c r="H214" s="45">
        <f>MONTH(A214)</f>
        <v>2</v>
      </c>
      <c r="I214" s="45">
        <f t="shared" si="8"/>
        <v>8</v>
      </c>
      <c r="J214" s="52">
        <f>IF(Hari&lt;=7,1,IF(AND(Hari&gt;=8,Hari&lt;=14),2,IF(AND(Hari&gt;=15,Hari&lt;=21),3,IF(AND(Hari&gt;=22,Hari&lt;=31),4))))</f>
        <v>2</v>
      </c>
    </row>
    <row r="215" spans="1:10" ht="15.75" hidden="1" customHeight="1" x14ac:dyDescent="0.25">
      <c r="A215" s="19">
        <v>43981</v>
      </c>
      <c r="B215" s="20" t="s">
        <v>62</v>
      </c>
      <c r="C215" s="20" t="s">
        <v>63</v>
      </c>
      <c r="D215" s="20">
        <v>167</v>
      </c>
      <c r="E215" s="21">
        <v>5</v>
      </c>
      <c r="F215" s="21">
        <v>835</v>
      </c>
      <c r="G215" s="22" t="s">
        <v>70</v>
      </c>
      <c r="H215">
        <f t="shared" si="7"/>
        <v>5</v>
      </c>
      <c r="I215">
        <f t="shared" si="8"/>
        <v>30</v>
      </c>
    </row>
    <row r="216" spans="1:10" ht="15.75" hidden="1" customHeight="1" x14ac:dyDescent="0.25">
      <c r="A216" s="19">
        <v>43925</v>
      </c>
      <c r="B216" s="20" t="s">
        <v>69</v>
      </c>
      <c r="C216" s="20" t="s">
        <v>65</v>
      </c>
      <c r="D216" s="20">
        <v>166</v>
      </c>
      <c r="E216" s="21">
        <v>7</v>
      </c>
      <c r="F216" s="21">
        <v>1162</v>
      </c>
      <c r="G216" s="22" t="s">
        <v>66</v>
      </c>
      <c r="H216">
        <f t="shared" si="7"/>
        <v>4</v>
      </c>
      <c r="I216">
        <f t="shared" si="8"/>
        <v>4</v>
      </c>
    </row>
    <row r="217" spans="1:10" ht="15.75" hidden="1" customHeight="1" x14ac:dyDescent="0.25">
      <c r="A217" s="19">
        <v>43963</v>
      </c>
      <c r="B217" s="20" t="s">
        <v>62</v>
      </c>
      <c r="C217" s="20" t="s">
        <v>65</v>
      </c>
      <c r="D217" s="6">
        <v>326</v>
      </c>
      <c r="E217" s="23">
        <v>5</v>
      </c>
      <c r="F217" s="21">
        <v>1630</v>
      </c>
      <c r="G217" s="22" t="s">
        <v>64</v>
      </c>
      <c r="H217">
        <f t="shared" si="7"/>
        <v>5</v>
      </c>
      <c r="I217">
        <f t="shared" si="8"/>
        <v>12</v>
      </c>
    </row>
    <row r="218" spans="1:10" ht="15.75" hidden="1" customHeight="1" x14ac:dyDescent="0.25">
      <c r="A218" s="19">
        <v>44047</v>
      </c>
      <c r="B218" s="20" t="s">
        <v>67</v>
      </c>
      <c r="C218" s="20" t="s">
        <v>65</v>
      </c>
      <c r="D218" s="20">
        <v>188</v>
      </c>
      <c r="E218" s="21">
        <v>11</v>
      </c>
      <c r="F218" s="21">
        <v>2068</v>
      </c>
      <c r="G218" s="22" t="s">
        <v>68</v>
      </c>
      <c r="H218">
        <f t="shared" si="7"/>
        <v>8</v>
      </c>
      <c r="I218">
        <f t="shared" si="8"/>
        <v>4</v>
      </c>
    </row>
    <row r="219" spans="1:10" ht="15.75" hidden="1" customHeight="1" x14ac:dyDescent="0.25">
      <c r="A219" s="19">
        <v>44055</v>
      </c>
      <c r="B219" s="20" t="s">
        <v>62</v>
      </c>
      <c r="C219" s="20" t="s">
        <v>65</v>
      </c>
      <c r="D219" s="6">
        <v>394</v>
      </c>
      <c r="E219" s="23">
        <v>5</v>
      </c>
      <c r="F219" s="21">
        <v>1970</v>
      </c>
      <c r="G219" s="22" t="s">
        <v>64</v>
      </c>
      <c r="H219">
        <f t="shared" si="7"/>
        <v>8</v>
      </c>
      <c r="I219">
        <f t="shared" si="8"/>
        <v>12</v>
      </c>
    </row>
    <row r="220" spans="1:10" ht="15.75" hidden="1" customHeight="1" x14ac:dyDescent="0.25">
      <c r="A220" s="19">
        <v>44082</v>
      </c>
      <c r="B220" s="20" t="s">
        <v>62</v>
      </c>
      <c r="C220" s="20" t="s">
        <v>63</v>
      </c>
      <c r="D220" s="20">
        <v>241</v>
      </c>
      <c r="E220" s="21">
        <v>5</v>
      </c>
      <c r="F220" s="21">
        <v>1205</v>
      </c>
      <c r="G220" s="22" t="s">
        <v>68</v>
      </c>
      <c r="H220">
        <f t="shared" si="7"/>
        <v>9</v>
      </c>
      <c r="I220">
        <f t="shared" si="8"/>
        <v>8</v>
      </c>
    </row>
    <row r="221" spans="1:10" ht="15.75" hidden="1" customHeight="1" x14ac:dyDescent="0.25">
      <c r="A221" s="19">
        <v>44120</v>
      </c>
      <c r="B221" s="20" t="s">
        <v>67</v>
      </c>
      <c r="C221" s="20" t="s">
        <v>63</v>
      </c>
      <c r="D221" s="20">
        <v>261</v>
      </c>
      <c r="E221" s="21">
        <v>11</v>
      </c>
      <c r="F221" s="21">
        <v>2871</v>
      </c>
      <c r="G221" s="22" t="s">
        <v>64</v>
      </c>
      <c r="H221">
        <f t="shared" si="7"/>
        <v>10</v>
      </c>
      <c r="I221">
        <f t="shared" si="8"/>
        <v>16</v>
      </c>
    </row>
    <row r="222" spans="1:10" ht="15.75" hidden="1" customHeight="1" x14ac:dyDescent="0.25">
      <c r="A222" s="19">
        <v>43941</v>
      </c>
      <c r="B222" s="20" t="s">
        <v>62</v>
      </c>
      <c r="C222" s="20" t="s">
        <v>65</v>
      </c>
      <c r="D222" s="6">
        <v>202</v>
      </c>
      <c r="E222" s="23">
        <v>5</v>
      </c>
      <c r="F222" s="21">
        <v>1010</v>
      </c>
      <c r="G222" s="22" t="s">
        <v>71</v>
      </c>
      <c r="H222">
        <f t="shared" si="7"/>
        <v>4</v>
      </c>
      <c r="I222">
        <f t="shared" si="8"/>
        <v>20</v>
      </c>
    </row>
    <row r="223" spans="1:10" ht="15.75" hidden="1" customHeight="1" x14ac:dyDescent="0.25">
      <c r="A223" s="19">
        <v>43956</v>
      </c>
      <c r="B223" s="20" t="s">
        <v>72</v>
      </c>
      <c r="C223" s="20" t="s">
        <v>63</v>
      </c>
      <c r="D223" s="20">
        <v>210</v>
      </c>
      <c r="E223" s="21">
        <v>16</v>
      </c>
      <c r="F223" s="21">
        <v>3360</v>
      </c>
      <c r="G223" s="22" t="s">
        <v>66</v>
      </c>
      <c r="H223">
        <f t="shared" si="7"/>
        <v>5</v>
      </c>
      <c r="I223">
        <f t="shared" si="8"/>
        <v>5</v>
      </c>
    </row>
    <row r="224" spans="1:10" ht="15.75" hidden="1" customHeight="1" x14ac:dyDescent="0.25">
      <c r="A224" s="19">
        <v>43998</v>
      </c>
      <c r="B224" s="20" t="s">
        <v>62</v>
      </c>
      <c r="C224" s="20" t="s">
        <v>65</v>
      </c>
      <c r="D224" s="6">
        <v>307</v>
      </c>
      <c r="E224" s="23">
        <v>5</v>
      </c>
      <c r="F224" s="21">
        <v>1535</v>
      </c>
      <c r="G224" s="22" t="s">
        <v>64</v>
      </c>
      <c r="H224">
        <f t="shared" si="7"/>
        <v>6</v>
      </c>
      <c r="I224">
        <f t="shared" si="8"/>
        <v>16</v>
      </c>
    </row>
    <row r="225" spans="1:10" ht="15.75" customHeight="1" x14ac:dyDescent="0.25">
      <c r="A225" s="19">
        <v>43859</v>
      </c>
      <c r="B225" s="20" t="s">
        <v>67</v>
      </c>
      <c r="C225" s="20" t="s">
        <v>63</v>
      </c>
      <c r="D225" s="20">
        <v>63</v>
      </c>
      <c r="E225" s="21">
        <v>11</v>
      </c>
      <c r="F225" s="21">
        <v>693</v>
      </c>
      <c r="G225" s="22" t="s">
        <v>64</v>
      </c>
      <c r="H225" s="45">
        <f>MONTH(A225)</f>
        <v>1</v>
      </c>
      <c r="I225" s="45">
        <f t="shared" si="8"/>
        <v>29</v>
      </c>
      <c r="J225" s="52">
        <f>IF(Hari&lt;=7,1,IF(AND(Hari&gt;=8,Hari&lt;=14),2,IF(AND(Hari&gt;=15,Hari&lt;=21),3,IF(AND(Hari&gt;=22,Hari&lt;=31),4))))</f>
        <v>4</v>
      </c>
    </row>
    <row r="226" spans="1:10" ht="15.75" hidden="1" customHeight="1" x14ac:dyDescent="0.25">
      <c r="A226" s="19">
        <v>44170</v>
      </c>
      <c r="B226" s="20" t="s">
        <v>62</v>
      </c>
      <c r="C226" s="20" t="s">
        <v>63</v>
      </c>
      <c r="D226" s="20">
        <v>301</v>
      </c>
      <c r="E226" s="21">
        <v>5</v>
      </c>
      <c r="F226" s="21">
        <v>1505</v>
      </c>
      <c r="G226" s="22" t="s">
        <v>68</v>
      </c>
      <c r="H226">
        <f t="shared" si="7"/>
        <v>12</v>
      </c>
      <c r="I226">
        <f t="shared" si="8"/>
        <v>5</v>
      </c>
    </row>
    <row r="227" spans="1:10" ht="15.75" hidden="1" customHeight="1" x14ac:dyDescent="0.25">
      <c r="A227" s="19">
        <v>44009</v>
      </c>
      <c r="B227" s="20" t="s">
        <v>67</v>
      </c>
      <c r="C227" s="20" t="s">
        <v>65</v>
      </c>
      <c r="D227" s="20">
        <v>120</v>
      </c>
      <c r="E227" s="21">
        <v>11</v>
      </c>
      <c r="F227" s="21">
        <v>1320</v>
      </c>
      <c r="G227" s="22" t="s">
        <v>73</v>
      </c>
      <c r="H227">
        <f t="shared" si="7"/>
        <v>6</v>
      </c>
      <c r="I227">
        <f t="shared" si="8"/>
        <v>27</v>
      </c>
    </row>
    <row r="228" spans="1:10" ht="15.75" hidden="1" customHeight="1" x14ac:dyDescent="0.25">
      <c r="A228" s="19">
        <v>44153</v>
      </c>
      <c r="B228" s="20" t="s">
        <v>72</v>
      </c>
      <c r="C228" s="20" t="s">
        <v>63</v>
      </c>
      <c r="D228" s="20">
        <v>322</v>
      </c>
      <c r="E228" s="21">
        <v>16</v>
      </c>
      <c r="F228" s="21">
        <v>5152</v>
      </c>
      <c r="G228" s="22" t="s">
        <v>71</v>
      </c>
      <c r="H228">
        <f t="shared" si="7"/>
        <v>11</v>
      </c>
      <c r="I228">
        <f t="shared" si="8"/>
        <v>18</v>
      </c>
    </row>
    <row r="229" spans="1:10" ht="15.75" hidden="1" customHeight="1" x14ac:dyDescent="0.25">
      <c r="A229" s="19">
        <v>44038</v>
      </c>
      <c r="B229" s="20" t="s">
        <v>67</v>
      </c>
      <c r="C229" s="20" t="s">
        <v>65</v>
      </c>
      <c r="D229" s="20">
        <v>171</v>
      </c>
      <c r="E229" s="21">
        <v>11</v>
      </c>
      <c r="F229" s="21">
        <v>1881</v>
      </c>
      <c r="G229" s="22" t="s">
        <v>73</v>
      </c>
      <c r="H229">
        <f t="shared" si="7"/>
        <v>7</v>
      </c>
      <c r="I229">
        <f t="shared" si="8"/>
        <v>26</v>
      </c>
    </row>
    <row r="230" spans="1:10" ht="15.75" hidden="1" customHeight="1" x14ac:dyDescent="0.25">
      <c r="A230" s="19">
        <v>44030</v>
      </c>
      <c r="B230" s="20" t="s">
        <v>72</v>
      </c>
      <c r="C230" s="20" t="s">
        <v>63</v>
      </c>
      <c r="D230" s="20">
        <v>207</v>
      </c>
      <c r="E230" s="21">
        <v>16</v>
      </c>
      <c r="F230" s="21">
        <v>3312</v>
      </c>
      <c r="G230" s="22" t="s">
        <v>74</v>
      </c>
      <c r="H230">
        <f t="shared" si="7"/>
        <v>7</v>
      </c>
      <c r="I230">
        <f t="shared" si="8"/>
        <v>18</v>
      </c>
    </row>
    <row r="231" spans="1:10" ht="15.75" hidden="1" customHeight="1" x14ac:dyDescent="0.25">
      <c r="A231" s="19">
        <v>44189</v>
      </c>
      <c r="B231" s="20" t="s">
        <v>72</v>
      </c>
      <c r="C231" s="20" t="s">
        <v>63</v>
      </c>
      <c r="D231" s="20">
        <v>348</v>
      </c>
      <c r="E231" s="21">
        <v>16</v>
      </c>
      <c r="F231" s="21">
        <v>5568</v>
      </c>
      <c r="G231" s="22" t="s">
        <v>76</v>
      </c>
      <c r="H231">
        <f t="shared" si="7"/>
        <v>12</v>
      </c>
      <c r="I231">
        <f t="shared" si="8"/>
        <v>24</v>
      </c>
    </row>
    <row r="232" spans="1:10" ht="15.75" hidden="1" customHeight="1" x14ac:dyDescent="0.25">
      <c r="A232" s="19">
        <v>43926</v>
      </c>
      <c r="B232" s="20" t="s">
        <v>62</v>
      </c>
      <c r="C232" s="20" t="s">
        <v>65</v>
      </c>
      <c r="D232" s="6">
        <v>178</v>
      </c>
      <c r="E232" s="23">
        <v>5</v>
      </c>
      <c r="F232" s="21">
        <v>890</v>
      </c>
      <c r="G232" s="22" t="s">
        <v>68</v>
      </c>
      <c r="H232">
        <f t="shared" si="7"/>
        <v>4</v>
      </c>
      <c r="I232">
        <f t="shared" si="8"/>
        <v>5</v>
      </c>
    </row>
    <row r="233" spans="1:10" ht="15.75" hidden="1" customHeight="1" x14ac:dyDescent="0.25">
      <c r="A233" s="19">
        <v>44000</v>
      </c>
      <c r="B233" s="20" t="s">
        <v>62</v>
      </c>
      <c r="C233" s="20" t="s">
        <v>63</v>
      </c>
      <c r="D233" s="20">
        <v>146</v>
      </c>
      <c r="E233" s="21">
        <v>5</v>
      </c>
      <c r="F233" s="21">
        <v>730</v>
      </c>
      <c r="G233" s="22" t="s">
        <v>71</v>
      </c>
      <c r="H233">
        <f t="shared" si="7"/>
        <v>6</v>
      </c>
      <c r="I233">
        <f t="shared" si="8"/>
        <v>18</v>
      </c>
    </row>
    <row r="234" spans="1:10" ht="15.75" hidden="1" customHeight="1" x14ac:dyDescent="0.25">
      <c r="A234" s="19">
        <v>44094</v>
      </c>
      <c r="B234" s="20" t="s">
        <v>62</v>
      </c>
      <c r="C234" s="20" t="s">
        <v>63</v>
      </c>
      <c r="D234" s="20">
        <v>268</v>
      </c>
      <c r="E234" s="21">
        <v>5</v>
      </c>
      <c r="F234" s="21">
        <v>1340</v>
      </c>
      <c r="G234" s="22" t="s">
        <v>71</v>
      </c>
      <c r="H234">
        <f t="shared" si="7"/>
        <v>9</v>
      </c>
      <c r="I234">
        <f t="shared" si="8"/>
        <v>20</v>
      </c>
    </row>
    <row r="235" spans="1:10" ht="15.75" hidden="1" customHeight="1" x14ac:dyDescent="0.25">
      <c r="A235" s="19">
        <v>43919</v>
      </c>
      <c r="B235" s="20" t="s">
        <v>67</v>
      </c>
      <c r="C235" s="20" t="s">
        <v>63</v>
      </c>
      <c r="D235" s="20">
        <v>98</v>
      </c>
      <c r="E235" s="21">
        <v>11</v>
      </c>
      <c r="F235" s="21">
        <v>1078</v>
      </c>
      <c r="G235" s="22" t="s">
        <v>73</v>
      </c>
      <c r="H235">
        <f t="shared" si="7"/>
        <v>3</v>
      </c>
      <c r="I235">
        <f t="shared" si="8"/>
        <v>29</v>
      </c>
    </row>
    <row r="236" spans="1:10" ht="15.75" hidden="1" customHeight="1" x14ac:dyDescent="0.25">
      <c r="A236" s="19">
        <v>43955</v>
      </c>
      <c r="B236" s="20" t="s">
        <v>67</v>
      </c>
      <c r="C236" s="20" t="s">
        <v>65</v>
      </c>
      <c r="D236" s="20">
        <v>170</v>
      </c>
      <c r="E236" s="21">
        <v>11</v>
      </c>
      <c r="F236" s="21">
        <v>1870</v>
      </c>
      <c r="G236" s="22" t="s">
        <v>68</v>
      </c>
      <c r="H236">
        <f t="shared" si="7"/>
        <v>5</v>
      </c>
      <c r="I236">
        <f t="shared" si="8"/>
        <v>4</v>
      </c>
    </row>
    <row r="237" spans="1:10" ht="15.75" customHeight="1" x14ac:dyDescent="0.25">
      <c r="A237" s="19">
        <v>43832</v>
      </c>
      <c r="B237" s="20" t="s">
        <v>72</v>
      </c>
      <c r="C237" s="20" t="s">
        <v>63</v>
      </c>
      <c r="D237" s="20">
        <v>120</v>
      </c>
      <c r="E237" s="21">
        <v>16</v>
      </c>
      <c r="F237" s="21">
        <v>1920</v>
      </c>
      <c r="G237" s="22" t="s">
        <v>79</v>
      </c>
      <c r="H237" s="45">
        <f>MONTH(A237)</f>
        <v>1</v>
      </c>
      <c r="I237" s="45">
        <f t="shared" si="8"/>
        <v>2</v>
      </c>
      <c r="J237" s="52">
        <f>IF(Hari&lt;=7,1,IF(AND(Hari&gt;=8,Hari&lt;=14),2,IF(AND(Hari&gt;=15,Hari&lt;=21),3,IF(AND(Hari&gt;=22,Hari&lt;=31),4))))</f>
        <v>1</v>
      </c>
    </row>
    <row r="238" spans="1:10" ht="15.75" hidden="1" customHeight="1" x14ac:dyDescent="0.25">
      <c r="A238" s="19">
        <v>44084</v>
      </c>
      <c r="B238" s="20" t="s">
        <v>72</v>
      </c>
      <c r="C238" s="20" t="s">
        <v>63</v>
      </c>
      <c r="D238" s="20">
        <v>313</v>
      </c>
      <c r="E238" s="21">
        <v>16</v>
      </c>
      <c r="F238" s="21">
        <v>5008</v>
      </c>
      <c r="G238" s="22" t="s">
        <v>68</v>
      </c>
      <c r="H238">
        <f t="shared" si="7"/>
        <v>9</v>
      </c>
      <c r="I238">
        <f t="shared" si="8"/>
        <v>10</v>
      </c>
    </row>
    <row r="239" spans="1:10" ht="15.75" hidden="1" customHeight="1" x14ac:dyDescent="0.25">
      <c r="A239" s="19">
        <v>44093</v>
      </c>
      <c r="B239" s="20" t="s">
        <v>72</v>
      </c>
      <c r="C239" s="20" t="s">
        <v>63</v>
      </c>
      <c r="D239" s="20">
        <v>286</v>
      </c>
      <c r="E239" s="21">
        <v>16</v>
      </c>
      <c r="F239" s="21">
        <v>4576</v>
      </c>
      <c r="G239" s="22" t="s">
        <v>71</v>
      </c>
      <c r="H239">
        <f t="shared" si="7"/>
        <v>9</v>
      </c>
      <c r="I239">
        <f t="shared" si="8"/>
        <v>19</v>
      </c>
    </row>
    <row r="240" spans="1:10" ht="15.75" hidden="1" customHeight="1" x14ac:dyDescent="0.25">
      <c r="A240" s="19">
        <v>43898</v>
      </c>
      <c r="B240" s="20" t="s">
        <v>67</v>
      </c>
      <c r="C240" s="20" t="s">
        <v>65</v>
      </c>
      <c r="D240" s="20">
        <v>93</v>
      </c>
      <c r="E240" s="21">
        <v>11</v>
      </c>
      <c r="F240" s="21">
        <v>1023</v>
      </c>
      <c r="G240" s="22" t="s">
        <v>68</v>
      </c>
      <c r="H240">
        <f t="shared" si="7"/>
        <v>3</v>
      </c>
      <c r="I240">
        <f t="shared" si="8"/>
        <v>8</v>
      </c>
    </row>
    <row r="241" spans="1:10" ht="15.75" hidden="1" customHeight="1" x14ac:dyDescent="0.25">
      <c r="A241" s="19">
        <v>44177</v>
      </c>
      <c r="B241" s="20" t="s">
        <v>67</v>
      </c>
      <c r="C241" s="20" t="s">
        <v>63</v>
      </c>
      <c r="D241" s="20">
        <v>313</v>
      </c>
      <c r="E241" s="21">
        <v>11</v>
      </c>
      <c r="F241" s="21">
        <v>3443</v>
      </c>
      <c r="G241" s="22" t="s">
        <v>66</v>
      </c>
      <c r="H241">
        <f t="shared" si="7"/>
        <v>12</v>
      </c>
      <c r="I241">
        <f t="shared" si="8"/>
        <v>12</v>
      </c>
    </row>
    <row r="242" spans="1:10" ht="15.75" hidden="1" customHeight="1" x14ac:dyDescent="0.25">
      <c r="A242" s="19">
        <v>43945</v>
      </c>
      <c r="B242" s="20" t="s">
        <v>67</v>
      </c>
      <c r="C242" s="20" t="s">
        <v>63</v>
      </c>
      <c r="D242" s="20">
        <v>109</v>
      </c>
      <c r="E242" s="21">
        <v>11</v>
      </c>
      <c r="F242" s="21">
        <v>1199</v>
      </c>
      <c r="G242" s="22" t="s">
        <v>64</v>
      </c>
      <c r="H242">
        <f t="shared" si="7"/>
        <v>4</v>
      </c>
      <c r="I242">
        <f t="shared" si="8"/>
        <v>24</v>
      </c>
    </row>
    <row r="243" spans="1:10" ht="15.75" customHeight="1" x14ac:dyDescent="0.25">
      <c r="A243" s="19">
        <v>43859</v>
      </c>
      <c r="B243" s="20" t="s">
        <v>62</v>
      </c>
      <c r="C243" s="20" t="s">
        <v>63</v>
      </c>
      <c r="D243" s="20">
        <v>90</v>
      </c>
      <c r="E243" s="21">
        <v>5</v>
      </c>
      <c r="F243" s="21">
        <v>450</v>
      </c>
      <c r="G243" s="22" t="s">
        <v>64</v>
      </c>
      <c r="H243" s="45">
        <f>MONTH(A243)</f>
        <v>1</v>
      </c>
      <c r="I243" s="45">
        <f t="shared" si="8"/>
        <v>29</v>
      </c>
      <c r="J243" s="52">
        <f>IF(Hari&lt;=7,1,IF(AND(Hari&gt;=8,Hari&lt;=14),2,IF(AND(Hari&gt;=15,Hari&lt;=21),3,IF(AND(Hari&gt;=22,Hari&lt;=31),4))))</f>
        <v>4</v>
      </c>
    </row>
    <row r="244" spans="1:10" ht="15.75" hidden="1" customHeight="1" x14ac:dyDescent="0.25">
      <c r="A244" s="19">
        <v>44034</v>
      </c>
      <c r="B244" s="20" t="s">
        <v>62</v>
      </c>
      <c r="C244" s="20" t="s">
        <v>63</v>
      </c>
      <c r="D244" s="20">
        <v>175</v>
      </c>
      <c r="E244" s="21">
        <v>5</v>
      </c>
      <c r="F244" s="21">
        <v>875</v>
      </c>
      <c r="G244" s="22" t="s">
        <v>64</v>
      </c>
      <c r="H244">
        <f t="shared" si="7"/>
        <v>7</v>
      </c>
      <c r="I244">
        <f t="shared" si="8"/>
        <v>22</v>
      </c>
    </row>
    <row r="245" spans="1:10" ht="15.75" customHeight="1" x14ac:dyDescent="0.25">
      <c r="A245" s="19">
        <v>43861</v>
      </c>
      <c r="B245" s="20" t="s">
        <v>67</v>
      </c>
      <c r="C245" s="20" t="s">
        <v>63</v>
      </c>
      <c r="D245" s="20">
        <v>91</v>
      </c>
      <c r="E245" s="21">
        <v>11</v>
      </c>
      <c r="F245" s="21">
        <v>1001</v>
      </c>
      <c r="G245" s="22" t="s">
        <v>64</v>
      </c>
      <c r="H245" s="45">
        <f>MONTH(A245)</f>
        <v>1</v>
      </c>
      <c r="I245" s="45">
        <f t="shared" si="8"/>
        <v>31</v>
      </c>
      <c r="J245" s="52">
        <f>IF(Hari&lt;=7,1,IF(AND(Hari&gt;=8,Hari&lt;=14),2,IF(AND(Hari&gt;=15,Hari&lt;=21),3,IF(AND(Hari&gt;=22,Hari&lt;=31),4))))</f>
        <v>4</v>
      </c>
    </row>
    <row r="246" spans="1:10" ht="15.75" hidden="1" customHeight="1" x14ac:dyDescent="0.25">
      <c r="A246" s="19">
        <v>44175</v>
      </c>
      <c r="B246" s="20" t="s">
        <v>69</v>
      </c>
      <c r="C246" s="20" t="s">
        <v>65</v>
      </c>
      <c r="D246" s="20">
        <v>369</v>
      </c>
      <c r="E246" s="21">
        <v>7</v>
      </c>
      <c r="F246" s="21">
        <v>2583</v>
      </c>
      <c r="G246" s="22" t="s">
        <v>68</v>
      </c>
      <c r="H246">
        <f t="shared" si="7"/>
        <v>12</v>
      </c>
      <c r="I246">
        <f t="shared" si="8"/>
        <v>10</v>
      </c>
    </row>
    <row r="247" spans="1:10" ht="15.75" hidden="1" customHeight="1" x14ac:dyDescent="0.25">
      <c r="A247" s="19">
        <v>44152</v>
      </c>
      <c r="B247" s="20" t="s">
        <v>67</v>
      </c>
      <c r="C247" s="20" t="s">
        <v>63</v>
      </c>
      <c r="D247" s="20">
        <v>234</v>
      </c>
      <c r="E247" s="21">
        <v>11</v>
      </c>
      <c r="F247" s="21">
        <v>2574</v>
      </c>
      <c r="G247" s="22" t="s">
        <v>76</v>
      </c>
      <c r="H247">
        <f t="shared" si="7"/>
        <v>11</v>
      </c>
      <c r="I247">
        <f t="shared" si="8"/>
        <v>17</v>
      </c>
    </row>
    <row r="248" spans="1:10" ht="15.75" hidden="1" customHeight="1" x14ac:dyDescent="0.25">
      <c r="A248" s="19">
        <v>43982</v>
      </c>
      <c r="B248" s="20" t="s">
        <v>72</v>
      </c>
      <c r="C248" s="20" t="s">
        <v>63</v>
      </c>
      <c r="D248" s="20">
        <v>227</v>
      </c>
      <c r="E248" s="21">
        <v>16</v>
      </c>
      <c r="F248" s="21">
        <v>3632</v>
      </c>
      <c r="G248" s="22" t="s">
        <v>70</v>
      </c>
      <c r="H248">
        <f t="shared" si="7"/>
        <v>5</v>
      </c>
      <c r="I248">
        <f t="shared" si="8"/>
        <v>31</v>
      </c>
    </row>
    <row r="249" spans="1:10" ht="15.75" hidden="1" customHeight="1" x14ac:dyDescent="0.25">
      <c r="A249" s="19">
        <v>44033</v>
      </c>
      <c r="B249" s="20" t="s">
        <v>67</v>
      </c>
      <c r="C249" s="20" t="s">
        <v>63</v>
      </c>
      <c r="D249" s="20">
        <v>147</v>
      </c>
      <c r="E249" s="21">
        <v>11</v>
      </c>
      <c r="F249" s="21">
        <v>1617</v>
      </c>
      <c r="G249" s="22" t="s">
        <v>64</v>
      </c>
      <c r="H249">
        <f t="shared" si="7"/>
        <v>7</v>
      </c>
      <c r="I249">
        <f t="shared" si="8"/>
        <v>21</v>
      </c>
    </row>
    <row r="250" spans="1:10" ht="15.75" hidden="1" customHeight="1" x14ac:dyDescent="0.25">
      <c r="A250" s="19">
        <v>43990</v>
      </c>
      <c r="B250" s="20" t="s">
        <v>62</v>
      </c>
      <c r="C250" s="20" t="s">
        <v>63</v>
      </c>
      <c r="D250" s="20">
        <v>169</v>
      </c>
      <c r="E250" s="21">
        <v>5</v>
      </c>
      <c r="F250" s="21">
        <v>845</v>
      </c>
      <c r="G250" s="22" t="s">
        <v>68</v>
      </c>
      <c r="H250">
        <f t="shared" si="7"/>
        <v>6</v>
      </c>
      <c r="I250">
        <f t="shared" si="8"/>
        <v>8</v>
      </c>
    </row>
    <row r="251" spans="1:10" ht="15.75" hidden="1" customHeight="1" x14ac:dyDescent="0.25">
      <c r="A251" s="19">
        <v>44087</v>
      </c>
      <c r="B251" s="20" t="s">
        <v>62</v>
      </c>
      <c r="C251" s="20" t="s">
        <v>63</v>
      </c>
      <c r="D251" s="20">
        <v>242</v>
      </c>
      <c r="E251" s="21">
        <v>5</v>
      </c>
      <c r="F251" s="21">
        <v>1210</v>
      </c>
      <c r="G251" s="22" t="s">
        <v>80</v>
      </c>
      <c r="H251">
        <f t="shared" si="7"/>
        <v>9</v>
      </c>
      <c r="I251">
        <f t="shared" si="8"/>
        <v>13</v>
      </c>
    </row>
    <row r="252" spans="1:10" ht="15.75" hidden="1" customHeight="1" x14ac:dyDescent="0.25">
      <c r="A252" s="19">
        <v>44189</v>
      </c>
      <c r="B252" s="20" t="s">
        <v>62</v>
      </c>
      <c r="C252" s="20" t="s">
        <v>65</v>
      </c>
      <c r="D252" s="20">
        <v>629</v>
      </c>
      <c r="E252" s="23">
        <v>5</v>
      </c>
      <c r="F252" s="21">
        <v>3145</v>
      </c>
      <c r="G252" s="22" t="s">
        <v>76</v>
      </c>
      <c r="H252">
        <f t="shared" si="7"/>
        <v>12</v>
      </c>
      <c r="I252">
        <f t="shared" si="8"/>
        <v>24</v>
      </c>
    </row>
    <row r="253" spans="1:10" ht="15.75" customHeight="1" x14ac:dyDescent="0.25">
      <c r="A253" s="19">
        <v>43862</v>
      </c>
      <c r="B253" s="20" t="s">
        <v>67</v>
      </c>
      <c r="C253" s="20" t="s">
        <v>65</v>
      </c>
      <c r="D253" s="20">
        <v>63</v>
      </c>
      <c r="E253" s="21">
        <v>11</v>
      </c>
      <c r="F253" s="21">
        <v>693</v>
      </c>
      <c r="G253" s="22" t="s">
        <v>68</v>
      </c>
      <c r="H253" s="45">
        <f>MONTH(A253)</f>
        <v>2</v>
      </c>
      <c r="I253" s="45">
        <f t="shared" si="8"/>
        <v>1</v>
      </c>
      <c r="J253" s="52">
        <f>IF(Hari&lt;=7,1,IF(AND(Hari&gt;=8,Hari&lt;=14),2,IF(AND(Hari&gt;=15,Hari&lt;=21),3,IF(AND(Hari&gt;=22,Hari&lt;=31),4))))</f>
        <v>1</v>
      </c>
    </row>
    <row r="254" spans="1:10" ht="15.75" hidden="1" customHeight="1" x14ac:dyDescent="0.25">
      <c r="A254" s="19">
        <v>44109</v>
      </c>
      <c r="B254" s="20" t="s">
        <v>72</v>
      </c>
      <c r="C254" s="20" t="s">
        <v>63</v>
      </c>
      <c r="D254" s="20">
        <v>333</v>
      </c>
      <c r="E254" s="21">
        <v>16</v>
      </c>
      <c r="F254" s="21">
        <v>5328</v>
      </c>
      <c r="G254" s="22" t="s">
        <v>68</v>
      </c>
      <c r="H254">
        <f t="shared" si="7"/>
        <v>10</v>
      </c>
      <c r="I254">
        <f t="shared" si="8"/>
        <v>5</v>
      </c>
    </row>
    <row r="255" spans="1:10" ht="15.75" hidden="1" customHeight="1" x14ac:dyDescent="0.25">
      <c r="A255" s="19">
        <v>44011</v>
      </c>
      <c r="B255" s="20" t="s">
        <v>62</v>
      </c>
      <c r="C255" s="20" t="s">
        <v>65</v>
      </c>
      <c r="D255" s="6">
        <v>253</v>
      </c>
      <c r="E255" s="23">
        <v>5</v>
      </c>
      <c r="F255" s="21">
        <v>1265</v>
      </c>
      <c r="G255" s="22" t="s">
        <v>64</v>
      </c>
      <c r="H255">
        <f t="shared" si="7"/>
        <v>6</v>
      </c>
      <c r="I255">
        <f t="shared" si="8"/>
        <v>29</v>
      </c>
    </row>
    <row r="256" spans="1:10" ht="15.75" hidden="1" customHeight="1" x14ac:dyDescent="0.25">
      <c r="A256" s="19">
        <v>43990</v>
      </c>
      <c r="B256" s="20" t="s">
        <v>62</v>
      </c>
      <c r="C256" s="20" t="s">
        <v>65</v>
      </c>
      <c r="D256" s="6">
        <v>319</v>
      </c>
      <c r="E256" s="23">
        <v>5</v>
      </c>
      <c r="F256" s="21">
        <v>1595</v>
      </c>
      <c r="G256" s="22" t="s">
        <v>68</v>
      </c>
      <c r="H256">
        <f t="shared" si="7"/>
        <v>6</v>
      </c>
      <c r="I256">
        <f t="shared" si="8"/>
        <v>8</v>
      </c>
    </row>
    <row r="257" spans="1:10" ht="15.75" customHeight="1" x14ac:dyDescent="0.25">
      <c r="A257" s="19">
        <v>43841</v>
      </c>
      <c r="B257" s="20" t="s">
        <v>67</v>
      </c>
      <c r="C257" s="20" t="s">
        <v>63</v>
      </c>
      <c r="D257" s="20">
        <v>99</v>
      </c>
      <c r="E257" s="21">
        <v>11</v>
      </c>
      <c r="F257" s="21">
        <v>1089</v>
      </c>
      <c r="G257" s="22" t="s">
        <v>64</v>
      </c>
      <c r="H257" s="45">
        <f>MONTH(A257)</f>
        <v>1</v>
      </c>
      <c r="I257" s="45">
        <f t="shared" si="8"/>
        <v>11</v>
      </c>
      <c r="J257" s="52">
        <f>IF(Hari&lt;=7,1,IF(AND(Hari&gt;=8,Hari&lt;=14),2,IF(AND(Hari&gt;=15,Hari&lt;=21),3,IF(AND(Hari&gt;=22,Hari&lt;=31),4))))</f>
        <v>2</v>
      </c>
    </row>
    <row r="258" spans="1:10" ht="15.75" hidden="1" customHeight="1" x14ac:dyDescent="0.25">
      <c r="A258" s="19">
        <v>44003</v>
      </c>
      <c r="B258" s="20" t="s">
        <v>72</v>
      </c>
      <c r="C258" s="20" t="s">
        <v>63</v>
      </c>
      <c r="D258" s="20">
        <v>184</v>
      </c>
      <c r="E258" s="21">
        <v>16</v>
      </c>
      <c r="F258" s="21">
        <v>2944</v>
      </c>
      <c r="G258" s="22" t="s">
        <v>64</v>
      </c>
      <c r="H258">
        <f t="shared" si="7"/>
        <v>6</v>
      </c>
      <c r="I258">
        <f t="shared" si="8"/>
        <v>21</v>
      </c>
    </row>
    <row r="259" spans="1:10" ht="15.75" hidden="1" customHeight="1" x14ac:dyDescent="0.25">
      <c r="A259" s="19">
        <v>44177</v>
      </c>
      <c r="B259" s="20" t="s">
        <v>69</v>
      </c>
      <c r="C259" s="20" t="s">
        <v>65</v>
      </c>
      <c r="D259" s="20">
        <v>448</v>
      </c>
      <c r="E259" s="21">
        <v>7</v>
      </c>
      <c r="F259" s="21">
        <v>3136</v>
      </c>
      <c r="G259" s="22" t="s">
        <v>66</v>
      </c>
      <c r="H259">
        <f t="shared" ref="H259:H322" si="9">MONTH(A259)</f>
        <v>12</v>
      </c>
      <c r="I259">
        <f t="shared" ref="I259:I322" si="10">DAY(A259)</f>
        <v>12</v>
      </c>
    </row>
    <row r="260" spans="1:10" ht="15.75" hidden="1" customHeight="1" x14ac:dyDescent="0.25">
      <c r="A260" s="19">
        <v>44026</v>
      </c>
      <c r="B260" s="20" t="s">
        <v>62</v>
      </c>
      <c r="C260" s="20" t="s">
        <v>63</v>
      </c>
      <c r="D260" s="20">
        <v>169</v>
      </c>
      <c r="E260" s="21">
        <v>5</v>
      </c>
      <c r="F260" s="21">
        <v>845</v>
      </c>
      <c r="G260" s="22" t="s">
        <v>77</v>
      </c>
      <c r="H260">
        <f t="shared" si="9"/>
        <v>7</v>
      </c>
      <c r="I260">
        <f t="shared" si="10"/>
        <v>14</v>
      </c>
    </row>
    <row r="261" spans="1:10" ht="15.75" hidden="1" customHeight="1" x14ac:dyDescent="0.25">
      <c r="A261" s="19">
        <v>44008</v>
      </c>
      <c r="B261" s="20" t="s">
        <v>67</v>
      </c>
      <c r="C261" s="20" t="s">
        <v>63</v>
      </c>
      <c r="D261" s="20">
        <v>166</v>
      </c>
      <c r="E261" s="21">
        <v>11</v>
      </c>
      <c r="F261" s="21">
        <v>1826</v>
      </c>
      <c r="G261" s="22" t="s">
        <v>73</v>
      </c>
      <c r="H261">
        <f t="shared" si="9"/>
        <v>6</v>
      </c>
      <c r="I261">
        <f t="shared" si="10"/>
        <v>26</v>
      </c>
    </row>
    <row r="262" spans="1:10" ht="15.75" hidden="1" customHeight="1" x14ac:dyDescent="0.25">
      <c r="A262" s="19">
        <v>44082</v>
      </c>
      <c r="B262" s="20" t="s">
        <v>72</v>
      </c>
      <c r="C262" s="20" t="s">
        <v>63</v>
      </c>
      <c r="D262" s="20">
        <v>320</v>
      </c>
      <c r="E262" s="21">
        <v>16</v>
      </c>
      <c r="F262" s="21">
        <v>5120</v>
      </c>
      <c r="G262" s="22" t="s">
        <v>68</v>
      </c>
      <c r="H262">
        <f t="shared" si="9"/>
        <v>9</v>
      </c>
      <c r="I262">
        <f t="shared" si="10"/>
        <v>8</v>
      </c>
    </row>
    <row r="263" spans="1:10" ht="15.75" hidden="1" customHeight="1" x14ac:dyDescent="0.25">
      <c r="A263" s="19">
        <v>43900</v>
      </c>
      <c r="B263" s="20" t="s">
        <v>67</v>
      </c>
      <c r="C263" s="20" t="s">
        <v>63</v>
      </c>
      <c r="D263" s="20">
        <v>82</v>
      </c>
      <c r="E263" s="21">
        <v>11</v>
      </c>
      <c r="F263" s="21">
        <v>902</v>
      </c>
      <c r="G263" s="22" t="s">
        <v>68</v>
      </c>
      <c r="H263">
        <f t="shared" si="9"/>
        <v>3</v>
      </c>
      <c r="I263">
        <f t="shared" si="10"/>
        <v>10</v>
      </c>
    </row>
    <row r="264" spans="1:10" ht="15.75" hidden="1" customHeight="1" x14ac:dyDescent="0.25">
      <c r="A264" s="19">
        <v>44012</v>
      </c>
      <c r="B264" s="20" t="s">
        <v>72</v>
      </c>
      <c r="C264" s="20" t="s">
        <v>63</v>
      </c>
      <c r="D264" s="20">
        <v>189</v>
      </c>
      <c r="E264" s="21">
        <v>16</v>
      </c>
      <c r="F264" s="21">
        <v>3024</v>
      </c>
      <c r="G264" s="22" t="s">
        <v>64</v>
      </c>
      <c r="H264">
        <f t="shared" si="9"/>
        <v>6</v>
      </c>
      <c r="I264">
        <f t="shared" si="10"/>
        <v>30</v>
      </c>
    </row>
    <row r="265" spans="1:10" ht="15.75" hidden="1" customHeight="1" x14ac:dyDescent="0.25">
      <c r="A265" s="19">
        <v>43942</v>
      </c>
      <c r="B265" s="20" t="s">
        <v>62</v>
      </c>
      <c r="C265" s="20" t="s">
        <v>63</v>
      </c>
      <c r="D265" s="20">
        <v>117</v>
      </c>
      <c r="E265" s="21">
        <v>5</v>
      </c>
      <c r="F265" s="21">
        <v>585</v>
      </c>
      <c r="G265" s="22" t="s">
        <v>75</v>
      </c>
      <c r="H265">
        <f t="shared" si="9"/>
        <v>4</v>
      </c>
      <c r="I265">
        <f t="shared" si="10"/>
        <v>21</v>
      </c>
    </row>
    <row r="266" spans="1:10" ht="15.75" customHeight="1" x14ac:dyDescent="0.25">
      <c r="A266" s="19">
        <v>43851</v>
      </c>
      <c r="B266" s="20" t="s">
        <v>69</v>
      </c>
      <c r="C266" s="20" t="s">
        <v>65</v>
      </c>
      <c r="D266" s="20">
        <v>144</v>
      </c>
      <c r="E266" s="21">
        <v>7</v>
      </c>
      <c r="F266" s="21">
        <v>1008</v>
      </c>
      <c r="G266" s="22" t="s">
        <v>71</v>
      </c>
      <c r="H266" s="45">
        <f>MONTH(A266)</f>
        <v>1</v>
      </c>
      <c r="I266" s="45">
        <f t="shared" si="10"/>
        <v>21</v>
      </c>
      <c r="J266" s="52">
        <f>IF(Hari&lt;=7,1,IF(AND(Hari&gt;=8,Hari&lt;=14),2,IF(AND(Hari&gt;=15,Hari&lt;=21),3,IF(AND(Hari&gt;=22,Hari&lt;=31),4))))</f>
        <v>3</v>
      </c>
    </row>
    <row r="267" spans="1:10" ht="15.75" hidden="1" customHeight="1" x14ac:dyDescent="0.25">
      <c r="A267" s="19">
        <v>43938</v>
      </c>
      <c r="B267" s="20" t="s">
        <v>67</v>
      </c>
      <c r="C267" s="20" t="s">
        <v>63</v>
      </c>
      <c r="D267" s="20">
        <v>88</v>
      </c>
      <c r="E267" s="21">
        <v>11</v>
      </c>
      <c r="F267" s="21">
        <v>968</v>
      </c>
      <c r="G267" s="22" t="s">
        <v>71</v>
      </c>
      <c r="H267">
        <f t="shared" si="9"/>
        <v>4</v>
      </c>
      <c r="I267">
        <f t="shared" si="10"/>
        <v>17</v>
      </c>
    </row>
    <row r="268" spans="1:10" ht="15.75" customHeight="1" x14ac:dyDescent="0.25">
      <c r="A268" s="19">
        <v>43859</v>
      </c>
      <c r="B268" s="20" t="s">
        <v>67</v>
      </c>
      <c r="C268" s="20" t="s">
        <v>65</v>
      </c>
      <c r="D268" s="20">
        <v>97</v>
      </c>
      <c r="E268" s="21">
        <v>11</v>
      </c>
      <c r="F268" s="21">
        <v>1067</v>
      </c>
      <c r="G268" s="22" t="s">
        <v>64</v>
      </c>
      <c r="H268" s="45">
        <f>MONTH(A268)</f>
        <v>1</v>
      </c>
      <c r="I268" s="45">
        <f t="shared" si="10"/>
        <v>29</v>
      </c>
      <c r="J268" s="52">
        <f>IF(Hari&lt;=7,1,IF(AND(Hari&gt;=8,Hari&lt;=14),2,IF(AND(Hari&gt;=15,Hari&lt;=21),3,IF(AND(Hari&gt;=22,Hari&lt;=31),4))))</f>
        <v>4</v>
      </c>
    </row>
    <row r="269" spans="1:10" ht="15.75" hidden="1" customHeight="1" x14ac:dyDescent="0.25">
      <c r="A269" s="19">
        <v>44065</v>
      </c>
      <c r="B269" s="20" t="s">
        <v>67</v>
      </c>
      <c r="C269" s="20" t="s">
        <v>65</v>
      </c>
      <c r="D269" s="20">
        <v>167</v>
      </c>
      <c r="E269" s="21">
        <v>11</v>
      </c>
      <c r="F269" s="21">
        <v>1837</v>
      </c>
      <c r="G269" s="22" t="s">
        <v>64</v>
      </c>
      <c r="H269">
        <f t="shared" si="9"/>
        <v>8</v>
      </c>
      <c r="I269">
        <f t="shared" si="10"/>
        <v>22</v>
      </c>
    </row>
    <row r="270" spans="1:10" ht="15.75" hidden="1" customHeight="1" x14ac:dyDescent="0.25">
      <c r="A270" s="19">
        <v>44073</v>
      </c>
      <c r="B270" s="20" t="s">
        <v>62</v>
      </c>
      <c r="C270" s="20" t="s">
        <v>65</v>
      </c>
      <c r="D270" s="6">
        <v>373</v>
      </c>
      <c r="E270" s="23">
        <v>5</v>
      </c>
      <c r="F270" s="21">
        <v>1865</v>
      </c>
      <c r="G270" s="22" t="s">
        <v>78</v>
      </c>
      <c r="H270">
        <f t="shared" si="9"/>
        <v>8</v>
      </c>
      <c r="I270">
        <f t="shared" si="10"/>
        <v>30</v>
      </c>
    </row>
    <row r="271" spans="1:10" ht="15.75" hidden="1" customHeight="1" x14ac:dyDescent="0.25">
      <c r="A271" s="19">
        <v>44067</v>
      </c>
      <c r="B271" s="20" t="s">
        <v>62</v>
      </c>
      <c r="C271" s="20" t="s">
        <v>65</v>
      </c>
      <c r="D271" s="6">
        <v>327</v>
      </c>
      <c r="E271" s="23">
        <v>5</v>
      </c>
      <c r="F271" s="21">
        <v>1635</v>
      </c>
      <c r="G271" s="22" t="s">
        <v>64</v>
      </c>
      <c r="H271">
        <f t="shared" si="9"/>
        <v>8</v>
      </c>
      <c r="I271">
        <f t="shared" si="10"/>
        <v>24</v>
      </c>
    </row>
    <row r="272" spans="1:10" ht="15.75" hidden="1" customHeight="1" x14ac:dyDescent="0.25">
      <c r="A272" s="19">
        <v>44038</v>
      </c>
      <c r="B272" s="20" t="s">
        <v>72</v>
      </c>
      <c r="C272" s="20" t="s">
        <v>63</v>
      </c>
      <c r="D272" s="20">
        <v>180</v>
      </c>
      <c r="E272" s="21">
        <v>16</v>
      </c>
      <c r="F272" s="21">
        <v>2880</v>
      </c>
      <c r="G272" s="22" t="s">
        <v>73</v>
      </c>
      <c r="H272">
        <f t="shared" si="9"/>
        <v>7</v>
      </c>
      <c r="I272">
        <f t="shared" si="10"/>
        <v>26</v>
      </c>
    </row>
    <row r="273" spans="1:10" ht="15.75" hidden="1" customHeight="1" x14ac:dyDescent="0.25">
      <c r="A273" s="19">
        <v>44032</v>
      </c>
      <c r="B273" s="20" t="s">
        <v>62</v>
      </c>
      <c r="C273" s="20" t="s">
        <v>63</v>
      </c>
      <c r="D273" s="20">
        <v>153</v>
      </c>
      <c r="E273" s="21">
        <v>5</v>
      </c>
      <c r="F273" s="21">
        <v>765</v>
      </c>
      <c r="G273" s="22" t="s">
        <v>74</v>
      </c>
      <c r="H273">
        <f t="shared" si="9"/>
        <v>7</v>
      </c>
      <c r="I273">
        <f t="shared" si="10"/>
        <v>20</v>
      </c>
    </row>
    <row r="274" spans="1:10" ht="15.75" customHeight="1" x14ac:dyDescent="0.25">
      <c r="A274" s="19">
        <v>43876</v>
      </c>
      <c r="B274" s="20" t="s">
        <v>62</v>
      </c>
      <c r="C274" s="20" t="s">
        <v>63</v>
      </c>
      <c r="D274" s="20">
        <v>94</v>
      </c>
      <c r="E274" s="21">
        <v>5</v>
      </c>
      <c r="F274" s="21">
        <v>470</v>
      </c>
      <c r="G274" s="22" t="s">
        <v>75</v>
      </c>
      <c r="H274" s="45">
        <f>MONTH(A274)</f>
        <v>2</v>
      </c>
      <c r="I274" s="45">
        <f t="shared" si="10"/>
        <v>15</v>
      </c>
      <c r="J274" s="52">
        <f>IF(Hari&lt;=7,1,IF(AND(Hari&gt;=8,Hari&lt;=14),2,IF(AND(Hari&gt;=15,Hari&lt;=21),3,IF(AND(Hari&gt;=22,Hari&lt;=31),4))))</f>
        <v>3</v>
      </c>
    </row>
    <row r="275" spans="1:10" ht="15.75" hidden="1" customHeight="1" x14ac:dyDescent="0.25">
      <c r="A275" s="19">
        <v>44097</v>
      </c>
      <c r="B275" s="20" t="s">
        <v>69</v>
      </c>
      <c r="C275" s="20" t="s">
        <v>65</v>
      </c>
      <c r="D275" s="20">
        <v>361</v>
      </c>
      <c r="E275" s="21">
        <v>7</v>
      </c>
      <c r="F275" s="21">
        <v>2527</v>
      </c>
      <c r="G275" s="22" t="s">
        <v>80</v>
      </c>
      <c r="H275">
        <f t="shared" si="9"/>
        <v>9</v>
      </c>
      <c r="I275">
        <f t="shared" si="10"/>
        <v>23</v>
      </c>
    </row>
    <row r="276" spans="1:10" ht="15.75" hidden="1" customHeight="1" x14ac:dyDescent="0.25">
      <c r="A276" s="19">
        <v>44139</v>
      </c>
      <c r="B276" s="20" t="s">
        <v>69</v>
      </c>
      <c r="C276" s="20" t="s">
        <v>65</v>
      </c>
      <c r="D276" s="20">
        <v>347</v>
      </c>
      <c r="E276" s="21">
        <v>7</v>
      </c>
      <c r="F276" s="21">
        <v>2429</v>
      </c>
      <c r="G276" s="22" t="s">
        <v>68</v>
      </c>
      <c r="H276">
        <f t="shared" si="9"/>
        <v>11</v>
      </c>
      <c r="I276">
        <f t="shared" si="10"/>
        <v>4</v>
      </c>
    </row>
    <row r="277" spans="1:10" ht="15.75" hidden="1" customHeight="1" x14ac:dyDescent="0.25">
      <c r="A277" s="19">
        <v>43897</v>
      </c>
      <c r="B277" s="20" t="s">
        <v>67</v>
      </c>
      <c r="C277" s="20" t="s">
        <v>63</v>
      </c>
      <c r="D277" s="20">
        <v>105</v>
      </c>
      <c r="E277" s="21">
        <v>11</v>
      </c>
      <c r="F277" s="21">
        <v>1155</v>
      </c>
      <c r="G277" s="22" t="s">
        <v>68</v>
      </c>
      <c r="H277">
        <f t="shared" si="9"/>
        <v>3</v>
      </c>
      <c r="I277">
        <f t="shared" si="10"/>
        <v>7</v>
      </c>
    </row>
    <row r="278" spans="1:10" ht="15.75" hidden="1" customHeight="1" x14ac:dyDescent="0.25">
      <c r="A278" s="19">
        <v>44099</v>
      </c>
      <c r="B278" s="20" t="s">
        <v>69</v>
      </c>
      <c r="C278" s="20" t="s">
        <v>65</v>
      </c>
      <c r="D278" s="20">
        <v>341</v>
      </c>
      <c r="E278" s="21">
        <v>7</v>
      </c>
      <c r="F278" s="21">
        <v>2387</v>
      </c>
      <c r="G278" s="22" t="s">
        <v>73</v>
      </c>
      <c r="H278">
        <f t="shared" si="9"/>
        <v>9</v>
      </c>
      <c r="I278">
        <f t="shared" si="10"/>
        <v>25</v>
      </c>
    </row>
    <row r="279" spans="1:10" ht="15.75" hidden="1" customHeight="1" x14ac:dyDescent="0.25">
      <c r="A279" s="19">
        <v>44135</v>
      </c>
      <c r="B279" s="20" t="s">
        <v>67</v>
      </c>
      <c r="C279" s="20" t="s">
        <v>65</v>
      </c>
      <c r="D279" s="20">
        <v>195</v>
      </c>
      <c r="E279" s="21">
        <v>11</v>
      </c>
      <c r="F279" s="21">
        <v>2145</v>
      </c>
      <c r="G279" s="22" t="s">
        <v>75</v>
      </c>
      <c r="H279">
        <f t="shared" si="9"/>
        <v>10</v>
      </c>
      <c r="I279">
        <f t="shared" si="10"/>
        <v>31</v>
      </c>
    </row>
    <row r="280" spans="1:10" ht="15.75" customHeight="1" x14ac:dyDescent="0.25">
      <c r="A280" s="19">
        <v>43839</v>
      </c>
      <c r="B280" s="20" t="s">
        <v>69</v>
      </c>
      <c r="C280" s="20" t="s">
        <v>65</v>
      </c>
      <c r="D280" s="20">
        <v>102</v>
      </c>
      <c r="E280" s="21">
        <v>7</v>
      </c>
      <c r="F280" s="21">
        <v>714</v>
      </c>
      <c r="G280" s="22" t="s">
        <v>79</v>
      </c>
      <c r="H280" s="45">
        <f>MONTH(A280)</f>
        <v>1</v>
      </c>
      <c r="I280" s="45">
        <f t="shared" si="10"/>
        <v>9</v>
      </c>
      <c r="J280" s="52">
        <f>IF(Hari&lt;=7,1,IF(AND(Hari&gt;=8,Hari&lt;=14),2,IF(AND(Hari&gt;=15,Hari&lt;=21),3,IF(AND(Hari&gt;=22,Hari&lt;=31),4))))</f>
        <v>2</v>
      </c>
    </row>
    <row r="281" spans="1:10" ht="15.75" hidden="1" customHeight="1" x14ac:dyDescent="0.25">
      <c r="A281" s="19">
        <v>44071</v>
      </c>
      <c r="B281" s="20" t="s">
        <v>62</v>
      </c>
      <c r="C281" s="20" t="s">
        <v>65</v>
      </c>
      <c r="D281" s="6">
        <v>349</v>
      </c>
      <c r="E281" s="23">
        <v>5</v>
      </c>
      <c r="F281" s="21">
        <v>1745</v>
      </c>
      <c r="G281" s="22" t="s">
        <v>78</v>
      </c>
      <c r="H281">
        <f t="shared" si="9"/>
        <v>8</v>
      </c>
      <c r="I281">
        <f t="shared" si="10"/>
        <v>28</v>
      </c>
    </row>
    <row r="282" spans="1:10" ht="15.75" customHeight="1" x14ac:dyDescent="0.25">
      <c r="A282" s="19">
        <v>43864</v>
      </c>
      <c r="B282" s="20" t="s">
        <v>67</v>
      </c>
      <c r="C282" s="20" t="s">
        <v>65</v>
      </c>
      <c r="D282" s="20">
        <v>79</v>
      </c>
      <c r="E282" s="21">
        <v>11</v>
      </c>
      <c r="F282" s="21">
        <v>869</v>
      </c>
      <c r="G282" s="22" t="s">
        <v>68</v>
      </c>
      <c r="H282" s="45">
        <f>MONTH(A282)</f>
        <v>2</v>
      </c>
      <c r="I282" s="45">
        <f t="shared" si="10"/>
        <v>3</v>
      </c>
      <c r="J282" s="52">
        <f>IF(Hari&lt;=7,1,IF(AND(Hari&gt;=8,Hari&lt;=14),2,IF(AND(Hari&gt;=15,Hari&lt;=21),3,IF(AND(Hari&gt;=22,Hari&lt;=31),4))))</f>
        <v>1</v>
      </c>
    </row>
    <row r="283" spans="1:10" ht="15.75" hidden="1" customHeight="1" x14ac:dyDescent="0.25">
      <c r="A283" s="19">
        <v>44102</v>
      </c>
      <c r="B283" s="20" t="s">
        <v>67</v>
      </c>
      <c r="C283" s="20" t="s">
        <v>65</v>
      </c>
      <c r="D283" s="20">
        <v>260</v>
      </c>
      <c r="E283" s="21">
        <v>11</v>
      </c>
      <c r="F283" s="21">
        <v>2860</v>
      </c>
      <c r="G283" s="22" t="s">
        <v>73</v>
      </c>
      <c r="H283">
        <f t="shared" si="9"/>
        <v>9</v>
      </c>
      <c r="I283">
        <f t="shared" si="10"/>
        <v>28</v>
      </c>
    </row>
    <row r="284" spans="1:10" ht="15.75" customHeight="1" x14ac:dyDescent="0.25">
      <c r="A284" s="19">
        <v>43831</v>
      </c>
      <c r="B284" s="20" t="s">
        <v>62</v>
      </c>
      <c r="C284" s="20" t="s">
        <v>63</v>
      </c>
      <c r="D284" s="20">
        <v>87</v>
      </c>
      <c r="E284" s="21">
        <v>5</v>
      </c>
      <c r="F284" s="21">
        <v>435</v>
      </c>
      <c r="G284" s="22" t="s">
        <v>66</v>
      </c>
      <c r="H284" s="45">
        <f t="shared" si="9"/>
        <v>1</v>
      </c>
      <c r="I284" s="45">
        <f t="shared" si="10"/>
        <v>1</v>
      </c>
      <c r="J284" s="52">
        <f>IF(Hari&lt;=7,1,IF(AND(Hari&gt;=8,Hari&lt;=14),2,IF(AND(Hari&gt;=15,Hari&lt;=21),3,IF(AND(Hari&gt;=22,Hari&lt;=31),4))))</f>
        <v>1</v>
      </c>
    </row>
    <row r="285" spans="1:10" ht="15.75" customHeight="1" x14ac:dyDescent="0.25">
      <c r="A285" s="19">
        <v>43883</v>
      </c>
      <c r="B285" s="20" t="s">
        <v>67</v>
      </c>
      <c r="C285" s="20" t="s">
        <v>63</v>
      </c>
      <c r="D285" s="20">
        <v>76</v>
      </c>
      <c r="E285" s="21">
        <v>11</v>
      </c>
      <c r="F285" s="21">
        <v>836</v>
      </c>
      <c r="G285" s="22" t="s">
        <v>64</v>
      </c>
      <c r="H285" s="45">
        <f t="shared" si="9"/>
        <v>2</v>
      </c>
      <c r="I285" s="45">
        <f t="shared" si="10"/>
        <v>22</v>
      </c>
      <c r="J285" s="52">
        <f>IF(Hari&lt;=7,1,IF(AND(Hari&gt;=8,Hari&lt;=14),2,IF(AND(Hari&gt;=15,Hari&lt;=21),3,IF(AND(Hari&gt;=22,Hari&lt;=31),4))))</f>
        <v>4</v>
      </c>
    </row>
    <row r="286" spans="1:10" ht="15.75" hidden="1" customHeight="1" x14ac:dyDescent="0.25">
      <c r="A286" s="19">
        <v>44126</v>
      </c>
      <c r="B286" s="20" t="s">
        <v>67</v>
      </c>
      <c r="C286" s="20" t="s">
        <v>63</v>
      </c>
      <c r="D286" s="20">
        <v>238</v>
      </c>
      <c r="E286" s="21">
        <v>11</v>
      </c>
      <c r="F286" s="21">
        <v>2618</v>
      </c>
      <c r="G286" s="22" t="s">
        <v>64</v>
      </c>
      <c r="H286">
        <f t="shared" si="9"/>
        <v>10</v>
      </c>
      <c r="I286">
        <f t="shared" si="10"/>
        <v>22</v>
      </c>
    </row>
    <row r="287" spans="1:10" ht="15.75" hidden="1" customHeight="1" x14ac:dyDescent="0.25">
      <c r="A287" s="19">
        <v>44171</v>
      </c>
      <c r="B287" s="20" t="s">
        <v>69</v>
      </c>
      <c r="C287" s="20" t="s">
        <v>65</v>
      </c>
      <c r="D287" s="20">
        <v>421</v>
      </c>
      <c r="E287" s="21">
        <v>7</v>
      </c>
      <c r="F287" s="21">
        <v>2947</v>
      </c>
      <c r="G287" s="22" t="s">
        <v>68</v>
      </c>
      <c r="H287">
        <f t="shared" si="9"/>
        <v>12</v>
      </c>
      <c r="I287">
        <f t="shared" si="10"/>
        <v>6</v>
      </c>
    </row>
    <row r="288" spans="1:10" ht="15.75" hidden="1" customHeight="1" x14ac:dyDescent="0.25">
      <c r="A288" s="19">
        <v>44010</v>
      </c>
      <c r="B288" s="20" t="s">
        <v>69</v>
      </c>
      <c r="C288" s="20" t="s">
        <v>65</v>
      </c>
      <c r="D288" s="20">
        <v>202</v>
      </c>
      <c r="E288" s="21">
        <v>7</v>
      </c>
      <c r="F288" s="21">
        <v>1414</v>
      </c>
      <c r="G288" s="22" t="s">
        <v>73</v>
      </c>
      <c r="H288">
        <f t="shared" si="9"/>
        <v>6</v>
      </c>
      <c r="I288">
        <f t="shared" si="10"/>
        <v>28</v>
      </c>
    </row>
    <row r="289" spans="1:10" ht="15.75" hidden="1" customHeight="1" x14ac:dyDescent="0.25">
      <c r="A289" s="19">
        <v>43986</v>
      </c>
      <c r="B289" s="20" t="s">
        <v>67</v>
      </c>
      <c r="C289" s="20" t="s">
        <v>63</v>
      </c>
      <c r="D289" s="20">
        <v>172</v>
      </c>
      <c r="E289" s="21">
        <v>11</v>
      </c>
      <c r="F289" s="21">
        <v>1892</v>
      </c>
      <c r="G289" s="22" t="s">
        <v>68</v>
      </c>
      <c r="H289">
        <f t="shared" si="9"/>
        <v>6</v>
      </c>
      <c r="I289">
        <f t="shared" si="10"/>
        <v>4</v>
      </c>
    </row>
    <row r="290" spans="1:10" ht="15.75" customHeight="1" x14ac:dyDescent="0.25">
      <c r="A290" s="19">
        <v>43855</v>
      </c>
      <c r="B290" s="20" t="s">
        <v>72</v>
      </c>
      <c r="C290" s="20" t="s">
        <v>63</v>
      </c>
      <c r="D290" s="20">
        <v>71</v>
      </c>
      <c r="E290" s="21">
        <v>16</v>
      </c>
      <c r="F290" s="21">
        <v>1136</v>
      </c>
      <c r="G290" s="22" t="s">
        <v>73</v>
      </c>
      <c r="H290" s="45">
        <f t="shared" si="9"/>
        <v>1</v>
      </c>
      <c r="I290" s="45">
        <f t="shared" si="10"/>
        <v>25</v>
      </c>
      <c r="J290" s="52">
        <f>IF(Hari&lt;=7,1,IF(AND(Hari&gt;=8,Hari&lt;=14),2,IF(AND(Hari&gt;=15,Hari&lt;=21),3,IF(AND(Hari&gt;=22,Hari&lt;=31),4))))</f>
        <v>4</v>
      </c>
    </row>
    <row r="291" spans="1:10" ht="15.75" customHeight="1" x14ac:dyDescent="0.25">
      <c r="A291" s="19">
        <v>43887</v>
      </c>
      <c r="B291" s="20" t="s">
        <v>67</v>
      </c>
      <c r="C291" s="20" t="s">
        <v>65</v>
      </c>
      <c r="D291" s="20">
        <v>69</v>
      </c>
      <c r="E291" s="21">
        <v>11</v>
      </c>
      <c r="F291" s="21">
        <v>759</v>
      </c>
      <c r="G291" s="22" t="s">
        <v>73</v>
      </c>
      <c r="H291" s="45">
        <f t="shared" si="9"/>
        <v>2</v>
      </c>
      <c r="I291" s="45">
        <f t="shared" si="10"/>
        <v>26</v>
      </c>
      <c r="J291" s="52">
        <f>IF(Hari&lt;=7,1,IF(AND(Hari&gt;=8,Hari&lt;=14),2,IF(AND(Hari&gt;=15,Hari&lt;=21),3,IF(AND(Hari&gt;=22,Hari&lt;=31),4))))</f>
        <v>4</v>
      </c>
    </row>
    <row r="292" spans="1:10" ht="15.75" hidden="1" customHeight="1" x14ac:dyDescent="0.25">
      <c r="A292" s="19">
        <v>44013</v>
      </c>
      <c r="B292" s="20" t="s">
        <v>72</v>
      </c>
      <c r="C292" s="20" t="s">
        <v>63</v>
      </c>
      <c r="D292" s="20">
        <v>227</v>
      </c>
      <c r="E292" s="21">
        <v>16</v>
      </c>
      <c r="F292" s="21">
        <v>3632</v>
      </c>
      <c r="G292" s="22" t="s">
        <v>68</v>
      </c>
      <c r="H292">
        <f t="shared" si="9"/>
        <v>7</v>
      </c>
      <c r="I292">
        <f t="shared" si="10"/>
        <v>1</v>
      </c>
    </row>
    <row r="293" spans="1:10" ht="15.75" hidden="1" customHeight="1" x14ac:dyDescent="0.25">
      <c r="A293" s="19">
        <v>44143</v>
      </c>
      <c r="B293" s="20" t="s">
        <v>62</v>
      </c>
      <c r="C293" s="20" t="s">
        <v>63</v>
      </c>
      <c r="D293" s="20">
        <v>317</v>
      </c>
      <c r="E293" s="21">
        <v>5</v>
      </c>
      <c r="F293" s="21">
        <v>1585</v>
      </c>
      <c r="G293" s="22" t="s">
        <v>68</v>
      </c>
      <c r="H293">
        <f t="shared" si="9"/>
        <v>11</v>
      </c>
      <c r="I293">
        <f t="shared" si="10"/>
        <v>8</v>
      </c>
    </row>
    <row r="294" spans="1:10" ht="15.75" hidden="1" customHeight="1" x14ac:dyDescent="0.25">
      <c r="A294" s="19">
        <v>44056</v>
      </c>
      <c r="B294" s="20" t="s">
        <v>62</v>
      </c>
      <c r="C294" s="20" t="s">
        <v>63</v>
      </c>
      <c r="D294" s="20">
        <v>187</v>
      </c>
      <c r="E294" s="21">
        <v>5</v>
      </c>
      <c r="F294" s="21">
        <v>935</v>
      </c>
      <c r="G294" s="22" t="s">
        <v>64</v>
      </c>
      <c r="H294">
        <f t="shared" si="9"/>
        <v>8</v>
      </c>
      <c r="I294">
        <f t="shared" si="10"/>
        <v>13</v>
      </c>
    </row>
    <row r="295" spans="1:10" ht="15.75" hidden="1" customHeight="1" x14ac:dyDescent="0.25">
      <c r="A295" s="19">
        <v>44028</v>
      </c>
      <c r="B295" s="20" t="s">
        <v>62</v>
      </c>
      <c r="C295" s="20" t="s">
        <v>65</v>
      </c>
      <c r="D295" s="6">
        <v>303</v>
      </c>
      <c r="E295" s="23">
        <v>5</v>
      </c>
      <c r="F295" s="21">
        <v>1515</v>
      </c>
      <c r="G295" s="22" t="s">
        <v>77</v>
      </c>
      <c r="H295">
        <f t="shared" si="9"/>
        <v>7</v>
      </c>
      <c r="I295">
        <f t="shared" si="10"/>
        <v>16</v>
      </c>
    </row>
    <row r="296" spans="1:10" ht="15.75" hidden="1" customHeight="1" x14ac:dyDescent="0.25">
      <c r="A296" s="19">
        <v>44053</v>
      </c>
      <c r="B296" s="20" t="s">
        <v>72</v>
      </c>
      <c r="C296" s="20" t="s">
        <v>63</v>
      </c>
      <c r="D296" s="20">
        <v>238</v>
      </c>
      <c r="E296" s="21">
        <v>16</v>
      </c>
      <c r="F296" s="21">
        <v>3808</v>
      </c>
      <c r="G296" s="22" t="s">
        <v>68</v>
      </c>
      <c r="H296">
        <f t="shared" si="9"/>
        <v>8</v>
      </c>
      <c r="I296">
        <f t="shared" si="10"/>
        <v>10</v>
      </c>
    </row>
    <row r="297" spans="1:10" ht="15.75" customHeight="1" x14ac:dyDescent="0.25">
      <c r="A297" s="19">
        <v>43840</v>
      </c>
      <c r="B297" s="20" t="s">
        <v>69</v>
      </c>
      <c r="C297" s="20" t="s">
        <v>65</v>
      </c>
      <c r="D297" s="20">
        <v>140</v>
      </c>
      <c r="E297" s="21">
        <v>7</v>
      </c>
      <c r="F297" s="21">
        <v>980</v>
      </c>
      <c r="G297" s="22" t="s">
        <v>79</v>
      </c>
      <c r="H297" s="45">
        <f>MONTH(A297)</f>
        <v>1</v>
      </c>
      <c r="I297" s="45">
        <f t="shared" si="10"/>
        <v>10</v>
      </c>
      <c r="J297" s="52">
        <f>IF(Hari&lt;=7,1,IF(AND(Hari&gt;=8,Hari&lt;=14),2,IF(AND(Hari&gt;=15,Hari&lt;=21),3,IF(AND(Hari&gt;=22,Hari&lt;=31),4))))</f>
        <v>2</v>
      </c>
    </row>
    <row r="298" spans="1:10" ht="15.75" hidden="1" customHeight="1" x14ac:dyDescent="0.25">
      <c r="A298" s="19">
        <v>43960</v>
      </c>
      <c r="B298" s="20" t="s">
        <v>72</v>
      </c>
      <c r="C298" s="20" t="s">
        <v>63</v>
      </c>
      <c r="D298" s="20">
        <v>214</v>
      </c>
      <c r="E298" s="21">
        <v>16</v>
      </c>
      <c r="F298" s="21">
        <v>3424</v>
      </c>
      <c r="G298" s="22" t="s">
        <v>68</v>
      </c>
      <c r="H298">
        <f t="shared" si="9"/>
        <v>5</v>
      </c>
      <c r="I298">
        <f t="shared" si="10"/>
        <v>9</v>
      </c>
    </row>
    <row r="299" spans="1:10" ht="15.75" hidden="1" customHeight="1" x14ac:dyDescent="0.25">
      <c r="A299" s="19">
        <v>43997</v>
      </c>
      <c r="B299" s="20" t="s">
        <v>62</v>
      </c>
      <c r="C299" s="20" t="s">
        <v>65</v>
      </c>
      <c r="D299" s="6">
        <v>234</v>
      </c>
      <c r="E299" s="23">
        <v>5</v>
      </c>
      <c r="F299" s="21">
        <v>1170</v>
      </c>
      <c r="G299" s="22" t="s">
        <v>75</v>
      </c>
      <c r="H299">
        <f t="shared" si="9"/>
        <v>6</v>
      </c>
      <c r="I299">
        <f t="shared" si="10"/>
        <v>15</v>
      </c>
    </row>
    <row r="300" spans="1:10" ht="15.75" hidden="1" customHeight="1" x14ac:dyDescent="0.25">
      <c r="A300" s="19">
        <v>44154</v>
      </c>
      <c r="B300" s="20" t="s">
        <v>72</v>
      </c>
      <c r="C300" s="20" t="s">
        <v>63</v>
      </c>
      <c r="D300" s="20">
        <v>310</v>
      </c>
      <c r="E300" s="21">
        <v>16</v>
      </c>
      <c r="F300" s="21">
        <v>4960</v>
      </c>
      <c r="G300" s="22" t="s">
        <v>71</v>
      </c>
      <c r="H300">
        <f t="shared" si="9"/>
        <v>11</v>
      </c>
      <c r="I300">
        <f t="shared" si="10"/>
        <v>19</v>
      </c>
    </row>
    <row r="301" spans="1:10" ht="15.75" customHeight="1" x14ac:dyDescent="0.25">
      <c r="A301" s="19">
        <v>43855</v>
      </c>
      <c r="B301" s="20" t="s">
        <v>69</v>
      </c>
      <c r="C301" s="20" t="s">
        <v>65</v>
      </c>
      <c r="D301" s="20">
        <v>129</v>
      </c>
      <c r="E301" s="21">
        <v>7</v>
      </c>
      <c r="F301" s="21">
        <v>903</v>
      </c>
      <c r="G301" s="22" t="s">
        <v>73</v>
      </c>
      <c r="H301" s="45">
        <f>MONTH(A301)</f>
        <v>1</v>
      </c>
      <c r="I301" s="45">
        <f t="shared" si="10"/>
        <v>25</v>
      </c>
      <c r="J301" s="52">
        <f>IF(Hari&lt;=7,1,IF(AND(Hari&gt;=8,Hari&lt;=14),2,IF(AND(Hari&gt;=15,Hari&lt;=21),3,IF(AND(Hari&gt;=22,Hari&lt;=31),4))))</f>
        <v>4</v>
      </c>
    </row>
    <row r="302" spans="1:10" ht="15.75" hidden="1" customHeight="1" x14ac:dyDescent="0.25">
      <c r="A302" s="19">
        <v>43925</v>
      </c>
      <c r="B302" s="20" t="s">
        <v>62</v>
      </c>
      <c r="C302" s="20" t="s">
        <v>65</v>
      </c>
      <c r="D302" s="6">
        <v>222</v>
      </c>
      <c r="E302" s="23">
        <v>5</v>
      </c>
      <c r="F302" s="21">
        <v>1110</v>
      </c>
      <c r="G302" s="22" t="s">
        <v>66</v>
      </c>
      <c r="H302">
        <f t="shared" si="9"/>
        <v>4</v>
      </c>
      <c r="I302">
        <f t="shared" si="10"/>
        <v>4</v>
      </c>
    </row>
    <row r="303" spans="1:10" ht="15.75" customHeight="1" x14ac:dyDescent="0.25">
      <c r="A303" s="19">
        <v>43854</v>
      </c>
      <c r="B303" s="20" t="s">
        <v>67</v>
      </c>
      <c r="C303" s="20" t="s">
        <v>65</v>
      </c>
      <c r="D303" s="20">
        <v>75</v>
      </c>
      <c r="E303" s="21">
        <v>11</v>
      </c>
      <c r="F303" s="21">
        <v>825</v>
      </c>
      <c r="G303" s="22" t="s">
        <v>64</v>
      </c>
      <c r="H303" s="45">
        <f>MONTH(A303)</f>
        <v>1</v>
      </c>
      <c r="I303" s="45">
        <f t="shared" si="10"/>
        <v>24</v>
      </c>
      <c r="J303" s="52">
        <f>IF(Hari&lt;=7,1,IF(AND(Hari&gt;=8,Hari&lt;=14),2,IF(AND(Hari&gt;=15,Hari&lt;=21),3,IF(AND(Hari&gt;=22,Hari&lt;=31),4))))</f>
        <v>4</v>
      </c>
    </row>
    <row r="304" spans="1:10" ht="15.75" hidden="1" customHeight="1" x14ac:dyDescent="0.25">
      <c r="A304" s="19">
        <v>44037</v>
      </c>
      <c r="B304" s="20" t="s">
        <v>67</v>
      </c>
      <c r="C304" s="20" t="s">
        <v>63</v>
      </c>
      <c r="D304" s="20">
        <v>153</v>
      </c>
      <c r="E304" s="21">
        <v>11</v>
      </c>
      <c r="F304" s="21">
        <v>1683</v>
      </c>
      <c r="G304" s="22" t="s">
        <v>73</v>
      </c>
      <c r="H304">
        <f t="shared" si="9"/>
        <v>7</v>
      </c>
      <c r="I304">
        <f t="shared" si="10"/>
        <v>25</v>
      </c>
    </row>
    <row r="305" spans="1:10" ht="15.75" customHeight="1" x14ac:dyDescent="0.25">
      <c r="A305" s="19">
        <v>43855</v>
      </c>
      <c r="B305" s="20" t="s">
        <v>62</v>
      </c>
      <c r="C305" s="20" t="s">
        <v>65</v>
      </c>
      <c r="D305" s="6">
        <v>178</v>
      </c>
      <c r="E305" s="23">
        <v>5</v>
      </c>
      <c r="F305" s="21">
        <v>890</v>
      </c>
      <c r="G305" s="22" t="s">
        <v>73</v>
      </c>
      <c r="H305" s="45">
        <f>MONTH(A305)</f>
        <v>1</v>
      </c>
      <c r="I305" s="45">
        <f t="shared" si="10"/>
        <v>25</v>
      </c>
      <c r="J305" s="52">
        <f>IF(Hari&lt;=7,1,IF(AND(Hari&gt;=8,Hari&lt;=14),2,IF(AND(Hari&gt;=15,Hari&lt;=21),3,IF(AND(Hari&gt;=22,Hari&lt;=31),4))))</f>
        <v>4</v>
      </c>
    </row>
    <row r="306" spans="1:10" ht="15.75" hidden="1" customHeight="1" x14ac:dyDescent="0.25">
      <c r="A306" s="19">
        <v>43958</v>
      </c>
      <c r="B306" s="20" t="s">
        <v>62</v>
      </c>
      <c r="C306" s="20" t="s">
        <v>63</v>
      </c>
      <c r="D306" s="20">
        <v>178</v>
      </c>
      <c r="E306" s="21">
        <v>5</v>
      </c>
      <c r="F306" s="21">
        <v>890</v>
      </c>
      <c r="G306" s="22" t="s">
        <v>68</v>
      </c>
      <c r="H306">
        <f t="shared" si="9"/>
        <v>5</v>
      </c>
      <c r="I306">
        <f t="shared" si="10"/>
        <v>7</v>
      </c>
    </row>
    <row r="307" spans="1:10" ht="15.75" hidden="1" customHeight="1" x14ac:dyDescent="0.25">
      <c r="A307" s="19">
        <v>43917</v>
      </c>
      <c r="B307" s="20" t="s">
        <v>62</v>
      </c>
      <c r="C307" s="20" t="s">
        <v>65</v>
      </c>
      <c r="D307" s="6">
        <v>218</v>
      </c>
      <c r="E307" s="23">
        <v>5</v>
      </c>
      <c r="F307" s="21">
        <v>1090</v>
      </c>
      <c r="G307" s="22" t="s">
        <v>73</v>
      </c>
      <c r="H307">
        <f t="shared" si="9"/>
        <v>3</v>
      </c>
      <c r="I307">
        <f t="shared" si="10"/>
        <v>27</v>
      </c>
    </row>
    <row r="308" spans="1:10" ht="15.75" hidden="1" customHeight="1" x14ac:dyDescent="0.25">
      <c r="A308" s="19">
        <v>44005</v>
      </c>
      <c r="B308" s="20" t="s">
        <v>67</v>
      </c>
      <c r="C308" s="20" t="s">
        <v>63</v>
      </c>
      <c r="D308" s="20">
        <v>127</v>
      </c>
      <c r="E308" s="21">
        <v>11</v>
      </c>
      <c r="F308" s="21">
        <v>1397</v>
      </c>
      <c r="G308" s="22" t="s">
        <v>75</v>
      </c>
      <c r="H308">
        <f t="shared" si="9"/>
        <v>6</v>
      </c>
      <c r="I308">
        <f t="shared" si="10"/>
        <v>23</v>
      </c>
    </row>
    <row r="309" spans="1:10" ht="15.75" hidden="1" customHeight="1" x14ac:dyDescent="0.25">
      <c r="A309" s="19">
        <v>43932</v>
      </c>
      <c r="B309" s="20" t="s">
        <v>62</v>
      </c>
      <c r="C309" s="20" t="s">
        <v>63</v>
      </c>
      <c r="D309" s="20">
        <v>100</v>
      </c>
      <c r="E309" s="21">
        <v>5</v>
      </c>
      <c r="F309" s="21">
        <v>500</v>
      </c>
      <c r="G309" s="22" t="s">
        <v>64</v>
      </c>
      <c r="H309">
        <f t="shared" si="9"/>
        <v>4</v>
      </c>
      <c r="I309">
        <f t="shared" si="10"/>
        <v>11</v>
      </c>
    </row>
    <row r="310" spans="1:10" ht="15.75" hidden="1" customHeight="1" x14ac:dyDescent="0.25">
      <c r="A310" s="19">
        <v>44136</v>
      </c>
      <c r="B310" s="20" t="s">
        <v>67</v>
      </c>
      <c r="C310" s="20" t="s">
        <v>65</v>
      </c>
      <c r="D310" s="20">
        <v>234</v>
      </c>
      <c r="E310" s="21">
        <v>11</v>
      </c>
      <c r="F310" s="21">
        <v>2574</v>
      </c>
      <c r="G310" s="22" t="s">
        <v>68</v>
      </c>
      <c r="H310">
        <f t="shared" si="9"/>
        <v>11</v>
      </c>
      <c r="I310">
        <f t="shared" si="10"/>
        <v>1</v>
      </c>
    </row>
    <row r="311" spans="1:10" ht="15.75" customHeight="1" x14ac:dyDescent="0.25">
      <c r="A311" s="19">
        <v>43836</v>
      </c>
      <c r="B311" s="20" t="s">
        <v>67</v>
      </c>
      <c r="C311" s="20" t="s">
        <v>63</v>
      </c>
      <c r="D311" s="20">
        <v>63</v>
      </c>
      <c r="E311" s="21">
        <v>11</v>
      </c>
      <c r="F311" s="21">
        <v>693</v>
      </c>
      <c r="G311" s="22" t="s">
        <v>79</v>
      </c>
      <c r="H311" s="45">
        <f>MONTH(A311)</f>
        <v>1</v>
      </c>
      <c r="I311" s="45">
        <f t="shared" si="10"/>
        <v>6</v>
      </c>
      <c r="J311" s="52">
        <f>IF(Hari&lt;=7,1,IF(AND(Hari&gt;=8,Hari&lt;=14),2,IF(AND(Hari&gt;=15,Hari&lt;=21),3,IF(AND(Hari&gt;=22,Hari&lt;=31),4))))</f>
        <v>1</v>
      </c>
    </row>
    <row r="312" spans="1:10" ht="15.75" hidden="1" customHeight="1" x14ac:dyDescent="0.25">
      <c r="A312" s="19">
        <v>43931</v>
      </c>
      <c r="B312" s="20" t="s">
        <v>67</v>
      </c>
      <c r="C312" s="20" t="s">
        <v>65</v>
      </c>
      <c r="D312" s="20">
        <v>103</v>
      </c>
      <c r="E312" s="21">
        <v>11</v>
      </c>
      <c r="F312" s="21">
        <v>1133</v>
      </c>
      <c r="G312" s="22" t="s">
        <v>68</v>
      </c>
      <c r="H312">
        <f t="shared" si="9"/>
        <v>4</v>
      </c>
      <c r="I312">
        <f t="shared" si="10"/>
        <v>10</v>
      </c>
    </row>
    <row r="313" spans="1:10" ht="15.75" customHeight="1" x14ac:dyDescent="0.25">
      <c r="A313" s="19">
        <v>43889</v>
      </c>
      <c r="B313" s="20" t="s">
        <v>67</v>
      </c>
      <c r="C313" s="20" t="s">
        <v>65</v>
      </c>
      <c r="D313" s="20">
        <v>88</v>
      </c>
      <c r="E313" s="21">
        <v>11</v>
      </c>
      <c r="F313" s="21">
        <v>968</v>
      </c>
      <c r="G313" s="22" t="s">
        <v>73</v>
      </c>
      <c r="H313" s="45">
        <f>MONTH(A313)</f>
        <v>2</v>
      </c>
      <c r="I313" s="45">
        <f t="shared" si="10"/>
        <v>28</v>
      </c>
      <c r="J313" s="52">
        <f>IF(Hari&lt;=7,1,IF(AND(Hari&gt;=8,Hari&lt;=14),2,IF(AND(Hari&gt;=15,Hari&lt;=21),3,IF(AND(Hari&gt;=22,Hari&lt;=31),4))))</f>
        <v>4</v>
      </c>
    </row>
    <row r="314" spans="1:10" ht="15.75" hidden="1" customHeight="1" x14ac:dyDescent="0.25">
      <c r="A314" s="19">
        <v>43907</v>
      </c>
      <c r="B314" s="20" t="s">
        <v>62</v>
      </c>
      <c r="C314" s="20" t="s">
        <v>65</v>
      </c>
      <c r="D314" s="6">
        <v>154</v>
      </c>
      <c r="E314" s="23">
        <v>5</v>
      </c>
      <c r="F314" s="21">
        <v>770</v>
      </c>
      <c r="G314" s="22" t="s">
        <v>75</v>
      </c>
      <c r="H314">
        <f t="shared" si="9"/>
        <v>3</v>
      </c>
      <c r="I314">
        <f t="shared" si="10"/>
        <v>17</v>
      </c>
    </row>
    <row r="315" spans="1:10" ht="15.75" hidden="1" customHeight="1" x14ac:dyDescent="0.25">
      <c r="A315" s="19">
        <v>43971</v>
      </c>
      <c r="B315" s="20" t="s">
        <v>62</v>
      </c>
      <c r="C315" s="20" t="s">
        <v>63</v>
      </c>
      <c r="D315" s="20">
        <v>168</v>
      </c>
      <c r="E315" s="21">
        <v>5</v>
      </c>
      <c r="F315" s="21">
        <v>840</v>
      </c>
      <c r="G315" s="22" t="s">
        <v>71</v>
      </c>
      <c r="H315">
        <f t="shared" si="9"/>
        <v>5</v>
      </c>
      <c r="I315">
        <f t="shared" si="10"/>
        <v>20</v>
      </c>
    </row>
    <row r="316" spans="1:10" ht="15.75" hidden="1" customHeight="1" x14ac:dyDescent="0.25">
      <c r="A316" s="19">
        <v>44005</v>
      </c>
      <c r="B316" s="20" t="s">
        <v>62</v>
      </c>
      <c r="C316" s="20" t="s">
        <v>63</v>
      </c>
      <c r="D316" s="20">
        <v>156</v>
      </c>
      <c r="E316" s="21">
        <v>5</v>
      </c>
      <c r="F316" s="21">
        <v>780</v>
      </c>
      <c r="G316" s="22" t="s">
        <v>75</v>
      </c>
      <c r="H316">
        <f t="shared" si="9"/>
        <v>6</v>
      </c>
      <c r="I316">
        <f t="shared" si="10"/>
        <v>23</v>
      </c>
    </row>
    <row r="317" spans="1:10" ht="15.75" hidden="1" customHeight="1" x14ac:dyDescent="0.25">
      <c r="A317" s="19">
        <v>44070</v>
      </c>
      <c r="B317" s="20" t="s">
        <v>62</v>
      </c>
      <c r="C317" s="20" t="s">
        <v>65</v>
      </c>
      <c r="D317" s="6">
        <v>338</v>
      </c>
      <c r="E317" s="23">
        <v>5</v>
      </c>
      <c r="F317" s="21">
        <v>1690</v>
      </c>
      <c r="G317" s="22" t="s">
        <v>73</v>
      </c>
      <c r="H317">
        <f t="shared" si="9"/>
        <v>8</v>
      </c>
      <c r="I317">
        <f t="shared" si="10"/>
        <v>27</v>
      </c>
    </row>
    <row r="318" spans="1:10" ht="15.75" hidden="1" customHeight="1" x14ac:dyDescent="0.25">
      <c r="A318" s="19">
        <v>44046</v>
      </c>
      <c r="B318" s="20" t="s">
        <v>62</v>
      </c>
      <c r="C318" s="20" t="s">
        <v>65</v>
      </c>
      <c r="D318" s="6">
        <v>369</v>
      </c>
      <c r="E318" s="23">
        <v>5</v>
      </c>
      <c r="F318" s="21">
        <v>1845</v>
      </c>
      <c r="G318" s="22" t="s">
        <v>68</v>
      </c>
      <c r="H318">
        <f t="shared" si="9"/>
        <v>8</v>
      </c>
      <c r="I318">
        <f t="shared" si="10"/>
        <v>3</v>
      </c>
    </row>
    <row r="319" spans="1:10" ht="15.75" customHeight="1" x14ac:dyDescent="0.25">
      <c r="A319" s="19">
        <v>43834</v>
      </c>
      <c r="B319" s="20" t="s">
        <v>67</v>
      </c>
      <c r="C319" s="20" t="s">
        <v>65</v>
      </c>
      <c r="D319" s="20">
        <v>89</v>
      </c>
      <c r="E319" s="21">
        <v>11</v>
      </c>
      <c r="F319" s="21">
        <v>979</v>
      </c>
      <c r="G319" s="22" t="s">
        <v>79</v>
      </c>
      <c r="H319" s="45">
        <f>MONTH(A319)</f>
        <v>1</v>
      </c>
      <c r="I319" s="45">
        <f t="shared" si="10"/>
        <v>4</v>
      </c>
      <c r="J319" s="52">
        <f>IF(Hari&lt;=7,1,IF(AND(Hari&gt;=8,Hari&lt;=14),2,IF(AND(Hari&gt;=15,Hari&lt;=21),3,IF(AND(Hari&gt;=22,Hari&lt;=31),4))))</f>
        <v>1</v>
      </c>
    </row>
    <row r="320" spans="1:10" ht="15.75" hidden="1" customHeight="1" x14ac:dyDescent="0.25">
      <c r="A320" s="19">
        <v>43931</v>
      </c>
      <c r="B320" s="20" t="s">
        <v>67</v>
      </c>
      <c r="C320" s="20" t="s">
        <v>63</v>
      </c>
      <c r="D320" s="20">
        <v>106</v>
      </c>
      <c r="E320" s="21">
        <v>11</v>
      </c>
      <c r="F320" s="21">
        <v>1166</v>
      </c>
      <c r="G320" s="22" t="s">
        <v>68</v>
      </c>
      <c r="H320">
        <f t="shared" si="9"/>
        <v>4</v>
      </c>
      <c r="I320">
        <f t="shared" si="10"/>
        <v>10</v>
      </c>
    </row>
    <row r="321" spans="1:10" ht="15.75" hidden="1" customHeight="1" x14ac:dyDescent="0.25">
      <c r="A321" s="19">
        <v>43898</v>
      </c>
      <c r="B321" s="20" t="s">
        <v>69</v>
      </c>
      <c r="C321" s="20" t="s">
        <v>65</v>
      </c>
      <c r="D321" s="20">
        <v>117</v>
      </c>
      <c r="E321" s="21">
        <v>7</v>
      </c>
      <c r="F321" s="21">
        <v>819</v>
      </c>
      <c r="G321" s="22" t="s">
        <v>68</v>
      </c>
      <c r="H321">
        <f t="shared" si="9"/>
        <v>3</v>
      </c>
      <c r="I321">
        <f t="shared" si="10"/>
        <v>8</v>
      </c>
    </row>
    <row r="322" spans="1:10" ht="15.75" hidden="1" customHeight="1" x14ac:dyDescent="0.25">
      <c r="A322" s="19">
        <v>44114</v>
      </c>
      <c r="B322" s="20" t="s">
        <v>67</v>
      </c>
      <c r="C322" s="20" t="s">
        <v>63</v>
      </c>
      <c r="D322" s="20">
        <v>244</v>
      </c>
      <c r="E322" s="21">
        <v>11</v>
      </c>
      <c r="F322" s="21">
        <v>2684</v>
      </c>
      <c r="G322" s="22" t="s">
        <v>66</v>
      </c>
      <c r="H322">
        <f t="shared" si="9"/>
        <v>10</v>
      </c>
      <c r="I322">
        <f t="shared" si="10"/>
        <v>10</v>
      </c>
    </row>
    <row r="323" spans="1:10" ht="15.75" hidden="1" customHeight="1" x14ac:dyDescent="0.25">
      <c r="A323" s="19">
        <v>43970</v>
      </c>
      <c r="B323" s="20" t="s">
        <v>62</v>
      </c>
      <c r="C323" s="20" t="s">
        <v>63</v>
      </c>
      <c r="D323" s="20">
        <v>184</v>
      </c>
      <c r="E323" s="21">
        <v>5</v>
      </c>
      <c r="F323" s="21">
        <v>920</v>
      </c>
      <c r="G323" s="22" t="s">
        <v>71</v>
      </c>
      <c r="H323">
        <f t="shared" ref="H323:H386" si="11">MONTH(A323)</f>
        <v>5</v>
      </c>
      <c r="I323">
        <f t="shared" ref="I323:I386" si="12">DAY(A323)</f>
        <v>19</v>
      </c>
    </row>
    <row r="324" spans="1:10" ht="15.75" hidden="1" customHeight="1" x14ac:dyDescent="0.25">
      <c r="A324" s="19">
        <v>44163</v>
      </c>
      <c r="B324" s="20" t="s">
        <v>62</v>
      </c>
      <c r="C324" s="20" t="s">
        <v>65</v>
      </c>
      <c r="D324" s="20">
        <v>457</v>
      </c>
      <c r="E324" s="23">
        <v>5</v>
      </c>
      <c r="F324" s="21">
        <v>2285</v>
      </c>
      <c r="G324" s="22" t="s">
        <v>73</v>
      </c>
      <c r="H324">
        <f t="shared" si="11"/>
        <v>11</v>
      </c>
      <c r="I324">
        <f t="shared" si="12"/>
        <v>28</v>
      </c>
    </row>
    <row r="325" spans="1:10" ht="15.75" hidden="1" customHeight="1" x14ac:dyDescent="0.25">
      <c r="A325" s="19">
        <v>44017</v>
      </c>
      <c r="B325" s="20" t="s">
        <v>67</v>
      </c>
      <c r="C325" s="20" t="s">
        <v>65</v>
      </c>
      <c r="D325" s="20">
        <v>138</v>
      </c>
      <c r="E325" s="21">
        <v>11</v>
      </c>
      <c r="F325" s="21">
        <v>1518</v>
      </c>
      <c r="G325" s="22" t="s">
        <v>68</v>
      </c>
      <c r="H325">
        <f t="shared" si="11"/>
        <v>7</v>
      </c>
      <c r="I325">
        <f t="shared" si="12"/>
        <v>5</v>
      </c>
    </row>
    <row r="326" spans="1:10" ht="15.75" hidden="1" customHeight="1" x14ac:dyDescent="0.25">
      <c r="A326" s="19">
        <v>43918</v>
      </c>
      <c r="B326" s="20" t="s">
        <v>72</v>
      </c>
      <c r="C326" s="20" t="s">
        <v>63</v>
      </c>
      <c r="D326" s="20">
        <v>115</v>
      </c>
      <c r="E326" s="21">
        <v>16</v>
      </c>
      <c r="F326" s="21">
        <v>1840</v>
      </c>
      <c r="G326" s="22" t="s">
        <v>73</v>
      </c>
      <c r="H326">
        <f t="shared" si="11"/>
        <v>3</v>
      </c>
      <c r="I326">
        <f t="shared" si="12"/>
        <v>28</v>
      </c>
    </row>
    <row r="327" spans="1:10" ht="15.75" hidden="1" customHeight="1" x14ac:dyDescent="0.25">
      <c r="A327" s="19">
        <v>43991</v>
      </c>
      <c r="B327" s="20" t="s">
        <v>72</v>
      </c>
      <c r="C327" s="20" t="s">
        <v>63</v>
      </c>
      <c r="D327" s="20">
        <v>186</v>
      </c>
      <c r="E327" s="21">
        <v>16</v>
      </c>
      <c r="F327" s="21">
        <v>2976</v>
      </c>
      <c r="G327" s="22" t="s">
        <v>68</v>
      </c>
      <c r="H327">
        <f t="shared" si="11"/>
        <v>6</v>
      </c>
      <c r="I327">
        <f t="shared" si="12"/>
        <v>9</v>
      </c>
    </row>
    <row r="328" spans="1:10" ht="15.75" hidden="1" customHeight="1" x14ac:dyDescent="0.25">
      <c r="A328" s="19">
        <v>44165</v>
      </c>
      <c r="B328" s="20" t="s">
        <v>67</v>
      </c>
      <c r="C328" s="20" t="s">
        <v>63</v>
      </c>
      <c r="D328" s="20">
        <v>292</v>
      </c>
      <c r="E328" s="21">
        <v>11</v>
      </c>
      <c r="F328" s="21">
        <v>3212</v>
      </c>
      <c r="G328" s="22" t="s">
        <v>64</v>
      </c>
      <c r="H328">
        <f t="shared" si="11"/>
        <v>11</v>
      </c>
      <c r="I328">
        <f t="shared" si="12"/>
        <v>30</v>
      </c>
    </row>
    <row r="329" spans="1:10" ht="15.75" hidden="1" customHeight="1" x14ac:dyDescent="0.25">
      <c r="A329" s="19">
        <v>44002</v>
      </c>
      <c r="B329" s="20" t="s">
        <v>72</v>
      </c>
      <c r="C329" s="20" t="s">
        <v>63</v>
      </c>
      <c r="D329" s="20">
        <v>159</v>
      </c>
      <c r="E329" s="21">
        <v>16</v>
      </c>
      <c r="F329" s="21">
        <v>2544</v>
      </c>
      <c r="G329" s="22" t="s">
        <v>71</v>
      </c>
      <c r="H329">
        <f t="shared" si="11"/>
        <v>6</v>
      </c>
      <c r="I329">
        <f t="shared" si="12"/>
        <v>20</v>
      </c>
    </row>
    <row r="330" spans="1:10" ht="15.75" hidden="1" customHeight="1" x14ac:dyDescent="0.25">
      <c r="A330" s="19">
        <v>44158</v>
      </c>
      <c r="B330" s="20" t="s">
        <v>67</v>
      </c>
      <c r="C330" s="20" t="s">
        <v>63</v>
      </c>
      <c r="D330" s="20">
        <v>248</v>
      </c>
      <c r="E330" s="21">
        <v>11</v>
      </c>
      <c r="F330" s="21">
        <v>2728</v>
      </c>
      <c r="G330" s="22" t="s">
        <v>76</v>
      </c>
      <c r="H330">
        <f t="shared" si="11"/>
        <v>11</v>
      </c>
      <c r="I330">
        <f t="shared" si="12"/>
        <v>23</v>
      </c>
    </row>
    <row r="331" spans="1:10" ht="15.75" hidden="1" customHeight="1" x14ac:dyDescent="0.25">
      <c r="A331" s="19">
        <v>44034</v>
      </c>
      <c r="B331" s="20" t="s">
        <v>62</v>
      </c>
      <c r="C331" s="20" t="s">
        <v>65</v>
      </c>
      <c r="D331" s="6">
        <v>303</v>
      </c>
      <c r="E331" s="23">
        <v>5</v>
      </c>
      <c r="F331" s="21">
        <v>1515</v>
      </c>
      <c r="G331" s="22" t="s">
        <v>64</v>
      </c>
      <c r="H331">
        <f t="shared" si="11"/>
        <v>7</v>
      </c>
      <c r="I331">
        <f t="shared" si="12"/>
        <v>22</v>
      </c>
    </row>
    <row r="332" spans="1:10" ht="15.75" hidden="1" customHeight="1" x14ac:dyDescent="0.25">
      <c r="A332" s="19">
        <v>44072</v>
      </c>
      <c r="B332" s="20" t="s">
        <v>62</v>
      </c>
      <c r="C332" s="20" t="s">
        <v>63</v>
      </c>
      <c r="D332" s="20">
        <v>177</v>
      </c>
      <c r="E332" s="21">
        <v>5</v>
      </c>
      <c r="F332" s="21">
        <v>885</v>
      </c>
      <c r="G332" s="22" t="s">
        <v>78</v>
      </c>
      <c r="H332">
        <f t="shared" si="11"/>
        <v>8</v>
      </c>
      <c r="I332">
        <f t="shared" si="12"/>
        <v>29</v>
      </c>
    </row>
    <row r="333" spans="1:10" ht="15.75" customHeight="1" x14ac:dyDescent="0.25">
      <c r="A333" s="19">
        <v>43859</v>
      </c>
      <c r="B333" s="20" t="s">
        <v>72</v>
      </c>
      <c r="C333" s="20" t="s">
        <v>63</v>
      </c>
      <c r="D333" s="20">
        <v>101</v>
      </c>
      <c r="E333" s="21">
        <v>16</v>
      </c>
      <c r="F333" s="21">
        <v>1616</v>
      </c>
      <c r="G333" s="22" t="s">
        <v>64</v>
      </c>
      <c r="H333" s="45">
        <f>MONTH(A333)</f>
        <v>1</v>
      </c>
      <c r="I333" s="45">
        <f t="shared" si="12"/>
        <v>29</v>
      </c>
      <c r="J333" s="52">
        <f>IF(Hari&lt;=7,1,IF(AND(Hari&gt;=8,Hari&lt;=14),2,IF(AND(Hari&gt;=15,Hari&lt;=21),3,IF(AND(Hari&gt;=22,Hari&lt;=31),4))))</f>
        <v>4</v>
      </c>
    </row>
    <row r="334" spans="1:10" ht="15.75" hidden="1" customHeight="1" x14ac:dyDescent="0.25">
      <c r="A334" s="19">
        <v>44040</v>
      </c>
      <c r="B334" s="20" t="s">
        <v>62</v>
      </c>
      <c r="C334" s="20" t="s">
        <v>63</v>
      </c>
      <c r="D334" s="20">
        <v>185</v>
      </c>
      <c r="E334" s="21">
        <v>5</v>
      </c>
      <c r="F334" s="21">
        <v>925</v>
      </c>
      <c r="G334" s="22" t="s">
        <v>73</v>
      </c>
      <c r="H334">
        <f t="shared" si="11"/>
        <v>7</v>
      </c>
      <c r="I334">
        <f t="shared" si="12"/>
        <v>28</v>
      </c>
    </row>
    <row r="335" spans="1:10" ht="15.75" hidden="1" customHeight="1" x14ac:dyDescent="0.25">
      <c r="A335" s="19">
        <v>44139</v>
      </c>
      <c r="B335" s="20" t="s">
        <v>67</v>
      </c>
      <c r="C335" s="20" t="s">
        <v>63</v>
      </c>
      <c r="D335" s="20">
        <v>294</v>
      </c>
      <c r="E335" s="21">
        <v>11</v>
      </c>
      <c r="F335" s="21">
        <v>3234</v>
      </c>
      <c r="G335" s="22" t="s">
        <v>68</v>
      </c>
      <c r="H335">
        <f t="shared" si="11"/>
        <v>11</v>
      </c>
      <c r="I335">
        <f t="shared" si="12"/>
        <v>4</v>
      </c>
    </row>
    <row r="336" spans="1:10" ht="15.75" hidden="1" customHeight="1" x14ac:dyDescent="0.25">
      <c r="A336" s="19">
        <v>43965</v>
      </c>
      <c r="B336" s="20" t="s">
        <v>62</v>
      </c>
      <c r="C336" s="20" t="s">
        <v>65</v>
      </c>
      <c r="D336" s="6">
        <v>325</v>
      </c>
      <c r="E336" s="23">
        <v>5</v>
      </c>
      <c r="F336" s="21">
        <v>1625</v>
      </c>
      <c r="G336" s="22" t="s">
        <v>64</v>
      </c>
      <c r="H336">
        <f t="shared" si="11"/>
        <v>5</v>
      </c>
      <c r="I336">
        <f t="shared" si="12"/>
        <v>14</v>
      </c>
    </row>
    <row r="337" spans="1:10" ht="15.75" hidden="1" customHeight="1" x14ac:dyDescent="0.25">
      <c r="A337" s="19">
        <v>44047</v>
      </c>
      <c r="B337" s="20" t="s">
        <v>67</v>
      </c>
      <c r="C337" s="20" t="s">
        <v>63</v>
      </c>
      <c r="D337" s="20">
        <v>179</v>
      </c>
      <c r="E337" s="21">
        <v>11</v>
      </c>
      <c r="F337" s="21">
        <v>1969</v>
      </c>
      <c r="G337" s="22" t="s">
        <v>68</v>
      </c>
      <c r="H337">
        <f t="shared" si="11"/>
        <v>8</v>
      </c>
      <c r="I337">
        <f t="shared" si="12"/>
        <v>4</v>
      </c>
    </row>
    <row r="338" spans="1:10" ht="15.75" hidden="1" customHeight="1" x14ac:dyDescent="0.25">
      <c r="A338" s="19">
        <v>44194</v>
      </c>
      <c r="B338" s="20" t="s">
        <v>72</v>
      </c>
      <c r="C338" s="20" t="s">
        <v>63</v>
      </c>
      <c r="D338" s="20">
        <v>355</v>
      </c>
      <c r="E338" s="21">
        <v>16</v>
      </c>
      <c r="F338" s="21">
        <v>5680</v>
      </c>
      <c r="G338" s="22" t="s">
        <v>64</v>
      </c>
      <c r="H338">
        <f t="shared" si="11"/>
        <v>12</v>
      </c>
      <c r="I338">
        <f t="shared" si="12"/>
        <v>29</v>
      </c>
    </row>
    <row r="339" spans="1:10" ht="15.75" hidden="1" customHeight="1" x14ac:dyDescent="0.25">
      <c r="A339" s="19">
        <v>44017</v>
      </c>
      <c r="B339" s="20" t="s">
        <v>62</v>
      </c>
      <c r="C339" s="20" t="s">
        <v>63</v>
      </c>
      <c r="D339" s="20">
        <v>175</v>
      </c>
      <c r="E339" s="21">
        <v>5</v>
      </c>
      <c r="F339" s="21">
        <v>875</v>
      </c>
      <c r="G339" s="22" t="s">
        <v>68</v>
      </c>
      <c r="H339">
        <f t="shared" si="11"/>
        <v>7</v>
      </c>
      <c r="I339">
        <f t="shared" si="12"/>
        <v>5</v>
      </c>
    </row>
    <row r="340" spans="1:10" ht="15.75" hidden="1" customHeight="1" x14ac:dyDescent="0.25">
      <c r="A340" s="19">
        <v>44083</v>
      </c>
      <c r="B340" s="20" t="s">
        <v>67</v>
      </c>
      <c r="C340" s="20" t="s">
        <v>63</v>
      </c>
      <c r="D340" s="20">
        <v>225</v>
      </c>
      <c r="E340" s="21">
        <v>11</v>
      </c>
      <c r="F340" s="21">
        <v>2475</v>
      </c>
      <c r="G340" s="22" t="s">
        <v>66</v>
      </c>
      <c r="H340">
        <f t="shared" si="11"/>
        <v>9</v>
      </c>
      <c r="I340">
        <f t="shared" si="12"/>
        <v>9</v>
      </c>
    </row>
    <row r="341" spans="1:10" ht="15.75" hidden="1" customHeight="1" x14ac:dyDescent="0.25">
      <c r="A341" s="19">
        <v>43965</v>
      </c>
      <c r="B341" s="20" t="s">
        <v>67</v>
      </c>
      <c r="C341" s="20" t="s">
        <v>65</v>
      </c>
      <c r="D341" s="20">
        <v>166</v>
      </c>
      <c r="E341" s="21">
        <v>11</v>
      </c>
      <c r="F341" s="21">
        <v>1826</v>
      </c>
      <c r="G341" s="22" t="s">
        <v>64</v>
      </c>
      <c r="H341">
        <f t="shared" si="11"/>
        <v>5</v>
      </c>
      <c r="I341">
        <f t="shared" si="12"/>
        <v>14</v>
      </c>
    </row>
    <row r="342" spans="1:10" ht="15.75" customHeight="1" x14ac:dyDescent="0.25">
      <c r="A342" s="19">
        <v>43858</v>
      </c>
      <c r="B342" s="20" t="s">
        <v>67</v>
      </c>
      <c r="C342" s="20" t="s">
        <v>65</v>
      </c>
      <c r="D342" s="20">
        <v>90</v>
      </c>
      <c r="E342" s="21">
        <v>11</v>
      </c>
      <c r="F342" s="21">
        <v>990</v>
      </c>
      <c r="G342" s="22" t="s">
        <v>73</v>
      </c>
      <c r="H342" s="45">
        <f>MONTH(A342)</f>
        <v>1</v>
      </c>
      <c r="I342" s="45">
        <f t="shared" si="12"/>
        <v>28</v>
      </c>
      <c r="J342" s="52">
        <f>IF(Hari&lt;=7,1,IF(AND(Hari&gt;=8,Hari&lt;=14),2,IF(AND(Hari&gt;=15,Hari&lt;=21),3,IF(AND(Hari&gt;=22,Hari&lt;=31),4))))</f>
        <v>4</v>
      </c>
    </row>
    <row r="343" spans="1:10" ht="15.75" hidden="1" customHeight="1" x14ac:dyDescent="0.25">
      <c r="A343" s="19">
        <v>44128</v>
      </c>
      <c r="B343" s="20" t="s">
        <v>67</v>
      </c>
      <c r="C343" s="20" t="s">
        <v>63</v>
      </c>
      <c r="D343" s="20">
        <v>272</v>
      </c>
      <c r="E343" s="21">
        <v>11</v>
      </c>
      <c r="F343" s="21">
        <v>2992</v>
      </c>
      <c r="G343" s="22" t="s">
        <v>64</v>
      </c>
      <c r="H343">
        <f t="shared" si="11"/>
        <v>10</v>
      </c>
      <c r="I343">
        <f t="shared" si="12"/>
        <v>24</v>
      </c>
    </row>
    <row r="344" spans="1:10" ht="15.75" hidden="1" customHeight="1" x14ac:dyDescent="0.25">
      <c r="A344" s="19">
        <v>43930</v>
      </c>
      <c r="B344" s="20" t="s">
        <v>62</v>
      </c>
      <c r="C344" s="20" t="s">
        <v>63</v>
      </c>
      <c r="D344" s="20">
        <v>119</v>
      </c>
      <c r="E344" s="21">
        <v>5</v>
      </c>
      <c r="F344" s="21">
        <v>595</v>
      </c>
      <c r="G344" s="22" t="s">
        <v>68</v>
      </c>
      <c r="H344">
        <f t="shared" si="11"/>
        <v>4</v>
      </c>
      <c r="I344">
        <f t="shared" si="12"/>
        <v>9</v>
      </c>
    </row>
    <row r="345" spans="1:10" ht="15.75" hidden="1" customHeight="1" x14ac:dyDescent="0.25">
      <c r="A345" s="19">
        <v>44168</v>
      </c>
      <c r="B345" s="20" t="s">
        <v>72</v>
      </c>
      <c r="C345" s="20" t="s">
        <v>63</v>
      </c>
      <c r="D345" s="20">
        <v>329</v>
      </c>
      <c r="E345" s="21">
        <v>16</v>
      </c>
      <c r="F345" s="21">
        <v>5264</v>
      </c>
      <c r="G345" s="22" t="s">
        <v>68</v>
      </c>
      <c r="H345">
        <f t="shared" si="11"/>
        <v>12</v>
      </c>
      <c r="I345">
        <f t="shared" si="12"/>
        <v>3</v>
      </c>
    </row>
    <row r="346" spans="1:10" ht="15.75" hidden="1" customHeight="1" x14ac:dyDescent="0.25">
      <c r="A346" s="19">
        <v>44070</v>
      </c>
      <c r="B346" s="20" t="s">
        <v>69</v>
      </c>
      <c r="C346" s="20" t="s">
        <v>65</v>
      </c>
      <c r="D346" s="20">
        <v>259</v>
      </c>
      <c r="E346" s="21">
        <v>7</v>
      </c>
      <c r="F346" s="21">
        <v>1813</v>
      </c>
      <c r="G346" s="22" t="s">
        <v>73</v>
      </c>
      <c r="H346">
        <f t="shared" si="11"/>
        <v>8</v>
      </c>
      <c r="I346">
        <f t="shared" si="12"/>
        <v>27</v>
      </c>
    </row>
    <row r="347" spans="1:10" ht="15.75" hidden="1" customHeight="1" x14ac:dyDescent="0.25">
      <c r="A347" s="19">
        <v>44173</v>
      </c>
      <c r="B347" s="20" t="s">
        <v>62</v>
      </c>
      <c r="C347" s="20" t="s">
        <v>63</v>
      </c>
      <c r="D347" s="20">
        <v>270</v>
      </c>
      <c r="E347" s="21">
        <v>5</v>
      </c>
      <c r="F347" s="21">
        <v>1350</v>
      </c>
      <c r="G347" s="22" t="s">
        <v>68</v>
      </c>
      <c r="H347">
        <f t="shared" si="11"/>
        <v>12</v>
      </c>
      <c r="I347">
        <f t="shared" si="12"/>
        <v>8</v>
      </c>
    </row>
    <row r="348" spans="1:10" ht="15.75" hidden="1" customHeight="1" x14ac:dyDescent="0.25">
      <c r="A348" s="19">
        <v>43916</v>
      </c>
      <c r="B348" s="20" t="s">
        <v>62</v>
      </c>
      <c r="C348" s="20" t="s">
        <v>65</v>
      </c>
      <c r="D348" s="6">
        <v>170</v>
      </c>
      <c r="E348" s="23">
        <v>5</v>
      </c>
      <c r="F348" s="21">
        <v>850</v>
      </c>
      <c r="G348" s="22" t="s">
        <v>73</v>
      </c>
      <c r="H348">
        <f t="shared" si="11"/>
        <v>3</v>
      </c>
      <c r="I348">
        <f t="shared" si="12"/>
        <v>26</v>
      </c>
    </row>
    <row r="349" spans="1:10" ht="15.75" hidden="1" customHeight="1" x14ac:dyDescent="0.25">
      <c r="A349" s="19">
        <v>44097</v>
      </c>
      <c r="B349" s="20" t="s">
        <v>72</v>
      </c>
      <c r="C349" s="20" t="s">
        <v>63</v>
      </c>
      <c r="D349" s="20">
        <v>304</v>
      </c>
      <c r="E349" s="21">
        <v>16</v>
      </c>
      <c r="F349" s="21">
        <v>4864</v>
      </c>
      <c r="G349" s="22" t="s">
        <v>80</v>
      </c>
      <c r="H349">
        <f t="shared" si="11"/>
        <v>9</v>
      </c>
      <c r="I349">
        <f t="shared" si="12"/>
        <v>23</v>
      </c>
    </row>
    <row r="350" spans="1:10" ht="15.75" hidden="1" customHeight="1" x14ac:dyDescent="0.25">
      <c r="A350" s="19">
        <v>43974</v>
      </c>
      <c r="B350" s="20" t="s">
        <v>69</v>
      </c>
      <c r="C350" s="20" t="s">
        <v>65</v>
      </c>
      <c r="D350" s="20">
        <v>257</v>
      </c>
      <c r="E350" s="21">
        <v>7</v>
      </c>
      <c r="F350" s="21">
        <v>1799</v>
      </c>
      <c r="G350" s="22" t="s">
        <v>64</v>
      </c>
      <c r="H350">
        <f t="shared" si="11"/>
        <v>5</v>
      </c>
      <c r="I350">
        <f t="shared" si="12"/>
        <v>23</v>
      </c>
    </row>
    <row r="351" spans="1:10" ht="15.75" hidden="1" customHeight="1" x14ac:dyDescent="0.25">
      <c r="A351" s="19">
        <v>44126</v>
      </c>
      <c r="B351" s="20" t="s">
        <v>69</v>
      </c>
      <c r="C351" s="20" t="s">
        <v>65</v>
      </c>
      <c r="D351" s="20">
        <v>346</v>
      </c>
      <c r="E351" s="21">
        <v>7</v>
      </c>
      <c r="F351" s="21">
        <v>2422</v>
      </c>
      <c r="G351" s="22" t="s">
        <v>64</v>
      </c>
      <c r="H351">
        <f t="shared" si="11"/>
        <v>10</v>
      </c>
      <c r="I351">
        <f t="shared" si="12"/>
        <v>22</v>
      </c>
    </row>
    <row r="352" spans="1:10" ht="15.75" hidden="1" customHeight="1" x14ac:dyDescent="0.25">
      <c r="A352" s="19">
        <v>44067</v>
      </c>
      <c r="B352" s="20" t="s">
        <v>67</v>
      </c>
      <c r="C352" s="20" t="s">
        <v>65</v>
      </c>
      <c r="D352" s="20">
        <v>183</v>
      </c>
      <c r="E352" s="21">
        <v>11</v>
      </c>
      <c r="F352" s="21">
        <v>2013</v>
      </c>
      <c r="G352" s="22" t="s">
        <v>64</v>
      </c>
      <c r="H352">
        <f t="shared" si="11"/>
        <v>8</v>
      </c>
      <c r="I352">
        <f t="shared" si="12"/>
        <v>24</v>
      </c>
    </row>
    <row r="353" spans="1:10" ht="15.75" hidden="1" customHeight="1" x14ac:dyDescent="0.25">
      <c r="A353" s="19">
        <v>43891</v>
      </c>
      <c r="B353" s="20" t="s">
        <v>62</v>
      </c>
      <c r="C353" s="20" t="s">
        <v>63</v>
      </c>
      <c r="D353" s="20">
        <v>94</v>
      </c>
      <c r="E353" s="21">
        <v>5</v>
      </c>
      <c r="F353" s="21">
        <v>470</v>
      </c>
      <c r="G353" s="22" t="s">
        <v>68</v>
      </c>
      <c r="H353">
        <f t="shared" si="11"/>
        <v>3</v>
      </c>
      <c r="I353">
        <f t="shared" si="12"/>
        <v>1</v>
      </c>
    </row>
    <row r="354" spans="1:10" ht="15.75" hidden="1" customHeight="1" x14ac:dyDescent="0.25">
      <c r="A354" s="19">
        <v>44031</v>
      </c>
      <c r="B354" s="20" t="s">
        <v>62</v>
      </c>
      <c r="C354" s="20" t="s">
        <v>65</v>
      </c>
      <c r="D354" s="6">
        <v>300</v>
      </c>
      <c r="E354" s="23">
        <v>5</v>
      </c>
      <c r="F354" s="21">
        <v>1500</v>
      </c>
      <c r="G354" s="22" t="s">
        <v>74</v>
      </c>
      <c r="H354">
        <f t="shared" si="11"/>
        <v>7</v>
      </c>
      <c r="I354">
        <f t="shared" si="12"/>
        <v>19</v>
      </c>
    </row>
    <row r="355" spans="1:10" ht="15.75" hidden="1" customHeight="1" x14ac:dyDescent="0.25">
      <c r="A355" s="19">
        <v>44050</v>
      </c>
      <c r="B355" s="20" t="s">
        <v>62</v>
      </c>
      <c r="C355" s="20" t="s">
        <v>63</v>
      </c>
      <c r="D355" s="20">
        <v>180</v>
      </c>
      <c r="E355" s="21">
        <v>5</v>
      </c>
      <c r="F355" s="21">
        <v>900</v>
      </c>
      <c r="G355" s="22" t="s">
        <v>68</v>
      </c>
      <c r="H355">
        <f t="shared" si="11"/>
        <v>8</v>
      </c>
      <c r="I355">
        <f t="shared" si="12"/>
        <v>7</v>
      </c>
    </row>
    <row r="356" spans="1:10" ht="15.75" hidden="1" customHeight="1" x14ac:dyDescent="0.25">
      <c r="A356" s="19">
        <v>43983</v>
      </c>
      <c r="B356" s="20" t="s">
        <v>72</v>
      </c>
      <c r="C356" s="20" t="s">
        <v>63</v>
      </c>
      <c r="D356" s="20">
        <v>205</v>
      </c>
      <c r="E356" s="21">
        <v>16</v>
      </c>
      <c r="F356" s="21">
        <v>3280</v>
      </c>
      <c r="G356" s="22" t="s">
        <v>68</v>
      </c>
      <c r="H356">
        <f t="shared" si="11"/>
        <v>6</v>
      </c>
      <c r="I356">
        <f t="shared" si="12"/>
        <v>1</v>
      </c>
    </row>
    <row r="357" spans="1:10" ht="15.75" hidden="1" customHeight="1" x14ac:dyDescent="0.25">
      <c r="A357" s="19">
        <v>44124</v>
      </c>
      <c r="B357" s="20" t="s">
        <v>67</v>
      </c>
      <c r="C357" s="20" t="s">
        <v>65</v>
      </c>
      <c r="D357" s="20">
        <v>217</v>
      </c>
      <c r="E357" s="21">
        <v>11</v>
      </c>
      <c r="F357" s="21">
        <v>2387</v>
      </c>
      <c r="G357" s="22" t="s">
        <v>71</v>
      </c>
      <c r="H357">
        <f t="shared" si="11"/>
        <v>10</v>
      </c>
      <c r="I357">
        <f t="shared" si="12"/>
        <v>20</v>
      </c>
    </row>
    <row r="358" spans="1:10" ht="15.75" hidden="1" customHeight="1" x14ac:dyDescent="0.25">
      <c r="A358" s="19">
        <v>44080</v>
      </c>
      <c r="B358" s="20" t="s">
        <v>67</v>
      </c>
      <c r="C358" s="20" t="s">
        <v>65</v>
      </c>
      <c r="D358" s="20">
        <v>215</v>
      </c>
      <c r="E358" s="21">
        <v>11</v>
      </c>
      <c r="F358" s="21">
        <v>2365</v>
      </c>
      <c r="G358" s="22" t="s">
        <v>68</v>
      </c>
      <c r="H358">
        <f t="shared" si="11"/>
        <v>9</v>
      </c>
      <c r="I358">
        <f t="shared" si="12"/>
        <v>6</v>
      </c>
    </row>
    <row r="359" spans="1:10" ht="15.75" hidden="1" customHeight="1" x14ac:dyDescent="0.25">
      <c r="A359" s="19">
        <v>44156</v>
      </c>
      <c r="B359" s="20" t="s">
        <v>69</v>
      </c>
      <c r="C359" s="20" t="s">
        <v>65</v>
      </c>
      <c r="D359" s="20">
        <v>427</v>
      </c>
      <c r="E359" s="21">
        <v>7</v>
      </c>
      <c r="F359" s="21">
        <v>2989</v>
      </c>
      <c r="G359" s="22" t="s">
        <v>64</v>
      </c>
      <c r="H359">
        <f t="shared" si="11"/>
        <v>11</v>
      </c>
      <c r="I359">
        <f t="shared" si="12"/>
        <v>21</v>
      </c>
    </row>
    <row r="360" spans="1:10" ht="15.75" hidden="1" customHeight="1" x14ac:dyDescent="0.25">
      <c r="A360" s="19">
        <v>44165</v>
      </c>
      <c r="B360" s="20" t="s">
        <v>72</v>
      </c>
      <c r="C360" s="20" t="s">
        <v>63</v>
      </c>
      <c r="D360" s="20">
        <v>369</v>
      </c>
      <c r="E360" s="21">
        <v>16</v>
      </c>
      <c r="F360" s="21">
        <v>5904</v>
      </c>
      <c r="G360" s="22" t="s">
        <v>64</v>
      </c>
      <c r="H360">
        <f t="shared" si="11"/>
        <v>11</v>
      </c>
      <c r="I360">
        <f t="shared" si="12"/>
        <v>30</v>
      </c>
    </row>
    <row r="361" spans="1:10" ht="15.75" hidden="1" customHeight="1" x14ac:dyDescent="0.25">
      <c r="A361" s="19">
        <v>43990</v>
      </c>
      <c r="B361" s="20" t="s">
        <v>67</v>
      </c>
      <c r="C361" s="20" t="s">
        <v>63</v>
      </c>
      <c r="D361" s="20">
        <v>174</v>
      </c>
      <c r="E361" s="21">
        <v>11</v>
      </c>
      <c r="F361" s="21">
        <v>1914</v>
      </c>
      <c r="G361" s="22" t="s">
        <v>68</v>
      </c>
      <c r="H361">
        <f t="shared" si="11"/>
        <v>6</v>
      </c>
      <c r="I361">
        <f t="shared" si="12"/>
        <v>8</v>
      </c>
    </row>
    <row r="362" spans="1:10" ht="15.75" hidden="1" customHeight="1" x14ac:dyDescent="0.25">
      <c r="A362" s="19">
        <v>44179</v>
      </c>
      <c r="B362" s="20" t="s">
        <v>62</v>
      </c>
      <c r="C362" s="20" t="s">
        <v>65</v>
      </c>
      <c r="D362" s="20">
        <v>496</v>
      </c>
      <c r="E362" s="23">
        <v>5</v>
      </c>
      <c r="F362" s="21">
        <v>2480</v>
      </c>
      <c r="G362" s="22" t="s">
        <v>64</v>
      </c>
      <c r="H362">
        <f t="shared" si="11"/>
        <v>12</v>
      </c>
      <c r="I362">
        <f t="shared" si="12"/>
        <v>14</v>
      </c>
    </row>
    <row r="363" spans="1:10" ht="15.75" hidden="1" customHeight="1" x14ac:dyDescent="0.25">
      <c r="A363" s="19">
        <v>44175</v>
      </c>
      <c r="B363" s="20" t="s">
        <v>67</v>
      </c>
      <c r="C363" s="20" t="s">
        <v>65</v>
      </c>
      <c r="D363" s="20">
        <v>266</v>
      </c>
      <c r="E363" s="21">
        <v>11</v>
      </c>
      <c r="F363" s="21">
        <v>2926</v>
      </c>
      <c r="G363" s="22" t="s">
        <v>68</v>
      </c>
      <c r="H363">
        <f t="shared" si="11"/>
        <v>12</v>
      </c>
      <c r="I363">
        <f t="shared" si="12"/>
        <v>10</v>
      </c>
    </row>
    <row r="364" spans="1:10" ht="15.75" customHeight="1" x14ac:dyDescent="0.25">
      <c r="A364" s="19">
        <v>43839</v>
      </c>
      <c r="B364" s="20" t="s">
        <v>62</v>
      </c>
      <c r="C364" s="20" t="s">
        <v>65</v>
      </c>
      <c r="D364" s="6">
        <v>137</v>
      </c>
      <c r="E364" s="23">
        <v>5</v>
      </c>
      <c r="F364" s="21">
        <v>685</v>
      </c>
      <c r="G364" s="22" t="s">
        <v>79</v>
      </c>
      <c r="H364" s="45">
        <f t="shared" si="11"/>
        <v>1</v>
      </c>
      <c r="I364" s="45">
        <f t="shared" si="12"/>
        <v>9</v>
      </c>
      <c r="J364" s="52">
        <f>IF(Hari&lt;=7,1,IF(AND(Hari&gt;=8,Hari&lt;=14),2,IF(AND(Hari&gt;=15,Hari&lt;=21),3,IF(AND(Hari&gt;=22,Hari&lt;=31),4))))</f>
        <v>2</v>
      </c>
    </row>
    <row r="365" spans="1:10" ht="15.75" customHeight="1" x14ac:dyDescent="0.25">
      <c r="A365" s="19">
        <v>43890</v>
      </c>
      <c r="B365" s="20" t="s">
        <v>67</v>
      </c>
      <c r="C365" s="20" t="s">
        <v>63</v>
      </c>
      <c r="D365" s="20">
        <v>68</v>
      </c>
      <c r="E365" s="21">
        <v>11</v>
      </c>
      <c r="F365" s="21">
        <v>748</v>
      </c>
      <c r="G365" s="22" t="s">
        <v>75</v>
      </c>
      <c r="H365" s="45">
        <f t="shared" si="11"/>
        <v>2</v>
      </c>
      <c r="I365" s="45">
        <f t="shared" si="12"/>
        <v>29</v>
      </c>
      <c r="J365" s="52">
        <f>IF(Hari&lt;=7,1,IF(AND(Hari&gt;=8,Hari&lt;=14),2,IF(AND(Hari&gt;=15,Hari&lt;=21),3,IF(AND(Hari&gt;=22,Hari&lt;=31),4))))</f>
        <v>4</v>
      </c>
    </row>
    <row r="366" spans="1:10" ht="15.75" hidden="1" customHeight="1" x14ac:dyDescent="0.25">
      <c r="A366" s="19">
        <v>44001</v>
      </c>
      <c r="B366" s="20" t="s">
        <v>67</v>
      </c>
      <c r="C366" s="20" t="s">
        <v>63</v>
      </c>
      <c r="D366" s="20">
        <v>119</v>
      </c>
      <c r="E366" s="21">
        <v>11</v>
      </c>
      <c r="F366" s="21">
        <v>1309</v>
      </c>
      <c r="G366" s="22" t="s">
        <v>71</v>
      </c>
      <c r="H366">
        <f t="shared" si="11"/>
        <v>6</v>
      </c>
      <c r="I366">
        <f t="shared" si="12"/>
        <v>19</v>
      </c>
    </row>
    <row r="367" spans="1:10" ht="15.75" customHeight="1" x14ac:dyDescent="0.25">
      <c r="A367" s="19">
        <v>43848</v>
      </c>
      <c r="B367" s="20" t="s">
        <v>62</v>
      </c>
      <c r="C367" s="20" t="s">
        <v>65</v>
      </c>
      <c r="D367" s="6">
        <v>133</v>
      </c>
      <c r="E367" s="23">
        <v>5</v>
      </c>
      <c r="F367" s="21">
        <v>665</v>
      </c>
      <c r="G367" s="22" t="s">
        <v>71</v>
      </c>
      <c r="H367" s="45">
        <f>MONTH(A367)</f>
        <v>1</v>
      </c>
      <c r="I367" s="45">
        <f t="shared" si="12"/>
        <v>18</v>
      </c>
      <c r="J367" s="52">
        <f>IF(Hari&lt;=7,1,IF(AND(Hari&gt;=8,Hari&lt;=14),2,IF(AND(Hari&gt;=15,Hari&lt;=21),3,IF(AND(Hari&gt;=22,Hari&lt;=31),4))))</f>
        <v>3</v>
      </c>
    </row>
    <row r="368" spans="1:10" ht="15.75" hidden="1" customHeight="1" x14ac:dyDescent="0.25">
      <c r="A368" s="19">
        <v>43915</v>
      </c>
      <c r="B368" s="20" t="s">
        <v>62</v>
      </c>
      <c r="C368" s="20" t="s">
        <v>65</v>
      </c>
      <c r="D368" s="6">
        <v>172</v>
      </c>
      <c r="E368" s="23">
        <v>5</v>
      </c>
      <c r="F368" s="21">
        <v>860</v>
      </c>
      <c r="G368" s="22" t="s">
        <v>73</v>
      </c>
      <c r="H368">
        <f t="shared" si="11"/>
        <v>3</v>
      </c>
      <c r="I368">
        <f t="shared" si="12"/>
        <v>25</v>
      </c>
    </row>
    <row r="369" spans="1:10" ht="15.75" hidden="1" customHeight="1" x14ac:dyDescent="0.25">
      <c r="A369" s="19">
        <v>44099</v>
      </c>
      <c r="B369" s="20" t="s">
        <v>67</v>
      </c>
      <c r="C369" s="20" t="s">
        <v>65</v>
      </c>
      <c r="D369" s="20">
        <v>254</v>
      </c>
      <c r="E369" s="21">
        <v>11</v>
      </c>
      <c r="F369" s="21">
        <v>2794</v>
      </c>
      <c r="G369" s="22" t="s">
        <v>73</v>
      </c>
      <c r="H369">
        <f t="shared" si="11"/>
        <v>9</v>
      </c>
      <c r="I369">
        <f t="shared" si="12"/>
        <v>25</v>
      </c>
    </row>
    <row r="370" spans="1:10" ht="15.75" hidden="1" customHeight="1" x14ac:dyDescent="0.25">
      <c r="A370" s="19">
        <v>44035</v>
      </c>
      <c r="B370" s="20" t="s">
        <v>69</v>
      </c>
      <c r="C370" s="20" t="s">
        <v>65</v>
      </c>
      <c r="D370" s="20">
        <v>236</v>
      </c>
      <c r="E370" s="21">
        <v>7</v>
      </c>
      <c r="F370" s="21">
        <v>1652</v>
      </c>
      <c r="G370" s="22" t="s">
        <v>64</v>
      </c>
      <c r="H370">
        <f t="shared" si="11"/>
        <v>7</v>
      </c>
      <c r="I370">
        <f t="shared" si="12"/>
        <v>23</v>
      </c>
    </row>
    <row r="371" spans="1:10" ht="15.75" hidden="1" customHeight="1" x14ac:dyDescent="0.25">
      <c r="A371" s="19">
        <v>44023</v>
      </c>
      <c r="B371" s="20" t="s">
        <v>67</v>
      </c>
      <c r="C371" s="20" t="s">
        <v>63</v>
      </c>
      <c r="D371" s="20">
        <v>145</v>
      </c>
      <c r="E371" s="21">
        <v>11</v>
      </c>
      <c r="F371" s="21">
        <v>1595</v>
      </c>
      <c r="G371" s="22" t="s">
        <v>64</v>
      </c>
      <c r="H371">
        <f t="shared" si="11"/>
        <v>7</v>
      </c>
      <c r="I371">
        <f t="shared" si="12"/>
        <v>11</v>
      </c>
    </row>
    <row r="372" spans="1:10" ht="15.75" hidden="1" customHeight="1" x14ac:dyDescent="0.25">
      <c r="A372" s="19">
        <v>44193</v>
      </c>
      <c r="B372" s="20" t="s">
        <v>69</v>
      </c>
      <c r="C372" s="20" t="s">
        <v>65</v>
      </c>
      <c r="D372" s="20">
        <v>356</v>
      </c>
      <c r="E372" s="21">
        <v>7</v>
      </c>
      <c r="F372" s="21">
        <v>2492</v>
      </c>
      <c r="G372" s="22" t="s">
        <v>73</v>
      </c>
      <c r="H372">
        <f t="shared" si="11"/>
        <v>12</v>
      </c>
      <c r="I372">
        <f t="shared" si="12"/>
        <v>28</v>
      </c>
    </row>
    <row r="373" spans="1:10" ht="15.75" customHeight="1" x14ac:dyDescent="0.25">
      <c r="A373" s="19">
        <v>43874</v>
      </c>
      <c r="B373" s="20" t="s">
        <v>72</v>
      </c>
      <c r="C373" s="20" t="s">
        <v>63</v>
      </c>
      <c r="D373" s="20">
        <v>97</v>
      </c>
      <c r="E373" s="21">
        <v>16</v>
      </c>
      <c r="F373" s="21">
        <v>1552</v>
      </c>
      <c r="G373" s="22" t="s">
        <v>75</v>
      </c>
      <c r="H373" s="45">
        <f>MONTH(A373)</f>
        <v>2</v>
      </c>
      <c r="I373" s="45">
        <f t="shared" si="12"/>
        <v>13</v>
      </c>
      <c r="J373" s="52">
        <f>IF(Hari&lt;=7,1,IF(AND(Hari&gt;=8,Hari&lt;=14),2,IF(AND(Hari&gt;=15,Hari&lt;=21),3,IF(AND(Hari&gt;=22,Hari&lt;=31),4))))</f>
        <v>2</v>
      </c>
    </row>
    <row r="374" spans="1:10" ht="15.75" hidden="1" customHeight="1" x14ac:dyDescent="0.25">
      <c r="A374" s="19">
        <v>44037</v>
      </c>
      <c r="B374" s="20" t="s">
        <v>67</v>
      </c>
      <c r="C374" s="20" t="s">
        <v>65</v>
      </c>
      <c r="D374" s="20">
        <v>139</v>
      </c>
      <c r="E374" s="21">
        <v>11</v>
      </c>
      <c r="F374" s="21">
        <v>1529</v>
      </c>
      <c r="G374" s="22" t="s">
        <v>73</v>
      </c>
      <c r="H374">
        <f t="shared" si="11"/>
        <v>7</v>
      </c>
      <c r="I374">
        <f t="shared" si="12"/>
        <v>25</v>
      </c>
    </row>
    <row r="375" spans="1:10" ht="15.75" hidden="1" customHeight="1" x14ac:dyDescent="0.25">
      <c r="A375" s="19">
        <v>43935</v>
      </c>
      <c r="B375" s="20" t="s">
        <v>67</v>
      </c>
      <c r="C375" s="20" t="s">
        <v>65</v>
      </c>
      <c r="D375" s="20">
        <v>98</v>
      </c>
      <c r="E375" s="21">
        <v>11</v>
      </c>
      <c r="F375" s="21">
        <v>1078</v>
      </c>
      <c r="G375" s="22" t="s">
        <v>75</v>
      </c>
      <c r="H375">
        <f t="shared" si="11"/>
        <v>4</v>
      </c>
      <c r="I375">
        <f t="shared" si="12"/>
        <v>14</v>
      </c>
    </row>
    <row r="376" spans="1:10" ht="15.75" hidden="1" customHeight="1" x14ac:dyDescent="0.25">
      <c r="A376" s="19">
        <v>44087</v>
      </c>
      <c r="B376" s="20" t="s">
        <v>69</v>
      </c>
      <c r="C376" s="20" t="s">
        <v>65</v>
      </c>
      <c r="D376" s="20">
        <v>316</v>
      </c>
      <c r="E376" s="21">
        <v>7</v>
      </c>
      <c r="F376" s="21">
        <v>2212</v>
      </c>
      <c r="G376" s="22" t="s">
        <v>80</v>
      </c>
      <c r="H376">
        <f t="shared" si="11"/>
        <v>9</v>
      </c>
      <c r="I376">
        <f t="shared" si="12"/>
        <v>13</v>
      </c>
    </row>
    <row r="377" spans="1:10" ht="15.75" hidden="1" customHeight="1" x14ac:dyDescent="0.25">
      <c r="A377" s="19">
        <v>44127</v>
      </c>
      <c r="B377" s="20" t="s">
        <v>67</v>
      </c>
      <c r="C377" s="20" t="s">
        <v>65</v>
      </c>
      <c r="D377" s="20">
        <v>226</v>
      </c>
      <c r="E377" s="21">
        <v>11</v>
      </c>
      <c r="F377" s="21">
        <v>2486</v>
      </c>
      <c r="G377" s="22" t="s">
        <v>64</v>
      </c>
      <c r="H377">
        <f t="shared" si="11"/>
        <v>10</v>
      </c>
      <c r="I377">
        <f t="shared" si="12"/>
        <v>23</v>
      </c>
    </row>
    <row r="378" spans="1:10" ht="15.75" hidden="1" customHeight="1" x14ac:dyDescent="0.25">
      <c r="A378" s="19">
        <v>43938</v>
      </c>
      <c r="B378" s="20" t="s">
        <v>69</v>
      </c>
      <c r="C378" s="20" t="s">
        <v>65</v>
      </c>
      <c r="D378" s="20">
        <v>151</v>
      </c>
      <c r="E378" s="21">
        <v>7</v>
      </c>
      <c r="F378" s="21">
        <v>1057</v>
      </c>
      <c r="G378" s="22" t="s">
        <v>71</v>
      </c>
      <c r="H378">
        <f t="shared" si="11"/>
        <v>4</v>
      </c>
      <c r="I378">
        <f t="shared" si="12"/>
        <v>17</v>
      </c>
    </row>
    <row r="379" spans="1:10" ht="15.75" hidden="1" customHeight="1" x14ac:dyDescent="0.25">
      <c r="A379" s="19">
        <v>44162</v>
      </c>
      <c r="B379" s="20" t="s">
        <v>62</v>
      </c>
      <c r="C379" s="20" t="s">
        <v>63</v>
      </c>
      <c r="D379" s="20">
        <v>308</v>
      </c>
      <c r="E379" s="21">
        <v>5</v>
      </c>
      <c r="F379" s="21">
        <v>1540</v>
      </c>
      <c r="G379" s="22" t="s">
        <v>73</v>
      </c>
      <c r="H379">
        <f t="shared" si="11"/>
        <v>11</v>
      </c>
      <c r="I379">
        <f t="shared" si="12"/>
        <v>27</v>
      </c>
    </row>
    <row r="380" spans="1:10" ht="15.75" hidden="1" customHeight="1" x14ac:dyDescent="0.25">
      <c r="A380" s="19">
        <v>43957</v>
      </c>
      <c r="B380" s="20" t="s">
        <v>62</v>
      </c>
      <c r="C380" s="20" t="s">
        <v>63</v>
      </c>
      <c r="D380" s="20">
        <v>164</v>
      </c>
      <c r="E380" s="21">
        <v>5</v>
      </c>
      <c r="F380" s="21">
        <v>820</v>
      </c>
      <c r="G380" s="22" t="s">
        <v>68</v>
      </c>
      <c r="H380">
        <f t="shared" si="11"/>
        <v>5</v>
      </c>
      <c r="I380">
        <f t="shared" si="12"/>
        <v>6</v>
      </c>
    </row>
    <row r="381" spans="1:10" ht="15.75" hidden="1" customHeight="1" x14ac:dyDescent="0.25">
      <c r="A381" s="19">
        <v>44162</v>
      </c>
      <c r="B381" s="20" t="s">
        <v>69</v>
      </c>
      <c r="C381" s="20" t="s">
        <v>65</v>
      </c>
      <c r="D381" s="20">
        <v>407</v>
      </c>
      <c r="E381" s="21">
        <v>7</v>
      </c>
      <c r="F381" s="21">
        <v>2849</v>
      </c>
      <c r="G381" s="22" t="s">
        <v>73</v>
      </c>
      <c r="H381">
        <f t="shared" si="11"/>
        <v>11</v>
      </c>
      <c r="I381">
        <f t="shared" si="12"/>
        <v>27</v>
      </c>
    </row>
    <row r="382" spans="1:10" ht="15.75" hidden="1" customHeight="1" x14ac:dyDescent="0.25">
      <c r="A382" s="19">
        <v>44188</v>
      </c>
      <c r="B382" s="20" t="s">
        <v>67</v>
      </c>
      <c r="C382" s="20" t="s">
        <v>65</v>
      </c>
      <c r="D382" s="20">
        <v>271</v>
      </c>
      <c r="E382" s="21">
        <v>11</v>
      </c>
      <c r="F382" s="21">
        <v>2981</v>
      </c>
      <c r="G382" s="22" t="s">
        <v>76</v>
      </c>
      <c r="H382">
        <f t="shared" si="11"/>
        <v>12</v>
      </c>
      <c r="I382">
        <f t="shared" si="12"/>
        <v>23</v>
      </c>
    </row>
    <row r="383" spans="1:10" ht="15.75" hidden="1" customHeight="1" x14ac:dyDescent="0.25">
      <c r="A383" s="19">
        <v>43971</v>
      </c>
      <c r="B383" s="20" t="s">
        <v>67</v>
      </c>
      <c r="C383" s="20" t="s">
        <v>63</v>
      </c>
      <c r="D383" s="20">
        <v>168</v>
      </c>
      <c r="E383" s="21">
        <v>11</v>
      </c>
      <c r="F383" s="21">
        <v>1848</v>
      </c>
      <c r="G383" s="22" t="s">
        <v>71</v>
      </c>
      <c r="H383">
        <f t="shared" si="11"/>
        <v>5</v>
      </c>
      <c r="I383">
        <f t="shared" si="12"/>
        <v>20</v>
      </c>
    </row>
    <row r="384" spans="1:10" ht="15.75" hidden="1" customHeight="1" x14ac:dyDescent="0.25">
      <c r="A384" s="19">
        <v>43905</v>
      </c>
      <c r="B384" s="20" t="s">
        <v>72</v>
      </c>
      <c r="C384" s="20" t="s">
        <v>63</v>
      </c>
      <c r="D384" s="20">
        <v>140</v>
      </c>
      <c r="E384" s="21">
        <v>16</v>
      </c>
      <c r="F384" s="21">
        <v>2240</v>
      </c>
      <c r="G384" s="22" t="s">
        <v>75</v>
      </c>
      <c r="H384">
        <f t="shared" si="11"/>
        <v>3</v>
      </c>
      <c r="I384">
        <f t="shared" si="12"/>
        <v>15</v>
      </c>
    </row>
    <row r="385" spans="1:9" ht="15.75" hidden="1" customHeight="1" x14ac:dyDescent="0.25">
      <c r="A385" s="19">
        <v>43948</v>
      </c>
      <c r="B385" s="20" t="s">
        <v>72</v>
      </c>
      <c r="C385" s="20" t="s">
        <v>63</v>
      </c>
      <c r="D385" s="20">
        <v>119</v>
      </c>
      <c r="E385" s="21">
        <v>16</v>
      </c>
      <c r="F385" s="21">
        <v>1904</v>
      </c>
      <c r="G385" s="22" t="s">
        <v>73</v>
      </c>
      <c r="H385">
        <f t="shared" si="11"/>
        <v>4</v>
      </c>
      <c r="I385">
        <f t="shared" si="12"/>
        <v>27</v>
      </c>
    </row>
    <row r="386" spans="1:9" ht="15.75" hidden="1" customHeight="1" x14ac:dyDescent="0.25">
      <c r="A386" s="19">
        <v>44009</v>
      </c>
      <c r="B386" s="20" t="s">
        <v>62</v>
      </c>
      <c r="C386" s="20" t="s">
        <v>63</v>
      </c>
      <c r="D386" s="20">
        <v>175</v>
      </c>
      <c r="E386" s="21">
        <v>5</v>
      </c>
      <c r="F386" s="21">
        <v>875</v>
      </c>
      <c r="G386" s="22" t="s">
        <v>73</v>
      </c>
      <c r="H386">
        <f t="shared" si="11"/>
        <v>6</v>
      </c>
      <c r="I386">
        <f t="shared" si="12"/>
        <v>27</v>
      </c>
    </row>
    <row r="387" spans="1:9" ht="15.75" hidden="1" customHeight="1" x14ac:dyDescent="0.25">
      <c r="A387" s="19">
        <v>43942</v>
      </c>
      <c r="B387" s="20" t="s">
        <v>72</v>
      </c>
      <c r="C387" s="20" t="s">
        <v>63</v>
      </c>
      <c r="D387" s="20">
        <v>143</v>
      </c>
      <c r="E387" s="21">
        <v>16</v>
      </c>
      <c r="F387" s="21">
        <v>2288</v>
      </c>
      <c r="G387" s="22" t="s">
        <v>75</v>
      </c>
      <c r="H387">
        <f t="shared" ref="H387:H450" si="13">MONTH(A387)</f>
        <v>4</v>
      </c>
      <c r="I387">
        <f t="shared" ref="I387:I450" si="14">DAY(A387)</f>
        <v>21</v>
      </c>
    </row>
    <row r="388" spans="1:9" ht="15.75" hidden="1" customHeight="1" x14ac:dyDescent="0.25">
      <c r="A388" s="19">
        <v>43917</v>
      </c>
      <c r="B388" s="20" t="s">
        <v>67</v>
      </c>
      <c r="C388" s="20" t="s">
        <v>63</v>
      </c>
      <c r="D388" s="20">
        <v>117</v>
      </c>
      <c r="E388" s="21">
        <v>11</v>
      </c>
      <c r="F388" s="21">
        <v>1287</v>
      </c>
      <c r="G388" s="22" t="s">
        <v>73</v>
      </c>
      <c r="H388">
        <f t="shared" si="13"/>
        <v>3</v>
      </c>
      <c r="I388">
        <f t="shared" si="14"/>
        <v>27</v>
      </c>
    </row>
    <row r="389" spans="1:9" ht="15.75" hidden="1" customHeight="1" x14ac:dyDescent="0.25">
      <c r="A389" s="19">
        <v>44074</v>
      </c>
      <c r="B389" s="20" t="s">
        <v>69</v>
      </c>
      <c r="C389" s="20" t="s">
        <v>65</v>
      </c>
      <c r="D389" s="20">
        <v>276</v>
      </c>
      <c r="E389" s="21">
        <v>7</v>
      </c>
      <c r="F389" s="21">
        <v>1932</v>
      </c>
      <c r="G389" s="22" t="s">
        <v>78</v>
      </c>
      <c r="H389">
        <f t="shared" si="13"/>
        <v>8</v>
      </c>
      <c r="I389">
        <f t="shared" si="14"/>
        <v>31</v>
      </c>
    </row>
    <row r="390" spans="1:9" ht="15.75" hidden="1" customHeight="1" x14ac:dyDescent="0.25">
      <c r="A390" s="19">
        <v>44057</v>
      </c>
      <c r="B390" s="20" t="s">
        <v>69</v>
      </c>
      <c r="C390" s="20" t="s">
        <v>65</v>
      </c>
      <c r="D390" s="20">
        <v>277</v>
      </c>
      <c r="E390" s="21">
        <v>7</v>
      </c>
      <c r="F390" s="21">
        <v>1939</v>
      </c>
      <c r="G390" s="22" t="s">
        <v>64</v>
      </c>
      <c r="H390">
        <f t="shared" si="13"/>
        <v>8</v>
      </c>
      <c r="I390">
        <f t="shared" si="14"/>
        <v>14</v>
      </c>
    </row>
    <row r="391" spans="1:9" ht="15.75" hidden="1" customHeight="1" x14ac:dyDescent="0.25">
      <c r="A391" s="19">
        <v>43953</v>
      </c>
      <c r="B391" s="20" t="s">
        <v>62</v>
      </c>
      <c r="C391" s="20" t="s">
        <v>63</v>
      </c>
      <c r="D391" s="20">
        <v>163</v>
      </c>
      <c r="E391" s="21">
        <v>5</v>
      </c>
      <c r="F391" s="21">
        <v>815</v>
      </c>
      <c r="G391" s="22" t="s">
        <v>68</v>
      </c>
      <c r="H391">
        <f t="shared" si="13"/>
        <v>5</v>
      </c>
      <c r="I391">
        <f t="shared" si="14"/>
        <v>2</v>
      </c>
    </row>
    <row r="392" spans="1:9" ht="15.75" hidden="1" customHeight="1" x14ac:dyDescent="0.25">
      <c r="A392" s="19">
        <v>44081</v>
      </c>
      <c r="B392" s="20" t="s">
        <v>62</v>
      </c>
      <c r="C392" s="20" t="s">
        <v>65</v>
      </c>
      <c r="D392" s="6">
        <v>401</v>
      </c>
      <c r="E392" s="23">
        <v>5</v>
      </c>
      <c r="F392" s="21">
        <v>2005</v>
      </c>
      <c r="G392" s="22" t="s">
        <v>68</v>
      </c>
      <c r="H392">
        <f t="shared" si="13"/>
        <v>9</v>
      </c>
      <c r="I392">
        <f t="shared" si="14"/>
        <v>7</v>
      </c>
    </row>
    <row r="393" spans="1:9" ht="15.75" hidden="1" customHeight="1" x14ac:dyDescent="0.25">
      <c r="A393" s="19">
        <v>44164</v>
      </c>
      <c r="B393" s="20" t="s">
        <v>62</v>
      </c>
      <c r="C393" s="20" t="s">
        <v>65</v>
      </c>
      <c r="D393" s="20">
        <v>587</v>
      </c>
      <c r="E393" s="23">
        <v>5</v>
      </c>
      <c r="F393" s="21">
        <v>2935</v>
      </c>
      <c r="G393" s="22" t="s">
        <v>64</v>
      </c>
      <c r="H393">
        <f t="shared" si="13"/>
        <v>11</v>
      </c>
      <c r="I393">
        <f t="shared" si="14"/>
        <v>29</v>
      </c>
    </row>
    <row r="394" spans="1:9" ht="15.75" hidden="1" customHeight="1" x14ac:dyDescent="0.25">
      <c r="A394" s="19">
        <v>44083</v>
      </c>
      <c r="B394" s="20" t="s">
        <v>62</v>
      </c>
      <c r="C394" s="20" t="s">
        <v>65</v>
      </c>
      <c r="D394" s="6">
        <v>457</v>
      </c>
      <c r="E394" s="23">
        <v>5</v>
      </c>
      <c r="F394" s="21">
        <v>2285</v>
      </c>
      <c r="G394" s="22" t="s">
        <v>66</v>
      </c>
      <c r="H394">
        <f t="shared" si="13"/>
        <v>9</v>
      </c>
      <c r="I394">
        <f t="shared" si="14"/>
        <v>9</v>
      </c>
    </row>
    <row r="395" spans="1:9" ht="15.75" hidden="1" customHeight="1" x14ac:dyDescent="0.25">
      <c r="A395" s="19">
        <v>43949</v>
      </c>
      <c r="B395" s="20" t="s">
        <v>67</v>
      </c>
      <c r="C395" s="20" t="s">
        <v>63</v>
      </c>
      <c r="D395" s="20">
        <v>100</v>
      </c>
      <c r="E395" s="21">
        <v>11</v>
      </c>
      <c r="F395" s="21">
        <v>1100</v>
      </c>
      <c r="G395" s="22" t="s">
        <v>73</v>
      </c>
      <c r="H395">
        <f t="shared" si="13"/>
        <v>4</v>
      </c>
      <c r="I395">
        <f t="shared" si="14"/>
        <v>28</v>
      </c>
    </row>
    <row r="396" spans="1:9" ht="15.75" hidden="1" customHeight="1" x14ac:dyDescent="0.25">
      <c r="A396" s="19">
        <v>44054</v>
      </c>
      <c r="B396" s="20" t="s">
        <v>69</v>
      </c>
      <c r="C396" s="20" t="s">
        <v>65</v>
      </c>
      <c r="D396" s="20">
        <v>264</v>
      </c>
      <c r="E396" s="21">
        <v>7</v>
      </c>
      <c r="F396" s="21">
        <v>1848</v>
      </c>
      <c r="G396" s="22" t="s">
        <v>64</v>
      </c>
      <c r="H396">
        <f t="shared" si="13"/>
        <v>8</v>
      </c>
      <c r="I396">
        <f t="shared" si="14"/>
        <v>11</v>
      </c>
    </row>
    <row r="397" spans="1:9" ht="15.75" hidden="1" customHeight="1" x14ac:dyDescent="0.25">
      <c r="A397" s="19">
        <v>43993</v>
      </c>
      <c r="B397" s="20" t="s">
        <v>67</v>
      </c>
      <c r="C397" s="20" t="s">
        <v>65</v>
      </c>
      <c r="D397" s="20">
        <v>124</v>
      </c>
      <c r="E397" s="21">
        <v>11</v>
      </c>
      <c r="F397" s="21">
        <v>1364</v>
      </c>
      <c r="G397" s="22" t="s">
        <v>64</v>
      </c>
      <c r="H397">
        <f t="shared" si="13"/>
        <v>6</v>
      </c>
      <c r="I397">
        <f t="shared" si="14"/>
        <v>11</v>
      </c>
    </row>
    <row r="398" spans="1:9" ht="15.75" hidden="1" customHeight="1" x14ac:dyDescent="0.25">
      <c r="A398" s="19">
        <v>44048</v>
      </c>
      <c r="B398" s="20" t="s">
        <v>67</v>
      </c>
      <c r="C398" s="20" t="s">
        <v>65</v>
      </c>
      <c r="D398" s="20">
        <v>192</v>
      </c>
      <c r="E398" s="21">
        <v>11</v>
      </c>
      <c r="F398" s="21">
        <v>2112</v>
      </c>
      <c r="G398" s="22" t="s">
        <v>68</v>
      </c>
      <c r="H398">
        <f t="shared" si="13"/>
        <v>8</v>
      </c>
      <c r="I398">
        <f t="shared" si="14"/>
        <v>5</v>
      </c>
    </row>
    <row r="399" spans="1:9" ht="15.75" hidden="1" customHeight="1" x14ac:dyDescent="0.25">
      <c r="A399" s="19">
        <v>44125</v>
      </c>
      <c r="B399" s="20" t="s">
        <v>67</v>
      </c>
      <c r="C399" s="20" t="s">
        <v>65</v>
      </c>
      <c r="D399" s="20">
        <v>220</v>
      </c>
      <c r="E399" s="21">
        <v>11</v>
      </c>
      <c r="F399" s="21">
        <v>2420</v>
      </c>
      <c r="G399" s="22" t="s">
        <v>64</v>
      </c>
      <c r="H399">
        <f t="shared" si="13"/>
        <v>10</v>
      </c>
      <c r="I399">
        <f t="shared" si="14"/>
        <v>21</v>
      </c>
    </row>
    <row r="400" spans="1:9" ht="15.75" hidden="1" customHeight="1" x14ac:dyDescent="0.25">
      <c r="A400" s="19">
        <v>44057</v>
      </c>
      <c r="B400" s="20" t="s">
        <v>62</v>
      </c>
      <c r="C400" s="20" t="s">
        <v>65</v>
      </c>
      <c r="D400" s="6">
        <v>349</v>
      </c>
      <c r="E400" s="23">
        <v>5</v>
      </c>
      <c r="F400" s="21">
        <v>1745</v>
      </c>
      <c r="G400" s="22" t="s">
        <v>64</v>
      </c>
      <c r="H400">
        <f t="shared" si="13"/>
        <v>8</v>
      </c>
      <c r="I400">
        <f t="shared" si="14"/>
        <v>14</v>
      </c>
    </row>
    <row r="401" spans="1:10" ht="15.75" hidden="1" customHeight="1" x14ac:dyDescent="0.25">
      <c r="A401" s="19">
        <v>43916</v>
      </c>
      <c r="B401" s="20" t="s">
        <v>72</v>
      </c>
      <c r="C401" s="20" t="s">
        <v>63</v>
      </c>
      <c r="D401" s="20">
        <v>124</v>
      </c>
      <c r="E401" s="21">
        <v>16</v>
      </c>
      <c r="F401" s="21">
        <v>1984</v>
      </c>
      <c r="G401" s="22" t="s">
        <v>73</v>
      </c>
      <c r="H401">
        <f t="shared" si="13"/>
        <v>3</v>
      </c>
      <c r="I401">
        <f t="shared" si="14"/>
        <v>26</v>
      </c>
    </row>
    <row r="402" spans="1:10" ht="15.75" hidden="1" customHeight="1" x14ac:dyDescent="0.25">
      <c r="A402" s="19">
        <v>44076</v>
      </c>
      <c r="B402" s="20" t="s">
        <v>67</v>
      </c>
      <c r="C402" s="20" t="s">
        <v>65</v>
      </c>
      <c r="D402" s="20">
        <v>201</v>
      </c>
      <c r="E402" s="21">
        <v>11</v>
      </c>
      <c r="F402" s="21">
        <v>2211</v>
      </c>
      <c r="G402" s="22" t="s">
        <v>68</v>
      </c>
      <c r="H402">
        <f t="shared" si="13"/>
        <v>9</v>
      </c>
      <c r="I402">
        <f t="shared" si="14"/>
        <v>2</v>
      </c>
    </row>
    <row r="403" spans="1:10" ht="15.75" hidden="1" customHeight="1" x14ac:dyDescent="0.25">
      <c r="A403" s="19">
        <v>44110</v>
      </c>
      <c r="B403" s="20" t="s">
        <v>62</v>
      </c>
      <c r="C403" s="20" t="s">
        <v>63</v>
      </c>
      <c r="D403" s="20">
        <v>264</v>
      </c>
      <c r="E403" s="21">
        <v>5</v>
      </c>
      <c r="F403" s="21">
        <v>1320</v>
      </c>
      <c r="G403" s="22" t="s">
        <v>68</v>
      </c>
      <c r="H403">
        <f t="shared" si="13"/>
        <v>10</v>
      </c>
      <c r="I403">
        <f t="shared" si="14"/>
        <v>6</v>
      </c>
    </row>
    <row r="404" spans="1:10" ht="15.75" hidden="1" customHeight="1" x14ac:dyDescent="0.25">
      <c r="A404" s="19">
        <v>43923</v>
      </c>
      <c r="B404" s="20" t="s">
        <v>69</v>
      </c>
      <c r="C404" s="20" t="s">
        <v>65</v>
      </c>
      <c r="D404" s="20">
        <v>152</v>
      </c>
      <c r="E404" s="21">
        <v>7</v>
      </c>
      <c r="F404" s="21">
        <v>1064</v>
      </c>
      <c r="G404" s="22" t="s">
        <v>68</v>
      </c>
      <c r="H404">
        <f t="shared" si="13"/>
        <v>4</v>
      </c>
      <c r="I404">
        <f t="shared" si="14"/>
        <v>2</v>
      </c>
    </row>
    <row r="405" spans="1:10" ht="15.75" customHeight="1" x14ac:dyDescent="0.25">
      <c r="A405" s="19">
        <v>43840</v>
      </c>
      <c r="B405" s="20" t="s">
        <v>72</v>
      </c>
      <c r="C405" s="20" t="s">
        <v>63</v>
      </c>
      <c r="D405" s="20">
        <v>77</v>
      </c>
      <c r="E405" s="21">
        <v>16</v>
      </c>
      <c r="F405" s="21">
        <v>1232</v>
      </c>
      <c r="G405" s="22" t="s">
        <v>79</v>
      </c>
      <c r="H405" s="45">
        <f t="shared" si="13"/>
        <v>1</v>
      </c>
      <c r="I405" s="45">
        <f t="shared" si="14"/>
        <v>10</v>
      </c>
      <c r="J405" s="52">
        <f>IF(Hari&lt;=7,1,IF(AND(Hari&gt;=8,Hari&lt;=14),2,IF(AND(Hari&gt;=15,Hari&lt;=21),3,IF(AND(Hari&gt;=22,Hari&lt;=31),4))))</f>
        <v>2</v>
      </c>
    </row>
    <row r="406" spans="1:10" ht="15.75" customHeight="1" x14ac:dyDescent="0.25">
      <c r="A406" s="19">
        <v>43848</v>
      </c>
      <c r="B406" s="20" t="s">
        <v>72</v>
      </c>
      <c r="C406" s="20" t="s">
        <v>63</v>
      </c>
      <c r="D406" s="20">
        <v>91</v>
      </c>
      <c r="E406" s="21">
        <v>16</v>
      </c>
      <c r="F406" s="21">
        <v>1456</v>
      </c>
      <c r="G406" s="22" t="s">
        <v>71</v>
      </c>
      <c r="H406" s="45">
        <f t="shared" si="13"/>
        <v>1</v>
      </c>
      <c r="I406" s="45">
        <f t="shared" si="14"/>
        <v>18</v>
      </c>
      <c r="J406" s="52">
        <f>IF(Hari&lt;=7,1,IF(AND(Hari&gt;=8,Hari&lt;=14),2,IF(AND(Hari&gt;=15,Hari&lt;=21),3,IF(AND(Hari&gt;=22,Hari&lt;=31),4))))</f>
        <v>3</v>
      </c>
    </row>
    <row r="407" spans="1:10" ht="15.75" hidden="1" customHeight="1" x14ac:dyDescent="0.25">
      <c r="A407" s="19">
        <v>44172</v>
      </c>
      <c r="B407" s="20" t="s">
        <v>67</v>
      </c>
      <c r="C407" s="20" t="s">
        <v>63</v>
      </c>
      <c r="D407" s="20">
        <v>271</v>
      </c>
      <c r="E407" s="21">
        <v>11</v>
      </c>
      <c r="F407" s="21">
        <v>2981</v>
      </c>
      <c r="G407" s="22" t="s">
        <v>68</v>
      </c>
      <c r="H407">
        <f t="shared" si="13"/>
        <v>12</v>
      </c>
      <c r="I407">
        <f t="shared" si="14"/>
        <v>7</v>
      </c>
    </row>
    <row r="408" spans="1:10" ht="15.75" hidden="1" customHeight="1" x14ac:dyDescent="0.25">
      <c r="A408" s="19">
        <v>43969</v>
      </c>
      <c r="B408" s="20" t="s">
        <v>67</v>
      </c>
      <c r="C408" s="20" t="s">
        <v>63</v>
      </c>
      <c r="D408" s="20">
        <v>158</v>
      </c>
      <c r="E408" s="21">
        <v>11</v>
      </c>
      <c r="F408" s="21">
        <v>1738</v>
      </c>
      <c r="G408" s="22" t="s">
        <v>70</v>
      </c>
      <c r="H408">
        <f t="shared" si="13"/>
        <v>5</v>
      </c>
      <c r="I408">
        <f t="shared" si="14"/>
        <v>18</v>
      </c>
    </row>
    <row r="409" spans="1:10" ht="15.75" hidden="1" customHeight="1" x14ac:dyDescent="0.25">
      <c r="A409" s="19">
        <v>43964</v>
      </c>
      <c r="B409" s="20" t="s">
        <v>69</v>
      </c>
      <c r="C409" s="20" t="s">
        <v>65</v>
      </c>
      <c r="D409" s="20">
        <v>234</v>
      </c>
      <c r="E409" s="21">
        <v>7</v>
      </c>
      <c r="F409" s="21">
        <v>1638</v>
      </c>
      <c r="G409" s="22" t="s">
        <v>64</v>
      </c>
      <c r="H409">
        <f t="shared" si="13"/>
        <v>5</v>
      </c>
      <c r="I409">
        <f t="shared" si="14"/>
        <v>13</v>
      </c>
    </row>
    <row r="410" spans="1:10" ht="15.75" customHeight="1" x14ac:dyDescent="0.25">
      <c r="A410" s="19">
        <v>43859</v>
      </c>
      <c r="B410" s="20" t="s">
        <v>62</v>
      </c>
      <c r="C410" s="20" t="s">
        <v>65</v>
      </c>
      <c r="D410" s="6">
        <v>162</v>
      </c>
      <c r="E410" s="23">
        <v>5</v>
      </c>
      <c r="F410" s="21">
        <v>810</v>
      </c>
      <c r="G410" s="22" t="s">
        <v>64</v>
      </c>
      <c r="H410" s="45">
        <f>MONTH(A410)</f>
        <v>1</v>
      </c>
      <c r="I410" s="45">
        <f t="shared" si="14"/>
        <v>29</v>
      </c>
      <c r="J410" s="52">
        <f>IF(Hari&lt;=7,1,IF(AND(Hari&gt;=8,Hari&lt;=14),2,IF(AND(Hari&gt;=15,Hari&lt;=21),3,IF(AND(Hari&gt;=22,Hari&lt;=31),4))))</f>
        <v>4</v>
      </c>
    </row>
    <row r="411" spans="1:10" ht="15.75" hidden="1" customHeight="1" x14ac:dyDescent="0.25">
      <c r="A411" s="19">
        <v>43903</v>
      </c>
      <c r="B411" s="20" t="s">
        <v>62</v>
      </c>
      <c r="C411" s="20" t="s">
        <v>63</v>
      </c>
      <c r="D411" s="20">
        <v>124</v>
      </c>
      <c r="E411" s="21">
        <v>5</v>
      </c>
      <c r="F411" s="21">
        <v>620</v>
      </c>
      <c r="G411" s="22" t="s">
        <v>64</v>
      </c>
      <c r="H411">
        <f t="shared" si="13"/>
        <v>3</v>
      </c>
      <c r="I411">
        <f t="shared" si="14"/>
        <v>13</v>
      </c>
    </row>
    <row r="412" spans="1:10" ht="15.75" hidden="1" customHeight="1" x14ac:dyDescent="0.25">
      <c r="A412" s="19">
        <v>43922</v>
      </c>
      <c r="B412" s="20" t="s">
        <v>67</v>
      </c>
      <c r="C412" s="20" t="s">
        <v>65</v>
      </c>
      <c r="D412" s="20">
        <v>92</v>
      </c>
      <c r="E412" s="21">
        <v>11</v>
      </c>
      <c r="F412" s="21">
        <v>1012</v>
      </c>
      <c r="G412" s="22" t="s">
        <v>68</v>
      </c>
      <c r="H412">
        <f t="shared" si="13"/>
        <v>4</v>
      </c>
      <c r="I412">
        <f t="shared" si="14"/>
        <v>1</v>
      </c>
    </row>
    <row r="413" spans="1:10" ht="15.75" hidden="1" customHeight="1" x14ac:dyDescent="0.25">
      <c r="A413" s="19">
        <v>44105</v>
      </c>
      <c r="B413" s="20" t="s">
        <v>67</v>
      </c>
      <c r="C413" s="20" t="s">
        <v>63</v>
      </c>
      <c r="D413" s="20">
        <v>263</v>
      </c>
      <c r="E413" s="21">
        <v>11</v>
      </c>
      <c r="F413" s="21">
        <v>2893</v>
      </c>
      <c r="G413" s="22" t="s">
        <v>68</v>
      </c>
      <c r="H413">
        <f t="shared" si="13"/>
        <v>10</v>
      </c>
      <c r="I413">
        <f t="shared" si="14"/>
        <v>1</v>
      </c>
    </row>
    <row r="414" spans="1:10" ht="15.75" hidden="1" customHeight="1" x14ac:dyDescent="0.25">
      <c r="A414" s="19">
        <v>44182</v>
      </c>
      <c r="B414" s="20" t="s">
        <v>62</v>
      </c>
      <c r="C414" s="20" t="s">
        <v>63</v>
      </c>
      <c r="D414" s="20">
        <v>336</v>
      </c>
      <c r="E414" s="21">
        <v>5</v>
      </c>
      <c r="F414" s="21">
        <v>1680</v>
      </c>
      <c r="G414" s="22" t="s">
        <v>71</v>
      </c>
      <c r="H414">
        <f t="shared" si="13"/>
        <v>12</v>
      </c>
      <c r="I414">
        <f t="shared" si="14"/>
        <v>17</v>
      </c>
    </row>
    <row r="415" spans="1:10" ht="15.75" hidden="1" customHeight="1" x14ac:dyDescent="0.25">
      <c r="A415" s="19">
        <v>44163</v>
      </c>
      <c r="B415" s="20" t="s">
        <v>69</v>
      </c>
      <c r="C415" s="20" t="s">
        <v>65</v>
      </c>
      <c r="D415" s="20">
        <v>426</v>
      </c>
      <c r="E415" s="21">
        <v>7</v>
      </c>
      <c r="F415" s="21">
        <v>2982</v>
      </c>
      <c r="G415" s="22" t="s">
        <v>73</v>
      </c>
      <c r="H415">
        <f t="shared" si="13"/>
        <v>11</v>
      </c>
      <c r="I415">
        <f t="shared" si="14"/>
        <v>28</v>
      </c>
    </row>
    <row r="416" spans="1:10" ht="15.75" hidden="1" customHeight="1" x14ac:dyDescent="0.25">
      <c r="A416" s="19">
        <v>44039</v>
      </c>
      <c r="B416" s="20" t="s">
        <v>67</v>
      </c>
      <c r="C416" s="20" t="s">
        <v>63</v>
      </c>
      <c r="D416" s="20">
        <v>150</v>
      </c>
      <c r="E416" s="21">
        <v>11</v>
      </c>
      <c r="F416" s="21">
        <v>1650</v>
      </c>
      <c r="G416" s="22" t="s">
        <v>73</v>
      </c>
      <c r="H416">
        <f t="shared" si="13"/>
        <v>7</v>
      </c>
      <c r="I416">
        <f t="shared" si="14"/>
        <v>27</v>
      </c>
    </row>
    <row r="417" spans="1:10" ht="15.75" hidden="1" customHeight="1" x14ac:dyDescent="0.25">
      <c r="A417" s="19">
        <v>43937</v>
      </c>
      <c r="B417" s="20" t="s">
        <v>67</v>
      </c>
      <c r="C417" s="20" t="s">
        <v>63</v>
      </c>
      <c r="D417" s="20">
        <v>108</v>
      </c>
      <c r="E417" s="21">
        <v>11</v>
      </c>
      <c r="F417" s="21">
        <v>1188</v>
      </c>
      <c r="G417" s="22" t="s">
        <v>64</v>
      </c>
      <c r="H417">
        <f t="shared" si="13"/>
        <v>4</v>
      </c>
      <c r="I417">
        <f t="shared" si="14"/>
        <v>16</v>
      </c>
    </row>
    <row r="418" spans="1:10" ht="15.75" hidden="1" customHeight="1" x14ac:dyDescent="0.25">
      <c r="A418" s="19">
        <v>43899</v>
      </c>
      <c r="B418" s="20" t="s">
        <v>67</v>
      </c>
      <c r="C418" s="20" t="s">
        <v>65</v>
      </c>
      <c r="D418" s="20">
        <v>125</v>
      </c>
      <c r="E418" s="21">
        <v>11</v>
      </c>
      <c r="F418" s="21">
        <v>1375</v>
      </c>
      <c r="G418" s="22" t="s">
        <v>68</v>
      </c>
      <c r="H418">
        <f t="shared" si="13"/>
        <v>3</v>
      </c>
      <c r="I418">
        <f t="shared" si="14"/>
        <v>9</v>
      </c>
    </row>
    <row r="419" spans="1:10" ht="15.75" hidden="1" customHeight="1" x14ac:dyDescent="0.25">
      <c r="A419" s="19">
        <v>43915</v>
      </c>
      <c r="B419" s="20" t="s">
        <v>62</v>
      </c>
      <c r="C419" s="20" t="s">
        <v>63</v>
      </c>
      <c r="D419" s="20">
        <v>122</v>
      </c>
      <c r="E419" s="21">
        <v>5</v>
      </c>
      <c r="F419" s="21">
        <v>610</v>
      </c>
      <c r="G419" s="22" t="s">
        <v>73</v>
      </c>
      <c r="H419">
        <f t="shared" si="13"/>
        <v>3</v>
      </c>
      <c r="I419">
        <f t="shared" si="14"/>
        <v>25</v>
      </c>
    </row>
    <row r="420" spans="1:10" ht="15.75" hidden="1" customHeight="1" x14ac:dyDescent="0.25">
      <c r="A420" s="19">
        <v>43962</v>
      </c>
      <c r="B420" s="20" t="s">
        <v>72</v>
      </c>
      <c r="C420" s="20" t="s">
        <v>63</v>
      </c>
      <c r="D420" s="20">
        <v>212</v>
      </c>
      <c r="E420" s="21">
        <v>16</v>
      </c>
      <c r="F420" s="21">
        <v>3392</v>
      </c>
      <c r="G420" s="22" t="s">
        <v>64</v>
      </c>
      <c r="H420">
        <f t="shared" si="13"/>
        <v>5</v>
      </c>
      <c r="I420">
        <f t="shared" si="14"/>
        <v>11</v>
      </c>
    </row>
    <row r="421" spans="1:10" ht="15.75" hidden="1" customHeight="1" x14ac:dyDescent="0.25">
      <c r="A421" s="19">
        <v>44127</v>
      </c>
      <c r="B421" s="20" t="s">
        <v>72</v>
      </c>
      <c r="C421" s="20" t="s">
        <v>63</v>
      </c>
      <c r="D421" s="20">
        <v>279</v>
      </c>
      <c r="E421" s="21">
        <v>16</v>
      </c>
      <c r="F421" s="21">
        <v>4464</v>
      </c>
      <c r="G421" s="22" t="s">
        <v>64</v>
      </c>
      <c r="H421">
        <f t="shared" si="13"/>
        <v>10</v>
      </c>
      <c r="I421">
        <f t="shared" si="14"/>
        <v>23</v>
      </c>
    </row>
    <row r="422" spans="1:10" ht="15.75" customHeight="1" x14ac:dyDescent="0.25">
      <c r="A422" s="19">
        <v>43855</v>
      </c>
      <c r="B422" s="20" t="s">
        <v>62</v>
      </c>
      <c r="C422" s="20" t="s">
        <v>63</v>
      </c>
      <c r="D422" s="20">
        <v>81</v>
      </c>
      <c r="E422" s="21">
        <v>5</v>
      </c>
      <c r="F422" s="21">
        <v>405</v>
      </c>
      <c r="G422" s="22" t="s">
        <v>73</v>
      </c>
      <c r="H422" s="45">
        <f t="shared" si="13"/>
        <v>1</v>
      </c>
      <c r="I422" s="45">
        <f t="shared" si="14"/>
        <v>25</v>
      </c>
      <c r="J422" s="52">
        <f>IF(Hari&lt;=7,1,IF(AND(Hari&gt;=8,Hari&lt;=14),2,IF(AND(Hari&gt;=15,Hari&lt;=21),3,IF(AND(Hari&gt;=22,Hari&lt;=31),4))))</f>
        <v>4</v>
      </c>
    </row>
    <row r="423" spans="1:10" ht="15.75" customHeight="1" x14ac:dyDescent="0.25">
      <c r="A423" s="19">
        <v>43877</v>
      </c>
      <c r="B423" s="20" t="s">
        <v>69</v>
      </c>
      <c r="C423" s="20" t="s">
        <v>65</v>
      </c>
      <c r="D423" s="20">
        <v>108</v>
      </c>
      <c r="E423" s="21">
        <v>7</v>
      </c>
      <c r="F423" s="21">
        <v>756</v>
      </c>
      <c r="G423" s="22" t="s">
        <v>64</v>
      </c>
      <c r="H423" s="45">
        <f t="shared" si="13"/>
        <v>2</v>
      </c>
      <c r="I423" s="45">
        <f t="shared" si="14"/>
        <v>16</v>
      </c>
      <c r="J423" s="52">
        <f>IF(Hari&lt;=7,1,IF(AND(Hari&gt;=8,Hari&lt;=14),2,IF(AND(Hari&gt;=15,Hari&lt;=21),3,IF(AND(Hari&gt;=22,Hari&lt;=31),4))))</f>
        <v>3</v>
      </c>
    </row>
    <row r="424" spans="1:10" ht="15.75" hidden="1" customHeight="1" x14ac:dyDescent="0.25">
      <c r="A424" s="19">
        <v>44000</v>
      </c>
      <c r="B424" s="20" t="s">
        <v>72</v>
      </c>
      <c r="C424" s="20" t="s">
        <v>63</v>
      </c>
      <c r="D424" s="20">
        <v>197</v>
      </c>
      <c r="E424" s="21">
        <v>16</v>
      </c>
      <c r="F424" s="21">
        <v>3152</v>
      </c>
      <c r="G424" s="22" t="s">
        <v>71</v>
      </c>
      <c r="H424">
        <f t="shared" si="13"/>
        <v>6</v>
      </c>
      <c r="I424">
        <f t="shared" si="14"/>
        <v>18</v>
      </c>
    </row>
    <row r="425" spans="1:10" ht="15.75" hidden="1" customHeight="1" x14ac:dyDescent="0.25">
      <c r="A425" s="19">
        <v>44154</v>
      </c>
      <c r="B425" s="20" t="s">
        <v>62</v>
      </c>
      <c r="C425" s="20" t="s">
        <v>63</v>
      </c>
      <c r="D425" s="20">
        <v>245</v>
      </c>
      <c r="E425" s="21">
        <v>5</v>
      </c>
      <c r="F425" s="21">
        <v>1225</v>
      </c>
      <c r="G425" s="22" t="s">
        <v>71</v>
      </c>
      <c r="H425">
        <f t="shared" si="13"/>
        <v>11</v>
      </c>
      <c r="I425">
        <f t="shared" si="14"/>
        <v>19</v>
      </c>
    </row>
    <row r="426" spans="1:10" ht="15.75" hidden="1" customHeight="1" x14ac:dyDescent="0.25">
      <c r="A426" s="19">
        <v>44181</v>
      </c>
      <c r="B426" s="20" t="s">
        <v>67</v>
      </c>
      <c r="C426" s="20" t="s">
        <v>63</v>
      </c>
      <c r="D426" s="20">
        <v>310</v>
      </c>
      <c r="E426" s="21">
        <v>11</v>
      </c>
      <c r="F426" s="21">
        <v>3410</v>
      </c>
      <c r="G426" s="22" t="s">
        <v>75</v>
      </c>
      <c r="H426">
        <f t="shared" si="13"/>
        <v>12</v>
      </c>
      <c r="I426">
        <f t="shared" si="14"/>
        <v>16</v>
      </c>
    </row>
    <row r="427" spans="1:10" ht="15.75" hidden="1" customHeight="1" x14ac:dyDescent="0.25">
      <c r="A427" s="19">
        <v>43935</v>
      </c>
      <c r="B427" s="20" t="s">
        <v>62</v>
      </c>
      <c r="C427" s="20" t="s">
        <v>65</v>
      </c>
      <c r="D427" s="6">
        <v>190</v>
      </c>
      <c r="E427" s="23">
        <v>5</v>
      </c>
      <c r="F427" s="21">
        <v>950</v>
      </c>
      <c r="G427" s="22" t="s">
        <v>75</v>
      </c>
      <c r="H427">
        <f t="shared" si="13"/>
        <v>4</v>
      </c>
      <c r="I427">
        <f t="shared" si="14"/>
        <v>14</v>
      </c>
    </row>
    <row r="428" spans="1:10" ht="15.75" hidden="1" customHeight="1" x14ac:dyDescent="0.25">
      <c r="A428" s="19">
        <v>44139</v>
      </c>
      <c r="B428" s="20" t="s">
        <v>62</v>
      </c>
      <c r="C428" s="20" t="s">
        <v>63</v>
      </c>
      <c r="D428" s="20">
        <v>255</v>
      </c>
      <c r="E428" s="21">
        <v>5</v>
      </c>
      <c r="F428" s="21">
        <v>1275</v>
      </c>
      <c r="G428" s="22" t="s">
        <v>68</v>
      </c>
      <c r="H428">
        <f t="shared" si="13"/>
        <v>11</v>
      </c>
      <c r="I428">
        <f t="shared" si="14"/>
        <v>4</v>
      </c>
    </row>
    <row r="429" spans="1:10" ht="15.75" hidden="1" customHeight="1" x14ac:dyDescent="0.25">
      <c r="A429" s="19">
        <v>44176</v>
      </c>
      <c r="B429" s="20" t="s">
        <v>72</v>
      </c>
      <c r="C429" s="20" t="s">
        <v>63</v>
      </c>
      <c r="D429" s="20">
        <v>389</v>
      </c>
      <c r="E429" s="21">
        <v>16</v>
      </c>
      <c r="F429" s="21">
        <v>6224</v>
      </c>
      <c r="G429" s="22" t="s">
        <v>76</v>
      </c>
      <c r="H429">
        <f t="shared" si="13"/>
        <v>12</v>
      </c>
      <c r="I429">
        <f t="shared" si="14"/>
        <v>11</v>
      </c>
    </row>
    <row r="430" spans="1:10" ht="15.75" hidden="1" customHeight="1" x14ac:dyDescent="0.25">
      <c r="A430" s="19">
        <v>44098</v>
      </c>
      <c r="B430" s="20" t="s">
        <v>67</v>
      </c>
      <c r="C430" s="20" t="s">
        <v>63</v>
      </c>
      <c r="D430" s="20">
        <v>202</v>
      </c>
      <c r="E430" s="21">
        <v>11</v>
      </c>
      <c r="F430" s="21">
        <v>2222</v>
      </c>
      <c r="G430" s="22" t="s">
        <v>80</v>
      </c>
      <c r="H430">
        <f t="shared" si="13"/>
        <v>9</v>
      </c>
      <c r="I430">
        <f t="shared" si="14"/>
        <v>24</v>
      </c>
    </row>
    <row r="431" spans="1:10" ht="15.75" hidden="1" customHeight="1" x14ac:dyDescent="0.25">
      <c r="A431" s="19">
        <v>43899</v>
      </c>
      <c r="B431" s="20" t="s">
        <v>62</v>
      </c>
      <c r="C431" s="20" t="s">
        <v>65</v>
      </c>
      <c r="D431" s="6">
        <v>164</v>
      </c>
      <c r="E431" s="23">
        <v>5</v>
      </c>
      <c r="F431" s="21">
        <v>820</v>
      </c>
      <c r="G431" s="22" t="s">
        <v>68</v>
      </c>
      <c r="H431">
        <f t="shared" si="13"/>
        <v>3</v>
      </c>
      <c r="I431">
        <f t="shared" si="14"/>
        <v>9</v>
      </c>
    </row>
    <row r="432" spans="1:10" ht="15.75" customHeight="1" x14ac:dyDescent="0.25">
      <c r="A432" s="19">
        <v>43883</v>
      </c>
      <c r="B432" s="20" t="s">
        <v>67</v>
      </c>
      <c r="C432" s="20" t="s">
        <v>65</v>
      </c>
      <c r="D432" s="20">
        <v>75</v>
      </c>
      <c r="E432" s="21">
        <v>11</v>
      </c>
      <c r="F432" s="21">
        <v>825</v>
      </c>
      <c r="G432" s="22" t="s">
        <v>64</v>
      </c>
      <c r="H432" s="45">
        <f>MONTH(A432)</f>
        <v>2</v>
      </c>
      <c r="I432" s="45">
        <f t="shared" si="14"/>
        <v>22</v>
      </c>
      <c r="J432" s="52">
        <f>IF(Hari&lt;=7,1,IF(AND(Hari&gt;=8,Hari&lt;=14),2,IF(AND(Hari&gt;=15,Hari&lt;=21),3,IF(AND(Hari&gt;=22,Hari&lt;=31),4))))</f>
        <v>4</v>
      </c>
    </row>
    <row r="433" spans="1:10" ht="15.75" hidden="1" customHeight="1" x14ac:dyDescent="0.25">
      <c r="A433" s="19">
        <v>44131</v>
      </c>
      <c r="B433" s="20" t="s">
        <v>67</v>
      </c>
      <c r="C433" s="20" t="s">
        <v>65</v>
      </c>
      <c r="D433" s="20">
        <v>240</v>
      </c>
      <c r="E433" s="21">
        <v>11</v>
      </c>
      <c r="F433" s="21">
        <v>2640</v>
      </c>
      <c r="G433" s="22" t="s">
        <v>73</v>
      </c>
      <c r="H433">
        <f t="shared" si="13"/>
        <v>10</v>
      </c>
      <c r="I433">
        <f t="shared" si="14"/>
        <v>27</v>
      </c>
    </row>
    <row r="434" spans="1:10" ht="15.75" hidden="1" customHeight="1" x14ac:dyDescent="0.25">
      <c r="A434" s="19">
        <v>44040</v>
      </c>
      <c r="B434" s="20" t="s">
        <v>67</v>
      </c>
      <c r="C434" s="20" t="s">
        <v>65</v>
      </c>
      <c r="D434" s="20">
        <v>162</v>
      </c>
      <c r="E434" s="21">
        <v>11</v>
      </c>
      <c r="F434" s="21">
        <v>1782</v>
      </c>
      <c r="G434" s="22" t="s">
        <v>73</v>
      </c>
      <c r="H434">
        <f t="shared" si="13"/>
        <v>7</v>
      </c>
      <c r="I434">
        <f t="shared" si="14"/>
        <v>28</v>
      </c>
    </row>
    <row r="435" spans="1:10" ht="15.75" hidden="1" customHeight="1" x14ac:dyDescent="0.25">
      <c r="A435" s="19">
        <v>43947</v>
      </c>
      <c r="B435" s="20" t="s">
        <v>62</v>
      </c>
      <c r="C435" s="20" t="s">
        <v>65</v>
      </c>
      <c r="D435" s="6">
        <v>183</v>
      </c>
      <c r="E435" s="23">
        <v>5</v>
      </c>
      <c r="F435" s="21">
        <v>915</v>
      </c>
      <c r="G435" s="22" t="s">
        <v>73</v>
      </c>
      <c r="H435">
        <f t="shared" si="13"/>
        <v>4</v>
      </c>
      <c r="I435">
        <f t="shared" si="14"/>
        <v>26</v>
      </c>
    </row>
    <row r="436" spans="1:10" ht="15.75" hidden="1" customHeight="1" x14ac:dyDescent="0.25">
      <c r="A436" s="19">
        <v>44154</v>
      </c>
      <c r="B436" s="20" t="s">
        <v>62</v>
      </c>
      <c r="C436" s="20" t="s">
        <v>65</v>
      </c>
      <c r="D436" s="20">
        <v>555</v>
      </c>
      <c r="E436" s="23">
        <v>5</v>
      </c>
      <c r="F436" s="21">
        <v>2775</v>
      </c>
      <c r="G436" s="22" t="s">
        <v>71</v>
      </c>
      <c r="H436">
        <f t="shared" si="13"/>
        <v>11</v>
      </c>
      <c r="I436">
        <f t="shared" si="14"/>
        <v>19</v>
      </c>
    </row>
    <row r="437" spans="1:10" ht="15.75" hidden="1" customHeight="1" x14ac:dyDescent="0.25">
      <c r="A437" s="19">
        <v>44186</v>
      </c>
      <c r="B437" s="20" t="s">
        <v>67</v>
      </c>
      <c r="C437" s="20" t="s">
        <v>65</v>
      </c>
      <c r="D437" s="20">
        <v>264</v>
      </c>
      <c r="E437" s="21">
        <v>11</v>
      </c>
      <c r="F437" s="21">
        <v>2904</v>
      </c>
      <c r="G437" s="22" t="s">
        <v>64</v>
      </c>
      <c r="H437">
        <f t="shared" si="13"/>
        <v>12</v>
      </c>
      <c r="I437">
        <f t="shared" si="14"/>
        <v>21</v>
      </c>
    </row>
    <row r="438" spans="1:10" ht="15.75" hidden="1" customHeight="1" x14ac:dyDescent="0.25">
      <c r="A438" s="19">
        <v>44160</v>
      </c>
      <c r="B438" s="20" t="s">
        <v>69</v>
      </c>
      <c r="C438" s="20" t="s">
        <v>65</v>
      </c>
      <c r="D438" s="20">
        <v>399</v>
      </c>
      <c r="E438" s="21">
        <v>7</v>
      </c>
      <c r="F438" s="21">
        <v>2793</v>
      </c>
      <c r="G438" s="22" t="s">
        <v>76</v>
      </c>
      <c r="H438">
        <f t="shared" si="13"/>
        <v>11</v>
      </c>
      <c r="I438">
        <f t="shared" si="14"/>
        <v>25</v>
      </c>
    </row>
    <row r="439" spans="1:10" ht="15.75" hidden="1" customHeight="1" x14ac:dyDescent="0.25">
      <c r="A439" s="19">
        <v>44065</v>
      </c>
      <c r="B439" s="20" t="s">
        <v>62</v>
      </c>
      <c r="C439" s="20" t="s">
        <v>63</v>
      </c>
      <c r="D439" s="20">
        <v>186</v>
      </c>
      <c r="E439" s="21">
        <v>5</v>
      </c>
      <c r="F439" s="21">
        <v>930</v>
      </c>
      <c r="G439" s="22" t="s">
        <v>64</v>
      </c>
      <c r="H439">
        <f t="shared" si="13"/>
        <v>8</v>
      </c>
      <c r="I439">
        <f t="shared" si="14"/>
        <v>22</v>
      </c>
    </row>
    <row r="440" spans="1:10" ht="15.75" hidden="1" customHeight="1" x14ac:dyDescent="0.25">
      <c r="A440" s="19">
        <v>43925</v>
      </c>
      <c r="B440" s="20" t="s">
        <v>67</v>
      </c>
      <c r="C440" s="20" t="s">
        <v>63</v>
      </c>
      <c r="D440" s="20">
        <v>96</v>
      </c>
      <c r="E440" s="21">
        <v>11</v>
      </c>
      <c r="F440" s="21">
        <v>1056</v>
      </c>
      <c r="G440" s="22" t="s">
        <v>66</v>
      </c>
      <c r="H440">
        <f t="shared" si="13"/>
        <v>4</v>
      </c>
      <c r="I440">
        <f t="shared" si="14"/>
        <v>4</v>
      </c>
    </row>
    <row r="441" spans="1:10" ht="15.75" hidden="1" customHeight="1" x14ac:dyDescent="0.25">
      <c r="A441" s="19">
        <v>43929</v>
      </c>
      <c r="B441" s="20" t="s">
        <v>67</v>
      </c>
      <c r="C441" s="20" t="s">
        <v>65</v>
      </c>
      <c r="D441" s="20">
        <v>97</v>
      </c>
      <c r="E441" s="21">
        <v>11</v>
      </c>
      <c r="F441" s="21">
        <v>1067</v>
      </c>
      <c r="G441" s="22" t="s">
        <v>68</v>
      </c>
      <c r="H441">
        <f t="shared" si="13"/>
        <v>4</v>
      </c>
      <c r="I441">
        <f t="shared" si="14"/>
        <v>8</v>
      </c>
    </row>
    <row r="442" spans="1:10" ht="15.75" customHeight="1" x14ac:dyDescent="0.25">
      <c r="A442" s="19">
        <v>43868</v>
      </c>
      <c r="B442" s="20" t="s">
        <v>67</v>
      </c>
      <c r="C442" s="20" t="s">
        <v>65</v>
      </c>
      <c r="D442" s="20">
        <v>100</v>
      </c>
      <c r="E442" s="21">
        <v>11</v>
      </c>
      <c r="F442" s="21">
        <v>1100</v>
      </c>
      <c r="G442" s="22" t="s">
        <v>68</v>
      </c>
      <c r="H442" s="45">
        <f>MONTH(A442)</f>
        <v>2</v>
      </c>
      <c r="I442" s="45">
        <f t="shared" si="14"/>
        <v>7</v>
      </c>
      <c r="J442" s="52">
        <f>IF(Hari&lt;=7,1,IF(AND(Hari&gt;=8,Hari&lt;=14),2,IF(AND(Hari&gt;=15,Hari&lt;=21),3,IF(AND(Hari&gt;=22,Hari&lt;=31),4))))</f>
        <v>1</v>
      </c>
    </row>
    <row r="443" spans="1:10" ht="15.75" hidden="1" customHeight="1" x14ac:dyDescent="0.25">
      <c r="A443" s="19">
        <v>44195</v>
      </c>
      <c r="B443" s="20" t="s">
        <v>62</v>
      </c>
      <c r="C443" s="20" t="s">
        <v>65</v>
      </c>
      <c r="D443" s="20">
        <v>475</v>
      </c>
      <c r="E443" s="23">
        <v>5</v>
      </c>
      <c r="F443" s="21">
        <v>2375</v>
      </c>
      <c r="G443" s="22" t="s">
        <v>64</v>
      </c>
      <c r="H443">
        <f t="shared" si="13"/>
        <v>12</v>
      </c>
      <c r="I443">
        <f t="shared" si="14"/>
        <v>30</v>
      </c>
    </row>
    <row r="444" spans="1:10" ht="15.75" hidden="1" customHeight="1" x14ac:dyDescent="0.25">
      <c r="A444" s="19">
        <v>44057</v>
      </c>
      <c r="B444" s="20" t="s">
        <v>72</v>
      </c>
      <c r="C444" s="20" t="s">
        <v>63</v>
      </c>
      <c r="D444" s="20">
        <v>235</v>
      </c>
      <c r="E444" s="21">
        <v>16</v>
      </c>
      <c r="F444" s="21">
        <v>3760</v>
      </c>
      <c r="G444" s="22" t="s">
        <v>64</v>
      </c>
      <c r="H444">
        <f t="shared" si="13"/>
        <v>8</v>
      </c>
      <c r="I444">
        <f t="shared" si="14"/>
        <v>14</v>
      </c>
    </row>
    <row r="445" spans="1:10" ht="15.75" hidden="1" customHeight="1" x14ac:dyDescent="0.25">
      <c r="A445" s="19">
        <v>43941</v>
      </c>
      <c r="B445" s="20" t="s">
        <v>69</v>
      </c>
      <c r="C445" s="20" t="s">
        <v>65</v>
      </c>
      <c r="D445" s="20">
        <v>151</v>
      </c>
      <c r="E445" s="21">
        <v>7</v>
      </c>
      <c r="F445" s="21">
        <v>1057</v>
      </c>
      <c r="G445" s="22" t="s">
        <v>71</v>
      </c>
      <c r="H445">
        <f t="shared" si="13"/>
        <v>4</v>
      </c>
      <c r="I445">
        <f t="shared" si="14"/>
        <v>20</v>
      </c>
    </row>
    <row r="446" spans="1:10" ht="15.75" hidden="1" customHeight="1" x14ac:dyDescent="0.25">
      <c r="A446" s="19">
        <v>43970</v>
      </c>
      <c r="B446" s="20" t="s">
        <v>72</v>
      </c>
      <c r="C446" s="20" t="s">
        <v>63</v>
      </c>
      <c r="D446" s="20">
        <v>201</v>
      </c>
      <c r="E446" s="21">
        <v>16</v>
      </c>
      <c r="F446" s="21">
        <v>3216</v>
      </c>
      <c r="G446" s="22" t="s">
        <v>71</v>
      </c>
      <c r="H446">
        <f t="shared" si="13"/>
        <v>5</v>
      </c>
      <c r="I446">
        <f t="shared" si="14"/>
        <v>19</v>
      </c>
    </row>
    <row r="447" spans="1:10" ht="15.75" hidden="1" customHeight="1" x14ac:dyDescent="0.25">
      <c r="A447" s="19">
        <v>43973</v>
      </c>
      <c r="B447" s="20" t="s">
        <v>62</v>
      </c>
      <c r="C447" s="20" t="s">
        <v>63</v>
      </c>
      <c r="D447" s="20">
        <v>164</v>
      </c>
      <c r="E447" s="21">
        <v>5</v>
      </c>
      <c r="F447" s="21">
        <v>820</v>
      </c>
      <c r="G447" s="22" t="s">
        <v>64</v>
      </c>
      <c r="H447">
        <f t="shared" si="13"/>
        <v>5</v>
      </c>
      <c r="I447">
        <f t="shared" si="14"/>
        <v>22</v>
      </c>
    </row>
    <row r="448" spans="1:10" ht="15.75" hidden="1" customHeight="1" x14ac:dyDescent="0.25">
      <c r="A448" s="19">
        <v>43966</v>
      </c>
      <c r="B448" s="20" t="s">
        <v>62</v>
      </c>
      <c r="C448" s="20" t="s">
        <v>63</v>
      </c>
      <c r="D448" s="20">
        <v>183</v>
      </c>
      <c r="E448" s="21">
        <v>5</v>
      </c>
      <c r="F448" s="21">
        <v>915</v>
      </c>
      <c r="G448" s="22" t="s">
        <v>70</v>
      </c>
      <c r="H448">
        <f t="shared" si="13"/>
        <v>5</v>
      </c>
      <c r="I448">
        <f t="shared" si="14"/>
        <v>15</v>
      </c>
    </row>
    <row r="449" spans="1:10" ht="15.75" hidden="1" customHeight="1" x14ac:dyDescent="0.25">
      <c r="A449" s="19">
        <v>44180</v>
      </c>
      <c r="B449" s="20" t="s">
        <v>67</v>
      </c>
      <c r="C449" s="20" t="s">
        <v>63</v>
      </c>
      <c r="D449" s="20">
        <v>301</v>
      </c>
      <c r="E449" s="21">
        <v>11</v>
      </c>
      <c r="F449" s="21">
        <v>3311</v>
      </c>
      <c r="G449" s="22" t="s">
        <v>75</v>
      </c>
      <c r="H449">
        <f t="shared" si="13"/>
        <v>12</v>
      </c>
      <c r="I449">
        <f t="shared" si="14"/>
        <v>15</v>
      </c>
    </row>
    <row r="450" spans="1:10" ht="15.75" hidden="1" customHeight="1" x14ac:dyDescent="0.25">
      <c r="A450" s="19">
        <v>43976</v>
      </c>
      <c r="B450" s="20" t="s">
        <v>69</v>
      </c>
      <c r="C450" s="20" t="s">
        <v>65</v>
      </c>
      <c r="D450" s="20">
        <v>249</v>
      </c>
      <c r="E450" s="21">
        <v>7</v>
      </c>
      <c r="F450" s="21">
        <v>1743</v>
      </c>
      <c r="G450" s="22" t="s">
        <v>73</v>
      </c>
      <c r="H450">
        <f t="shared" si="13"/>
        <v>5</v>
      </c>
      <c r="I450">
        <f t="shared" si="14"/>
        <v>25</v>
      </c>
    </row>
    <row r="451" spans="1:10" ht="15.75" hidden="1" customHeight="1" x14ac:dyDescent="0.25">
      <c r="A451" s="19">
        <v>43942</v>
      </c>
      <c r="B451" s="20" t="s">
        <v>69</v>
      </c>
      <c r="C451" s="20" t="s">
        <v>65</v>
      </c>
      <c r="D451" s="20">
        <v>145</v>
      </c>
      <c r="E451" s="21">
        <v>7</v>
      </c>
      <c r="F451" s="21">
        <v>1015</v>
      </c>
      <c r="G451" s="22" t="s">
        <v>75</v>
      </c>
      <c r="H451">
        <f t="shared" ref="H451:H514" si="15">MONTH(A451)</f>
        <v>4</v>
      </c>
      <c r="I451">
        <f t="shared" ref="I451:I514" si="16">DAY(A451)</f>
        <v>21</v>
      </c>
    </row>
    <row r="452" spans="1:10" ht="15.75" hidden="1" customHeight="1" x14ac:dyDescent="0.25">
      <c r="A452" s="19">
        <v>44118</v>
      </c>
      <c r="B452" s="20" t="s">
        <v>72</v>
      </c>
      <c r="C452" s="20" t="s">
        <v>63</v>
      </c>
      <c r="D452" s="20">
        <v>272</v>
      </c>
      <c r="E452" s="21">
        <v>16</v>
      </c>
      <c r="F452" s="21">
        <v>4352</v>
      </c>
      <c r="G452" s="22" t="s">
        <v>64</v>
      </c>
      <c r="H452">
        <f t="shared" si="15"/>
        <v>10</v>
      </c>
      <c r="I452">
        <f t="shared" si="16"/>
        <v>14</v>
      </c>
    </row>
    <row r="453" spans="1:10" ht="15.75" customHeight="1" x14ac:dyDescent="0.25">
      <c r="A453" s="19">
        <v>43880</v>
      </c>
      <c r="B453" s="20" t="s">
        <v>62</v>
      </c>
      <c r="C453" s="20" t="s">
        <v>63</v>
      </c>
      <c r="D453" s="20">
        <v>68</v>
      </c>
      <c r="E453" s="21">
        <v>5</v>
      </c>
      <c r="F453" s="21">
        <v>340</v>
      </c>
      <c r="G453" s="22" t="s">
        <v>71</v>
      </c>
      <c r="H453" s="45">
        <f>MONTH(A453)</f>
        <v>2</v>
      </c>
      <c r="I453" s="45">
        <f t="shared" si="16"/>
        <v>19</v>
      </c>
      <c r="J453" s="52">
        <f>IF(Hari&lt;=7,1,IF(AND(Hari&gt;=8,Hari&lt;=14),2,IF(AND(Hari&gt;=15,Hari&lt;=21),3,IF(AND(Hari&gt;=22,Hari&lt;=31),4))))</f>
        <v>3</v>
      </c>
    </row>
    <row r="454" spans="1:10" ht="15.75" hidden="1" customHeight="1" x14ac:dyDescent="0.25">
      <c r="A454" s="19">
        <v>44147</v>
      </c>
      <c r="B454" s="20" t="s">
        <v>67</v>
      </c>
      <c r="C454" s="20" t="s">
        <v>65</v>
      </c>
      <c r="D454" s="20">
        <v>239</v>
      </c>
      <c r="E454" s="21">
        <v>11</v>
      </c>
      <c r="F454" s="21">
        <v>2629</v>
      </c>
      <c r="G454" s="22" t="s">
        <v>64</v>
      </c>
      <c r="H454">
        <f t="shared" si="15"/>
        <v>11</v>
      </c>
      <c r="I454">
        <f t="shared" si="16"/>
        <v>12</v>
      </c>
    </row>
    <row r="455" spans="1:10" ht="15.75" hidden="1" customHeight="1" x14ac:dyDescent="0.25">
      <c r="A455" s="19">
        <v>43915</v>
      </c>
      <c r="B455" s="20" t="s">
        <v>67</v>
      </c>
      <c r="C455" s="20" t="s">
        <v>63</v>
      </c>
      <c r="D455" s="20">
        <v>77</v>
      </c>
      <c r="E455" s="21">
        <v>11</v>
      </c>
      <c r="F455" s="21">
        <v>847</v>
      </c>
      <c r="G455" s="22" t="s">
        <v>73</v>
      </c>
      <c r="H455">
        <f t="shared" si="15"/>
        <v>3</v>
      </c>
      <c r="I455">
        <f t="shared" si="16"/>
        <v>25</v>
      </c>
    </row>
    <row r="456" spans="1:10" ht="15.75" hidden="1" customHeight="1" x14ac:dyDescent="0.25">
      <c r="A456" s="19">
        <v>44109</v>
      </c>
      <c r="B456" s="20" t="s">
        <v>67</v>
      </c>
      <c r="C456" s="20" t="s">
        <v>63</v>
      </c>
      <c r="D456" s="20">
        <v>250</v>
      </c>
      <c r="E456" s="21">
        <v>11</v>
      </c>
      <c r="F456" s="21">
        <v>2750</v>
      </c>
      <c r="G456" s="22" t="s">
        <v>68</v>
      </c>
      <c r="H456">
        <f t="shared" si="15"/>
        <v>10</v>
      </c>
      <c r="I456">
        <f t="shared" si="16"/>
        <v>5</v>
      </c>
    </row>
    <row r="457" spans="1:10" ht="15.75" hidden="1" customHeight="1" x14ac:dyDescent="0.25">
      <c r="A457" s="19">
        <v>44149</v>
      </c>
      <c r="B457" s="20" t="s">
        <v>67</v>
      </c>
      <c r="C457" s="20" t="s">
        <v>65</v>
      </c>
      <c r="D457" s="20">
        <v>234</v>
      </c>
      <c r="E457" s="21">
        <v>11</v>
      </c>
      <c r="F457" s="21">
        <v>2574</v>
      </c>
      <c r="G457" s="22" t="s">
        <v>75</v>
      </c>
      <c r="H457">
        <f t="shared" si="15"/>
        <v>11</v>
      </c>
      <c r="I457">
        <f t="shared" si="16"/>
        <v>14</v>
      </c>
    </row>
    <row r="458" spans="1:10" ht="15.75" hidden="1" customHeight="1" x14ac:dyDescent="0.25">
      <c r="A458" s="19">
        <v>43985</v>
      </c>
      <c r="B458" s="20" t="s">
        <v>69</v>
      </c>
      <c r="C458" s="20" t="s">
        <v>65</v>
      </c>
      <c r="D458" s="20">
        <v>172</v>
      </c>
      <c r="E458" s="21">
        <v>7</v>
      </c>
      <c r="F458" s="21">
        <v>1204</v>
      </c>
      <c r="G458" s="22" t="s">
        <v>68</v>
      </c>
      <c r="H458">
        <f t="shared" si="15"/>
        <v>6</v>
      </c>
      <c r="I458">
        <f t="shared" si="16"/>
        <v>3</v>
      </c>
    </row>
    <row r="459" spans="1:10" ht="15.75" hidden="1" customHeight="1" x14ac:dyDescent="0.25">
      <c r="A459" s="19">
        <v>43994</v>
      </c>
      <c r="B459" s="20" t="s">
        <v>62</v>
      </c>
      <c r="C459" s="20" t="s">
        <v>65</v>
      </c>
      <c r="D459" s="6">
        <v>303</v>
      </c>
      <c r="E459" s="23">
        <v>5</v>
      </c>
      <c r="F459" s="21">
        <v>1515</v>
      </c>
      <c r="G459" s="22" t="s">
        <v>64</v>
      </c>
      <c r="H459">
        <f t="shared" si="15"/>
        <v>6</v>
      </c>
      <c r="I459">
        <f t="shared" si="16"/>
        <v>12</v>
      </c>
    </row>
    <row r="460" spans="1:10" ht="15.75" hidden="1" customHeight="1" x14ac:dyDescent="0.25">
      <c r="A460" s="19">
        <v>44067</v>
      </c>
      <c r="B460" s="20" t="s">
        <v>67</v>
      </c>
      <c r="C460" s="20" t="s">
        <v>63</v>
      </c>
      <c r="D460" s="20">
        <v>164</v>
      </c>
      <c r="E460" s="21">
        <v>11</v>
      </c>
      <c r="F460" s="21">
        <v>1804</v>
      </c>
      <c r="G460" s="22" t="s">
        <v>64</v>
      </c>
      <c r="H460">
        <f t="shared" si="15"/>
        <v>8</v>
      </c>
      <c r="I460">
        <f t="shared" si="16"/>
        <v>24</v>
      </c>
    </row>
    <row r="461" spans="1:10" ht="15.75" hidden="1" customHeight="1" x14ac:dyDescent="0.25">
      <c r="A461" s="19">
        <v>44185</v>
      </c>
      <c r="B461" s="20" t="s">
        <v>72</v>
      </c>
      <c r="C461" s="20" t="s">
        <v>63</v>
      </c>
      <c r="D461" s="20">
        <v>412</v>
      </c>
      <c r="E461" s="21">
        <v>16</v>
      </c>
      <c r="F461" s="21">
        <v>6592</v>
      </c>
      <c r="G461" s="22" t="s">
        <v>71</v>
      </c>
      <c r="H461">
        <f t="shared" si="15"/>
        <v>12</v>
      </c>
      <c r="I461">
        <f t="shared" si="16"/>
        <v>20</v>
      </c>
    </row>
    <row r="462" spans="1:10" ht="15.75" hidden="1" customHeight="1" x14ac:dyDescent="0.25">
      <c r="A462" s="19">
        <v>44013</v>
      </c>
      <c r="B462" s="20" t="s">
        <v>69</v>
      </c>
      <c r="C462" s="20" t="s">
        <v>65</v>
      </c>
      <c r="D462" s="20">
        <v>215</v>
      </c>
      <c r="E462" s="21">
        <v>7</v>
      </c>
      <c r="F462" s="21">
        <v>1505</v>
      </c>
      <c r="G462" s="22" t="s">
        <v>68</v>
      </c>
      <c r="H462">
        <f t="shared" si="15"/>
        <v>7</v>
      </c>
      <c r="I462">
        <f t="shared" si="16"/>
        <v>1</v>
      </c>
    </row>
    <row r="463" spans="1:10" ht="15.75" customHeight="1" x14ac:dyDescent="0.25">
      <c r="A463" s="19">
        <v>43853</v>
      </c>
      <c r="B463" s="20" t="s">
        <v>67</v>
      </c>
      <c r="C463" s="20" t="s">
        <v>65</v>
      </c>
      <c r="D463" s="20">
        <v>70</v>
      </c>
      <c r="E463" s="21">
        <v>11</v>
      </c>
      <c r="F463" s="21">
        <v>770</v>
      </c>
      <c r="G463" s="22" t="s">
        <v>64</v>
      </c>
      <c r="H463" s="45">
        <f>MONTH(A463)</f>
        <v>1</v>
      </c>
      <c r="I463" s="45">
        <f t="shared" si="16"/>
        <v>23</v>
      </c>
      <c r="J463" s="52">
        <f>IF(Hari&lt;=7,1,IF(AND(Hari&gt;=8,Hari&lt;=14),2,IF(AND(Hari&gt;=15,Hari&lt;=21),3,IF(AND(Hari&gt;=22,Hari&lt;=31),4))))</f>
        <v>4</v>
      </c>
    </row>
    <row r="464" spans="1:10" ht="15.75" hidden="1" customHeight="1" x14ac:dyDescent="0.25">
      <c r="A464" s="19">
        <v>43952</v>
      </c>
      <c r="B464" s="20" t="s">
        <v>67</v>
      </c>
      <c r="C464" s="20" t="s">
        <v>65</v>
      </c>
      <c r="D464" s="20">
        <v>153</v>
      </c>
      <c r="E464" s="21">
        <v>11</v>
      </c>
      <c r="F464" s="21">
        <v>1683</v>
      </c>
      <c r="G464" s="22" t="s">
        <v>68</v>
      </c>
      <c r="H464">
        <f t="shared" si="15"/>
        <v>5</v>
      </c>
      <c r="I464">
        <f t="shared" si="16"/>
        <v>1</v>
      </c>
    </row>
    <row r="465" spans="1:10" ht="15.75" customHeight="1" x14ac:dyDescent="0.25">
      <c r="A465" s="19">
        <v>43858</v>
      </c>
      <c r="B465" s="20" t="s">
        <v>72</v>
      </c>
      <c r="C465" s="20" t="s">
        <v>63</v>
      </c>
      <c r="D465" s="20">
        <v>82</v>
      </c>
      <c r="E465" s="21">
        <v>16</v>
      </c>
      <c r="F465" s="21">
        <v>1312</v>
      </c>
      <c r="G465" s="22" t="s">
        <v>73</v>
      </c>
      <c r="H465" s="45">
        <f>MONTH(A465)</f>
        <v>1</v>
      </c>
      <c r="I465" s="45">
        <f t="shared" si="16"/>
        <v>28</v>
      </c>
      <c r="J465" s="52">
        <f>IF(Hari&lt;=7,1,IF(AND(Hari&gt;=8,Hari&lt;=14),2,IF(AND(Hari&gt;=15,Hari&lt;=21),3,IF(AND(Hari&gt;=22,Hari&lt;=31),4))))</f>
        <v>4</v>
      </c>
    </row>
    <row r="466" spans="1:10" ht="15.75" hidden="1" customHeight="1" x14ac:dyDescent="0.25">
      <c r="A466" s="19">
        <v>43916</v>
      </c>
      <c r="B466" s="20" t="s">
        <v>67</v>
      </c>
      <c r="C466" s="20" t="s">
        <v>65</v>
      </c>
      <c r="D466" s="20">
        <v>110</v>
      </c>
      <c r="E466" s="21">
        <v>11</v>
      </c>
      <c r="F466" s="21">
        <v>1210</v>
      </c>
      <c r="G466" s="22" t="s">
        <v>73</v>
      </c>
      <c r="H466">
        <f t="shared" si="15"/>
        <v>3</v>
      </c>
      <c r="I466">
        <f t="shared" si="16"/>
        <v>26</v>
      </c>
    </row>
    <row r="467" spans="1:10" ht="15.75" hidden="1" customHeight="1" x14ac:dyDescent="0.25">
      <c r="A467" s="19">
        <v>43940</v>
      </c>
      <c r="B467" s="20" t="s">
        <v>67</v>
      </c>
      <c r="C467" s="20" t="s">
        <v>65</v>
      </c>
      <c r="D467" s="20">
        <v>91</v>
      </c>
      <c r="E467" s="21">
        <v>11</v>
      </c>
      <c r="F467" s="21">
        <v>1001</v>
      </c>
      <c r="G467" s="22" t="s">
        <v>71</v>
      </c>
      <c r="H467">
        <f t="shared" si="15"/>
        <v>4</v>
      </c>
      <c r="I467">
        <f t="shared" si="16"/>
        <v>19</v>
      </c>
    </row>
    <row r="468" spans="1:10" ht="15.75" hidden="1" customHeight="1" x14ac:dyDescent="0.25">
      <c r="A468" s="19">
        <v>44014</v>
      </c>
      <c r="B468" s="20" t="s">
        <v>67</v>
      </c>
      <c r="C468" s="20" t="s">
        <v>63</v>
      </c>
      <c r="D468" s="20">
        <v>166</v>
      </c>
      <c r="E468" s="21">
        <v>11</v>
      </c>
      <c r="F468" s="21">
        <v>1826</v>
      </c>
      <c r="G468" s="22" t="s">
        <v>68</v>
      </c>
      <c r="H468">
        <f t="shared" si="15"/>
        <v>7</v>
      </c>
      <c r="I468">
        <f t="shared" si="16"/>
        <v>2</v>
      </c>
    </row>
    <row r="469" spans="1:10" ht="15.75" hidden="1" customHeight="1" x14ac:dyDescent="0.25">
      <c r="A469" s="19">
        <v>44020</v>
      </c>
      <c r="B469" s="20" t="s">
        <v>67</v>
      </c>
      <c r="C469" s="20" t="s">
        <v>65</v>
      </c>
      <c r="D469" s="20">
        <v>160</v>
      </c>
      <c r="E469" s="21">
        <v>11</v>
      </c>
      <c r="F469" s="21">
        <v>1760</v>
      </c>
      <c r="G469" s="22" t="s">
        <v>68</v>
      </c>
      <c r="H469">
        <f t="shared" si="15"/>
        <v>7</v>
      </c>
      <c r="I469">
        <f t="shared" si="16"/>
        <v>8</v>
      </c>
    </row>
    <row r="470" spans="1:10" ht="15.75" hidden="1" customHeight="1" x14ac:dyDescent="0.25">
      <c r="A470" s="19">
        <v>43897</v>
      </c>
      <c r="B470" s="20" t="s">
        <v>62</v>
      </c>
      <c r="C470" s="20" t="s">
        <v>65</v>
      </c>
      <c r="D470" s="6">
        <v>243</v>
      </c>
      <c r="E470" s="23">
        <v>5</v>
      </c>
      <c r="F470" s="21">
        <v>1215</v>
      </c>
      <c r="G470" s="22" t="s">
        <v>68</v>
      </c>
      <c r="H470">
        <f t="shared" si="15"/>
        <v>3</v>
      </c>
      <c r="I470">
        <f t="shared" si="16"/>
        <v>7</v>
      </c>
    </row>
    <row r="471" spans="1:10" ht="15.75" customHeight="1" x14ac:dyDescent="0.25">
      <c r="A471" s="19">
        <v>43889</v>
      </c>
      <c r="B471" s="20" t="s">
        <v>72</v>
      </c>
      <c r="C471" s="20" t="s">
        <v>63</v>
      </c>
      <c r="D471" s="20">
        <v>101</v>
      </c>
      <c r="E471" s="21">
        <v>16</v>
      </c>
      <c r="F471" s="21">
        <v>1616</v>
      </c>
      <c r="G471" s="22" t="s">
        <v>73</v>
      </c>
      <c r="H471" s="45">
        <f t="shared" si="15"/>
        <v>2</v>
      </c>
      <c r="I471" s="45">
        <f t="shared" si="16"/>
        <v>28</v>
      </c>
      <c r="J471" s="52">
        <f>IF(Hari&lt;=7,1,IF(AND(Hari&gt;=8,Hari&lt;=14),2,IF(AND(Hari&gt;=15,Hari&lt;=21),3,IF(AND(Hari&gt;=22,Hari&lt;=31),4))))</f>
        <v>4</v>
      </c>
    </row>
    <row r="472" spans="1:10" ht="15.75" customHeight="1" x14ac:dyDescent="0.25">
      <c r="A472" s="19">
        <v>43852</v>
      </c>
      <c r="B472" s="20" t="s">
        <v>72</v>
      </c>
      <c r="C472" s="20" t="s">
        <v>63</v>
      </c>
      <c r="D472" s="20">
        <v>93</v>
      </c>
      <c r="E472" s="21">
        <v>16</v>
      </c>
      <c r="F472" s="21">
        <v>1488</v>
      </c>
      <c r="G472" s="22" t="s">
        <v>64</v>
      </c>
      <c r="H472" s="45">
        <f t="shared" si="15"/>
        <v>1</v>
      </c>
      <c r="I472" s="45">
        <f t="shared" si="16"/>
        <v>22</v>
      </c>
      <c r="J472" s="52">
        <f>IF(Hari&lt;=7,1,IF(AND(Hari&gt;=8,Hari&lt;=14),2,IF(AND(Hari&gt;=15,Hari&lt;=21),3,IF(AND(Hari&gt;=22,Hari&lt;=31),4))))</f>
        <v>4</v>
      </c>
    </row>
    <row r="473" spans="1:10" ht="15.75" hidden="1" customHeight="1" x14ac:dyDescent="0.25">
      <c r="A473" s="19">
        <v>44107</v>
      </c>
      <c r="B473" s="20" t="s">
        <v>62</v>
      </c>
      <c r="C473" s="20" t="s">
        <v>63</v>
      </c>
      <c r="D473" s="20">
        <v>255</v>
      </c>
      <c r="E473" s="21">
        <v>5</v>
      </c>
      <c r="F473" s="21">
        <v>1275</v>
      </c>
      <c r="G473" s="22" t="s">
        <v>68</v>
      </c>
      <c r="H473">
        <f t="shared" si="15"/>
        <v>10</v>
      </c>
      <c r="I473">
        <f t="shared" si="16"/>
        <v>3</v>
      </c>
    </row>
    <row r="474" spans="1:10" ht="15.75" hidden="1" customHeight="1" x14ac:dyDescent="0.25">
      <c r="A474" s="19">
        <v>43891</v>
      </c>
      <c r="B474" s="20" t="s">
        <v>67</v>
      </c>
      <c r="C474" s="20" t="s">
        <v>65</v>
      </c>
      <c r="D474" s="20">
        <v>86</v>
      </c>
      <c r="E474" s="21">
        <v>11</v>
      </c>
      <c r="F474" s="21">
        <v>946</v>
      </c>
      <c r="G474" s="22" t="s">
        <v>68</v>
      </c>
      <c r="H474">
        <f t="shared" si="15"/>
        <v>3</v>
      </c>
      <c r="I474">
        <f t="shared" si="16"/>
        <v>1</v>
      </c>
    </row>
    <row r="475" spans="1:10" ht="15.75" hidden="1" customHeight="1" x14ac:dyDescent="0.25">
      <c r="A475" s="19">
        <v>43958</v>
      </c>
      <c r="B475" s="20" t="s">
        <v>72</v>
      </c>
      <c r="C475" s="20" t="s">
        <v>63</v>
      </c>
      <c r="D475" s="20">
        <v>221</v>
      </c>
      <c r="E475" s="21">
        <v>16</v>
      </c>
      <c r="F475" s="21">
        <v>3536</v>
      </c>
      <c r="G475" s="22" t="s">
        <v>68</v>
      </c>
      <c r="H475">
        <f t="shared" si="15"/>
        <v>5</v>
      </c>
      <c r="I475">
        <f t="shared" si="16"/>
        <v>7</v>
      </c>
    </row>
    <row r="476" spans="1:10" ht="15.75" hidden="1" customHeight="1" x14ac:dyDescent="0.25">
      <c r="A476" s="19">
        <v>44183</v>
      </c>
      <c r="B476" s="20" t="s">
        <v>67</v>
      </c>
      <c r="C476" s="20" t="s">
        <v>63</v>
      </c>
      <c r="D476" s="20">
        <v>304</v>
      </c>
      <c r="E476" s="21">
        <v>11</v>
      </c>
      <c r="F476" s="21">
        <v>3344</v>
      </c>
      <c r="G476" s="22" t="s">
        <v>71</v>
      </c>
      <c r="H476">
        <f t="shared" si="15"/>
        <v>12</v>
      </c>
      <c r="I476">
        <f t="shared" si="16"/>
        <v>18</v>
      </c>
    </row>
    <row r="477" spans="1:10" ht="15.75" hidden="1" customHeight="1" x14ac:dyDescent="0.25">
      <c r="A477" s="19">
        <v>44016</v>
      </c>
      <c r="B477" s="20" t="s">
        <v>62</v>
      </c>
      <c r="C477" s="20" t="s">
        <v>63</v>
      </c>
      <c r="D477" s="20">
        <v>154</v>
      </c>
      <c r="E477" s="21">
        <v>5</v>
      </c>
      <c r="F477" s="21">
        <v>770</v>
      </c>
      <c r="G477" s="22" t="s">
        <v>68</v>
      </c>
      <c r="H477">
        <f t="shared" si="15"/>
        <v>7</v>
      </c>
      <c r="I477">
        <f t="shared" si="16"/>
        <v>4</v>
      </c>
    </row>
    <row r="478" spans="1:10" ht="15.75" hidden="1" customHeight="1" x14ac:dyDescent="0.25">
      <c r="A478" s="19">
        <v>44086</v>
      </c>
      <c r="B478" s="20" t="s">
        <v>62</v>
      </c>
      <c r="C478" s="20" t="s">
        <v>63</v>
      </c>
      <c r="D478" s="20">
        <v>265</v>
      </c>
      <c r="E478" s="21">
        <v>5</v>
      </c>
      <c r="F478" s="21">
        <v>1325</v>
      </c>
      <c r="G478" s="22" t="s">
        <v>64</v>
      </c>
      <c r="H478">
        <f t="shared" si="15"/>
        <v>9</v>
      </c>
      <c r="I478">
        <f t="shared" si="16"/>
        <v>12</v>
      </c>
    </row>
    <row r="479" spans="1:10" ht="15.75" hidden="1" customHeight="1" x14ac:dyDescent="0.25">
      <c r="A479" s="19">
        <v>43921</v>
      </c>
      <c r="B479" s="20" t="s">
        <v>67</v>
      </c>
      <c r="C479" s="20" t="s">
        <v>63</v>
      </c>
      <c r="D479" s="20">
        <v>113</v>
      </c>
      <c r="E479" s="21">
        <v>11</v>
      </c>
      <c r="F479" s="21">
        <v>1243</v>
      </c>
      <c r="G479" s="22" t="s">
        <v>73</v>
      </c>
      <c r="H479">
        <f t="shared" si="15"/>
        <v>3</v>
      </c>
      <c r="I479">
        <f t="shared" si="16"/>
        <v>31</v>
      </c>
    </row>
    <row r="480" spans="1:10" ht="15.75" customHeight="1" x14ac:dyDescent="0.25">
      <c r="A480" s="19">
        <v>43849</v>
      </c>
      <c r="B480" s="20" t="s">
        <v>67</v>
      </c>
      <c r="C480" s="20" t="s">
        <v>65</v>
      </c>
      <c r="D480" s="20">
        <v>94</v>
      </c>
      <c r="E480" s="21">
        <v>11</v>
      </c>
      <c r="F480" s="21">
        <v>1034</v>
      </c>
      <c r="G480" s="22" t="s">
        <v>71</v>
      </c>
      <c r="H480" s="45">
        <f>MONTH(A480)</f>
        <v>1</v>
      </c>
      <c r="I480" s="45">
        <f t="shared" si="16"/>
        <v>19</v>
      </c>
      <c r="J480" s="52">
        <f>IF(Hari&lt;=7,1,IF(AND(Hari&gt;=8,Hari&lt;=14),2,IF(AND(Hari&gt;=15,Hari&lt;=21),3,IF(AND(Hari&gt;=22,Hari&lt;=31),4))))</f>
        <v>3</v>
      </c>
    </row>
    <row r="481" spans="1:10" ht="15.75" hidden="1" customHeight="1" x14ac:dyDescent="0.25">
      <c r="A481" s="19">
        <v>44195</v>
      </c>
      <c r="B481" s="20" t="s">
        <v>62</v>
      </c>
      <c r="C481" s="20" t="s">
        <v>63</v>
      </c>
      <c r="D481" s="20">
        <v>260</v>
      </c>
      <c r="E481" s="21">
        <v>5</v>
      </c>
      <c r="F481" s="21">
        <v>1300</v>
      </c>
      <c r="G481" s="22" t="s">
        <v>64</v>
      </c>
      <c r="H481">
        <f t="shared" si="15"/>
        <v>12</v>
      </c>
      <c r="I481">
        <f t="shared" si="16"/>
        <v>30</v>
      </c>
    </row>
    <row r="482" spans="1:10" ht="15.75" hidden="1" customHeight="1" x14ac:dyDescent="0.25">
      <c r="A482" s="19">
        <v>44042</v>
      </c>
      <c r="B482" s="20" t="s">
        <v>67</v>
      </c>
      <c r="C482" s="20" t="s">
        <v>65</v>
      </c>
      <c r="D482" s="20">
        <v>164</v>
      </c>
      <c r="E482" s="21">
        <v>11</v>
      </c>
      <c r="F482" s="21">
        <v>1804</v>
      </c>
      <c r="G482" s="22" t="s">
        <v>77</v>
      </c>
      <c r="H482">
        <f t="shared" si="15"/>
        <v>7</v>
      </c>
      <c r="I482">
        <f t="shared" si="16"/>
        <v>30</v>
      </c>
    </row>
    <row r="483" spans="1:10" ht="15.75" hidden="1" customHeight="1" x14ac:dyDescent="0.25">
      <c r="A483" s="19">
        <v>43963</v>
      </c>
      <c r="B483" s="20" t="s">
        <v>72</v>
      </c>
      <c r="C483" s="20" t="s">
        <v>63</v>
      </c>
      <c r="D483" s="20">
        <v>226</v>
      </c>
      <c r="E483" s="21">
        <v>16</v>
      </c>
      <c r="F483" s="21">
        <v>3616</v>
      </c>
      <c r="G483" s="22" t="s">
        <v>64</v>
      </c>
      <c r="H483">
        <f t="shared" si="15"/>
        <v>5</v>
      </c>
      <c r="I483">
        <f t="shared" si="16"/>
        <v>12</v>
      </c>
    </row>
    <row r="484" spans="1:10" ht="15.75" customHeight="1" x14ac:dyDescent="0.25">
      <c r="A484" s="19">
        <v>43862</v>
      </c>
      <c r="B484" s="20" t="s">
        <v>62</v>
      </c>
      <c r="C484" s="20" t="s">
        <v>63</v>
      </c>
      <c r="D484" s="20">
        <v>74</v>
      </c>
      <c r="E484" s="21">
        <v>5</v>
      </c>
      <c r="F484" s="21">
        <v>370</v>
      </c>
      <c r="G484" s="22" t="s">
        <v>68</v>
      </c>
      <c r="H484" s="45">
        <f>MONTH(A484)</f>
        <v>2</v>
      </c>
      <c r="I484" s="45">
        <f t="shared" si="16"/>
        <v>1</v>
      </c>
      <c r="J484" s="52">
        <f>IF(Hari&lt;=7,1,IF(AND(Hari&gt;=8,Hari&lt;=14),2,IF(AND(Hari&gt;=15,Hari&lt;=21),3,IF(AND(Hari&gt;=22,Hari&lt;=31),4))))</f>
        <v>1</v>
      </c>
    </row>
    <row r="485" spans="1:10" ht="15.75" hidden="1" customHeight="1" x14ac:dyDescent="0.25">
      <c r="A485" s="19">
        <v>44195</v>
      </c>
      <c r="B485" s="20" t="s">
        <v>67</v>
      </c>
      <c r="C485" s="20" t="s">
        <v>63</v>
      </c>
      <c r="D485" s="20">
        <v>264</v>
      </c>
      <c r="E485" s="21">
        <v>11</v>
      </c>
      <c r="F485" s="21">
        <v>2904</v>
      </c>
      <c r="G485" s="22" t="s">
        <v>64</v>
      </c>
      <c r="H485">
        <f t="shared" si="15"/>
        <v>12</v>
      </c>
      <c r="I485">
        <f t="shared" si="16"/>
        <v>30</v>
      </c>
    </row>
    <row r="486" spans="1:10" ht="15.75" hidden="1" customHeight="1" x14ac:dyDescent="0.25">
      <c r="A486" s="19">
        <v>43918</v>
      </c>
      <c r="B486" s="20" t="s">
        <v>69</v>
      </c>
      <c r="C486" s="20" t="s">
        <v>65</v>
      </c>
      <c r="D486" s="20">
        <v>165</v>
      </c>
      <c r="E486" s="21">
        <v>7</v>
      </c>
      <c r="F486" s="21">
        <v>1155</v>
      </c>
      <c r="G486" s="22" t="s">
        <v>73</v>
      </c>
      <c r="H486">
        <f t="shared" si="15"/>
        <v>3</v>
      </c>
      <c r="I486">
        <f t="shared" si="16"/>
        <v>28</v>
      </c>
    </row>
    <row r="487" spans="1:10" ht="15.75" hidden="1" customHeight="1" x14ac:dyDescent="0.25">
      <c r="A487" s="19">
        <v>44103</v>
      </c>
      <c r="B487" s="20" t="s">
        <v>69</v>
      </c>
      <c r="C487" s="20" t="s">
        <v>65</v>
      </c>
      <c r="D487" s="20">
        <v>328</v>
      </c>
      <c r="E487" s="21">
        <v>7</v>
      </c>
      <c r="F487" s="21">
        <v>2296</v>
      </c>
      <c r="G487" s="22" t="s">
        <v>80</v>
      </c>
      <c r="H487">
        <f t="shared" si="15"/>
        <v>9</v>
      </c>
      <c r="I487">
        <f t="shared" si="16"/>
        <v>29</v>
      </c>
    </row>
    <row r="488" spans="1:10" ht="15.75" hidden="1" customHeight="1" x14ac:dyDescent="0.25">
      <c r="A488" s="19">
        <v>44051</v>
      </c>
      <c r="B488" s="20" t="s">
        <v>67</v>
      </c>
      <c r="C488" s="20" t="s">
        <v>65</v>
      </c>
      <c r="D488" s="20">
        <v>188</v>
      </c>
      <c r="E488" s="21">
        <v>11</v>
      </c>
      <c r="F488" s="21">
        <v>2068</v>
      </c>
      <c r="G488" s="22" t="s">
        <v>66</v>
      </c>
      <c r="H488">
        <f t="shared" si="15"/>
        <v>8</v>
      </c>
      <c r="I488">
        <f t="shared" si="16"/>
        <v>8</v>
      </c>
    </row>
    <row r="489" spans="1:10" ht="15.75" hidden="1" customHeight="1" x14ac:dyDescent="0.25">
      <c r="A489" s="19">
        <v>44100</v>
      </c>
      <c r="B489" s="20" t="s">
        <v>62</v>
      </c>
      <c r="C489" s="20" t="s">
        <v>63</v>
      </c>
      <c r="D489" s="20">
        <v>224</v>
      </c>
      <c r="E489" s="21">
        <v>5</v>
      </c>
      <c r="F489" s="21">
        <v>1120</v>
      </c>
      <c r="G489" s="22" t="s">
        <v>73</v>
      </c>
      <c r="H489">
        <f t="shared" si="15"/>
        <v>9</v>
      </c>
      <c r="I489">
        <f t="shared" si="16"/>
        <v>26</v>
      </c>
    </row>
    <row r="490" spans="1:10" ht="15.75" hidden="1" customHeight="1" x14ac:dyDescent="0.25">
      <c r="A490" s="19">
        <v>43928</v>
      </c>
      <c r="B490" s="20" t="s">
        <v>62</v>
      </c>
      <c r="C490" s="20" t="s">
        <v>65</v>
      </c>
      <c r="D490" s="6">
        <v>185</v>
      </c>
      <c r="E490" s="23">
        <v>5</v>
      </c>
      <c r="F490" s="21">
        <v>925</v>
      </c>
      <c r="G490" s="22" t="s">
        <v>68</v>
      </c>
      <c r="H490">
        <f t="shared" si="15"/>
        <v>4</v>
      </c>
      <c r="I490">
        <f t="shared" si="16"/>
        <v>7</v>
      </c>
    </row>
    <row r="491" spans="1:10" ht="15.75" hidden="1" customHeight="1" x14ac:dyDescent="0.25">
      <c r="A491" s="19">
        <v>43942</v>
      </c>
      <c r="B491" s="20" t="s">
        <v>62</v>
      </c>
      <c r="C491" s="20" t="s">
        <v>65</v>
      </c>
      <c r="D491" s="6">
        <v>216</v>
      </c>
      <c r="E491" s="23">
        <v>5</v>
      </c>
      <c r="F491" s="21">
        <v>1080</v>
      </c>
      <c r="G491" s="22" t="s">
        <v>75</v>
      </c>
      <c r="H491">
        <f t="shared" si="15"/>
        <v>4</v>
      </c>
      <c r="I491">
        <f t="shared" si="16"/>
        <v>21</v>
      </c>
    </row>
    <row r="492" spans="1:10" ht="15.75" customHeight="1" x14ac:dyDescent="0.25">
      <c r="A492" s="19">
        <v>43886</v>
      </c>
      <c r="B492" s="20" t="s">
        <v>62</v>
      </c>
      <c r="C492" s="20" t="s">
        <v>63</v>
      </c>
      <c r="D492" s="20">
        <v>74</v>
      </c>
      <c r="E492" s="21">
        <v>5</v>
      </c>
      <c r="F492" s="21">
        <v>370</v>
      </c>
      <c r="G492" s="22" t="s">
        <v>73</v>
      </c>
      <c r="H492" s="45">
        <f t="shared" si="15"/>
        <v>2</v>
      </c>
      <c r="I492" s="45">
        <f t="shared" si="16"/>
        <v>25</v>
      </c>
      <c r="J492" s="52">
        <f>IF(Hari&lt;=7,1,IF(AND(Hari&gt;=8,Hari&lt;=14),2,IF(AND(Hari&gt;=15,Hari&lt;=21),3,IF(AND(Hari&gt;=22,Hari&lt;=31),4))))</f>
        <v>4</v>
      </c>
    </row>
    <row r="493" spans="1:10" ht="15.75" customHeight="1" x14ac:dyDescent="0.25">
      <c r="A493" s="19">
        <v>43890</v>
      </c>
      <c r="B493" s="20" t="s">
        <v>62</v>
      </c>
      <c r="C493" s="20" t="s">
        <v>63</v>
      </c>
      <c r="D493" s="20">
        <v>90</v>
      </c>
      <c r="E493" s="21">
        <v>5</v>
      </c>
      <c r="F493" s="21">
        <v>450</v>
      </c>
      <c r="G493" s="22" t="s">
        <v>75</v>
      </c>
      <c r="H493" s="45">
        <f t="shared" si="15"/>
        <v>2</v>
      </c>
      <c r="I493" s="45">
        <f t="shared" si="16"/>
        <v>29</v>
      </c>
      <c r="J493" s="52">
        <f>IF(Hari&lt;=7,1,IF(AND(Hari&gt;=8,Hari&lt;=14),2,IF(AND(Hari&gt;=15,Hari&lt;=21),3,IF(AND(Hari&gt;=22,Hari&lt;=31),4))))</f>
        <v>4</v>
      </c>
    </row>
    <row r="494" spans="1:10" ht="15.75" hidden="1" customHeight="1" x14ac:dyDescent="0.25">
      <c r="A494" s="19">
        <v>44106</v>
      </c>
      <c r="B494" s="20" t="s">
        <v>67</v>
      </c>
      <c r="C494" s="20" t="s">
        <v>63</v>
      </c>
      <c r="D494" s="20">
        <v>193</v>
      </c>
      <c r="E494" s="21">
        <v>11</v>
      </c>
      <c r="F494" s="21">
        <v>2123</v>
      </c>
      <c r="G494" s="22" t="s">
        <v>68</v>
      </c>
      <c r="H494">
        <f t="shared" si="15"/>
        <v>10</v>
      </c>
      <c r="I494">
        <f t="shared" si="16"/>
        <v>2</v>
      </c>
    </row>
    <row r="495" spans="1:10" ht="15.75" hidden="1" customHeight="1" x14ac:dyDescent="0.25">
      <c r="A495" s="19">
        <v>43995</v>
      </c>
      <c r="B495" s="20" t="s">
        <v>62</v>
      </c>
      <c r="C495" s="20" t="s">
        <v>65</v>
      </c>
      <c r="D495" s="6">
        <v>330</v>
      </c>
      <c r="E495" s="23">
        <v>5</v>
      </c>
      <c r="F495" s="21">
        <v>1650</v>
      </c>
      <c r="G495" s="22" t="s">
        <v>75</v>
      </c>
      <c r="H495">
        <f t="shared" si="15"/>
        <v>6</v>
      </c>
      <c r="I495">
        <f t="shared" si="16"/>
        <v>13</v>
      </c>
    </row>
    <row r="496" spans="1:10" ht="15.75" hidden="1" customHeight="1" x14ac:dyDescent="0.25">
      <c r="A496" s="19">
        <v>44118</v>
      </c>
      <c r="B496" s="20" t="s">
        <v>67</v>
      </c>
      <c r="C496" s="20" t="s">
        <v>63</v>
      </c>
      <c r="D496" s="20">
        <v>256</v>
      </c>
      <c r="E496" s="21">
        <v>11</v>
      </c>
      <c r="F496" s="21">
        <v>2816</v>
      </c>
      <c r="G496" s="22" t="s">
        <v>64</v>
      </c>
      <c r="H496">
        <f t="shared" si="15"/>
        <v>10</v>
      </c>
      <c r="I496">
        <f t="shared" si="16"/>
        <v>14</v>
      </c>
    </row>
    <row r="497" spans="1:10" ht="15.75" hidden="1" customHeight="1" x14ac:dyDescent="0.25">
      <c r="A497" s="19">
        <v>44098</v>
      </c>
      <c r="B497" s="20" t="s">
        <v>69</v>
      </c>
      <c r="C497" s="20" t="s">
        <v>65</v>
      </c>
      <c r="D497" s="20">
        <v>349</v>
      </c>
      <c r="E497" s="21">
        <v>7</v>
      </c>
      <c r="F497" s="21">
        <v>2443</v>
      </c>
      <c r="G497" s="22" t="s">
        <v>80</v>
      </c>
      <c r="H497">
        <f t="shared" si="15"/>
        <v>9</v>
      </c>
      <c r="I497">
        <f t="shared" si="16"/>
        <v>24</v>
      </c>
    </row>
    <row r="498" spans="1:10" ht="15.75" hidden="1" customHeight="1" x14ac:dyDescent="0.25">
      <c r="A498" s="19">
        <v>44136</v>
      </c>
      <c r="B498" s="20" t="s">
        <v>62</v>
      </c>
      <c r="C498" s="20" t="s">
        <v>65</v>
      </c>
      <c r="D498" s="20">
        <v>551</v>
      </c>
      <c r="E498" s="23">
        <v>5</v>
      </c>
      <c r="F498" s="21">
        <v>2755</v>
      </c>
      <c r="G498" s="22" t="s">
        <v>68</v>
      </c>
      <c r="H498">
        <f t="shared" si="15"/>
        <v>11</v>
      </c>
      <c r="I498">
        <f t="shared" si="16"/>
        <v>1</v>
      </c>
    </row>
    <row r="499" spans="1:10" ht="15.75" hidden="1" customHeight="1" x14ac:dyDescent="0.25">
      <c r="A499" s="19">
        <v>43971</v>
      </c>
      <c r="B499" s="20" t="s">
        <v>72</v>
      </c>
      <c r="C499" s="20" t="s">
        <v>63</v>
      </c>
      <c r="D499" s="20">
        <v>213</v>
      </c>
      <c r="E499" s="21">
        <v>16</v>
      </c>
      <c r="F499" s="21">
        <v>3408</v>
      </c>
      <c r="G499" s="22" t="s">
        <v>71</v>
      </c>
      <c r="H499">
        <f t="shared" si="15"/>
        <v>5</v>
      </c>
      <c r="I499">
        <f t="shared" si="16"/>
        <v>20</v>
      </c>
    </row>
    <row r="500" spans="1:10" ht="15.75" hidden="1" customHeight="1" x14ac:dyDescent="0.25">
      <c r="A500" s="19">
        <v>43915</v>
      </c>
      <c r="B500" s="20" t="s">
        <v>67</v>
      </c>
      <c r="C500" s="20" t="s">
        <v>65</v>
      </c>
      <c r="D500" s="20">
        <v>81</v>
      </c>
      <c r="E500" s="21">
        <v>11</v>
      </c>
      <c r="F500" s="21">
        <v>891</v>
      </c>
      <c r="G500" s="22" t="s">
        <v>73</v>
      </c>
      <c r="H500">
        <f t="shared" si="15"/>
        <v>3</v>
      </c>
      <c r="I500">
        <f t="shared" si="16"/>
        <v>25</v>
      </c>
    </row>
    <row r="501" spans="1:10" ht="15.75" customHeight="1" x14ac:dyDescent="0.25">
      <c r="A501" s="19">
        <v>43844</v>
      </c>
      <c r="B501" s="20" t="s">
        <v>69</v>
      </c>
      <c r="C501" s="20" t="s">
        <v>65</v>
      </c>
      <c r="D501" s="20">
        <v>81</v>
      </c>
      <c r="E501" s="21">
        <v>7</v>
      </c>
      <c r="F501" s="21">
        <v>567</v>
      </c>
      <c r="G501" s="22" t="s">
        <v>64</v>
      </c>
      <c r="H501" s="45">
        <f>MONTH(A501)</f>
        <v>1</v>
      </c>
      <c r="I501" s="45">
        <f t="shared" si="16"/>
        <v>14</v>
      </c>
      <c r="J501" s="52">
        <f>IF(Hari&lt;=7,1,IF(AND(Hari&gt;=8,Hari&lt;=14),2,IF(AND(Hari&gt;=15,Hari&lt;=21),3,IF(AND(Hari&gt;=22,Hari&lt;=31),4))))</f>
        <v>2</v>
      </c>
    </row>
    <row r="502" spans="1:10" ht="15.75" hidden="1" customHeight="1" x14ac:dyDescent="0.25">
      <c r="A502" s="19">
        <v>44043</v>
      </c>
      <c r="B502" s="20" t="s">
        <v>72</v>
      </c>
      <c r="C502" s="20" t="s">
        <v>63</v>
      </c>
      <c r="D502" s="20">
        <v>214</v>
      </c>
      <c r="E502" s="21">
        <v>16</v>
      </c>
      <c r="F502" s="21">
        <v>3424</v>
      </c>
      <c r="G502" s="22" t="s">
        <v>77</v>
      </c>
      <c r="H502">
        <f t="shared" si="15"/>
        <v>7</v>
      </c>
      <c r="I502">
        <f t="shared" si="16"/>
        <v>31</v>
      </c>
    </row>
    <row r="503" spans="1:10" ht="15.75" hidden="1" customHeight="1" x14ac:dyDescent="0.25">
      <c r="A503" s="19">
        <v>44036</v>
      </c>
      <c r="B503" s="20" t="s">
        <v>69</v>
      </c>
      <c r="C503" s="20" t="s">
        <v>65</v>
      </c>
      <c r="D503" s="20">
        <v>239</v>
      </c>
      <c r="E503" s="21">
        <v>7</v>
      </c>
      <c r="F503" s="21">
        <v>1673</v>
      </c>
      <c r="G503" s="22" t="s">
        <v>64</v>
      </c>
      <c r="H503">
        <f t="shared" si="15"/>
        <v>7</v>
      </c>
      <c r="I503">
        <f t="shared" si="16"/>
        <v>24</v>
      </c>
    </row>
    <row r="504" spans="1:10" ht="15.75" hidden="1" customHeight="1" x14ac:dyDescent="0.25">
      <c r="A504" s="19">
        <v>44112</v>
      </c>
      <c r="B504" s="20" t="s">
        <v>72</v>
      </c>
      <c r="C504" s="20" t="s">
        <v>63</v>
      </c>
      <c r="D504" s="20">
        <v>274</v>
      </c>
      <c r="E504" s="21">
        <v>16</v>
      </c>
      <c r="F504" s="21">
        <v>4384</v>
      </c>
      <c r="G504" s="22" t="s">
        <v>68</v>
      </c>
      <c r="H504">
        <f t="shared" si="15"/>
        <v>10</v>
      </c>
      <c r="I504">
        <f t="shared" si="16"/>
        <v>8</v>
      </c>
    </row>
    <row r="505" spans="1:10" ht="15.75" hidden="1" customHeight="1" x14ac:dyDescent="0.25">
      <c r="A505" s="19">
        <v>44071</v>
      </c>
      <c r="B505" s="20" t="s">
        <v>67</v>
      </c>
      <c r="C505" s="20" t="s">
        <v>63</v>
      </c>
      <c r="D505" s="20">
        <v>199</v>
      </c>
      <c r="E505" s="21">
        <v>11</v>
      </c>
      <c r="F505" s="21">
        <v>2189</v>
      </c>
      <c r="G505" s="22" t="s">
        <v>78</v>
      </c>
      <c r="H505">
        <f t="shared" si="15"/>
        <v>8</v>
      </c>
      <c r="I505">
        <f t="shared" si="16"/>
        <v>28</v>
      </c>
    </row>
    <row r="506" spans="1:10" ht="15.75" hidden="1" customHeight="1" x14ac:dyDescent="0.25">
      <c r="A506" s="19">
        <v>43981</v>
      </c>
      <c r="B506" s="20" t="s">
        <v>62</v>
      </c>
      <c r="C506" s="20" t="s">
        <v>65</v>
      </c>
      <c r="D506" s="6">
        <v>338</v>
      </c>
      <c r="E506" s="23">
        <v>5</v>
      </c>
      <c r="F506" s="21">
        <v>1690</v>
      </c>
      <c r="G506" s="22" t="s">
        <v>70</v>
      </c>
      <c r="H506">
        <f t="shared" si="15"/>
        <v>5</v>
      </c>
      <c r="I506">
        <f t="shared" si="16"/>
        <v>30</v>
      </c>
    </row>
    <row r="507" spans="1:10" ht="15.75" hidden="1" customHeight="1" x14ac:dyDescent="0.25">
      <c r="A507" s="19">
        <v>43908</v>
      </c>
      <c r="B507" s="20" t="s">
        <v>67</v>
      </c>
      <c r="C507" s="20" t="s">
        <v>63</v>
      </c>
      <c r="D507" s="20">
        <v>96</v>
      </c>
      <c r="E507" s="21">
        <v>11</v>
      </c>
      <c r="F507" s="21">
        <v>1056</v>
      </c>
      <c r="G507" s="22" t="s">
        <v>71</v>
      </c>
      <c r="H507">
        <f t="shared" si="15"/>
        <v>3</v>
      </c>
      <c r="I507">
        <f t="shared" si="16"/>
        <v>18</v>
      </c>
    </row>
    <row r="508" spans="1:10" ht="15.75" customHeight="1" x14ac:dyDescent="0.25">
      <c r="A508" s="19">
        <v>43889</v>
      </c>
      <c r="B508" s="20" t="s">
        <v>67</v>
      </c>
      <c r="C508" s="20" t="s">
        <v>63</v>
      </c>
      <c r="D508" s="20">
        <v>74</v>
      </c>
      <c r="E508" s="21">
        <v>11</v>
      </c>
      <c r="F508" s="21">
        <v>814</v>
      </c>
      <c r="G508" s="22" t="s">
        <v>73</v>
      </c>
      <c r="H508" s="45">
        <f>MONTH(A508)</f>
        <v>2</v>
      </c>
      <c r="I508" s="45">
        <f t="shared" si="16"/>
        <v>28</v>
      </c>
      <c r="J508" s="52">
        <f>IF(Hari&lt;=7,1,IF(AND(Hari&gt;=8,Hari&lt;=14),2,IF(AND(Hari&gt;=15,Hari&lt;=21),3,IF(AND(Hari&gt;=22,Hari&lt;=31),4))))</f>
        <v>4</v>
      </c>
    </row>
    <row r="509" spans="1:10" ht="15.75" hidden="1" customHeight="1" x14ac:dyDescent="0.25">
      <c r="A509" s="19">
        <v>43958</v>
      </c>
      <c r="B509" s="20" t="s">
        <v>67</v>
      </c>
      <c r="C509" s="20" t="s">
        <v>63</v>
      </c>
      <c r="D509" s="20">
        <v>175</v>
      </c>
      <c r="E509" s="21">
        <v>11</v>
      </c>
      <c r="F509" s="21">
        <v>1925</v>
      </c>
      <c r="G509" s="22" t="s">
        <v>68</v>
      </c>
      <c r="H509">
        <f t="shared" si="15"/>
        <v>5</v>
      </c>
      <c r="I509">
        <f t="shared" si="16"/>
        <v>7</v>
      </c>
    </row>
    <row r="510" spans="1:10" ht="15.75" hidden="1" customHeight="1" x14ac:dyDescent="0.25">
      <c r="A510" s="19">
        <v>44116</v>
      </c>
      <c r="B510" s="20" t="s">
        <v>62</v>
      </c>
      <c r="C510" s="20" t="s">
        <v>65</v>
      </c>
      <c r="D510" s="20">
        <v>524</v>
      </c>
      <c r="E510" s="23">
        <v>5</v>
      </c>
      <c r="F510" s="21">
        <v>2620</v>
      </c>
      <c r="G510" s="22" t="s">
        <v>75</v>
      </c>
      <c r="H510">
        <f t="shared" si="15"/>
        <v>10</v>
      </c>
      <c r="I510">
        <f t="shared" si="16"/>
        <v>12</v>
      </c>
    </row>
    <row r="511" spans="1:10" ht="15.75" customHeight="1" x14ac:dyDescent="0.25">
      <c r="A511" s="19">
        <v>43850</v>
      </c>
      <c r="B511" s="20" t="s">
        <v>69</v>
      </c>
      <c r="C511" s="20" t="s">
        <v>65</v>
      </c>
      <c r="D511" s="20">
        <v>81</v>
      </c>
      <c r="E511" s="21">
        <v>7</v>
      </c>
      <c r="F511" s="21">
        <v>567</v>
      </c>
      <c r="G511" s="22" t="s">
        <v>71</v>
      </c>
      <c r="H511" s="45">
        <f>MONTH(A511)</f>
        <v>1</v>
      </c>
      <c r="I511" s="45">
        <f t="shared" si="16"/>
        <v>20</v>
      </c>
      <c r="J511" s="52">
        <f>IF(Hari&lt;=7,1,IF(AND(Hari&gt;=8,Hari&lt;=14),2,IF(AND(Hari&gt;=15,Hari&lt;=21),3,IF(AND(Hari&gt;=22,Hari&lt;=31),4))))</f>
        <v>3</v>
      </c>
    </row>
    <row r="512" spans="1:10" ht="15.75" hidden="1" customHeight="1" x14ac:dyDescent="0.25">
      <c r="A512" s="19">
        <v>43952</v>
      </c>
      <c r="B512" s="20" t="s">
        <v>62</v>
      </c>
      <c r="C512" s="20" t="s">
        <v>63</v>
      </c>
      <c r="D512" s="20">
        <v>188</v>
      </c>
      <c r="E512" s="21">
        <v>5</v>
      </c>
      <c r="F512" s="21">
        <v>940</v>
      </c>
      <c r="G512" s="22" t="s">
        <v>68</v>
      </c>
      <c r="H512">
        <f t="shared" si="15"/>
        <v>5</v>
      </c>
      <c r="I512">
        <f t="shared" si="16"/>
        <v>1</v>
      </c>
    </row>
    <row r="513" spans="1:10" ht="15.75" customHeight="1" x14ac:dyDescent="0.25">
      <c r="A513" s="19">
        <v>43838</v>
      </c>
      <c r="B513" s="20" t="s">
        <v>67</v>
      </c>
      <c r="C513" s="20" t="s">
        <v>63</v>
      </c>
      <c r="D513" s="20">
        <v>57</v>
      </c>
      <c r="E513" s="21">
        <v>11</v>
      </c>
      <c r="F513" s="21">
        <v>627</v>
      </c>
      <c r="G513" s="22" t="s">
        <v>79</v>
      </c>
      <c r="H513" s="45">
        <f>MONTH(A513)</f>
        <v>1</v>
      </c>
      <c r="I513" s="45">
        <f t="shared" si="16"/>
        <v>8</v>
      </c>
      <c r="J513" s="52">
        <f>IF(Hari&lt;=7,1,IF(AND(Hari&gt;=8,Hari&lt;=14),2,IF(AND(Hari&gt;=15,Hari&lt;=21),3,IF(AND(Hari&gt;=22,Hari&lt;=31),4))))</f>
        <v>2</v>
      </c>
    </row>
    <row r="514" spans="1:10" ht="15.75" hidden="1" customHeight="1" x14ac:dyDescent="0.25">
      <c r="A514" s="19">
        <v>44194</v>
      </c>
      <c r="B514" s="20" t="s">
        <v>62</v>
      </c>
      <c r="C514" s="20" t="s">
        <v>65</v>
      </c>
      <c r="D514" s="20">
        <v>571</v>
      </c>
      <c r="E514" s="23">
        <v>5</v>
      </c>
      <c r="F514" s="21">
        <v>2855</v>
      </c>
      <c r="G514" s="22" t="s">
        <v>64</v>
      </c>
      <c r="H514">
        <f t="shared" si="15"/>
        <v>12</v>
      </c>
      <c r="I514">
        <f t="shared" si="16"/>
        <v>29</v>
      </c>
    </row>
    <row r="515" spans="1:10" ht="15.75" hidden="1" customHeight="1" x14ac:dyDescent="0.25">
      <c r="A515" s="19">
        <v>43919</v>
      </c>
      <c r="B515" s="20" t="s">
        <v>62</v>
      </c>
      <c r="C515" s="20" t="s">
        <v>65</v>
      </c>
      <c r="D515" s="6">
        <v>223</v>
      </c>
      <c r="E515" s="23">
        <v>5</v>
      </c>
      <c r="F515" s="21">
        <v>1115</v>
      </c>
      <c r="G515" s="22" t="s">
        <v>73</v>
      </c>
      <c r="H515">
        <f t="shared" ref="H515:H578" si="17">MONTH(A515)</f>
        <v>3</v>
      </c>
      <c r="I515">
        <f t="shared" ref="I515:I578" si="18">DAY(A515)</f>
        <v>29</v>
      </c>
    </row>
    <row r="516" spans="1:10" ht="15.75" hidden="1" customHeight="1" x14ac:dyDescent="0.25">
      <c r="A516" s="19">
        <v>44149</v>
      </c>
      <c r="B516" s="20" t="s">
        <v>62</v>
      </c>
      <c r="C516" s="20" t="s">
        <v>65</v>
      </c>
      <c r="D516" s="20">
        <v>543</v>
      </c>
      <c r="E516" s="23">
        <v>5</v>
      </c>
      <c r="F516" s="21">
        <v>2715</v>
      </c>
      <c r="G516" s="22" t="s">
        <v>75</v>
      </c>
      <c r="H516">
        <f t="shared" si="17"/>
        <v>11</v>
      </c>
      <c r="I516">
        <f t="shared" si="18"/>
        <v>14</v>
      </c>
    </row>
    <row r="517" spans="1:10" ht="15.75" hidden="1" customHeight="1" x14ac:dyDescent="0.25">
      <c r="A517" s="19">
        <v>44175</v>
      </c>
      <c r="B517" s="20" t="s">
        <v>62</v>
      </c>
      <c r="C517" s="20" t="s">
        <v>65</v>
      </c>
      <c r="D517" s="20">
        <v>515</v>
      </c>
      <c r="E517" s="23">
        <v>5</v>
      </c>
      <c r="F517" s="21">
        <v>2575</v>
      </c>
      <c r="G517" s="22" t="s">
        <v>68</v>
      </c>
      <c r="H517">
        <f t="shared" si="17"/>
        <v>12</v>
      </c>
      <c r="I517">
        <f t="shared" si="18"/>
        <v>10</v>
      </c>
    </row>
    <row r="518" spans="1:10" ht="15.75" hidden="1" customHeight="1" x14ac:dyDescent="0.25">
      <c r="A518" s="19">
        <v>44066</v>
      </c>
      <c r="B518" s="20" t="s">
        <v>69</v>
      </c>
      <c r="C518" s="20" t="s">
        <v>65</v>
      </c>
      <c r="D518" s="20">
        <v>263</v>
      </c>
      <c r="E518" s="21">
        <v>7</v>
      </c>
      <c r="F518" s="21">
        <v>1841</v>
      </c>
      <c r="G518" s="22" t="s">
        <v>64</v>
      </c>
      <c r="H518">
        <f t="shared" si="17"/>
        <v>8</v>
      </c>
      <c r="I518">
        <f t="shared" si="18"/>
        <v>23</v>
      </c>
    </row>
    <row r="519" spans="1:10" ht="15.75" hidden="1" customHeight="1" x14ac:dyDescent="0.25">
      <c r="A519" s="19">
        <v>44119</v>
      </c>
      <c r="B519" s="20" t="s">
        <v>67</v>
      </c>
      <c r="C519" s="20" t="s">
        <v>63</v>
      </c>
      <c r="D519" s="20">
        <v>275</v>
      </c>
      <c r="E519" s="21">
        <v>11</v>
      </c>
      <c r="F519" s="21">
        <v>3025</v>
      </c>
      <c r="G519" s="22" t="s">
        <v>64</v>
      </c>
      <c r="H519">
        <f t="shared" si="17"/>
        <v>10</v>
      </c>
      <c r="I519">
        <f t="shared" si="18"/>
        <v>15</v>
      </c>
    </row>
    <row r="520" spans="1:10" ht="15.75" hidden="1" customHeight="1" x14ac:dyDescent="0.25">
      <c r="A520" s="19">
        <v>44196</v>
      </c>
      <c r="B520" s="20" t="s">
        <v>62</v>
      </c>
      <c r="C520" s="20" t="s">
        <v>65</v>
      </c>
      <c r="D520" s="20">
        <v>552</v>
      </c>
      <c r="E520" s="23">
        <v>5</v>
      </c>
      <c r="F520" s="21">
        <v>2760</v>
      </c>
      <c r="G520" s="22" t="s">
        <v>64</v>
      </c>
      <c r="H520">
        <f t="shared" si="17"/>
        <v>12</v>
      </c>
      <c r="I520">
        <f t="shared" si="18"/>
        <v>31</v>
      </c>
    </row>
    <row r="521" spans="1:10" ht="15.75" customHeight="1" x14ac:dyDescent="0.25">
      <c r="A521" s="19">
        <v>43867</v>
      </c>
      <c r="B521" s="20" t="s">
        <v>62</v>
      </c>
      <c r="C521" s="20" t="s">
        <v>63</v>
      </c>
      <c r="D521" s="20">
        <v>104</v>
      </c>
      <c r="E521" s="21">
        <v>5</v>
      </c>
      <c r="F521" s="21">
        <v>520</v>
      </c>
      <c r="G521" s="22" t="s">
        <v>68</v>
      </c>
      <c r="H521" s="45">
        <f>MONTH(A521)</f>
        <v>2</v>
      </c>
      <c r="I521" s="45">
        <f t="shared" si="18"/>
        <v>6</v>
      </c>
      <c r="J521" s="52">
        <f>IF(Hari&lt;=7,1,IF(AND(Hari&gt;=8,Hari&lt;=14),2,IF(AND(Hari&gt;=15,Hari&lt;=21),3,IF(AND(Hari&gt;=22,Hari&lt;=31),4))))</f>
        <v>1</v>
      </c>
    </row>
    <row r="522" spans="1:10" ht="15.75" hidden="1" customHeight="1" x14ac:dyDescent="0.25">
      <c r="A522" s="19">
        <v>43913</v>
      </c>
      <c r="B522" s="20" t="s">
        <v>67</v>
      </c>
      <c r="C522" s="20" t="s">
        <v>65</v>
      </c>
      <c r="D522" s="20">
        <v>113</v>
      </c>
      <c r="E522" s="21">
        <v>11</v>
      </c>
      <c r="F522" s="21">
        <v>1243</v>
      </c>
      <c r="G522" s="22" t="s">
        <v>64</v>
      </c>
      <c r="H522">
        <f t="shared" si="17"/>
        <v>3</v>
      </c>
      <c r="I522">
        <f t="shared" si="18"/>
        <v>23</v>
      </c>
    </row>
    <row r="523" spans="1:10" ht="15.75" hidden="1" customHeight="1" x14ac:dyDescent="0.25">
      <c r="A523" s="19">
        <v>43910</v>
      </c>
      <c r="B523" s="20" t="s">
        <v>62</v>
      </c>
      <c r="C523" s="20" t="s">
        <v>63</v>
      </c>
      <c r="D523" s="20">
        <v>84</v>
      </c>
      <c r="E523" s="21">
        <v>5</v>
      </c>
      <c r="F523" s="21">
        <v>420</v>
      </c>
      <c r="G523" s="22" t="s">
        <v>71</v>
      </c>
      <c r="H523">
        <f t="shared" si="17"/>
        <v>3</v>
      </c>
      <c r="I523">
        <f t="shared" si="18"/>
        <v>20</v>
      </c>
    </row>
    <row r="524" spans="1:10" ht="15.75" hidden="1" customHeight="1" x14ac:dyDescent="0.25">
      <c r="A524" s="19">
        <v>44162</v>
      </c>
      <c r="B524" s="20" t="s">
        <v>62</v>
      </c>
      <c r="C524" s="20" t="s">
        <v>65</v>
      </c>
      <c r="D524" s="20">
        <v>526</v>
      </c>
      <c r="E524" s="23">
        <v>5</v>
      </c>
      <c r="F524" s="21">
        <v>2630</v>
      </c>
      <c r="G524" s="22" t="s">
        <v>73</v>
      </c>
      <c r="H524">
        <f t="shared" si="17"/>
        <v>11</v>
      </c>
      <c r="I524">
        <f t="shared" si="18"/>
        <v>27</v>
      </c>
    </row>
    <row r="525" spans="1:10" ht="15.75" hidden="1" customHeight="1" x14ac:dyDescent="0.25">
      <c r="A525" s="19">
        <v>44095</v>
      </c>
      <c r="B525" s="20" t="s">
        <v>67</v>
      </c>
      <c r="C525" s="20" t="s">
        <v>65</v>
      </c>
      <c r="D525" s="20">
        <v>218</v>
      </c>
      <c r="E525" s="21">
        <v>11</v>
      </c>
      <c r="F525" s="21">
        <v>2398</v>
      </c>
      <c r="G525" s="22" t="s">
        <v>64</v>
      </c>
      <c r="H525">
        <f t="shared" si="17"/>
        <v>9</v>
      </c>
      <c r="I525">
        <f t="shared" si="18"/>
        <v>21</v>
      </c>
    </row>
    <row r="526" spans="1:10" ht="15.75" hidden="1" customHeight="1" x14ac:dyDescent="0.25">
      <c r="A526" s="19">
        <v>44014</v>
      </c>
      <c r="B526" s="20" t="s">
        <v>67</v>
      </c>
      <c r="C526" s="20" t="s">
        <v>65</v>
      </c>
      <c r="D526" s="20">
        <v>163</v>
      </c>
      <c r="E526" s="21">
        <v>11</v>
      </c>
      <c r="F526" s="21">
        <v>1793</v>
      </c>
      <c r="G526" s="22" t="s">
        <v>68</v>
      </c>
      <c r="H526">
        <f t="shared" si="17"/>
        <v>7</v>
      </c>
      <c r="I526">
        <f t="shared" si="18"/>
        <v>2</v>
      </c>
    </row>
    <row r="527" spans="1:10" ht="15.75" customHeight="1" x14ac:dyDescent="0.25">
      <c r="A527" s="19">
        <v>43864</v>
      </c>
      <c r="B527" s="20" t="s">
        <v>62</v>
      </c>
      <c r="C527" s="20" t="s">
        <v>63</v>
      </c>
      <c r="D527" s="20">
        <v>71</v>
      </c>
      <c r="E527" s="21">
        <v>5</v>
      </c>
      <c r="F527" s="21">
        <v>355</v>
      </c>
      <c r="G527" s="22" t="s">
        <v>68</v>
      </c>
      <c r="H527" s="45">
        <f>MONTH(A527)</f>
        <v>2</v>
      </c>
      <c r="I527" s="45">
        <f t="shared" si="18"/>
        <v>3</v>
      </c>
      <c r="J527" s="52">
        <f>IF(Hari&lt;=7,1,IF(AND(Hari&gt;=8,Hari&lt;=14),2,IF(AND(Hari&gt;=15,Hari&lt;=21),3,IF(AND(Hari&gt;=22,Hari&lt;=31),4))))</f>
        <v>1</v>
      </c>
    </row>
    <row r="528" spans="1:10" ht="15.75" hidden="1" customHeight="1" x14ac:dyDescent="0.25">
      <c r="A528" s="19">
        <v>44167</v>
      </c>
      <c r="B528" s="20" t="s">
        <v>72</v>
      </c>
      <c r="C528" s="20" t="s">
        <v>63</v>
      </c>
      <c r="D528" s="20">
        <v>321</v>
      </c>
      <c r="E528" s="21">
        <v>16</v>
      </c>
      <c r="F528" s="21">
        <v>5136</v>
      </c>
      <c r="G528" s="22" t="s">
        <v>68</v>
      </c>
      <c r="H528">
        <f t="shared" si="17"/>
        <v>12</v>
      </c>
      <c r="I528">
        <f t="shared" si="18"/>
        <v>2</v>
      </c>
    </row>
    <row r="529" spans="1:10" ht="15.75" customHeight="1" x14ac:dyDescent="0.25">
      <c r="A529" s="19">
        <v>43875</v>
      </c>
      <c r="B529" s="20" t="s">
        <v>67</v>
      </c>
      <c r="C529" s="20" t="s">
        <v>65</v>
      </c>
      <c r="D529" s="20">
        <v>75</v>
      </c>
      <c r="E529" s="21">
        <v>11</v>
      </c>
      <c r="F529" s="21">
        <v>825</v>
      </c>
      <c r="G529" s="22" t="s">
        <v>75</v>
      </c>
      <c r="H529" s="45">
        <f t="shared" si="17"/>
        <v>2</v>
      </c>
      <c r="I529" s="45">
        <f t="shared" si="18"/>
        <v>14</v>
      </c>
      <c r="J529" s="52">
        <f>IF(Hari&lt;=7,1,IF(AND(Hari&gt;=8,Hari&lt;=14),2,IF(AND(Hari&gt;=15,Hari&lt;=21),3,IF(AND(Hari&gt;=22,Hari&lt;=31),4))))</f>
        <v>2</v>
      </c>
    </row>
    <row r="530" spans="1:10" ht="15.75" customHeight="1" x14ac:dyDescent="0.25">
      <c r="A530" s="19">
        <v>43832</v>
      </c>
      <c r="B530" s="20" t="s">
        <v>69</v>
      </c>
      <c r="C530" s="20" t="s">
        <v>65</v>
      </c>
      <c r="D530" s="20">
        <v>143</v>
      </c>
      <c r="E530" s="21">
        <v>7</v>
      </c>
      <c r="F530" s="21">
        <v>1001</v>
      </c>
      <c r="G530" s="22" t="s">
        <v>79</v>
      </c>
      <c r="H530" s="45">
        <f t="shared" si="17"/>
        <v>1</v>
      </c>
      <c r="I530" s="45">
        <f t="shared" si="18"/>
        <v>2</v>
      </c>
      <c r="J530" s="52">
        <f>IF(Hari&lt;=7,1,IF(AND(Hari&gt;=8,Hari&lt;=14),2,IF(AND(Hari&gt;=15,Hari&lt;=21),3,IF(AND(Hari&gt;=22,Hari&lt;=31),4))))</f>
        <v>1</v>
      </c>
    </row>
    <row r="531" spans="1:10" ht="15.75" hidden="1" customHeight="1" x14ac:dyDescent="0.25">
      <c r="A531" s="19">
        <v>43948</v>
      </c>
      <c r="B531" s="20" t="s">
        <v>69</v>
      </c>
      <c r="C531" s="20" t="s">
        <v>65</v>
      </c>
      <c r="D531" s="20">
        <v>137</v>
      </c>
      <c r="E531" s="21">
        <v>7</v>
      </c>
      <c r="F531" s="21">
        <v>959</v>
      </c>
      <c r="G531" s="22" t="s">
        <v>73</v>
      </c>
      <c r="H531">
        <f t="shared" si="17"/>
        <v>4</v>
      </c>
      <c r="I531">
        <f t="shared" si="18"/>
        <v>27</v>
      </c>
    </row>
    <row r="532" spans="1:10" ht="15.75" hidden="1" customHeight="1" x14ac:dyDescent="0.25">
      <c r="A532" s="19">
        <v>44063</v>
      </c>
      <c r="B532" s="20" t="s">
        <v>62</v>
      </c>
      <c r="C532" s="20" t="s">
        <v>65</v>
      </c>
      <c r="D532" s="6">
        <v>348</v>
      </c>
      <c r="E532" s="23">
        <v>5</v>
      </c>
      <c r="F532" s="21">
        <v>1740</v>
      </c>
      <c r="G532" s="22" t="s">
        <v>74</v>
      </c>
      <c r="H532">
        <f t="shared" si="17"/>
        <v>8</v>
      </c>
      <c r="I532">
        <f t="shared" si="18"/>
        <v>20</v>
      </c>
    </row>
    <row r="533" spans="1:10" ht="15.75" hidden="1" customHeight="1" x14ac:dyDescent="0.25">
      <c r="A533" s="19">
        <v>44077</v>
      </c>
      <c r="B533" s="20" t="s">
        <v>72</v>
      </c>
      <c r="C533" s="20" t="s">
        <v>63</v>
      </c>
      <c r="D533" s="20">
        <v>312</v>
      </c>
      <c r="E533" s="21">
        <v>16</v>
      </c>
      <c r="F533" s="21">
        <v>4992</v>
      </c>
      <c r="G533" s="22" t="s">
        <v>68</v>
      </c>
      <c r="H533">
        <f t="shared" si="17"/>
        <v>9</v>
      </c>
      <c r="I533">
        <f t="shared" si="18"/>
        <v>3</v>
      </c>
    </row>
    <row r="534" spans="1:10" ht="15.75" hidden="1" customHeight="1" x14ac:dyDescent="0.25">
      <c r="A534" s="19">
        <v>43988</v>
      </c>
      <c r="B534" s="20" t="s">
        <v>62</v>
      </c>
      <c r="C534" s="20" t="s">
        <v>63</v>
      </c>
      <c r="D534" s="20">
        <v>156</v>
      </c>
      <c r="E534" s="21">
        <v>5</v>
      </c>
      <c r="F534" s="21">
        <v>780</v>
      </c>
      <c r="G534" s="22" t="s">
        <v>66</v>
      </c>
      <c r="H534">
        <f t="shared" si="17"/>
        <v>6</v>
      </c>
      <c r="I534">
        <f t="shared" si="18"/>
        <v>6</v>
      </c>
    </row>
    <row r="535" spans="1:10" ht="15.75" hidden="1" customHeight="1" x14ac:dyDescent="0.25">
      <c r="A535" s="19">
        <v>44031</v>
      </c>
      <c r="B535" s="20" t="s">
        <v>72</v>
      </c>
      <c r="C535" s="20" t="s">
        <v>63</v>
      </c>
      <c r="D535" s="20">
        <v>179</v>
      </c>
      <c r="E535" s="21">
        <v>16</v>
      </c>
      <c r="F535" s="21">
        <v>2864</v>
      </c>
      <c r="G535" s="22" t="s">
        <v>74</v>
      </c>
      <c r="H535">
        <f t="shared" si="17"/>
        <v>7</v>
      </c>
      <c r="I535">
        <f t="shared" si="18"/>
        <v>19</v>
      </c>
    </row>
    <row r="536" spans="1:10" ht="15.75" hidden="1" customHeight="1" x14ac:dyDescent="0.25">
      <c r="A536" s="19">
        <v>44089</v>
      </c>
      <c r="B536" s="20" t="s">
        <v>69</v>
      </c>
      <c r="C536" s="20" t="s">
        <v>65</v>
      </c>
      <c r="D536" s="20">
        <v>337</v>
      </c>
      <c r="E536" s="21">
        <v>7</v>
      </c>
      <c r="F536" s="21">
        <v>2359</v>
      </c>
      <c r="G536" s="22" t="s">
        <v>80</v>
      </c>
      <c r="H536">
        <f t="shared" si="17"/>
        <v>9</v>
      </c>
      <c r="I536">
        <f t="shared" si="18"/>
        <v>15</v>
      </c>
    </row>
    <row r="537" spans="1:10" ht="15.75" hidden="1" customHeight="1" x14ac:dyDescent="0.25">
      <c r="A537" s="19">
        <v>44169</v>
      </c>
      <c r="B537" s="20" t="s">
        <v>62</v>
      </c>
      <c r="C537" s="20" t="s">
        <v>65</v>
      </c>
      <c r="D537" s="20">
        <v>529</v>
      </c>
      <c r="E537" s="23">
        <v>5</v>
      </c>
      <c r="F537" s="21">
        <v>2645</v>
      </c>
      <c r="G537" s="22" t="s">
        <v>68</v>
      </c>
      <c r="H537">
        <f t="shared" si="17"/>
        <v>12</v>
      </c>
      <c r="I537">
        <f t="shared" si="18"/>
        <v>4</v>
      </c>
    </row>
    <row r="538" spans="1:10" ht="15.75" hidden="1" customHeight="1" x14ac:dyDescent="0.25">
      <c r="A538" s="19">
        <v>44113</v>
      </c>
      <c r="B538" s="20" t="s">
        <v>62</v>
      </c>
      <c r="C538" s="20" t="s">
        <v>65</v>
      </c>
      <c r="D538" s="20">
        <v>449</v>
      </c>
      <c r="E538" s="23">
        <v>5</v>
      </c>
      <c r="F538" s="21">
        <v>2245</v>
      </c>
      <c r="G538" s="22" t="s">
        <v>68</v>
      </c>
      <c r="H538">
        <f t="shared" si="17"/>
        <v>10</v>
      </c>
      <c r="I538">
        <f t="shared" si="18"/>
        <v>9</v>
      </c>
    </row>
    <row r="539" spans="1:10" ht="15.75" customHeight="1" x14ac:dyDescent="0.25">
      <c r="A539" s="19">
        <v>43872</v>
      </c>
      <c r="B539" s="20" t="s">
        <v>67</v>
      </c>
      <c r="C539" s="20" t="s">
        <v>63</v>
      </c>
      <c r="D539" s="20">
        <v>79</v>
      </c>
      <c r="E539" s="21">
        <v>11</v>
      </c>
      <c r="F539" s="21">
        <v>869</v>
      </c>
      <c r="G539" s="22" t="s">
        <v>75</v>
      </c>
      <c r="H539" s="45">
        <f>MONTH(A539)</f>
        <v>2</v>
      </c>
      <c r="I539" s="45">
        <f t="shared" si="18"/>
        <v>11</v>
      </c>
      <c r="J539" s="52">
        <f>IF(Hari&lt;=7,1,IF(AND(Hari&gt;=8,Hari&lt;=14),2,IF(AND(Hari&gt;=15,Hari&lt;=21),3,IF(AND(Hari&gt;=22,Hari&lt;=31),4))))</f>
        <v>2</v>
      </c>
    </row>
    <row r="540" spans="1:10" ht="15.75" hidden="1" customHeight="1" x14ac:dyDescent="0.25">
      <c r="A540" s="19">
        <v>44078</v>
      </c>
      <c r="B540" s="20" t="s">
        <v>67</v>
      </c>
      <c r="C540" s="20" t="s">
        <v>63</v>
      </c>
      <c r="D540" s="20">
        <v>230</v>
      </c>
      <c r="E540" s="21">
        <v>11</v>
      </c>
      <c r="F540" s="21">
        <v>2530</v>
      </c>
      <c r="G540" s="22" t="s">
        <v>68</v>
      </c>
      <c r="H540">
        <f t="shared" si="17"/>
        <v>9</v>
      </c>
      <c r="I540">
        <f t="shared" si="18"/>
        <v>4</v>
      </c>
    </row>
    <row r="541" spans="1:10" ht="15.75" hidden="1" customHeight="1" x14ac:dyDescent="0.25">
      <c r="A541" s="19">
        <v>43939</v>
      </c>
      <c r="B541" s="20" t="s">
        <v>62</v>
      </c>
      <c r="C541" s="20" t="s">
        <v>65</v>
      </c>
      <c r="D541" s="6">
        <v>195</v>
      </c>
      <c r="E541" s="23">
        <v>5</v>
      </c>
      <c r="F541" s="21">
        <v>975</v>
      </c>
      <c r="G541" s="22" t="s">
        <v>71</v>
      </c>
      <c r="H541">
        <f t="shared" si="17"/>
        <v>4</v>
      </c>
      <c r="I541">
        <f t="shared" si="18"/>
        <v>18</v>
      </c>
    </row>
    <row r="542" spans="1:10" ht="15.75" hidden="1" customHeight="1" x14ac:dyDescent="0.25">
      <c r="A542" s="19">
        <v>44139</v>
      </c>
      <c r="B542" s="20" t="s">
        <v>72</v>
      </c>
      <c r="C542" s="20" t="s">
        <v>63</v>
      </c>
      <c r="D542" s="20">
        <v>294</v>
      </c>
      <c r="E542" s="21">
        <v>16</v>
      </c>
      <c r="F542" s="21">
        <v>4704</v>
      </c>
      <c r="G542" s="22" t="s">
        <v>68</v>
      </c>
      <c r="H542">
        <f t="shared" si="17"/>
        <v>11</v>
      </c>
      <c r="I542">
        <f t="shared" si="18"/>
        <v>4</v>
      </c>
    </row>
    <row r="543" spans="1:10" ht="15.75" hidden="1" customHeight="1" x14ac:dyDescent="0.25">
      <c r="A543" s="19">
        <v>43941</v>
      </c>
      <c r="B543" s="20" t="s">
        <v>67</v>
      </c>
      <c r="C543" s="20" t="s">
        <v>63</v>
      </c>
      <c r="D543" s="20">
        <v>91</v>
      </c>
      <c r="E543" s="21">
        <v>11</v>
      </c>
      <c r="F543" s="21">
        <v>1001</v>
      </c>
      <c r="G543" s="22" t="s">
        <v>71</v>
      </c>
      <c r="H543">
        <f t="shared" si="17"/>
        <v>4</v>
      </c>
      <c r="I543">
        <f t="shared" si="18"/>
        <v>20</v>
      </c>
    </row>
    <row r="544" spans="1:10" ht="15.75" hidden="1" customHeight="1" x14ac:dyDescent="0.25">
      <c r="A544" s="19">
        <v>44174</v>
      </c>
      <c r="B544" s="20" t="s">
        <v>67</v>
      </c>
      <c r="C544" s="20" t="s">
        <v>63</v>
      </c>
      <c r="D544" s="20">
        <v>307</v>
      </c>
      <c r="E544" s="21">
        <v>11</v>
      </c>
      <c r="F544" s="21">
        <v>3377</v>
      </c>
      <c r="G544" s="22" t="s">
        <v>68</v>
      </c>
      <c r="H544">
        <f t="shared" si="17"/>
        <v>12</v>
      </c>
      <c r="I544">
        <f t="shared" si="18"/>
        <v>9</v>
      </c>
    </row>
    <row r="545" spans="1:9" ht="15.75" hidden="1" customHeight="1" x14ac:dyDescent="0.25">
      <c r="A545" s="19">
        <v>43940</v>
      </c>
      <c r="B545" s="20" t="s">
        <v>67</v>
      </c>
      <c r="C545" s="20" t="s">
        <v>63</v>
      </c>
      <c r="D545" s="20">
        <v>110</v>
      </c>
      <c r="E545" s="21">
        <v>11</v>
      </c>
      <c r="F545" s="21">
        <v>1210</v>
      </c>
      <c r="G545" s="22" t="s">
        <v>71</v>
      </c>
      <c r="H545">
        <f t="shared" si="17"/>
        <v>4</v>
      </c>
      <c r="I545">
        <f t="shared" si="18"/>
        <v>19</v>
      </c>
    </row>
    <row r="546" spans="1:9" ht="15.75" hidden="1" customHeight="1" x14ac:dyDescent="0.25">
      <c r="A546" s="19">
        <v>44144</v>
      </c>
      <c r="B546" s="20" t="s">
        <v>67</v>
      </c>
      <c r="C546" s="20" t="s">
        <v>63</v>
      </c>
      <c r="D546" s="20">
        <v>273</v>
      </c>
      <c r="E546" s="21">
        <v>11</v>
      </c>
      <c r="F546" s="21">
        <v>3003</v>
      </c>
      <c r="G546" s="22" t="s">
        <v>68</v>
      </c>
      <c r="H546">
        <f t="shared" si="17"/>
        <v>11</v>
      </c>
      <c r="I546">
        <f t="shared" si="18"/>
        <v>9</v>
      </c>
    </row>
    <row r="547" spans="1:9" ht="15.75" hidden="1" customHeight="1" x14ac:dyDescent="0.25">
      <c r="A547" s="19">
        <v>44183</v>
      </c>
      <c r="B547" s="20" t="s">
        <v>69</v>
      </c>
      <c r="C547" s="20" t="s">
        <v>65</v>
      </c>
      <c r="D547" s="20">
        <v>429</v>
      </c>
      <c r="E547" s="21">
        <v>7</v>
      </c>
      <c r="F547" s="21">
        <v>3003</v>
      </c>
      <c r="G547" s="22" t="s">
        <v>71</v>
      </c>
      <c r="H547">
        <f t="shared" si="17"/>
        <v>12</v>
      </c>
      <c r="I547">
        <f t="shared" si="18"/>
        <v>18</v>
      </c>
    </row>
    <row r="548" spans="1:9" ht="15.75" hidden="1" customHeight="1" x14ac:dyDescent="0.25">
      <c r="A548" s="19">
        <v>43897</v>
      </c>
      <c r="B548" s="20" t="s">
        <v>62</v>
      </c>
      <c r="C548" s="20" t="s">
        <v>63</v>
      </c>
      <c r="D548" s="20">
        <v>130</v>
      </c>
      <c r="E548" s="21">
        <v>5</v>
      </c>
      <c r="F548" s="21">
        <v>650</v>
      </c>
      <c r="G548" s="22" t="s">
        <v>68</v>
      </c>
      <c r="H548">
        <f t="shared" si="17"/>
        <v>3</v>
      </c>
      <c r="I548">
        <f t="shared" si="18"/>
        <v>7</v>
      </c>
    </row>
    <row r="549" spans="1:9" ht="15.75" hidden="1" customHeight="1" x14ac:dyDescent="0.25">
      <c r="A549" s="19">
        <v>44031</v>
      </c>
      <c r="B549" s="20" t="s">
        <v>69</v>
      </c>
      <c r="C549" s="20" t="s">
        <v>65</v>
      </c>
      <c r="D549" s="20">
        <v>209</v>
      </c>
      <c r="E549" s="21">
        <v>7</v>
      </c>
      <c r="F549" s="21">
        <v>1463</v>
      </c>
      <c r="G549" s="22" t="s">
        <v>74</v>
      </c>
      <c r="H549">
        <f t="shared" si="17"/>
        <v>7</v>
      </c>
      <c r="I549">
        <f t="shared" si="18"/>
        <v>19</v>
      </c>
    </row>
    <row r="550" spans="1:9" ht="15.75" hidden="1" customHeight="1" x14ac:dyDescent="0.25">
      <c r="A550" s="19">
        <v>43920</v>
      </c>
      <c r="B550" s="20" t="s">
        <v>72</v>
      </c>
      <c r="C550" s="20" t="s">
        <v>63</v>
      </c>
      <c r="D550" s="20">
        <v>150</v>
      </c>
      <c r="E550" s="21">
        <v>16</v>
      </c>
      <c r="F550" s="21">
        <v>2400</v>
      </c>
      <c r="G550" s="22" t="s">
        <v>73</v>
      </c>
      <c r="H550">
        <f t="shared" si="17"/>
        <v>3</v>
      </c>
      <c r="I550">
        <f t="shared" si="18"/>
        <v>30</v>
      </c>
    </row>
    <row r="551" spans="1:9" ht="15.75" hidden="1" customHeight="1" x14ac:dyDescent="0.25">
      <c r="A551" s="19">
        <v>43975</v>
      </c>
      <c r="B551" s="20" t="s">
        <v>72</v>
      </c>
      <c r="C551" s="20" t="s">
        <v>63</v>
      </c>
      <c r="D551" s="20">
        <v>213</v>
      </c>
      <c r="E551" s="21">
        <v>16</v>
      </c>
      <c r="F551" s="21">
        <v>3408</v>
      </c>
      <c r="G551" s="22" t="s">
        <v>64</v>
      </c>
      <c r="H551">
        <f t="shared" si="17"/>
        <v>5</v>
      </c>
      <c r="I551">
        <f t="shared" si="18"/>
        <v>24</v>
      </c>
    </row>
    <row r="552" spans="1:9" ht="15.75" hidden="1" customHeight="1" x14ac:dyDescent="0.25">
      <c r="A552" s="19">
        <v>43968</v>
      </c>
      <c r="B552" s="20" t="s">
        <v>62</v>
      </c>
      <c r="C552" s="20" t="s">
        <v>63</v>
      </c>
      <c r="D552" s="20">
        <v>168</v>
      </c>
      <c r="E552" s="21">
        <v>5</v>
      </c>
      <c r="F552" s="21">
        <v>840</v>
      </c>
      <c r="G552" s="22" t="s">
        <v>70</v>
      </c>
      <c r="H552">
        <f t="shared" si="17"/>
        <v>5</v>
      </c>
      <c r="I552">
        <f t="shared" si="18"/>
        <v>17</v>
      </c>
    </row>
    <row r="553" spans="1:9" ht="15.75" hidden="1" customHeight="1" x14ac:dyDescent="0.25">
      <c r="A553" s="19">
        <v>44100</v>
      </c>
      <c r="B553" s="20" t="s">
        <v>72</v>
      </c>
      <c r="C553" s="20" t="s">
        <v>63</v>
      </c>
      <c r="D553" s="20">
        <v>292</v>
      </c>
      <c r="E553" s="21">
        <v>16</v>
      </c>
      <c r="F553" s="21">
        <v>4672</v>
      </c>
      <c r="G553" s="22" t="s">
        <v>73</v>
      </c>
      <c r="H553">
        <f t="shared" si="17"/>
        <v>9</v>
      </c>
      <c r="I553">
        <f t="shared" si="18"/>
        <v>26</v>
      </c>
    </row>
    <row r="554" spans="1:9" ht="15.75" hidden="1" customHeight="1" x14ac:dyDescent="0.25">
      <c r="A554" s="19">
        <v>44103</v>
      </c>
      <c r="B554" s="20" t="s">
        <v>67</v>
      </c>
      <c r="C554" s="20" t="s">
        <v>65</v>
      </c>
      <c r="D554" s="20">
        <v>224</v>
      </c>
      <c r="E554" s="21">
        <v>11</v>
      </c>
      <c r="F554" s="21">
        <v>2464</v>
      </c>
      <c r="G554" s="22" t="s">
        <v>80</v>
      </c>
      <c r="H554">
        <f t="shared" si="17"/>
        <v>9</v>
      </c>
      <c r="I554">
        <f t="shared" si="18"/>
        <v>29</v>
      </c>
    </row>
    <row r="555" spans="1:9" ht="15.75" hidden="1" customHeight="1" x14ac:dyDescent="0.25">
      <c r="A555" s="19">
        <v>44151</v>
      </c>
      <c r="B555" s="20" t="s">
        <v>72</v>
      </c>
      <c r="C555" s="20" t="s">
        <v>63</v>
      </c>
      <c r="D555" s="20">
        <v>353</v>
      </c>
      <c r="E555" s="21">
        <v>16</v>
      </c>
      <c r="F555" s="21">
        <v>5648</v>
      </c>
      <c r="G555" s="22" t="s">
        <v>76</v>
      </c>
      <c r="H555">
        <f t="shared" si="17"/>
        <v>11</v>
      </c>
      <c r="I555">
        <f t="shared" si="18"/>
        <v>16</v>
      </c>
    </row>
    <row r="556" spans="1:9" ht="15.75" hidden="1" customHeight="1" x14ac:dyDescent="0.25">
      <c r="A556" s="19">
        <v>43903</v>
      </c>
      <c r="B556" s="20" t="s">
        <v>67</v>
      </c>
      <c r="C556" s="20" t="s">
        <v>63</v>
      </c>
      <c r="D556" s="20">
        <v>91</v>
      </c>
      <c r="E556" s="21">
        <v>11</v>
      </c>
      <c r="F556" s="21">
        <v>1001</v>
      </c>
      <c r="G556" s="22" t="s">
        <v>64</v>
      </c>
      <c r="H556">
        <f t="shared" si="17"/>
        <v>3</v>
      </c>
      <c r="I556">
        <f t="shared" si="18"/>
        <v>13</v>
      </c>
    </row>
    <row r="557" spans="1:9" ht="15.75" hidden="1" customHeight="1" x14ac:dyDescent="0.25">
      <c r="A557" s="19">
        <v>44023</v>
      </c>
      <c r="B557" s="20" t="s">
        <v>67</v>
      </c>
      <c r="C557" s="20" t="s">
        <v>65</v>
      </c>
      <c r="D557" s="20">
        <v>141</v>
      </c>
      <c r="E557" s="21">
        <v>11</v>
      </c>
      <c r="F557" s="21">
        <v>1551</v>
      </c>
      <c r="G557" s="22" t="s">
        <v>64</v>
      </c>
      <c r="H557">
        <f t="shared" si="17"/>
        <v>7</v>
      </c>
      <c r="I557">
        <f t="shared" si="18"/>
        <v>11</v>
      </c>
    </row>
    <row r="558" spans="1:9" ht="15.75" hidden="1" customHeight="1" x14ac:dyDescent="0.25">
      <c r="A558" s="19">
        <v>43949</v>
      </c>
      <c r="B558" s="20" t="s">
        <v>62</v>
      </c>
      <c r="C558" s="20" t="s">
        <v>63</v>
      </c>
      <c r="D558" s="20">
        <v>107</v>
      </c>
      <c r="E558" s="21">
        <v>5</v>
      </c>
      <c r="F558" s="21">
        <v>535</v>
      </c>
      <c r="G558" s="22" t="s">
        <v>73</v>
      </c>
      <c r="H558">
        <f t="shared" si="17"/>
        <v>4</v>
      </c>
      <c r="I558">
        <f t="shared" si="18"/>
        <v>28</v>
      </c>
    </row>
    <row r="559" spans="1:9" ht="15.75" hidden="1" customHeight="1" x14ac:dyDescent="0.25">
      <c r="A559" s="19">
        <v>43952</v>
      </c>
      <c r="B559" s="20" t="s">
        <v>67</v>
      </c>
      <c r="C559" s="20" t="s">
        <v>63</v>
      </c>
      <c r="D559" s="20">
        <v>172</v>
      </c>
      <c r="E559" s="21">
        <v>11</v>
      </c>
      <c r="F559" s="21">
        <v>1892</v>
      </c>
      <c r="G559" s="22" t="s">
        <v>68</v>
      </c>
      <c r="H559">
        <f t="shared" si="17"/>
        <v>5</v>
      </c>
      <c r="I559">
        <f t="shared" si="18"/>
        <v>1</v>
      </c>
    </row>
    <row r="560" spans="1:9" ht="15.75" hidden="1" customHeight="1" x14ac:dyDescent="0.25">
      <c r="A560" s="19">
        <v>44130</v>
      </c>
      <c r="B560" s="20" t="s">
        <v>67</v>
      </c>
      <c r="C560" s="20" t="s">
        <v>63</v>
      </c>
      <c r="D560" s="20">
        <v>196</v>
      </c>
      <c r="E560" s="21">
        <v>11</v>
      </c>
      <c r="F560" s="21">
        <v>2156</v>
      </c>
      <c r="G560" s="22" t="s">
        <v>73</v>
      </c>
      <c r="H560">
        <f t="shared" si="17"/>
        <v>10</v>
      </c>
      <c r="I560">
        <f t="shared" si="18"/>
        <v>26</v>
      </c>
    </row>
    <row r="561" spans="1:10" ht="15.75" hidden="1" customHeight="1" x14ac:dyDescent="0.25">
      <c r="A561" s="19">
        <v>43932</v>
      </c>
      <c r="B561" s="20" t="s">
        <v>67</v>
      </c>
      <c r="C561" s="20" t="s">
        <v>63</v>
      </c>
      <c r="D561" s="20">
        <v>97</v>
      </c>
      <c r="E561" s="21">
        <v>11</v>
      </c>
      <c r="F561" s="21">
        <v>1067</v>
      </c>
      <c r="G561" s="22" t="s">
        <v>64</v>
      </c>
      <c r="H561">
        <f t="shared" si="17"/>
        <v>4</v>
      </c>
      <c r="I561">
        <f t="shared" si="18"/>
        <v>11</v>
      </c>
    </row>
    <row r="562" spans="1:10" ht="15.75" hidden="1" customHeight="1" x14ac:dyDescent="0.25">
      <c r="A562" s="19">
        <v>43914</v>
      </c>
      <c r="B562" s="20" t="s">
        <v>72</v>
      </c>
      <c r="C562" s="20" t="s">
        <v>63</v>
      </c>
      <c r="D562" s="20">
        <v>120</v>
      </c>
      <c r="E562" s="21">
        <v>16</v>
      </c>
      <c r="F562" s="21">
        <v>1920</v>
      </c>
      <c r="G562" s="22" t="s">
        <v>64</v>
      </c>
      <c r="H562">
        <f t="shared" si="17"/>
        <v>3</v>
      </c>
      <c r="I562">
        <f t="shared" si="18"/>
        <v>24</v>
      </c>
    </row>
    <row r="563" spans="1:10" ht="15.75" hidden="1" customHeight="1" x14ac:dyDescent="0.25">
      <c r="A563" s="19">
        <v>44194</v>
      </c>
      <c r="B563" s="20" t="s">
        <v>67</v>
      </c>
      <c r="C563" s="20" t="s">
        <v>65</v>
      </c>
      <c r="D563" s="20">
        <v>263</v>
      </c>
      <c r="E563" s="21">
        <v>11</v>
      </c>
      <c r="F563" s="21">
        <v>2893</v>
      </c>
      <c r="G563" s="22" t="s">
        <v>64</v>
      </c>
      <c r="H563">
        <f t="shared" si="17"/>
        <v>12</v>
      </c>
      <c r="I563">
        <f t="shared" si="18"/>
        <v>29</v>
      </c>
    </row>
    <row r="564" spans="1:10" ht="15.75" customHeight="1" x14ac:dyDescent="0.25">
      <c r="A564" s="19">
        <v>43864</v>
      </c>
      <c r="B564" s="20" t="s">
        <v>69</v>
      </c>
      <c r="C564" s="20" t="s">
        <v>65</v>
      </c>
      <c r="D564" s="20">
        <v>144</v>
      </c>
      <c r="E564" s="21">
        <v>7</v>
      </c>
      <c r="F564" s="21">
        <v>1008</v>
      </c>
      <c r="G564" s="22" t="s">
        <v>68</v>
      </c>
      <c r="H564" s="45">
        <f>MONTH(A564)</f>
        <v>2</v>
      </c>
      <c r="I564" s="45">
        <f t="shared" si="18"/>
        <v>3</v>
      </c>
      <c r="J564" s="52">
        <f>IF(Hari&lt;=7,1,IF(AND(Hari&gt;=8,Hari&lt;=14),2,IF(AND(Hari&gt;=15,Hari&lt;=21),3,IF(AND(Hari&gt;=22,Hari&lt;=31),4))))</f>
        <v>1</v>
      </c>
    </row>
    <row r="565" spans="1:10" ht="15.75" hidden="1" customHeight="1" x14ac:dyDescent="0.25">
      <c r="A565" s="19">
        <v>43961</v>
      </c>
      <c r="B565" s="20" t="s">
        <v>69</v>
      </c>
      <c r="C565" s="20" t="s">
        <v>65</v>
      </c>
      <c r="D565" s="20">
        <v>229</v>
      </c>
      <c r="E565" s="21">
        <v>7</v>
      </c>
      <c r="F565" s="21">
        <v>1603</v>
      </c>
      <c r="G565" s="22" t="s">
        <v>68</v>
      </c>
      <c r="H565">
        <f t="shared" si="17"/>
        <v>5</v>
      </c>
      <c r="I565">
        <f t="shared" si="18"/>
        <v>10</v>
      </c>
    </row>
    <row r="566" spans="1:10" ht="15.75" hidden="1" customHeight="1" x14ac:dyDescent="0.25">
      <c r="A566" s="19">
        <v>44110</v>
      </c>
      <c r="B566" s="20" t="s">
        <v>67</v>
      </c>
      <c r="C566" s="20" t="s">
        <v>65</v>
      </c>
      <c r="D566" s="20">
        <v>200</v>
      </c>
      <c r="E566" s="21">
        <v>11</v>
      </c>
      <c r="F566" s="21">
        <v>2200</v>
      </c>
      <c r="G566" s="22" t="s">
        <v>68</v>
      </c>
      <c r="H566">
        <f t="shared" si="17"/>
        <v>10</v>
      </c>
      <c r="I566">
        <f t="shared" si="18"/>
        <v>6</v>
      </c>
    </row>
    <row r="567" spans="1:10" ht="15.75" hidden="1" customHeight="1" x14ac:dyDescent="0.25">
      <c r="A567" s="19">
        <v>44153</v>
      </c>
      <c r="B567" s="20" t="s">
        <v>67</v>
      </c>
      <c r="C567" s="20" t="s">
        <v>63</v>
      </c>
      <c r="D567" s="20">
        <v>246</v>
      </c>
      <c r="E567" s="21">
        <v>11</v>
      </c>
      <c r="F567" s="21">
        <v>2706</v>
      </c>
      <c r="G567" s="22" t="s">
        <v>71</v>
      </c>
      <c r="H567">
        <f t="shared" si="17"/>
        <v>11</v>
      </c>
      <c r="I567">
        <f t="shared" si="18"/>
        <v>18</v>
      </c>
    </row>
    <row r="568" spans="1:10" ht="15.75" hidden="1" customHeight="1" x14ac:dyDescent="0.25">
      <c r="A568" s="19">
        <v>44041</v>
      </c>
      <c r="B568" s="20" t="s">
        <v>62</v>
      </c>
      <c r="C568" s="20" t="s">
        <v>63</v>
      </c>
      <c r="D568" s="20">
        <v>151</v>
      </c>
      <c r="E568" s="21">
        <v>5</v>
      </c>
      <c r="F568" s="21">
        <v>755</v>
      </c>
      <c r="G568" s="22" t="s">
        <v>73</v>
      </c>
      <c r="H568">
        <f t="shared" si="17"/>
        <v>7</v>
      </c>
      <c r="I568">
        <f t="shared" si="18"/>
        <v>29</v>
      </c>
    </row>
    <row r="569" spans="1:10" ht="15.75" customHeight="1" x14ac:dyDescent="0.25">
      <c r="A569" s="19">
        <v>43840</v>
      </c>
      <c r="B569" s="20" t="s">
        <v>62</v>
      </c>
      <c r="C569" s="20" t="s">
        <v>65</v>
      </c>
      <c r="D569" s="6">
        <v>112</v>
      </c>
      <c r="E569" s="23">
        <v>5</v>
      </c>
      <c r="F569" s="21">
        <v>560</v>
      </c>
      <c r="G569" s="22" t="s">
        <v>79</v>
      </c>
      <c r="H569" s="45">
        <f>MONTH(A569)</f>
        <v>1</v>
      </c>
      <c r="I569" s="45">
        <f t="shared" si="18"/>
        <v>10</v>
      </c>
      <c r="J569" s="52">
        <f>IF(Hari&lt;=7,1,IF(AND(Hari&gt;=8,Hari&lt;=14),2,IF(AND(Hari&gt;=15,Hari&lt;=21),3,IF(AND(Hari&gt;=22,Hari&lt;=31),4))))</f>
        <v>2</v>
      </c>
    </row>
    <row r="570" spans="1:10" ht="15.75" hidden="1" customHeight="1" x14ac:dyDescent="0.25">
      <c r="A570" s="19">
        <v>43953</v>
      </c>
      <c r="B570" s="20" t="s">
        <v>69</v>
      </c>
      <c r="C570" s="20" t="s">
        <v>65</v>
      </c>
      <c r="D570" s="20">
        <v>250</v>
      </c>
      <c r="E570" s="21">
        <v>7</v>
      </c>
      <c r="F570" s="21">
        <v>1750</v>
      </c>
      <c r="G570" s="22" t="s">
        <v>68</v>
      </c>
      <c r="H570">
        <f t="shared" si="17"/>
        <v>5</v>
      </c>
      <c r="I570">
        <f t="shared" si="18"/>
        <v>2</v>
      </c>
    </row>
    <row r="571" spans="1:10" ht="15.75" hidden="1" customHeight="1" x14ac:dyDescent="0.25">
      <c r="A571" s="19">
        <v>44112</v>
      </c>
      <c r="B571" s="20" t="s">
        <v>67</v>
      </c>
      <c r="C571" s="20" t="s">
        <v>65</v>
      </c>
      <c r="D571" s="20">
        <v>193</v>
      </c>
      <c r="E571" s="21">
        <v>11</v>
      </c>
      <c r="F571" s="21">
        <v>2123</v>
      </c>
      <c r="G571" s="22" t="s">
        <v>68</v>
      </c>
      <c r="H571">
        <f t="shared" si="17"/>
        <v>10</v>
      </c>
      <c r="I571">
        <f t="shared" si="18"/>
        <v>8</v>
      </c>
    </row>
    <row r="572" spans="1:10" ht="15.75" hidden="1" customHeight="1" x14ac:dyDescent="0.25">
      <c r="A572" s="19">
        <v>44164</v>
      </c>
      <c r="B572" s="20" t="s">
        <v>67</v>
      </c>
      <c r="C572" s="20" t="s">
        <v>63</v>
      </c>
      <c r="D572" s="20">
        <v>279</v>
      </c>
      <c r="E572" s="21">
        <v>11</v>
      </c>
      <c r="F572" s="21">
        <v>3069</v>
      </c>
      <c r="G572" s="22" t="s">
        <v>64</v>
      </c>
      <c r="H572">
        <f t="shared" si="17"/>
        <v>11</v>
      </c>
      <c r="I572">
        <f t="shared" si="18"/>
        <v>29</v>
      </c>
    </row>
    <row r="573" spans="1:10" ht="15.75" hidden="1" customHeight="1" x14ac:dyDescent="0.25">
      <c r="A573" s="19">
        <v>44025</v>
      </c>
      <c r="B573" s="20" t="s">
        <v>69</v>
      </c>
      <c r="C573" s="20" t="s">
        <v>65</v>
      </c>
      <c r="D573" s="20">
        <v>245</v>
      </c>
      <c r="E573" s="21">
        <v>7</v>
      </c>
      <c r="F573" s="21">
        <v>1715</v>
      </c>
      <c r="G573" s="22" t="s">
        <v>77</v>
      </c>
      <c r="H573">
        <f t="shared" si="17"/>
        <v>7</v>
      </c>
      <c r="I573">
        <f t="shared" si="18"/>
        <v>13</v>
      </c>
    </row>
    <row r="574" spans="1:10" ht="15.75" hidden="1" customHeight="1" x14ac:dyDescent="0.25">
      <c r="A574" s="19">
        <v>43993</v>
      </c>
      <c r="B574" s="20" t="s">
        <v>69</v>
      </c>
      <c r="C574" s="20" t="s">
        <v>65</v>
      </c>
      <c r="D574" s="20">
        <v>239</v>
      </c>
      <c r="E574" s="21">
        <v>7</v>
      </c>
      <c r="F574" s="21">
        <v>1673</v>
      </c>
      <c r="G574" s="22" t="s">
        <v>64</v>
      </c>
      <c r="H574">
        <f t="shared" si="17"/>
        <v>6</v>
      </c>
      <c r="I574">
        <f t="shared" si="18"/>
        <v>11</v>
      </c>
    </row>
    <row r="575" spans="1:10" ht="15.75" hidden="1" customHeight="1" x14ac:dyDescent="0.25">
      <c r="A575" s="19">
        <v>44105</v>
      </c>
      <c r="B575" s="20" t="s">
        <v>72</v>
      </c>
      <c r="C575" s="20" t="s">
        <v>63</v>
      </c>
      <c r="D575" s="20">
        <v>298</v>
      </c>
      <c r="E575" s="21">
        <v>16</v>
      </c>
      <c r="F575" s="21">
        <v>4768</v>
      </c>
      <c r="G575" s="22" t="s">
        <v>68</v>
      </c>
      <c r="H575">
        <f t="shared" si="17"/>
        <v>10</v>
      </c>
      <c r="I575">
        <f t="shared" si="18"/>
        <v>1</v>
      </c>
    </row>
    <row r="576" spans="1:10" ht="15.75" hidden="1" customHeight="1" x14ac:dyDescent="0.25">
      <c r="A576" s="19">
        <v>43959</v>
      </c>
      <c r="B576" s="20" t="s">
        <v>67</v>
      </c>
      <c r="C576" s="20" t="s">
        <v>65</v>
      </c>
      <c r="D576" s="20">
        <v>165</v>
      </c>
      <c r="E576" s="21">
        <v>11</v>
      </c>
      <c r="F576" s="21">
        <v>1815</v>
      </c>
      <c r="G576" s="22" t="s">
        <v>68</v>
      </c>
      <c r="H576">
        <f t="shared" si="17"/>
        <v>5</v>
      </c>
      <c r="I576">
        <f t="shared" si="18"/>
        <v>8</v>
      </c>
    </row>
    <row r="577" spans="1:10" ht="15.75" hidden="1" customHeight="1" x14ac:dyDescent="0.25">
      <c r="A577" s="19">
        <v>43988</v>
      </c>
      <c r="B577" s="20" t="s">
        <v>67</v>
      </c>
      <c r="C577" s="20" t="s">
        <v>65</v>
      </c>
      <c r="D577" s="20">
        <v>149</v>
      </c>
      <c r="E577" s="21">
        <v>11</v>
      </c>
      <c r="F577" s="21">
        <v>1639</v>
      </c>
      <c r="G577" s="22" t="s">
        <v>66</v>
      </c>
      <c r="H577">
        <f t="shared" si="17"/>
        <v>6</v>
      </c>
      <c r="I577">
        <f t="shared" si="18"/>
        <v>6</v>
      </c>
    </row>
    <row r="578" spans="1:10" ht="15.75" hidden="1" customHeight="1" x14ac:dyDescent="0.25">
      <c r="A578" s="19">
        <v>44182</v>
      </c>
      <c r="B578" s="20" t="s">
        <v>67</v>
      </c>
      <c r="C578" s="20" t="s">
        <v>65</v>
      </c>
      <c r="D578" s="20">
        <v>305</v>
      </c>
      <c r="E578" s="21">
        <v>11</v>
      </c>
      <c r="F578" s="21">
        <v>3355</v>
      </c>
      <c r="G578" s="22" t="s">
        <v>71</v>
      </c>
      <c r="H578">
        <f t="shared" si="17"/>
        <v>12</v>
      </c>
      <c r="I578">
        <f t="shared" si="18"/>
        <v>17</v>
      </c>
    </row>
    <row r="579" spans="1:10" ht="15.75" hidden="1" customHeight="1" x14ac:dyDescent="0.25">
      <c r="A579" s="19">
        <v>43985</v>
      </c>
      <c r="B579" s="20" t="s">
        <v>67</v>
      </c>
      <c r="C579" s="20" t="s">
        <v>63</v>
      </c>
      <c r="D579" s="20">
        <v>148</v>
      </c>
      <c r="E579" s="21">
        <v>11</v>
      </c>
      <c r="F579" s="21">
        <v>1628</v>
      </c>
      <c r="G579" s="22" t="s">
        <v>68</v>
      </c>
      <c r="H579">
        <f t="shared" ref="H579:H642" si="19">MONTH(A579)</f>
        <v>6</v>
      </c>
      <c r="I579">
        <f t="shared" ref="I579:I642" si="20">DAY(A579)</f>
        <v>3</v>
      </c>
    </row>
    <row r="580" spans="1:10" ht="15.75" customHeight="1" x14ac:dyDescent="0.25">
      <c r="A580" s="19">
        <v>43865</v>
      </c>
      <c r="B580" s="20" t="s">
        <v>67</v>
      </c>
      <c r="C580" s="20" t="s">
        <v>65</v>
      </c>
      <c r="D580" s="20">
        <v>70</v>
      </c>
      <c r="E580" s="21">
        <v>11</v>
      </c>
      <c r="F580" s="21">
        <v>770</v>
      </c>
      <c r="G580" s="22" t="s">
        <v>68</v>
      </c>
      <c r="H580" s="45">
        <f>MONTH(A580)</f>
        <v>2</v>
      </c>
      <c r="I580" s="45">
        <f t="shared" si="20"/>
        <v>4</v>
      </c>
      <c r="J580" s="52">
        <f>IF(Hari&lt;=7,1,IF(AND(Hari&gt;=8,Hari&lt;=14),2,IF(AND(Hari&gt;=15,Hari&lt;=21),3,IF(AND(Hari&gt;=22,Hari&lt;=31),4))))</f>
        <v>1</v>
      </c>
    </row>
    <row r="581" spans="1:10" ht="15.75" hidden="1" customHeight="1" x14ac:dyDescent="0.25">
      <c r="A581" s="19">
        <v>44141</v>
      </c>
      <c r="B581" s="20" t="s">
        <v>62</v>
      </c>
      <c r="C581" s="20" t="s">
        <v>63</v>
      </c>
      <c r="D581" s="20">
        <v>323</v>
      </c>
      <c r="E581" s="21">
        <v>5</v>
      </c>
      <c r="F581" s="21">
        <v>1615</v>
      </c>
      <c r="G581" s="22" t="s">
        <v>68</v>
      </c>
      <c r="H581">
        <f t="shared" si="19"/>
        <v>11</v>
      </c>
      <c r="I581">
        <f t="shared" si="20"/>
        <v>6</v>
      </c>
    </row>
    <row r="582" spans="1:10" ht="15.75" customHeight="1" x14ac:dyDescent="0.25">
      <c r="A582" s="19">
        <v>43847</v>
      </c>
      <c r="B582" s="20" t="s">
        <v>69</v>
      </c>
      <c r="C582" s="20" t="s">
        <v>65</v>
      </c>
      <c r="D582" s="20">
        <v>121</v>
      </c>
      <c r="E582" s="21">
        <v>7</v>
      </c>
      <c r="F582" s="21">
        <v>847</v>
      </c>
      <c r="G582" s="22" t="s">
        <v>75</v>
      </c>
      <c r="H582" s="45">
        <f>MONTH(A582)</f>
        <v>1</v>
      </c>
      <c r="I582" s="45">
        <f t="shared" si="20"/>
        <v>17</v>
      </c>
      <c r="J582" s="52">
        <f>IF(Hari&lt;=7,1,IF(AND(Hari&gt;=8,Hari&lt;=14),2,IF(AND(Hari&gt;=15,Hari&lt;=21),3,IF(AND(Hari&gt;=22,Hari&lt;=31),4))))</f>
        <v>3</v>
      </c>
    </row>
    <row r="583" spans="1:10" ht="15.75" hidden="1" customHeight="1" x14ac:dyDescent="0.25">
      <c r="A583" s="19">
        <v>44083</v>
      </c>
      <c r="B583" s="20" t="s">
        <v>72</v>
      </c>
      <c r="C583" s="20" t="s">
        <v>63</v>
      </c>
      <c r="D583" s="20">
        <v>331</v>
      </c>
      <c r="E583" s="21">
        <v>16</v>
      </c>
      <c r="F583" s="21">
        <v>5296</v>
      </c>
      <c r="G583" s="22" t="s">
        <v>66</v>
      </c>
      <c r="H583">
        <f t="shared" si="19"/>
        <v>9</v>
      </c>
      <c r="I583">
        <f t="shared" si="20"/>
        <v>9</v>
      </c>
    </row>
    <row r="584" spans="1:10" ht="15.75" customHeight="1" x14ac:dyDescent="0.25">
      <c r="A584" s="19">
        <v>43838</v>
      </c>
      <c r="B584" s="20" t="s">
        <v>67</v>
      </c>
      <c r="C584" s="20" t="s">
        <v>65</v>
      </c>
      <c r="D584" s="20">
        <v>55</v>
      </c>
      <c r="E584" s="21">
        <v>11</v>
      </c>
      <c r="F584" s="21">
        <v>605</v>
      </c>
      <c r="G584" s="22" t="s">
        <v>79</v>
      </c>
      <c r="H584" s="45">
        <f>MONTH(A584)</f>
        <v>1</v>
      </c>
      <c r="I584" s="45">
        <f t="shared" si="20"/>
        <v>8</v>
      </c>
      <c r="J584" s="52">
        <f>IF(Hari&lt;=7,1,IF(AND(Hari&gt;=8,Hari&lt;=14),2,IF(AND(Hari&gt;=15,Hari&lt;=21),3,IF(AND(Hari&gt;=22,Hari&lt;=31),4))))</f>
        <v>2</v>
      </c>
    </row>
    <row r="585" spans="1:10" ht="15.75" hidden="1" customHeight="1" x14ac:dyDescent="0.25">
      <c r="A585" s="19">
        <v>43928</v>
      </c>
      <c r="B585" s="20" t="s">
        <v>62</v>
      </c>
      <c r="C585" s="20" t="s">
        <v>63</v>
      </c>
      <c r="D585" s="20">
        <v>115</v>
      </c>
      <c r="E585" s="21">
        <v>5</v>
      </c>
      <c r="F585" s="21">
        <v>575</v>
      </c>
      <c r="G585" s="22" t="s">
        <v>68</v>
      </c>
      <c r="H585">
        <f t="shared" si="19"/>
        <v>4</v>
      </c>
      <c r="I585">
        <f t="shared" si="20"/>
        <v>7</v>
      </c>
    </row>
    <row r="586" spans="1:10" ht="15.75" customHeight="1" x14ac:dyDescent="0.25">
      <c r="A586" s="19">
        <v>43870</v>
      </c>
      <c r="B586" s="20" t="s">
        <v>62</v>
      </c>
      <c r="C586" s="20" t="s">
        <v>65</v>
      </c>
      <c r="D586" s="6">
        <v>172</v>
      </c>
      <c r="E586" s="23">
        <v>5</v>
      </c>
      <c r="F586" s="21">
        <v>860</v>
      </c>
      <c r="G586" s="22" t="s">
        <v>68</v>
      </c>
      <c r="H586" s="45">
        <f>MONTH(A586)</f>
        <v>2</v>
      </c>
      <c r="I586" s="45">
        <f t="shared" si="20"/>
        <v>9</v>
      </c>
      <c r="J586" s="52">
        <f>IF(Hari&lt;=7,1,IF(AND(Hari&gt;=8,Hari&lt;=14),2,IF(AND(Hari&gt;=15,Hari&lt;=21),3,IF(AND(Hari&gt;=22,Hari&lt;=31),4))))</f>
        <v>2</v>
      </c>
    </row>
    <row r="587" spans="1:10" ht="15.75" hidden="1" customHeight="1" x14ac:dyDescent="0.25">
      <c r="A587" s="19">
        <v>44121</v>
      </c>
      <c r="B587" s="20" t="s">
        <v>62</v>
      </c>
      <c r="C587" s="20" t="s">
        <v>65</v>
      </c>
      <c r="D587" s="20">
        <v>425</v>
      </c>
      <c r="E587" s="23">
        <v>5</v>
      </c>
      <c r="F587" s="21">
        <v>2125</v>
      </c>
      <c r="G587" s="22" t="s">
        <v>71</v>
      </c>
      <c r="H587">
        <f t="shared" si="19"/>
        <v>10</v>
      </c>
      <c r="I587">
        <f t="shared" si="20"/>
        <v>17</v>
      </c>
    </row>
    <row r="588" spans="1:10" ht="15.75" hidden="1" customHeight="1" x14ac:dyDescent="0.25">
      <c r="A588" s="19">
        <v>44160</v>
      </c>
      <c r="B588" s="20" t="s">
        <v>62</v>
      </c>
      <c r="C588" s="20" t="s">
        <v>65</v>
      </c>
      <c r="D588" s="20">
        <v>480</v>
      </c>
      <c r="E588" s="23">
        <v>5</v>
      </c>
      <c r="F588" s="21">
        <v>2400</v>
      </c>
      <c r="G588" s="22" t="s">
        <v>76</v>
      </c>
      <c r="H588">
        <f t="shared" si="19"/>
        <v>11</v>
      </c>
      <c r="I588">
        <f t="shared" si="20"/>
        <v>25</v>
      </c>
    </row>
    <row r="589" spans="1:10" ht="15.75" hidden="1" customHeight="1" x14ac:dyDescent="0.25">
      <c r="A589" s="19">
        <v>44008</v>
      </c>
      <c r="B589" s="20" t="s">
        <v>62</v>
      </c>
      <c r="C589" s="20" t="s">
        <v>65</v>
      </c>
      <c r="D589" s="6">
        <v>256</v>
      </c>
      <c r="E589" s="23">
        <v>5</v>
      </c>
      <c r="F589" s="21">
        <v>1280</v>
      </c>
      <c r="G589" s="22" t="s">
        <v>73</v>
      </c>
      <c r="H589">
        <f t="shared" si="19"/>
        <v>6</v>
      </c>
      <c r="I589">
        <f t="shared" si="20"/>
        <v>26</v>
      </c>
    </row>
    <row r="590" spans="1:10" ht="15.75" customHeight="1" x14ac:dyDescent="0.25">
      <c r="A590" s="19">
        <v>43867</v>
      </c>
      <c r="B590" s="20" t="s">
        <v>69</v>
      </c>
      <c r="C590" s="20" t="s">
        <v>65</v>
      </c>
      <c r="D590" s="20">
        <v>129</v>
      </c>
      <c r="E590" s="21">
        <v>7</v>
      </c>
      <c r="F590" s="21">
        <v>903</v>
      </c>
      <c r="G590" s="22" t="s">
        <v>68</v>
      </c>
      <c r="H590" s="45">
        <f>MONTH(A590)</f>
        <v>2</v>
      </c>
      <c r="I590" s="45">
        <f t="shared" si="20"/>
        <v>6</v>
      </c>
      <c r="J590" s="52">
        <f>IF(Hari&lt;=7,1,IF(AND(Hari&gt;=8,Hari&lt;=14),2,IF(AND(Hari&gt;=15,Hari&lt;=21),3,IF(AND(Hari&gt;=22,Hari&lt;=31),4))))</f>
        <v>1</v>
      </c>
    </row>
    <row r="591" spans="1:10" ht="15.75" hidden="1" customHeight="1" x14ac:dyDescent="0.25">
      <c r="A591" s="19">
        <v>43994</v>
      </c>
      <c r="B591" s="20" t="s">
        <v>67</v>
      </c>
      <c r="C591" s="20" t="s">
        <v>65</v>
      </c>
      <c r="D591" s="20">
        <v>118</v>
      </c>
      <c r="E591" s="21">
        <v>11</v>
      </c>
      <c r="F591" s="21">
        <v>1298</v>
      </c>
      <c r="G591" s="22" t="s">
        <v>64</v>
      </c>
      <c r="H591">
        <f t="shared" si="19"/>
        <v>6</v>
      </c>
      <c r="I591">
        <f t="shared" si="20"/>
        <v>12</v>
      </c>
    </row>
    <row r="592" spans="1:10" ht="15.75" hidden="1" customHeight="1" x14ac:dyDescent="0.25">
      <c r="A592" s="19">
        <v>43932</v>
      </c>
      <c r="B592" s="20" t="s">
        <v>67</v>
      </c>
      <c r="C592" s="20" t="s">
        <v>65</v>
      </c>
      <c r="D592" s="20">
        <v>112</v>
      </c>
      <c r="E592" s="21">
        <v>11</v>
      </c>
      <c r="F592" s="21">
        <v>1232</v>
      </c>
      <c r="G592" s="22" t="s">
        <v>64</v>
      </c>
      <c r="H592">
        <f t="shared" si="19"/>
        <v>4</v>
      </c>
      <c r="I592">
        <f t="shared" si="20"/>
        <v>11</v>
      </c>
    </row>
    <row r="593" spans="1:10" ht="15.75" hidden="1" customHeight="1" x14ac:dyDescent="0.25">
      <c r="A593" s="19">
        <v>44175</v>
      </c>
      <c r="B593" s="20" t="s">
        <v>67</v>
      </c>
      <c r="C593" s="20" t="s">
        <v>63</v>
      </c>
      <c r="D593" s="20">
        <v>278</v>
      </c>
      <c r="E593" s="21">
        <v>11</v>
      </c>
      <c r="F593" s="21">
        <v>3058</v>
      </c>
      <c r="G593" s="22" t="s">
        <v>68</v>
      </c>
      <c r="H593">
        <f t="shared" si="19"/>
        <v>12</v>
      </c>
      <c r="I593">
        <f t="shared" si="20"/>
        <v>10</v>
      </c>
    </row>
    <row r="594" spans="1:10" ht="15.75" hidden="1" customHeight="1" x14ac:dyDescent="0.25">
      <c r="A594" s="19">
        <v>44096</v>
      </c>
      <c r="B594" s="20" t="s">
        <v>67</v>
      </c>
      <c r="C594" s="20" t="s">
        <v>65</v>
      </c>
      <c r="D594" s="20">
        <v>259</v>
      </c>
      <c r="E594" s="21">
        <v>11</v>
      </c>
      <c r="F594" s="21">
        <v>2849</v>
      </c>
      <c r="G594" s="22" t="s">
        <v>80</v>
      </c>
      <c r="H594">
        <f t="shared" si="19"/>
        <v>9</v>
      </c>
      <c r="I594">
        <f t="shared" si="20"/>
        <v>22</v>
      </c>
    </row>
    <row r="595" spans="1:10" ht="15.75" hidden="1" customHeight="1" x14ac:dyDescent="0.25">
      <c r="A595" s="19">
        <v>44093</v>
      </c>
      <c r="B595" s="20" t="s">
        <v>62</v>
      </c>
      <c r="C595" s="20" t="s">
        <v>65</v>
      </c>
      <c r="D595" s="6">
        <v>485</v>
      </c>
      <c r="E595" s="23">
        <v>5</v>
      </c>
      <c r="F595" s="21">
        <v>2425</v>
      </c>
      <c r="G595" s="22" t="s">
        <v>71</v>
      </c>
      <c r="H595">
        <f t="shared" si="19"/>
        <v>9</v>
      </c>
      <c r="I595">
        <f t="shared" si="20"/>
        <v>19</v>
      </c>
    </row>
    <row r="596" spans="1:10" ht="15.75" hidden="1" customHeight="1" x14ac:dyDescent="0.25">
      <c r="A596" s="19">
        <v>43925</v>
      </c>
      <c r="B596" s="20" t="s">
        <v>72</v>
      </c>
      <c r="C596" s="20" t="s">
        <v>63</v>
      </c>
      <c r="D596" s="20">
        <v>125</v>
      </c>
      <c r="E596" s="21">
        <v>16</v>
      </c>
      <c r="F596" s="21">
        <v>2000</v>
      </c>
      <c r="G596" s="22" t="s">
        <v>66</v>
      </c>
      <c r="H596">
        <f t="shared" si="19"/>
        <v>4</v>
      </c>
      <c r="I596">
        <f t="shared" si="20"/>
        <v>4</v>
      </c>
    </row>
    <row r="597" spans="1:10" ht="15.75" hidden="1" customHeight="1" x14ac:dyDescent="0.25">
      <c r="A597" s="19">
        <v>44176</v>
      </c>
      <c r="B597" s="20" t="s">
        <v>67</v>
      </c>
      <c r="C597" s="20" t="s">
        <v>63</v>
      </c>
      <c r="D597" s="20">
        <v>254</v>
      </c>
      <c r="E597" s="21">
        <v>11</v>
      </c>
      <c r="F597" s="21">
        <v>2794</v>
      </c>
      <c r="G597" s="22" t="s">
        <v>76</v>
      </c>
      <c r="H597">
        <f t="shared" si="19"/>
        <v>12</v>
      </c>
      <c r="I597">
        <f t="shared" si="20"/>
        <v>11</v>
      </c>
    </row>
    <row r="598" spans="1:10" ht="15.75" hidden="1" customHeight="1" x14ac:dyDescent="0.25">
      <c r="A598" s="19">
        <v>43962</v>
      </c>
      <c r="B598" s="20" t="s">
        <v>67</v>
      </c>
      <c r="C598" s="20" t="s">
        <v>63</v>
      </c>
      <c r="D598" s="20">
        <v>168</v>
      </c>
      <c r="E598" s="21">
        <v>11</v>
      </c>
      <c r="F598" s="21">
        <v>1848</v>
      </c>
      <c r="G598" s="22" t="s">
        <v>64</v>
      </c>
      <c r="H598">
        <f t="shared" si="19"/>
        <v>5</v>
      </c>
      <c r="I598">
        <f t="shared" si="20"/>
        <v>11</v>
      </c>
    </row>
    <row r="599" spans="1:10" ht="15.75" hidden="1" customHeight="1" x14ac:dyDescent="0.25">
      <c r="A599" s="19">
        <v>43944</v>
      </c>
      <c r="B599" s="20" t="s">
        <v>62</v>
      </c>
      <c r="C599" s="20" t="s">
        <v>65</v>
      </c>
      <c r="D599" s="6">
        <v>208</v>
      </c>
      <c r="E599" s="23">
        <v>5</v>
      </c>
      <c r="F599" s="21">
        <v>1040</v>
      </c>
      <c r="G599" s="22" t="s">
        <v>75</v>
      </c>
      <c r="H599">
        <f t="shared" si="19"/>
        <v>4</v>
      </c>
      <c r="I599">
        <f t="shared" si="20"/>
        <v>23</v>
      </c>
    </row>
    <row r="600" spans="1:10" ht="15.75" customHeight="1" x14ac:dyDescent="0.25">
      <c r="A600" s="19">
        <v>43856</v>
      </c>
      <c r="B600" s="20" t="s">
        <v>62</v>
      </c>
      <c r="C600" s="20" t="s">
        <v>65</v>
      </c>
      <c r="D600" s="6">
        <v>113</v>
      </c>
      <c r="E600" s="23">
        <v>5</v>
      </c>
      <c r="F600" s="21">
        <v>565</v>
      </c>
      <c r="G600" s="22" t="s">
        <v>73</v>
      </c>
      <c r="H600" s="45">
        <f t="shared" si="19"/>
        <v>1</v>
      </c>
      <c r="I600" s="45">
        <f t="shared" si="20"/>
        <v>26</v>
      </c>
      <c r="J600" s="52">
        <f>IF(Hari&lt;=7,1,IF(AND(Hari&gt;=8,Hari&lt;=14),2,IF(AND(Hari&gt;=15,Hari&lt;=21),3,IF(AND(Hari&gt;=22,Hari&lt;=31),4))))</f>
        <v>4</v>
      </c>
    </row>
    <row r="601" spans="1:10" ht="15.75" customHeight="1" x14ac:dyDescent="0.25">
      <c r="A601" s="19">
        <v>43854</v>
      </c>
      <c r="B601" s="20" t="s">
        <v>62</v>
      </c>
      <c r="C601" s="20" t="s">
        <v>63</v>
      </c>
      <c r="D601" s="20">
        <v>78</v>
      </c>
      <c r="E601" s="21">
        <v>5</v>
      </c>
      <c r="F601" s="21">
        <v>390</v>
      </c>
      <c r="G601" s="22" t="s">
        <v>64</v>
      </c>
      <c r="H601" s="45">
        <f t="shared" si="19"/>
        <v>1</v>
      </c>
      <c r="I601" s="45">
        <f t="shared" si="20"/>
        <v>24</v>
      </c>
      <c r="J601" s="52">
        <f>IF(Hari&lt;=7,1,IF(AND(Hari&gt;=8,Hari&lt;=14),2,IF(AND(Hari&gt;=15,Hari&lt;=21),3,IF(AND(Hari&gt;=22,Hari&lt;=31),4))))</f>
        <v>4</v>
      </c>
    </row>
    <row r="602" spans="1:10" ht="15.75" customHeight="1" x14ac:dyDescent="0.25">
      <c r="A602" s="19">
        <v>43844</v>
      </c>
      <c r="B602" s="20" t="s">
        <v>67</v>
      </c>
      <c r="C602" s="20" t="s">
        <v>65</v>
      </c>
      <c r="D602" s="20">
        <v>99</v>
      </c>
      <c r="E602" s="21">
        <v>11</v>
      </c>
      <c r="F602" s="21">
        <v>1089</v>
      </c>
      <c r="G602" s="22" t="s">
        <v>64</v>
      </c>
      <c r="H602" s="45">
        <f t="shared" si="19"/>
        <v>1</v>
      </c>
      <c r="I602" s="45">
        <f t="shared" si="20"/>
        <v>14</v>
      </c>
      <c r="J602" s="52">
        <f>IF(Hari&lt;=7,1,IF(AND(Hari&gt;=8,Hari&lt;=14),2,IF(AND(Hari&gt;=15,Hari&lt;=21),3,IF(AND(Hari&gt;=22,Hari&lt;=31),4))))</f>
        <v>2</v>
      </c>
    </row>
    <row r="603" spans="1:10" ht="15.75" hidden="1" customHeight="1" x14ac:dyDescent="0.25">
      <c r="A603" s="19">
        <v>44052</v>
      </c>
      <c r="B603" s="20" t="s">
        <v>67</v>
      </c>
      <c r="C603" s="20" t="s">
        <v>63</v>
      </c>
      <c r="D603" s="20">
        <v>165</v>
      </c>
      <c r="E603" s="21">
        <v>11</v>
      </c>
      <c r="F603" s="21">
        <v>1815</v>
      </c>
      <c r="G603" s="22" t="s">
        <v>68</v>
      </c>
      <c r="H603">
        <f t="shared" si="19"/>
        <v>8</v>
      </c>
      <c r="I603">
        <f t="shared" si="20"/>
        <v>9</v>
      </c>
    </row>
    <row r="604" spans="1:10" ht="15.75" hidden="1" customHeight="1" x14ac:dyDescent="0.25">
      <c r="A604" s="19">
        <v>44109</v>
      </c>
      <c r="B604" s="20" t="s">
        <v>62</v>
      </c>
      <c r="C604" s="20" t="s">
        <v>65</v>
      </c>
      <c r="D604" s="20">
        <v>546</v>
      </c>
      <c r="E604" s="23">
        <v>5</v>
      </c>
      <c r="F604" s="21">
        <v>2730</v>
      </c>
      <c r="G604" s="22" t="s">
        <v>68</v>
      </c>
      <c r="H604">
        <f t="shared" si="19"/>
        <v>10</v>
      </c>
      <c r="I604">
        <f t="shared" si="20"/>
        <v>5</v>
      </c>
    </row>
    <row r="605" spans="1:10" ht="15.75" customHeight="1" x14ac:dyDescent="0.25">
      <c r="A605" s="19">
        <v>43885</v>
      </c>
      <c r="B605" s="20" t="s">
        <v>62</v>
      </c>
      <c r="C605" s="20" t="s">
        <v>63</v>
      </c>
      <c r="D605" s="20">
        <v>97</v>
      </c>
      <c r="E605" s="21">
        <v>5</v>
      </c>
      <c r="F605" s="21">
        <v>485</v>
      </c>
      <c r="G605" s="22" t="s">
        <v>64</v>
      </c>
      <c r="H605" s="45">
        <f>MONTH(A605)</f>
        <v>2</v>
      </c>
      <c r="I605" s="45">
        <f t="shared" si="20"/>
        <v>24</v>
      </c>
      <c r="J605" s="52">
        <f>IF(Hari&lt;=7,1,IF(AND(Hari&gt;=8,Hari&lt;=14),2,IF(AND(Hari&gt;=15,Hari&lt;=21),3,IF(AND(Hari&gt;=22,Hari&lt;=31),4))))</f>
        <v>4</v>
      </c>
    </row>
    <row r="606" spans="1:10" ht="15.75" hidden="1" customHeight="1" x14ac:dyDescent="0.25">
      <c r="A606" s="19">
        <v>44093</v>
      </c>
      <c r="B606" s="20" t="s">
        <v>67</v>
      </c>
      <c r="C606" s="20" t="s">
        <v>65</v>
      </c>
      <c r="D606" s="20">
        <v>206</v>
      </c>
      <c r="E606" s="21">
        <v>11</v>
      </c>
      <c r="F606" s="21">
        <v>2266</v>
      </c>
      <c r="G606" s="22" t="s">
        <v>71</v>
      </c>
      <c r="H606">
        <f t="shared" si="19"/>
        <v>9</v>
      </c>
      <c r="I606">
        <f t="shared" si="20"/>
        <v>19</v>
      </c>
    </row>
    <row r="607" spans="1:10" ht="15.75" hidden="1" customHeight="1" x14ac:dyDescent="0.25">
      <c r="A607" s="19">
        <v>43934</v>
      </c>
      <c r="B607" s="20" t="s">
        <v>62</v>
      </c>
      <c r="C607" s="20" t="s">
        <v>63</v>
      </c>
      <c r="D607" s="20">
        <v>101</v>
      </c>
      <c r="E607" s="21">
        <v>5</v>
      </c>
      <c r="F607" s="21">
        <v>505</v>
      </c>
      <c r="G607" s="22" t="s">
        <v>75</v>
      </c>
      <c r="H607">
        <f t="shared" si="19"/>
        <v>4</v>
      </c>
      <c r="I607">
        <f t="shared" si="20"/>
        <v>13</v>
      </c>
    </row>
    <row r="608" spans="1:10" ht="15.75" hidden="1" customHeight="1" x14ac:dyDescent="0.25">
      <c r="A608" s="19">
        <v>44134</v>
      </c>
      <c r="B608" s="20" t="s">
        <v>69</v>
      </c>
      <c r="C608" s="20" t="s">
        <v>65</v>
      </c>
      <c r="D608" s="20">
        <v>298</v>
      </c>
      <c r="E608" s="21">
        <v>7</v>
      </c>
      <c r="F608" s="21">
        <v>2086</v>
      </c>
      <c r="G608" s="22" t="s">
        <v>75</v>
      </c>
      <c r="H608">
        <f t="shared" si="19"/>
        <v>10</v>
      </c>
      <c r="I608">
        <f t="shared" si="20"/>
        <v>30</v>
      </c>
    </row>
    <row r="609" spans="1:10" ht="15.75" hidden="1" customHeight="1" x14ac:dyDescent="0.25">
      <c r="A609" s="19">
        <v>44016</v>
      </c>
      <c r="B609" s="20" t="s">
        <v>67</v>
      </c>
      <c r="C609" s="20" t="s">
        <v>65</v>
      </c>
      <c r="D609" s="20">
        <v>146</v>
      </c>
      <c r="E609" s="21">
        <v>11</v>
      </c>
      <c r="F609" s="21">
        <v>1606</v>
      </c>
      <c r="G609" s="22" t="s">
        <v>68</v>
      </c>
      <c r="H609">
        <f t="shared" si="19"/>
        <v>7</v>
      </c>
      <c r="I609">
        <f t="shared" si="20"/>
        <v>4</v>
      </c>
    </row>
    <row r="610" spans="1:10" ht="15.75" hidden="1" customHeight="1" x14ac:dyDescent="0.25">
      <c r="A610" s="19">
        <v>43988</v>
      </c>
      <c r="B610" s="20" t="s">
        <v>67</v>
      </c>
      <c r="C610" s="20" t="s">
        <v>63</v>
      </c>
      <c r="D610" s="20">
        <v>143</v>
      </c>
      <c r="E610" s="21">
        <v>11</v>
      </c>
      <c r="F610" s="21">
        <v>1573</v>
      </c>
      <c r="G610" s="22" t="s">
        <v>66</v>
      </c>
      <c r="H610">
        <f t="shared" si="19"/>
        <v>6</v>
      </c>
      <c r="I610">
        <f t="shared" si="20"/>
        <v>6</v>
      </c>
    </row>
    <row r="611" spans="1:10" ht="15.75" hidden="1" customHeight="1" x14ac:dyDescent="0.25">
      <c r="A611" s="19">
        <v>44186</v>
      </c>
      <c r="B611" s="20" t="s">
        <v>62</v>
      </c>
      <c r="C611" s="20" t="s">
        <v>63</v>
      </c>
      <c r="D611" s="20">
        <v>306</v>
      </c>
      <c r="E611" s="21">
        <v>5</v>
      </c>
      <c r="F611" s="21">
        <v>1530</v>
      </c>
      <c r="G611" s="22" t="s">
        <v>64</v>
      </c>
      <c r="H611">
        <f t="shared" si="19"/>
        <v>12</v>
      </c>
      <c r="I611">
        <f t="shared" si="20"/>
        <v>21</v>
      </c>
    </row>
    <row r="612" spans="1:10" ht="15.75" hidden="1" customHeight="1" x14ac:dyDescent="0.25">
      <c r="A612" s="19">
        <v>43902</v>
      </c>
      <c r="B612" s="20" t="s">
        <v>62</v>
      </c>
      <c r="C612" s="20" t="s">
        <v>65</v>
      </c>
      <c r="D612" s="6">
        <v>237</v>
      </c>
      <c r="E612" s="23">
        <v>5</v>
      </c>
      <c r="F612" s="21">
        <v>1185</v>
      </c>
      <c r="G612" s="22" t="s">
        <v>64</v>
      </c>
      <c r="H612">
        <f t="shared" si="19"/>
        <v>3</v>
      </c>
      <c r="I612">
        <f t="shared" si="20"/>
        <v>12</v>
      </c>
    </row>
    <row r="613" spans="1:10" ht="15.75" hidden="1" customHeight="1" x14ac:dyDescent="0.25">
      <c r="A613" s="19">
        <v>43946</v>
      </c>
      <c r="B613" s="20" t="s">
        <v>62</v>
      </c>
      <c r="C613" s="20" t="s">
        <v>65</v>
      </c>
      <c r="D613" s="6">
        <v>197</v>
      </c>
      <c r="E613" s="23">
        <v>5</v>
      </c>
      <c r="F613" s="21">
        <v>985</v>
      </c>
      <c r="G613" s="22" t="s">
        <v>64</v>
      </c>
      <c r="H613">
        <f t="shared" si="19"/>
        <v>4</v>
      </c>
      <c r="I613">
        <f t="shared" si="20"/>
        <v>25</v>
      </c>
    </row>
    <row r="614" spans="1:10" ht="15.75" customHeight="1" x14ac:dyDescent="0.25">
      <c r="A614" s="19">
        <v>43880</v>
      </c>
      <c r="B614" s="20" t="s">
        <v>72</v>
      </c>
      <c r="C614" s="20" t="s">
        <v>63</v>
      </c>
      <c r="D614" s="20">
        <v>119</v>
      </c>
      <c r="E614" s="21">
        <v>16</v>
      </c>
      <c r="F614" s="21">
        <v>1904</v>
      </c>
      <c r="G614" s="22" t="s">
        <v>71</v>
      </c>
      <c r="H614" s="45">
        <f>MONTH(A614)</f>
        <v>2</v>
      </c>
      <c r="I614" s="45">
        <f t="shared" si="20"/>
        <v>19</v>
      </c>
      <c r="J614" s="52">
        <f>IF(Hari&lt;=7,1,IF(AND(Hari&gt;=8,Hari&lt;=14),2,IF(AND(Hari&gt;=15,Hari&lt;=21),3,IF(AND(Hari&gt;=22,Hari&lt;=31),4))))</f>
        <v>3</v>
      </c>
    </row>
    <row r="615" spans="1:10" ht="15.75" hidden="1" customHeight="1" x14ac:dyDescent="0.25">
      <c r="A615" s="19">
        <v>44148</v>
      </c>
      <c r="B615" s="20" t="s">
        <v>69</v>
      </c>
      <c r="C615" s="20" t="s">
        <v>65</v>
      </c>
      <c r="D615" s="20">
        <v>339</v>
      </c>
      <c r="E615" s="21">
        <v>7</v>
      </c>
      <c r="F615" s="21">
        <v>2373</v>
      </c>
      <c r="G615" s="22" t="s">
        <v>64</v>
      </c>
      <c r="H615">
        <f t="shared" si="19"/>
        <v>11</v>
      </c>
      <c r="I615">
        <f t="shared" si="20"/>
        <v>13</v>
      </c>
    </row>
    <row r="616" spans="1:10" ht="15.75" hidden="1" customHeight="1" x14ac:dyDescent="0.25">
      <c r="A616" s="19">
        <v>44117</v>
      </c>
      <c r="B616" s="20" t="s">
        <v>67</v>
      </c>
      <c r="C616" s="20" t="s">
        <v>63</v>
      </c>
      <c r="D616" s="20">
        <v>226</v>
      </c>
      <c r="E616" s="21">
        <v>11</v>
      </c>
      <c r="F616" s="21">
        <v>2486</v>
      </c>
      <c r="G616" s="22" t="s">
        <v>75</v>
      </c>
      <c r="H616">
        <f t="shared" si="19"/>
        <v>10</v>
      </c>
      <c r="I616">
        <f t="shared" si="20"/>
        <v>13</v>
      </c>
    </row>
    <row r="617" spans="1:10" ht="15.75" hidden="1" customHeight="1" x14ac:dyDescent="0.25">
      <c r="A617" s="19">
        <v>44176</v>
      </c>
      <c r="B617" s="20" t="s">
        <v>62</v>
      </c>
      <c r="C617" s="20" t="s">
        <v>65</v>
      </c>
      <c r="D617" s="20">
        <v>566</v>
      </c>
      <c r="E617" s="23">
        <v>5</v>
      </c>
      <c r="F617" s="21">
        <v>2830</v>
      </c>
      <c r="G617" s="22" t="s">
        <v>76</v>
      </c>
      <c r="H617">
        <f t="shared" si="19"/>
        <v>12</v>
      </c>
      <c r="I617">
        <f t="shared" si="20"/>
        <v>11</v>
      </c>
    </row>
    <row r="618" spans="1:10" ht="15.75" hidden="1" customHeight="1" x14ac:dyDescent="0.25">
      <c r="A618" s="19">
        <v>44119</v>
      </c>
      <c r="B618" s="20" t="s">
        <v>62</v>
      </c>
      <c r="C618" s="20" t="s">
        <v>63</v>
      </c>
      <c r="D618" s="20">
        <v>276</v>
      </c>
      <c r="E618" s="21">
        <v>5</v>
      </c>
      <c r="F618" s="21">
        <v>1380</v>
      </c>
      <c r="G618" s="22" t="s">
        <v>64</v>
      </c>
      <c r="H618">
        <f t="shared" si="19"/>
        <v>10</v>
      </c>
      <c r="I618">
        <f t="shared" si="20"/>
        <v>15</v>
      </c>
    </row>
    <row r="619" spans="1:10" ht="15.75" hidden="1" customHeight="1" x14ac:dyDescent="0.25">
      <c r="A619" s="19">
        <v>44006</v>
      </c>
      <c r="B619" s="20" t="s">
        <v>67</v>
      </c>
      <c r="C619" s="20" t="s">
        <v>65</v>
      </c>
      <c r="D619" s="20">
        <v>167</v>
      </c>
      <c r="E619" s="21">
        <v>11</v>
      </c>
      <c r="F619" s="21">
        <v>1837</v>
      </c>
      <c r="G619" s="22" t="s">
        <v>75</v>
      </c>
      <c r="H619">
        <f t="shared" si="19"/>
        <v>6</v>
      </c>
      <c r="I619">
        <f t="shared" si="20"/>
        <v>24</v>
      </c>
    </row>
    <row r="620" spans="1:10" ht="15.75" hidden="1" customHeight="1" x14ac:dyDescent="0.25">
      <c r="A620" s="19">
        <v>43951</v>
      </c>
      <c r="B620" s="20" t="s">
        <v>67</v>
      </c>
      <c r="C620" s="20" t="s">
        <v>65</v>
      </c>
      <c r="D620" s="20">
        <v>89</v>
      </c>
      <c r="E620" s="21">
        <v>11</v>
      </c>
      <c r="F620" s="21">
        <v>979</v>
      </c>
      <c r="G620" s="22" t="s">
        <v>64</v>
      </c>
      <c r="H620">
        <f t="shared" si="19"/>
        <v>4</v>
      </c>
      <c r="I620">
        <f t="shared" si="20"/>
        <v>30</v>
      </c>
    </row>
    <row r="621" spans="1:10" ht="15.75" hidden="1" customHeight="1" x14ac:dyDescent="0.25">
      <c r="A621" s="19">
        <v>43924</v>
      </c>
      <c r="B621" s="20" t="s">
        <v>72</v>
      </c>
      <c r="C621" s="20" t="s">
        <v>63</v>
      </c>
      <c r="D621" s="20">
        <v>146</v>
      </c>
      <c r="E621" s="21">
        <v>16</v>
      </c>
      <c r="F621" s="21">
        <v>2336</v>
      </c>
      <c r="G621" s="22" t="s">
        <v>68</v>
      </c>
      <c r="H621">
        <f t="shared" si="19"/>
        <v>4</v>
      </c>
      <c r="I621">
        <f t="shared" si="20"/>
        <v>3</v>
      </c>
    </row>
    <row r="622" spans="1:10" ht="15.75" hidden="1" customHeight="1" x14ac:dyDescent="0.25">
      <c r="A622" s="19">
        <v>44151</v>
      </c>
      <c r="B622" s="20" t="s">
        <v>67</v>
      </c>
      <c r="C622" s="20" t="s">
        <v>63</v>
      </c>
      <c r="D622" s="20">
        <v>275</v>
      </c>
      <c r="E622" s="21">
        <v>11</v>
      </c>
      <c r="F622" s="21">
        <v>3025</v>
      </c>
      <c r="G622" s="22" t="s">
        <v>76</v>
      </c>
      <c r="H622">
        <f t="shared" si="19"/>
        <v>11</v>
      </c>
      <c r="I622">
        <f t="shared" si="20"/>
        <v>16</v>
      </c>
    </row>
    <row r="623" spans="1:10" ht="15.75" hidden="1" customHeight="1" x14ac:dyDescent="0.25">
      <c r="A623" s="19">
        <v>43959</v>
      </c>
      <c r="B623" s="20" t="s">
        <v>62</v>
      </c>
      <c r="C623" s="20" t="s">
        <v>65</v>
      </c>
      <c r="D623" s="6">
        <v>300</v>
      </c>
      <c r="E623" s="23">
        <v>5</v>
      </c>
      <c r="F623" s="21">
        <v>1500</v>
      </c>
      <c r="G623" s="22" t="s">
        <v>68</v>
      </c>
      <c r="H623">
        <f t="shared" si="19"/>
        <v>5</v>
      </c>
      <c r="I623">
        <f t="shared" si="20"/>
        <v>8</v>
      </c>
    </row>
    <row r="624" spans="1:10" ht="15.75" hidden="1" customHeight="1" x14ac:dyDescent="0.25">
      <c r="A624" s="19">
        <v>44044</v>
      </c>
      <c r="B624" s="20" t="s">
        <v>69</v>
      </c>
      <c r="C624" s="20" t="s">
        <v>65</v>
      </c>
      <c r="D624" s="20">
        <v>284</v>
      </c>
      <c r="E624" s="21">
        <v>7</v>
      </c>
      <c r="F624" s="21">
        <v>1988</v>
      </c>
      <c r="G624" s="22" t="s">
        <v>68</v>
      </c>
      <c r="H624">
        <f t="shared" si="19"/>
        <v>8</v>
      </c>
      <c r="I624">
        <f t="shared" si="20"/>
        <v>1</v>
      </c>
    </row>
    <row r="625" spans="1:10" ht="15.75" customHeight="1" x14ac:dyDescent="0.25">
      <c r="A625" s="19">
        <v>43879</v>
      </c>
      <c r="B625" s="20" t="s">
        <v>69</v>
      </c>
      <c r="C625" s="20" t="s">
        <v>65</v>
      </c>
      <c r="D625" s="20">
        <v>107</v>
      </c>
      <c r="E625" s="21">
        <v>7</v>
      </c>
      <c r="F625" s="21">
        <v>749</v>
      </c>
      <c r="G625" s="22" t="s">
        <v>71</v>
      </c>
      <c r="H625" s="45">
        <f>MONTH(A625)</f>
        <v>2</v>
      </c>
      <c r="I625" s="45">
        <f t="shared" si="20"/>
        <v>18</v>
      </c>
      <c r="J625" s="52">
        <f>IF(Hari&lt;=7,1,IF(AND(Hari&gt;=8,Hari&lt;=14),2,IF(AND(Hari&gt;=15,Hari&lt;=21),3,IF(AND(Hari&gt;=22,Hari&lt;=31),4))))</f>
        <v>3</v>
      </c>
    </row>
    <row r="626" spans="1:10" ht="15.75" hidden="1" customHeight="1" x14ac:dyDescent="0.25">
      <c r="A626" s="19">
        <v>44174</v>
      </c>
      <c r="B626" s="20" t="s">
        <v>62</v>
      </c>
      <c r="C626" s="20" t="s">
        <v>65</v>
      </c>
      <c r="D626" s="20">
        <v>545</v>
      </c>
      <c r="E626" s="23">
        <v>5</v>
      </c>
      <c r="F626" s="21">
        <v>2725</v>
      </c>
      <c r="G626" s="22" t="s">
        <v>68</v>
      </c>
      <c r="H626">
        <f t="shared" si="19"/>
        <v>12</v>
      </c>
      <c r="I626">
        <f t="shared" si="20"/>
        <v>9</v>
      </c>
    </row>
    <row r="627" spans="1:10" ht="15.75" hidden="1" customHeight="1" x14ac:dyDescent="0.25">
      <c r="A627" s="19">
        <v>44011</v>
      </c>
      <c r="B627" s="20" t="s">
        <v>72</v>
      </c>
      <c r="C627" s="20" t="s">
        <v>63</v>
      </c>
      <c r="D627" s="20">
        <v>212</v>
      </c>
      <c r="E627" s="21">
        <v>16</v>
      </c>
      <c r="F627" s="21">
        <v>3392</v>
      </c>
      <c r="G627" s="22" t="s">
        <v>64</v>
      </c>
      <c r="H627">
        <f t="shared" si="19"/>
        <v>6</v>
      </c>
      <c r="I627">
        <f t="shared" si="20"/>
        <v>29</v>
      </c>
    </row>
    <row r="628" spans="1:10" ht="15.75" hidden="1" customHeight="1" x14ac:dyDescent="0.25">
      <c r="A628" s="19">
        <v>44144</v>
      </c>
      <c r="B628" s="20" t="s">
        <v>62</v>
      </c>
      <c r="C628" s="20" t="s">
        <v>63</v>
      </c>
      <c r="D628" s="20">
        <v>316</v>
      </c>
      <c r="E628" s="21">
        <v>5</v>
      </c>
      <c r="F628" s="21">
        <v>1580</v>
      </c>
      <c r="G628" s="22" t="s">
        <v>68</v>
      </c>
      <c r="H628">
        <f t="shared" si="19"/>
        <v>11</v>
      </c>
      <c r="I628">
        <f t="shared" si="20"/>
        <v>9</v>
      </c>
    </row>
    <row r="629" spans="1:10" ht="15.75" hidden="1" customHeight="1" x14ac:dyDescent="0.25">
      <c r="A629" s="19">
        <v>44079</v>
      </c>
      <c r="B629" s="20" t="s">
        <v>67</v>
      </c>
      <c r="C629" s="20" t="s">
        <v>63</v>
      </c>
      <c r="D629" s="20">
        <v>241</v>
      </c>
      <c r="E629" s="21">
        <v>11</v>
      </c>
      <c r="F629" s="21">
        <v>2651</v>
      </c>
      <c r="G629" s="22" t="s">
        <v>68</v>
      </c>
      <c r="H629">
        <f t="shared" si="19"/>
        <v>9</v>
      </c>
      <c r="I629">
        <f t="shared" si="20"/>
        <v>5</v>
      </c>
    </row>
    <row r="630" spans="1:10" ht="15.75" hidden="1" customHeight="1" x14ac:dyDescent="0.25">
      <c r="A630" s="19">
        <v>43946</v>
      </c>
      <c r="B630" s="20" t="s">
        <v>67</v>
      </c>
      <c r="C630" s="20" t="s">
        <v>63</v>
      </c>
      <c r="D630" s="20">
        <v>99</v>
      </c>
      <c r="E630" s="21">
        <v>11</v>
      </c>
      <c r="F630" s="21">
        <v>1089</v>
      </c>
      <c r="G630" s="22" t="s">
        <v>64</v>
      </c>
      <c r="H630">
        <f t="shared" si="19"/>
        <v>4</v>
      </c>
      <c r="I630">
        <f t="shared" si="20"/>
        <v>25</v>
      </c>
    </row>
    <row r="631" spans="1:10" ht="15.75" hidden="1" customHeight="1" x14ac:dyDescent="0.25">
      <c r="A631" s="19">
        <v>44039</v>
      </c>
      <c r="B631" s="20" t="s">
        <v>72</v>
      </c>
      <c r="C631" s="20" t="s">
        <v>63</v>
      </c>
      <c r="D631" s="20">
        <v>191</v>
      </c>
      <c r="E631" s="21">
        <v>16</v>
      </c>
      <c r="F631" s="21">
        <v>3056</v>
      </c>
      <c r="G631" s="22" t="s">
        <v>73</v>
      </c>
      <c r="H631">
        <f t="shared" si="19"/>
        <v>7</v>
      </c>
      <c r="I631">
        <f t="shared" si="20"/>
        <v>27</v>
      </c>
    </row>
    <row r="632" spans="1:10" ht="15.75" customHeight="1" x14ac:dyDescent="0.25">
      <c r="A632" s="19">
        <v>43877</v>
      </c>
      <c r="B632" s="20" t="s">
        <v>72</v>
      </c>
      <c r="C632" s="20" t="s">
        <v>63</v>
      </c>
      <c r="D632" s="20">
        <v>87</v>
      </c>
      <c r="E632" s="21">
        <v>16</v>
      </c>
      <c r="F632" s="21">
        <v>1392</v>
      </c>
      <c r="G632" s="22" t="s">
        <v>64</v>
      </c>
      <c r="H632" s="45">
        <f>MONTH(A632)</f>
        <v>2</v>
      </c>
      <c r="I632" s="45">
        <f t="shared" si="20"/>
        <v>16</v>
      </c>
      <c r="J632" s="52">
        <f>IF(Hari&lt;=7,1,IF(AND(Hari&gt;=8,Hari&lt;=14),2,IF(AND(Hari&gt;=15,Hari&lt;=21),3,IF(AND(Hari&gt;=22,Hari&lt;=31),4))))</f>
        <v>3</v>
      </c>
    </row>
    <row r="633" spans="1:10" ht="15.75" hidden="1" customHeight="1" x14ac:dyDescent="0.25">
      <c r="A633" s="19">
        <v>43893</v>
      </c>
      <c r="B633" s="20" t="s">
        <v>67</v>
      </c>
      <c r="C633" s="20" t="s">
        <v>65</v>
      </c>
      <c r="D633" s="20">
        <v>249</v>
      </c>
      <c r="E633" s="21">
        <v>11</v>
      </c>
      <c r="F633" s="21">
        <v>2739</v>
      </c>
      <c r="G633" s="22" t="s">
        <v>66</v>
      </c>
      <c r="H633">
        <f t="shared" si="19"/>
        <v>3</v>
      </c>
      <c r="I633">
        <f t="shared" si="20"/>
        <v>3</v>
      </c>
    </row>
    <row r="634" spans="1:10" ht="15.75" hidden="1" customHeight="1" x14ac:dyDescent="0.25">
      <c r="A634" s="19">
        <v>43989</v>
      </c>
      <c r="B634" s="20" t="s">
        <v>67</v>
      </c>
      <c r="C634" s="20" t="s">
        <v>65</v>
      </c>
      <c r="D634" s="20">
        <v>129</v>
      </c>
      <c r="E634" s="21">
        <v>11</v>
      </c>
      <c r="F634" s="21">
        <v>1419</v>
      </c>
      <c r="G634" s="22" t="s">
        <v>68</v>
      </c>
      <c r="H634">
        <f t="shared" si="19"/>
        <v>6</v>
      </c>
      <c r="I634">
        <f t="shared" si="20"/>
        <v>7</v>
      </c>
    </row>
    <row r="635" spans="1:10" ht="15.75" hidden="1" customHeight="1" x14ac:dyDescent="0.25">
      <c r="A635" s="19">
        <v>44004</v>
      </c>
      <c r="B635" s="20" t="s">
        <v>72</v>
      </c>
      <c r="C635" s="20" t="s">
        <v>63</v>
      </c>
      <c r="D635" s="20">
        <v>148</v>
      </c>
      <c r="E635" s="21">
        <v>16</v>
      </c>
      <c r="F635" s="21">
        <v>2368</v>
      </c>
      <c r="G635" s="22" t="s">
        <v>64</v>
      </c>
      <c r="H635">
        <f t="shared" si="19"/>
        <v>6</v>
      </c>
      <c r="I635">
        <f t="shared" si="20"/>
        <v>22</v>
      </c>
    </row>
    <row r="636" spans="1:10" ht="15.75" hidden="1" customHeight="1" x14ac:dyDescent="0.25">
      <c r="A636" s="19">
        <v>44022</v>
      </c>
      <c r="B636" s="20" t="s">
        <v>62</v>
      </c>
      <c r="C636" s="20" t="s">
        <v>65</v>
      </c>
      <c r="D636" s="6">
        <v>290</v>
      </c>
      <c r="E636" s="23">
        <v>5</v>
      </c>
      <c r="F636" s="21">
        <v>1450</v>
      </c>
      <c r="G636" s="22" t="s">
        <v>68</v>
      </c>
      <c r="H636">
        <f t="shared" si="19"/>
        <v>7</v>
      </c>
      <c r="I636">
        <f t="shared" si="20"/>
        <v>10</v>
      </c>
    </row>
    <row r="637" spans="1:10" ht="15.75" hidden="1" customHeight="1" x14ac:dyDescent="0.25">
      <c r="A637" s="19">
        <v>43931</v>
      </c>
      <c r="B637" s="20" t="s">
        <v>62</v>
      </c>
      <c r="C637" s="20" t="s">
        <v>65</v>
      </c>
      <c r="D637" s="6">
        <v>181</v>
      </c>
      <c r="E637" s="23">
        <v>5</v>
      </c>
      <c r="F637" s="21">
        <v>905</v>
      </c>
      <c r="G637" s="22" t="s">
        <v>68</v>
      </c>
      <c r="H637">
        <f t="shared" si="19"/>
        <v>4</v>
      </c>
      <c r="I637">
        <f t="shared" si="20"/>
        <v>10</v>
      </c>
    </row>
    <row r="638" spans="1:10" ht="15.75" hidden="1" customHeight="1" x14ac:dyDescent="0.25">
      <c r="A638" s="19">
        <v>44090</v>
      </c>
      <c r="B638" s="20" t="s">
        <v>67</v>
      </c>
      <c r="C638" s="20" t="s">
        <v>63</v>
      </c>
      <c r="D638" s="20">
        <v>241</v>
      </c>
      <c r="E638" s="21">
        <v>11</v>
      </c>
      <c r="F638" s="21">
        <v>2651</v>
      </c>
      <c r="G638" s="22" t="s">
        <v>80</v>
      </c>
      <c r="H638">
        <f t="shared" si="19"/>
        <v>9</v>
      </c>
      <c r="I638">
        <f t="shared" si="20"/>
        <v>16</v>
      </c>
    </row>
    <row r="639" spans="1:10" ht="15.75" hidden="1" customHeight="1" x14ac:dyDescent="0.25">
      <c r="A639" s="19">
        <v>43917</v>
      </c>
      <c r="B639" s="20" t="s">
        <v>62</v>
      </c>
      <c r="C639" s="20" t="s">
        <v>63</v>
      </c>
      <c r="D639" s="20">
        <v>96</v>
      </c>
      <c r="E639" s="21">
        <v>5</v>
      </c>
      <c r="F639" s="21">
        <v>480</v>
      </c>
      <c r="G639" s="22" t="s">
        <v>73</v>
      </c>
      <c r="H639">
        <f t="shared" si="19"/>
        <v>3</v>
      </c>
      <c r="I639">
        <f t="shared" si="20"/>
        <v>27</v>
      </c>
    </row>
    <row r="640" spans="1:10" ht="15.75" hidden="1" customHeight="1" x14ac:dyDescent="0.25">
      <c r="A640" s="19">
        <v>43902</v>
      </c>
      <c r="B640" s="20" t="s">
        <v>67</v>
      </c>
      <c r="C640" s="20" t="s">
        <v>65</v>
      </c>
      <c r="D640" s="20">
        <v>90</v>
      </c>
      <c r="E640" s="21">
        <v>11</v>
      </c>
      <c r="F640" s="21">
        <v>990</v>
      </c>
      <c r="G640" s="22" t="s">
        <v>64</v>
      </c>
      <c r="H640">
        <f t="shared" si="19"/>
        <v>3</v>
      </c>
      <c r="I640">
        <f t="shared" si="20"/>
        <v>12</v>
      </c>
    </row>
    <row r="641" spans="1:10" ht="15.75" customHeight="1" x14ac:dyDescent="0.25">
      <c r="A641" s="19">
        <v>43857</v>
      </c>
      <c r="B641" s="20" t="s">
        <v>62</v>
      </c>
      <c r="C641" s="20" t="s">
        <v>63</v>
      </c>
      <c r="D641" s="20">
        <v>104</v>
      </c>
      <c r="E641" s="21">
        <v>5</v>
      </c>
      <c r="F641" s="21">
        <v>520</v>
      </c>
      <c r="G641" s="22" t="s">
        <v>73</v>
      </c>
      <c r="H641" s="45">
        <f t="shared" si="19"/>
        <v>1</v>
      </c>
      <c r="I641" s="45">
        <f t="shared" si="20"/>
        <v>27</v>
      </c>
      <c r="J641" s="52">
        <f>IF(Hari&lt;=7,1,IF(AND(Hari&gt;=8,Hari&lt;=14),2,IF(AND(Hari&gt;=15,Hari&lt;=21),3,IF(AND(Hari&gt;=22,Hari&lt;=31),4))))</f>
        <v>4</v>
      </c>
    </row>
    <row r="642" spans="1:10" ht="15.75" customHeight="1" x14ac:dyDescent="0.25">
      <c r="A642" s="19">
        <v>43850</v>
      </c>
      <c r="B642" s="20" t="s">
        <v>67</v>
      </c>
      <c r="C642" s="20" t="s">
        <v>65</v>
      </c>
      <c r="D642" s="20">
        <v>94</v>
      </c>
      <c r="E642" s="21">
        <v>11</v>
      </c>
      <c r="F642" s="21">
        <v>1034</v>
      </c>
      <c r="G642" s="22" t="s">
        <v>71</v>
      </c>
      <c r="H642" s="45">
        <f t="shared" si="19"/>
        <v>1</v>
      </c>
      <c r="I642" s="45">
        <f t="shared" si="20"/>
        <v>20</v>
      </c>
      <c r="J642" s="52">
        <f>IF(Hari&lt;=7,1,IF(AND(Hari&gt;=8,Hari&lt;=14),2,IF(AND(Hari&gt;=15,Hari&lt;=21),3,IF(AND(Hari&gt;=22,Hari&lt;=31),4))))</f>
        <v>3</v>
      </c>
    </row>
    <row r="643" spans="1:10" ht="15.75" hidden="1" customHeight="1" x14ac:dyDescent="0.25">
      <c r="A643" s="19">
        <v>44085</v>
      </c>
      <c r="B643" s="20" t="s">
        <v>62</v>
      </c>
      <c r="C643" s="20" t="s">
        <v>65</v>
      </c>
      <c r="D643" s="6">
        <v>457</v>
      </c>
      <c r="E643" s="23">
        <v>5</v>
      </c>
      <c r="F643" s="21">
        <v>2285</v>
      </c>
      <c r="G643" s="22" t="s">
        <v>64</v>
      </c>
      <c r="H643">
        <f t="shared" ref="H643:H706" si="21">MONTH(A643)</f>
        <v>9</v>
      </c>
      <c r="I643">
        <f t="shared" ref="I643:I706" si="22">DAY(A643)</f>
        <v>11</v>
      </c>
    </row>
    <row r="644" spans="1:10" ht="15.75" hidden="1" customHeight="1" x14ac:dyDescent="0.25">
      <c r="A644" s="19">
        <v>43917</v>
      </c>
      <c r="B644" s="20" t="s">
        <v>72</v>
      </c>
      <c r="C644" s="20" t="s">
        <v>63</v>
      </c>
      <c r="D644" s="20">
        <v>98</v>
      </c>
      <c r="E644" s="21">
        <v>16</v>
      </c>
      <c r="F644" s="21">
        <v>1568</v>
      </c>
      <c r="G644" s="22" t="s">
        <v>73</v>
      </c>
      <c r="H644">
        <f t="shared" si="21"/>
        <v>3</v>
      </c>
      <c r="I644">
        <f t="shared" si="22"/>
        <v>27</v>
      </c>
    </row>
    <row r="645" spans="1:10" ht="15.75" hidden="1" customHeight="1" x14ac:dyDescent="0.25">
      <c r="A645" s="19">
        <v>44032</v>
      </c>
      <c r="B645" s="20" t="s">
        <v>67</v>
      </c>
      <c r="C645" s="20" t="s">
        <v>63</v>
      </c>
      <c r="D645" s="20">
        <v>172</v>
      </c>
      <c r="E645" s="21">
        <v>11</v>
      </c>
      <c r="F645" s="21">
        <v>1892</v>
      </c>
      <c r="G645" s="22" t="s">
        <v>74</v>
      </c>
      <c r="H645">
        <f t="shared" si="21"/>
        <v>7</v>
      </c>
      <c r="I645">
        <f t="shared" si="22"/>
        <v>20</v>
      </c>
    </row>
    <row r="646" spans="1:10" ht="15.75" hidden="1" customHeight="1" x14ac:dyDescent="0.25">
      <c r="A646" s="19">
        <v>44182</v>
      </c>
      <c r="B646" s="20" t="s">
        <v>62</v>
      </c>
      <c r="C646" s="20" t="s">
        <v>65</v>
      </c>
      <c r="D646" s="20">
        <v>559</v>
      </c>
      <c r="E646" s="23">
        <v>5</v>
      </c>
      <c r="F646" s="21">
        <v>2795</v>
      </c>
      <c r="G646" s="22" t="s">
        <v>71</v>
      </c>
      <c r="H646">
        <f t="shared" si="21"/>
        <v>12</v>
      </c>
      <c r="I646">
        <f t="shared" si="22"/>
        <v>17</v>
      </c>
    </row>
    <row r="647" spans="1:10" ht="15.75" hidden="1" customHeight="1" x14ac:dyDescent="0.25">
      <c r="A647" s="19">
        <v>43916</v>
      </c>
      <c r="B647" s="20" t="s">
        <v>69</v>
      </c>
      <c r="C647" s="20" t="s">
        <v>65</v>
      </c>
      <c r="D647" s="20">
        <v>168</v>
      </c>
      <c r="E647" s="21">
        <v>7</v>
      </c>
      <c r="F647" s="21">
        <v>1176</v>
      </c>
      <c r="G647" s="22" t="s">
        <v>73</v>
      </c>
      <c r="H647">
        <f t="shared" si="21"/>
        <v>3</v>
      </c>
      <c r="I647">
        <f t="shared" si="22"/>
        <v>26</v>
      </c>
    </row>
    <row r="648" spans="1:10" ht="15.75" hidden="1" customHeight="1" x14ac:dyDescent="0.25">
      <c r="A648" s="19">
        <v>43901</v>
      </c>
      <c r="B648" s="20" t="s">
        <v>62</v>
      </c>
      <c r="C648" s="20" t="s">
        <v>65</v>
      </c>
      <c r="D648" s="6">
        <v>187</v>
      </c>
      <c r="E648" s="23">
        <v>5</v>
      </c>
      <c r="F648" s="21">
        <v>935</v>
      </c>
      <c r="G648" s="22" t="s">
        <v>64</v>
      </c>
      <c r="H648">
        <f t="shared" si="21"/>
        <v>3</v>
      </c>
      <c r="I648">
        <f t="shared" si="22"/>
        <v>11</v>
      </c>
    </row>
    <row r="649" spans="1:10" ht="15.75" hidden="1" customHeight="1" x14ac:dyDescent="0.25">
      <c r="A649" s="19">
        <v>44113</v>
      </c>
      <c r="B649" s="20" t="s">
        <v>67</v>
      </c>
      <c r="C649" s="20" t="s">
        <v>63</v>
      </c>
      <c r="D649" s="20">
        <v>204</v>
      </c>
      <c r="E649" s="21">
        <v>11</v>
      </c>
      <c r="F649" s="21">
        <v>2244</v>
      </c>
      <c r="G649" s="22" t="s">
        <v>68</v>
      </c>
      <c r="H649">
        <f t="shared" si="21"/>
        <v>10</v>
      </c>
      <c r="I649">
        <f t="shared" si="22"/>
        <v>9</v>
      </c>
    </row>
    <row r="650" spans="1:10" ht="15.75" customHeight="1" x14ac:dyDescent="0.25">
      <c r="A650" s="19">
        <v>43885</v>
      </c>
      <c r="B650" s="20" t="s">
        <v>69</v>
      </c>
      <c r="C650" s="20" t="s">
        <v>65</v>
      </c>
      <c r="D650" s="20">
        <v>138</v>
      </c>
      <c r="E650" s="21">
        <v>7</v>
      </c>
      <c r="F650" s="21">
        <v>966</v>
      </c>
      <c r="G650" s="22" t="s">
        <v>64</v>
      </c>
      <c r="H650" s="45">
        <f>MONTH(A650)</f>
        <v>2</v>
      </c>
      <c r="I650" s="45">
        <f t="shared" si="22"/>
        <v>24</v>
      </c>
      <c r="J650" s="52">
        <f>IF(Hari&lt;=7,1,IF(AND(Hari&gt;=8,Hari&lt;=14),2,IF(AND(Hari&gt;=15,Hari&lt;=21),3,IF(AND(Hari&gt;=22,Hari&lt;=31),4))))</f>
        <v>4</v>
      </c>
    </row>
    <row r="651" spans="1:10" ht="15.75" hidden="1" customHeight="1" x14ac:dyDescent="0.25">
      <c r="A651" s="19">
        <v>44005</v>
      </c>
      <c r="B651" s="20" t="s">
        <v>72</v>
      </c>
      <c r="C651" s="20" t="s">
        <v>63</v>
      </c>
      <c r="D651" s="20">
        <v>191</v>
      </c>
      <c r="E651" s="21">
        <v>16</v>
      </c>
      <c r="F651" s="21">
        <v>3056</v>
      </c>
      <c r="G651" s="22" t="s">
        <v>75</v>
      </c>
      <c r="H651">
        <f t="shared" si="21"/>
        <v>6</v>
      </c>
      <c r="I651">
        <f t="shared" si="22"/>
        <v>23</v>
      </c>
    </row>
    <row r="652" spans="1:10" ht="15.75" hidden="1" customHeight="1" x14ac:dyDescent="0.25">
      <c r="A652" s="19">
        <v>44082</v>
      </c>
      <c r="B652" s="20" t="s">
        <v>69</v>
      </c>
      <c r="C652" s="20" t="s">
        <v>65</v>
      </c>
      <c r="D652" s="20">
        <v>321</v>
      </c>
      <c r="E652" s="21">
        <v>7</v>
      </c>
      <c r="F652" s="21">
        <v>2247</v>
      </c>
      <c r="G652" s="22" t="s">
        <v>68</v>
      </c>
      <c r="H652">
        <f t="shared" si="21"/>
        <v>9</v>
      </c>
      <c r="I652">
        <f t="shared" si="22"/>
        <v>8</v>
      </c>
    </row>
    <row r="653" spans="1:10" ht="15.75" hidden="1" customHeight="1" x14ac:dyDescent="0.25">
      <c r="A653" s="19">
        <v>43895</v>
      </c>
      <c r="B653" s="20" t="s">
        <v>69</v>
      </c>
      <c r="C653" s="20" t="s">
        <v>65</v>
      </c>
      <c r="D653" s="20">
        <v>167</v>
      </c>
      <c r="E653" s="21">
        <v>7</v>
      </c>
      <c r="F653" s="21">
        <v>1169</v>
      </c>
      <c r="G653" s="22" t="s">
        <v>68</v>
      </c>
      <c r="H653">
        <f t="shared" si="21"/>
        <v>3</v>
      </c>
      <c r="I653">
        <f t="shared" si="22"/>
        <v>5</v>
      </c>
    </row>
    <row r="654" spans="1:10" ht="15.75" hidden="1" customHeight="1" x14ac:dyDescent="0.25">
      <c r="A654" s="19">
        <v>44018</v>
      </c>
      <c r="B654" s="20" t="s">
        <v>62</v>
      </c>
      <c r="C654" s="20" t="s">
        <v>63</v>
      </c>
      <c r="D654" s="20">
        <v>149</v>
      </c>
      <c r="E654" s="21">
        <v>5</v>
      </c>
      <c r="F654" s="21">
        <v>745</v>
      </c>
      <c r="G654" s="22" t="s">
        <v>68</v>
      </c>
      <c r="H654">
        <f t="shared" si="21"/>
        <v>7</v>
      </c>
      <c r="I654">
        <f t="shared" si="22"/>
        <v>6</v>
      </c>
    </row>
    <row r="655" spans="1:10" ht="15.75" hidden="1" customHeight="1" x14ac:dyDescent="0.25">
      <c r="A655" s="19">
        <v>44041</v>
      </c>
      <c r="B655" s="20" t="s">
        <v>62</v>
      </c>
      <c r="C655" s="20" t="s">
        <v>65</v>
      </c>
      <c r="D655" s="6">
        <v>298</v>
      </c>
      <c r="E655" s="23">
        <v>5</v>
      </c>
      <c r="F655" s="21">
        <v>1490</v>
      </c>
      <c r="G655" s="22" t="s">
        <v>73</v>
      </c>
      <c r="H655">
        <f t="shared" si="21"/>
        <v>7</v>
      </c>
      <c r="I655">
        <f t="shared" si="22"/>
        <v>29</v>
      </c>
    </row>
    <row r="656" spans="1:10" ht="15.75" hidden="1" customHeight="1" x14ac:dyDescent="0.25">
      <c r="A656" s="19">
        <v>43995</v>
      </c>
      <c r="B656" s="20" t="s">
        <v>67</v>
      </c>
      <c r="C656" s="20" t="s">
        <v>65</v>
      </c>
      <c r="D656" s="20">
        <v>171</v>
      </c>
      <c r="E656" s="21">
        <v>11</v>
      </c>
      <c r="F656" s="21">
        <v>1881</v>
      </c>
      <c r="G656" s="22" t="s">
        <v>75</v>
      </c>
      <c r="H656">
        <f t="shared" si="21"/>
        <v>6</v>
      </c>
      <c r="I656">
        <f t="shared" si="22"/>
        <v>13</v>
      </c>
    </row>
    <row r="657" spans="1:10" ht="15.75" hidden="1" customHeight="1" x14ac:dyDescent="0.25">
      <c r="A657" s="19">
        <v>44148</v>
      </c>
      <c r="B657" s="20" t="s">
        <v>62</v>
      </c>
      <c r="C657" s="20" t="s">
        <v>65</v>
      </c>
      <c r="D657" s="20">
        <v>457</v>
      </c>
      <c r="E657" s="23">
        <v>5</v>
      </c>
      <c r="F657" s="21">
        <v>2285</v>
      </c>
      <c r="G657" s="22" t="s">
        <v>64</v>
      </c>
      <c r="H657">
        <f t="shared" si="21"/>
        <v>11</v>
      </c>
      <c r="I657">
        <f t="shared" si="22"/>
        <v>13</v>
      </c>
    </row>
    <row r="658" spans="1:10" ht="15.75" hidden="1" customHeight="1" x14ac:dyDescent="0.25">
      <c r="A658" s="19">
        <v>44071</v>
      </c>
      <c r="B658" s="20" t="s">
        <v>69</v>
      </c>
      <c r="C658" s="20" t="s">
        <v>65</v>
      </c>
      <c r="D658" s="20">
        <v>258</v>
      </c>
      <c r="E658" s="21">
        <v>7</v>
      </c>
      <c r="F658" s="21">
        <v>1806</v>
      </c>
      <c r="G658" s="22" t="s">
        <v>78</v>
      </c>
      <c r="H658">
        <f t="shared" si="21"/>
        <v>8</v>
      </c>
      <c r="I658">
        <f t="shared" si="22"/>
        <v>28</v>
      </c>
    </row>
    <row r="659" spans="1:10" ht="15.75" hidden="1" customHeight="1" x14ac:dyDescent="0.25">
      <c r="A659" s="19">
        <v>43968</v>
      </c>
      <c r="B659" s="20" t="s">
        <v>69</v>
      </c>
      <c r="C659" s="20" t="s">
        <v>65</v>
      </c>
      <c r="D659" s="20">
        <v>242</v>
      </c>
      <c r="E659" s="21">
        <v>7</v>
      </c>
      <c r="F659" s="21">
        <v>1694</v>
      </c>
      <c r="G659" s="22" t="s">
        <v>70</v>
      </c>
      <c r="H659">
        <f t="shared" si="21"/>
        <v>5</v>
      </c>
      <c r="I659">
        <f t="shared" si="22"/>
        <v>17</v>
      </c>
    </row>
    <row r="660" spans="1:10" ht="15.75" hidden="1" customHeight="1" x14ac:dyDescent="0.25">
      <c r="A660" s="19">
        <v>44150</v>
      </c>
      <c r="B660" s="20" t="s">
        <v>72</v>
      </c>
      <c r="C660" s="20" t="s">
        <v>63</v>
      </c>
      <c r="D660" s="20">
        <v>375</v>
      </c>
      <c r="E660" s="21">
        <v>16</v>
      </c>
      <c r="F660" s="21">
        <v>6000</v>
      </c>
      <c r="G660" s="22" t="s">
        <v>75</v>
      </c>
      <c r="H660">
        <f t="shared" si="21"/>
        <v>11</v>
      </c>
      <c r="I660">
        <f t="shared" si="22"/>
        <v>15</v>
      </c>
    </row>
    <row r="661" spans="1:10" ht="15.75" hidden="1" customHeight="1" x14ac:dyDescent="0.25">
      <c r="A661" s="19">
        <v>44101</v>
      </c>
      <c r="B661" s="20" t="s">
        <v>72</v>
      </c>
      <c r="C661" s="20" t="s">
        <v>63</v>
      </c>
      <c r="D661" s="20">
        <v>339</v>
      </c>
      <c r="E661" s="21">
        <v>16</v>
      </c>
      <c r="F661" s="21">
        <v>5424</v>
      </c>
      <c r="G661" s="22" t="s">
        <v>73</v>
      </c>
      <c r="H661">
        <f t="shared" si="21"/>
        <v>9</v>
      </c>
      <c r="I661">
        <f t="shared" si="22"/>
        <v>27</v>
      </c>
    </row>
    <row r="662" spans="1:10" ht="15.75" hidden="1" customHeight="1" x14ac:dyDescent="0.25">
      <c r="A662" s="19">
        <v>44138</v>
      </c>
      <c r="B662" s="20" t="s">
        <v>69</v>
      </c>
      <c r="C662" s="20" t="s">
        <v>65</v>
      </c>
      <c r="D662" s="20">
        <v>443</v>
      </c>
      <c r="E662" s="21">
        <v>7</v>
      </c>
      <c r="F662" s="21">
        <v>3101</v>
      </c>
      <c r="G662" s="22" t="s">
        <v>68</v>
      </c>
      <c r="H662">
        <f t="shared" si="21"/>
        <v>11</v>
      </c>
      <c r="I662">
        <f t="shared" si="22"/>
        <v>3</v>
      </c>
    </row>
    <row r="663" spans="1:10" ht="15.75" customHeight="1" x14ac:dyDescent="0.25">
      <c r="A663" s="19">
        <v>43845</v>
      </c>
      <c r="B663" s="20" t="s">
        <v>67</v>
      </c>
      <c r="C663" s="20" t="s">
        <v>63</v>
      </c>
      <c r="D663" s="20">
        <v>77</v>
      </c>
      <c r="E663" s="21">
        <v>11</v>
      </c>
      <c r="F663" s="21">
        <v>847</v>
      </c>
      <c r="G663" s="22" t="s">
        <v>75</v>
      </c>
      <c r="H663" s="45">
        <f t="shared" si="21"/>
        <v>1</v>
      </c>
      <c r="I663" s="45">
        <f t="shared" si="22"/>
        <v>15</v>
      </c>
      <c r="J663" s="52">
        <f>IF(Hari&lt;=7,1,IF(AND(Hari&gt;=8,Hari&lt;=14),2,IF(AND(Hari&gt;=15,Hari&lt;=21),3,IF(AND(Hari&gt;=22,Hari&lt;=31),4))))</f>
        <v>3</v>
      </c>
    </row>
    <row r="664" spans="1:10" ht="15.75" customHeight="1" x14ac:dyDescent="0.25">
      <c r="A664" s="19">
        <v>43832</v>
      </c>
      <c r="B664" s="20" t="s">
        <v>67</v>
      </c>
      <c r="C664" s="20" t="s">
        <v>63</v>
      </c>
      <c r="D664" s="20">
        <v>91</v>
      </c>
      <c r="E664" s="21">
        <v>11</v>
      </c>
      <c r="F664" s="21">
        <v>1001</v>
      </c>
      <c r="G664" s="22" t="s">
        <v>79</v>
      </c>
      <c r="H664" s="45">
        <f t="shared" si="21"/>
        <v>1</v>
      </c>
      <c r="I664" s="45">
        <f t="shared" si="22"/>
        <v>2</v>
      </c>
      <c r="J664" s="52">
        <f>IF(Hari&lt;=7,1,IF(AND(Hari&gt;=8,Hari&lt;=14),2,IF(AND(Hari&gt;=15,Hari&lt;=21),3,IF(AND(Hari&gt;=22,Hari&lt;=31),4))))</f>
        <v>1</v>
      </c>
    </row>
    <row r="665" spans="1:10" ht="15.75" hidden="1" customHeight="1" x14ac:dyDescent="0.25">
      <c r="A665" s="19">
        <v>44122</v>
      </c>
      <c r="B665" s="20" t="s">
        <v>62</v>
      </c>
      <c r="C665" s="20" t="s">
        <v>63</v>
      </c>
      <c r="D665" s="20">
        <v>262</v>
      </c>
      <c r="E665" s="21">
        <v>5</v>
      </c>
      <c r="F665" s="21">
        <v>1310</v>
      </c>
      <c r="G665" s="22" t="s">
        <v>71</v>
      </c>
      <c r="H665">
        <f t="shared" si="21"/>
        <v>10</v>
      </c>
      <c r="I665">
        <f t="shared" si="22"/>
        <v>18</v>
      </c>
    </row>
    <row r="666" spans="1:10" ht="15.75" hidden="1" customHeight="1" x14ac:dyDescent="0.25">
      <c r="A666" s="19">
        <v>44159</v>
      </c>
      <c r="B666" s="20" t="s">
        <v>62</v>
      </c>
      <c r="C666" s="20" t="s">
        <v>65</v>
      </c>
      <c r="D666" s="20">
        <v>593</v>
      </c>
      <c r="E666" s="23">
        <v>5</v>
      </c>
      <c r="F666" s="21">
        <v>2965</v>
      </c>
      <c r="G666" s="22" t="s">
        <v>76</v>
      </c>
      <c r="H666">
        <f t="shared" si="21"/>
        <v>11</v>
      </c>
      <c r="I666">
        <f t="shared" si="22"/>
        <v>24</v>
      </c>
    </row>
    <row r="667" spans="1:10" ht="15.75" customHeight="1" x14ac:dyDescent="0.25">
      <c r="A667" s="19">
        <v>43880</v>
      </c>
      <c r="B667" s="20" t="s">
        <v>67</v>
      </c>
      <c r="C667" s="20" t="s">
        <v>65</v>
      </c>
      <c r="D667" s="20">
        <v>65</v>
      </c>
      <c r="E667" s="21">
        <v>11</v>
      </c>
      <c r="F667" s="21">
        <v>715</v>
      </c>
      <c r="G667" s="22" t="s">
        <v>71</v>
      </c>
      <c r="H667" s="45">
        <f>MONTH(A667)</f>
        <v>2</v>
      </c>
      <c r="I667" s="45">
        <f t="shared" si="22"/>
        <v>19</v>
      </c>
      <c r="J667" s="52">
        <f>IF(Hari&lt;=7,1,IF(AND(Hari&gt;=8,Hari&lt;=14),2,IF(AND(Hari&gt;=15,Hari&lt;=21),3,IF(AND(Hari&gt;=22,Hari&lt;=31),4))))</f>
        <v>3</v>
      </c>
    </row>
    <row r="668" spans="1:10" ht="15.75" hidden="1" customHeight="1" x14ac:dyDescent="0.25">
      <c r="A668" s="19">
        <v>43965</v>
      </c>
      <c r="B668" s="20" t="s">
        <v>72</v>
      </c>
      <c r="C668" s="20" t="s">
        <v>63</v>
      </c>
      <c r="D668" s="20">
        <v>198</v>
      </c>
      <c r="E668" s="21">
        <v>16</v>
      </c>
      <c r="F668" s="21">
        <v>3168</v>
      </c>
      <c r="G668" s="22" t="s">
        <v>64</v>
      </c>
      <c r="H668">
        <f t="shared" si="21"/>
        <v>5</v>
      </c>
      <c r="I668">
        <f t="shared" si="22"/>
        <v>14</v>
      </c>
    </row>
    <row r="669" spans="1:10" ht="15.75" hidden="1" customHeight="1" x14ac:dyDescent="0.25">
      <c r="A669" s="19">
        <v>44134</v>
      </c>
      <c r="B669" s="20" t="s">
        <v>62</v>
      </c>
      <c r="C669" s="20" t="s">
        <v>63</v>
      </c>
      <c r="D669" s="20">
        <v>239</v>
      </c>
      <c r="E669" s="21">
        <v>5</v>
      </c>
      <c r="F669" s="21">
        <v>1195</v>
      </c>
      <c r="G669" s="22" t="s">
        <v>75</v>
      </c>
      <c r="H669">
        <f t="shared" si="21"/>
        <v>10</v>
      </c>
      <c r="I669">
        <f t="shared" si="22"/>
        <v>30</v>
      </c>
    </row>
    <row r="670" spans="1:10" ht="15.75" hidden="1" customHeight="1" x14ac:dyDescent="0.25">
      <c r="A670" s="19">
        <v>43967</v>
      </c>
      <c r="B670" s="20" t="s">
        <v>72</v>
      </c>
      <c r="C670" s="20" t="s">
        <v>63</v>
      </c>
      <c r="D670" s="20">
        <v>213</v>
      </c>
      <c r="E670" s="21">
        <v>16</v>
      </c>
      <c r="F670" s="21">
        <v>3408</v>
      </c>
      <c r="G670" s="22" t="s">
        <v>70</v>
      </c>
      <c r="H670">
        <f t="shared" si="21"/>
        <v>5</v>
      </c>
      <c r="I670">
        <f t="shared" si="22"/>
        <v>16</v>
      </c>
    </row>
    <row r="671" spans="1:10" ht="15.75" hidden="1" customHeight="1" x14ac:dyDescent="0.25">
      <c r="A671" s="19">
        <v>44094</v>
      </c>
      <c r="B671" s="20" t="s">
        <v>69</v>
      </c>
      <c r="C671" s="20" t="s">
        <v>65</v>
      </c>
      <c r="D671" s="20">
        <v>347</v>
      </c>
      <c r="E671" s="21">
        <v>7</v>
      </c>
      <c r="F671" s="21">
        <v>2429</v>
      </c>
      <c r="G671" s="22" t="s">
        <v>71</v>
      </c>
      <c r="H671">
        <f t="shared" si="21"/>
        <v>9</v>
      </c>
      <c r="I671">
        <f t="shared" si="22"/>
        <v>20</v>
      </c>
    </row>
    <row r="672" spans="1:10" ht="15.75" hidden="1" customHeight="1" x14ac:dyDescent="0.25">
      <c r="A672" s="19">
        <v>44009</v>
      </c>
      <c r="B672" s="20" t="s">
        <v>69</v>
      </c>
      <c r="C672" s="20" t="s">
        <v>65</v>
      </c>
      <c r="D672" s="20">
        <v>248</v>
      </c>
      <c r="E672" s="21">
        <v>7</v>
      </c>
      <c r="F672" s="21">
        <v>1736</v>
      </c>
      <c r="G672" s="22" t="s">
        <v>73</v>
      </c>
      <c r="H672">
        <f t="shared" si="21"/>
        <v>6</v>
      </c>
      <c r="I672">
        <f t="shared" si="22"/>
        <v>27</v>
      </c>
    </row>
    <row r="673" spans="1:10" ht="15.75" hidden="1" customHeight="1" x14ac:dyDescent="0.25">
      <c r="A673" s="19">
        <v>44004</v>
      </c>
      <c r="B673" s="20" t="s">
        <v>62</v>
      </c>
      <c r="C673" s="20" t="s">
        <v>63</v>
      </c>
      <c r="D673" s="20">
        <v>165</v>
      </c>
      <c r="E673" s="21">
        <v>5</v>
      </c>
      <c r="F673" s="21">
        <v>825</v>
      </c>
      <c r="G673" s="22" t="s">
        <v>64</v>
      </c>
      <c r="H673">
        <f t="shared" si="21"/>
        <v>6</v>
      </c>
      <c r="I673">
        <f t="shared" si="22"/>
        <v>22</v>
      </c>
    </row>
    <row r="674" spans="1:10" ht="15.75" customHeight="1" x14ac:dyDescent="0.25">
      <c r="A674" s="19">
        <v>43857</v>
      </c>
      <c r="B674" s="20" t="s">
        <v>72</v>
      </c>
      <c r="C674" s="20" t="s">
        <v>63</v>
      </c>
      <c r="D674" s="20">
        <v>78</v>
      </c>
      <c r="E674" s="21">
        <v>16</v>
      </c>
      <c r="F674" s="21">
        <v>1248</v>
      </c>
      <c r="G674" s="22" t="s">
        <v>73</v>
      </c>
      <c r="H674" s="45">
        <f>MONTH(A674)</f>
        <v>1</v>
      </c>
      <c r="I674" s="45">
        <f t="shared" si="22"/>
        <v>27</v>
      </c>
      <c r="J674" s="52">
        <f>IF(Hari&lt;=7,1,IF(AND(Hari&gt;=8,Hari&lt;=14),2,IF(AND(Hari&gt;=15,Hari&lt;=21),3,IF(AND(Hari&gt;=22,Hari&lt;=31),4))))</f>
        <v>4</v>
      </c>
    </row>
    <row r="675" spans="1:10" ht="15.75" hidden="1" customHeight="1" x14ac:dyDescent="0.25">
      <c r="A675" s="19">
        <v>44136</v>
      </c>
      <c r="B675" s="20" t="s">
        <v>72</v>
      </c>
      <c r="C675" s="20" t="s">
        <v>63</v>
      </c>
      <c r="D675" s="20">
        <v>317</v>
      </c>
      <c r="E675" s="21">
        <v>16</v>
      </c>
      <c r="F675" s="21">
        <v>5072</v>
      </c>
      <c r="G675" s="22" t="s">
        <v>68</v>
      </c>
      <c r="H675">
        <f t="shared" si="21"/>
        <v>11</v>
      </c>
      <c r="I675">
        <f t="shared" si="22"/>
        <v>1</v>
      </c>
    </row>
    <row r="676" spans="1:10" ht="15.75" customHeight="1" x14ac:dyDescent="0.25">
      <c r="A676" s="19">
        <v>43838</v>
      </c>
      <c r="B676" s="20" t="s">
        <v>62</v>
      </c>
      <c r="C676" s="20" t="s">
        <v>65</v>
      </c>
      <c r="D676" s="6">
        <v>118</v>
      </c>
      <c r="E676" s="23">
        <v>5</v>
      </c>
      <c r="F676" s="21">
        <v>590</v>
      </c>
      <c r="G676" s="22" t="s">
        <v>79</v>
      </c>
      <c r="H676" s="45">
        <f>MONTH(A676)</f>
        <v>1</v>
      </c>
      <c r="I676" s="45">
        <f t="shared" si="22"/>
        <v>8</v>
      </c>
      <c r="J676" s="52">
        <f>IF(Hari&lt;=7,1,IF(AND(Hari&gt;=8,Hari&lt;=14),2,IF(AND(Hari&gt;=15,Hari&lt;=21),3,IF(AND(Hari&gt;=22,Hari&lt;=31),4))))</f>
        <v>2</v>
      </c>
    </row>
    <row r="677" spans="1:10" ht="15.75" hidden="1" customHeight="1" x14ac:dyDescent="0.25">
      <c r="A677" s="19">
        <v>43928</v>
      </c>
      <c r="B677" s="20" t="s">
        <v>67</v>
      </c>
      <c r="C677" s="20" t="s">
        <v>63</v>
      </c>
      <c r="D677" s="20">
        <v>99</v>
      </c>
      <c r="E677" s="21">
        <v>11</v>
      </c>
      <c r="F677" s="21">
        <v>1089</v>
      </c>
      <c r="G677" s="22" t="s">
        <v>68</v>
      </c>
      <c r="H677">
        <f t="shared" si="21"/>
        <v>4</v>
      </c>
      <c r="I677">
        <f t="shared" si="22"/>
        <v>7</v>
      </c>
    </row>
    <row r="678" spans="1:10" ht="15.75" hidden="1" customHeight="1" x14ac:dyDescent="0.25">
      <c r="A678" s="19">
        <v>43996</v>
      </c>
      <c r="B678" s="20" t="s">
        <v>62</v>
      </c>
      <c r="C678" s="20" t="s">
        <v>65</v>
      </c>
      <c r="D678" s="6">
        <v>271</v>
      </c>
      <c r="E678" s="23">
        <v>5</v>
      </c>
      <c r="F678" s="21">
        <v>1355</v>
      </c>
      <c r="G678" s="22" t="s">
        <v>75</v>
      </c>
      <c r="H678">
        <f t="shared" si="21"/>
        <v>6</v>
      </c>
      <c r="I678">
        <f t="shared" si="22"/>
        <v>14</v>
      </c>
    </row>
    <row r="679" spans="1:10" ht="15.75" hidden="1" customHeight="1" x14ac:dyDescent="0.25">
      <c r="A679" s="19">
        <v>44061</v>
      </c>
      <c r="B679" s="20" t="s">
        <v>62</v>
      </c>
      <c r="C679" s="20" t="s">
        <v>63</v>
      </c>
      <c r="D679" s="20">
        <v>210</v>
      </c>
      <c r="E679" s="21">
        <v>5</v>
      </c>
      <c r="F679" s="21">
        <v>1050</v>
      </c>
      <c r="G679" s="22" t="s">
        <v>78</v>
      </c>
      <c r="H679">
        <f t="shared" si="21"/>
        <v>8</v>
      </c>
      <c r="I679">
        <f t="shared" si="22"/>
        <v>18</v>
      </c>
    </row>
    <row r="680" spans="1:10" ht="15.75" hidden="1" customHeight="1" x14ac:dyDescent="0.25">
      <c r="A680" s="19">
        <v>44040</v>
      </c>
      <c r="B680" s="20" t="s">
        <v>69</v>
      </c>
      <c r="C680" s="20" t="s">
        <v>65</v>
      </c>
      <c r="D680" s="20">
        <v>244</v>
      </c>
      <c r="E680" s="21">
        <v>7</v>
      </c>
      <c r="F680" s="21">
        <v>1708</v>
      </c>
      <c r="G680" s="22" t="s">
        <v>73</v>
      </c>
      <c r="H680">
        <f t="shared" si="21"/>
        <v>7</v>
      </c>
      <c r="I680">
        <f t="shared" si="22"/>
        <v>28</v>
      </c>
    </row>
    <row r="681" spans="1:10" ht="15.75" hidden="1" customHeight="1" x14ac:dyDescent="0.25">
      <c r="A681" s="19">
        <v>44074</v>
      </c>
      <c r="B681" s="20" t="s">
        <v>62</v>
      </c>
      <c r="C681" s="20" t="s">
        <v>63</v>
      </c>
      <c r="D681" s="20">
        <v>186</v>
      </c>
      <c r="E681" s="21">
        <v>5</v>
      </c>
      <c r="F681" s="21">
        <v>930</v>
      </c>
      <c r="G681" s="22" t="s">
        <v>78</v>
      </c>
      <c r="H681">
        <f t="shared" si="21"/>
        <v>8</v>
      </c>
      <c r="I681">
        <f t="shared" si="22"/>
        <v>31</v>
      </c>
    </row>
    <row r="682" spans="1:10" ht="15.75" hidden="1" customHeight="1" x14ac:dyDescent="0.25">
      <c r="A682" s="19">
        <v>44029</v>
      </c>
      <c r="B682" s="20" t="s">
        <v>62</v>
      </c>
      <c r="C682" s="20" t="s">
        <v>63</v>
      </c>
      <c r="D682" s="20">
        <v>172</v>
      </c>
      <c r="E682" s="21">
        <v>5</v>
      </c>
      <c r="F682" s="21">
        <v>860</v>
      </c>
      <c r="G682" s="22" t="s">
        <v>77</v>
      </c>
      <c r="H682">
        <f t="shared" si="21"/>
        <v>7</v>
      </c>
      <c r="I682">
        <f t="shared" si="22"/>
        <v>17</v>
      </c>
    </row>
    <row r="683" spans="1:10" ht="15.75" hidden="1" customHeight="1" x14ac:dyDescent="0.25">
      <c r="A683" s="19">
        <v>44081</v>
      </c>
      <c r="B683" s="20" t="s">
        <v>62</v>
      </c>
      <c r="C683" s="20" t="s">
        <v>63</v>
      </c>
      <c r="D683" s="20">
        <v>268</v>
      </c>
      <c r="E683" s="21">
        <v>5</v>
      </c>
      <c r="F683" s="21">
        <v>1340</v>
      </c>
      <c r="G683" s="22" t="s">
        <v>68</v>
      </c>
      <c r="H683">
        <f t="shared" si="21"/>
        <v>9</v>
      </c>
      <c r="I683">
        <f t="shared" si="22"/>
        <v>7</v>
      </c>
    </row>
    <row r="684" spans="1:10" ht="15.75" hidden="1" customHeight="1" x14ac:dyDescent="0.25">
      <c r="A684" s="19">
        <v>44150</v>
      </c>
      <c r="B684" s="20" t="s">
        <v>62</v>
      </c>
      <c r="C684" s="20" t="s">
        <v>63</v>
      </c>
      <c r="D684" s="20">
        <v>263</v>
      </c>
      <c r="E684" s="21">
        <v>5</v>
      </c>
      <c r="F684" s="21">
        <v>1315</v>
      </c>
      <c r="G684" s="22" t="s">
        <v>75</v>
      </c>
      <c r="H684">
        <f t="shared" si="21"/>
        <v>11</v>
      </c>
      <c r="I684">
        <f t="shared" si="22"/>
        <v>15</v>
      </c>
    </row>
    <row r="685" spans="1:10" ht="15.75" hidden="1" customHeight="1" x14ac:dyDescent="0.25">
      <c r="A685" s="19">
        <v>44143</v>
      </c>
      <c r="B685" s="20" t="s">
        <v>67</v>
      </c>
      <c r="C685" s="20" t="s">
        <v>63</v>
      </c>
      <c r="D685" s="20">
        <v>244</v>
      </c>
      <c r="E685" s="21">
        <v>11</v>
      </c>
      <c r="F685" s="21">
        <v>2684</v>
      </c>
      <c r="G685" s="22" t="s">
        <v>68</v>
      </c>
      <c r="H685">
        <f t="shared" si="21"/>
        <v>11</v>
      </c>
      <c r="I685">
        <f t="shared" si="22"/>
        <v>8</v>
      </c>
    </row>
    <row r="686" spans="1:10" ht="15.75" hidden="1" customHeight="1" x14ac:dyDescent="0.25">
      <c r="A686" s="19">
        <v>43975</v>
      </c>
      <c r="B686" s="20" t="s">
        <v>62</v>
      </c>
      <c r="C686" s="20" t="s">
        <v>65</v>
      </c>
      <c r="D686" s="6">
        <v>305</v>
      </c>
      <c r="E686" s="23">
        <v>5</v>
      </c>
      <c r="F686" s="21">
        <v>1525</v>
      </c>
      <c r="G686" s="22" t="s">
        <v>64</v>
      </c>
      <c r="H686">
        <f t="shared" si="21"/>
        <v>5</v>
      </c>
      <c r="I686">
        <f t="shared" si="22"/>
        <v>24</v>
      </c>
    </row>
    <row r="687" spans="1:10" ht="15.75" hidden="1" customHeight="1" x14ac:dyDescent="0.25">
      <c r="A687" s="19">
        <v>43914</v>
      </c>
      <c r="B687" s="20" t="s">
        <v>69</v>
      </c>
      <c r="C687" s="20" t="s">
        <v>65</v>
      </c>
      <c r="D687" s="20">
        <v>118</v>
      </c>
      <c r="E687" s="21">
        <v>7</v>
      </c>
      <c r="F687" s="21">
        <v>826</v>
      </c>
      <c r="G687" s="22" t="s">
        <v>64</v>
      </c>
      <c r="H687">
        <f t="shared" si="21"/>
        <v>3</v>
      </c>
      <c r="I687">
        <f t="shared" si="22"/>
        <v>24</v>
      </c>
    </row>
    <row r="688" spans="1:10" ht="15.75" hidden="1" customHeight="1" x14ac:dyDescent="0.25">
      <c r="A688" s="19">
        <v>44027</v>
      </c>
      <c r="B688" s="20" t="s">
        <v>67</v>
      </c>
      <c r="C688" s="20" t="s">
        <v>63</v>
      </c>
      <c r="D688" s="20">
        <v>149</v>
      </c>
      <c r="E688" s="21">
        <v>11</v>
      </c>
      <c r="F688" s="21">
        <v>1639</v>
      </c>
      <c r="G688" s="22" t="s">
        <v>77</v>
      </c>
      <c r="H688">
        <f t="shared" si="21"/>
        <v>7</v>
      </c>
      <c r="I688">
        <f t="shared" si="22"/>
        <v>15</v>
      </c>
    </row>
    <row r="689" spans="1:10" ht="15.75" hidden="1" customHeight="1" x14ac:dyDescent="0.25">
      <c r="A689" s="19">
        <v>44103</v>
      </c>
      <c r="B689" s="20" t="s">
        <v>62</v>
      </c>
      <c r="C689" s="20" t="s">
        <v>65</v>
      </c>
      <c r="D689" s="6">
        <v>413</v>
      </c>
      <c r="E689" s="23">
        <v>5</v>
      </c>
      <c r="F689" s="21">
        <v>2065</v>
      </c>
      <c r="G689" s="22" t="s">
        <v>80</v>
      </c>
      <c r="H689">
        <f t="shared" si="21"/>
        <v>9</v>
      </c>
      <c r="I689">
        <f t="shared" si="22"/>
        <v>29</v>
      </c>
    </row>
    <row r="690" spans="1:10" ht="15.75" hidden="1" customHeight="1" x14ac:dyDescent="0.25">
      <c r="A690" s="19">
        <v>43961</v>
      </c>
      <c r="B690" s="20" t="s">
        <v>72</v>
      </c>
      <c r="C690" s="20" t="s">
        <v>63</v>
      </c>
      <c r="D690" s="20">
        <v>202</v>
      </c>
      <c r="E690" s="21">
        <v>16</v>
      </c>
      <c r="F690" s="21">
        <v>3232</v>
      </c>
      <c r="G690" s="22" t="s">
        <v>68</v>
      </c>
      <c r="H690">
        <f t="shared" si="21"/>
        <v>5</v>
      </c>
      <c r="I690">
        <f t="shared" si="22"/>
        <v>10</v>
      </c>
    </row>
    <row r="691" spans="1:10" ht="15.75" hidden="1" customHeight="1" x14ac:dyDescent="0.25">
      <c r="A691" s="19">
        <v>43986</v>
      </c>
      <c r="B691" s="20" t="s">
        <v>69</v>
      </c>
      <c r="C691" s="20" t="s">
        <v>65</v>
      </c>
      <c r="D691" s="20">
        <v>206</v>
      </c>
      <c r="E691" s="21">
        <v>7</v>
      </c>
      <c r="F691" s="21">
        <v>1442</v>
      </c>
      <c r="G691" s="22" t="s">
        <v>68</v>
      </c>
      <c r="H691">
        <f t="shared" si="21"/>
        <v>6</v>
      </c>
      <c r="I691">
        <f t="shared" si="22"/>
        <v>4</v>
      </c>
    </row>
    <row r="692" spans="1:10" ht="15.75" hidden="1" customHeight="1" x14ac:dyDescent="0.25">
      <c r="A692" s="19">
        <v>44152</v>
      </c>
      <c r="B692" s="20" t="s">
        <v>67</v>
      </c>
      <c r="C692" s="20" t="s">
        <v>65</v>
      </c>
      <c r="D692" s="20">
        <v>242</v>
      </c>
      <c r="E692" s="21">
        <v>11</v>
      </c>
      <c r="F692" s="21">
        <v>2662</v>
      </c>
      <c r="G692" s="22" t="s">
        <v>76</v>
      </c>
      <c r="H692">
        <f t="shared" si="21"/>
        <v>11</v>
      </c>
      <c r="I692">
        <f t="shared" si="22"/>
        <v>17</v>
      </c>
    </row>
    <row r="693" spans="1:10" ht="15.75" customHeight="1" x14ac:dyDescent="0.25">
      <c r="A693" s="19">
        <v>43867</v>
      </c>
      <c r="B693" s="20" t="s">
        <v>67</v>
      </c>
      <c r="C693" s="20" t="s">
        <v>65</v>
      </c>
      <c r="D693" s="20">
        <v>97</v>
      </c>
      <c r="E693" s="21">
        <v>11</v>
      </c>
      <c r="F693" s="21">
        <v>1067</v>
      </c>
      <c r="G693" s="22" t="s">
        <v>68</v>
      </c>
      <c r="H693" s="45">
        <f>MONTH(A693)</f>
        <v>2</v>
      </c>
      <c r="I693" s="45">
        <f t="shared" si="22"/>
        <v>6</v>
      </c>
      <c r="J693" s="52">
        <f>IF(Hari&lt;=7,1,IF(AND(Hari&gt;=8,Hari&lt;=14),2,IF(AND(Hari&gt;=15,Hari&lt;=21),3,IF(AND(Hari&gt;=22,Hari&lt;=31),4))))</f>
        <v>1</v>
      </c>
    </row>
    <row r="694" spans="1:10" ht="15.75" hidden="1" customHeight="1" x14ac:dyDescent="0.25">
      <c r="A694" s="19">
        <v>44000</v>
      </c>
      <c r="B694" s="20" t="s">
        <v>67</v>
      </c>
      <c r="C694" s="20" t="s">
        <v>65</v>
      </c>
      <c r="D694" s="20">
        <v>151</v>
      </c>
      <c r="E694" s="21">
        <v>11</v>
      </c>
      <c r="F694" s="21">
        <v>1661</v>
      </c>
      <c r="G694" s="22" t="s">
        <v>71</v>
      </c>
      <c r="H694">
        <f t="shared" si="21"/>
        <v>6</v>
      </c>
      <c r="I694">
        <f t="shared" si="22"/>
        <v>18</v>
      </c>
    </row>
    <row r="695" spans="1:10" ht="15.75" hidden="1" customHeight="1" x14ac:dyDescent="0.25">
      <c r="A695" s="19">
        <v>43913</v>
      </c>
      <c r="B695" s="20" t="s">
        <v>67</v>
      </c>
      <c r="C695" s="20" t="s">
        <v>63</v>
      </c>
      <c r="D695" s="20">
        <v>81</v>
      </c>
      <c r="E695" s="21">
        <v>11</v>
      </c>
      <c r="F695" s="21">
        <v>891</v>
      </c>
      <c r="G695" s="22" t="s">
        <v>64</v>
      </c>
      <c r="H695">
        <f t="shared" si="21"/>
        <v>3</v>
      </c>
      <c r="I695">
        <f t="shared" si="22"/>
        <v>23</v>
      </c>
    </row>
    <row r="696" spans="1:10" ht="15.75" hidden="1" customHeight="1" x14ac:dyDescent="0.25">
      <c r="A696" s="19">
        <v>43951</v>
      </c>
      <c r="B696" s="20" t="s">
        <v>69</v>
      </c>
      <c r="C696" s="20" t="s">
        <v>65</v>
      </c>
      <c r="D696" s="20">
        <v>145</v>
      </c>
      <c r="E696" s="21">
        <v>7</v>
      </c>
      <c r="F696" s="21">
        <v>1015</v>
      </c>
      <c r="G696" s="22" t="s">
        <v>64</v>
      </c>
      <c r="H696">
        <f t="shared" si="21"/>
        <v>4</v>
      </c>
      <c r="I696">
        <f t="shared" si="22"/>
        <v>30</v>
      </c>
    </row>
    <row r="697" spans="1:10" ht="15.75" hidden="1" customHeight="1" x14ac:dyDescent="0.25">
      <c r="A697" s="19">
        <v>44153</v>
      </c>
      <c r="B697" s="20" t="s">
        <v>62</v>
      </c>
      <c r="C697" s="20" t="s">
        <v>65</v>
      </c>
      <c r="D697" s="20">
        <v>476</v>
      </c>
      <c r="E697" s="23">
        <v>5</v>
      </c>
      <c r="F697" s="21">
        <v>2380</v>
      </c>
      <c r="G697" s="22" t="s">
        <v>71</v>
      </c>
      <c r="H697">
        <f t="shared" si="21"/>
        <v>11</v>
      </c>
      <c r="I697">
        <f t="shared" si="22"/>
        <v>18</v>
      </c>
    </row>
    <row r="698" spans="1:10" ht="15.75" customHeight="1" x14ac:dyDescent="0.25">
      <c r="A698" s="19">
        <v>43860</v>
      </c>
      <c r="B698" s="20" t="s">
        <v>67</v>
      </c>
      <c r="C698" s="20" t="s">
        <v>65</v>
      </c>
      <c r="D698" s="20">
        <v>74</v>
      </c>
      <c r="E698" s="21">
        <v>11</v>
      </c>
      <c r="F698" s="21">
        <v>814</v>
      </c>
      <c r="G698" s="22" t="s">
        <v>64</v>
      </c>
      <c r="H698" s="45">
        <f>MONTH(A698)</f>
        <v>1</v>
      </c>
      <c r="I698" s="45">
        <f t="shared" si="22"/>
        <v>30</v>
      </c>
      <c r="J698" s="52">
        <f>IF(Hari&lt;=7,1,IF(AND(Hari&gt;=8,Hari&lt;=14),2,IF(AND(Hari&gt;=15,Hari&lt;=21),3,IF(AND(Hari&gt;=22,Hari&lt;=31),4))))</f>
        <v>4</v>
      </c>
    </row>
    <row r="699" spans="1:10" ht="15.75" hidden="1" customHeight="1" x14ac:dyDescent="0.25">
      <c r="A699" s="19">
        <v>44161</v>
      </c>
      <c r="B699" s="20" t="s">
        <v>67</v>
      </c>
      <c r="C699" s="20" t="s">
        <v>63</v>
      </c>
      <c r="D699" s="20">
        <v>252</v>
      </c>
      <c r="E699" s="21">
        <v>11</v>
      </c>
      <c r="F699" s="21">
        <v>2772</v>
      </c>
      <c r="G699" s="22" t="s">
        <v>73</v>
      </c>
      <c r="H699">
        <f t="shared" si="21"/>
        <v>11</v>
      </c>
      <c r="I699">
        <f t="shared" si="22"/>
        <v>26</v>
      </c>
    </row>
    <row r="700" spans="1:10" ht="15.75" hidden="1" customHeight="1" x14ac:dyDescent="0.25">
      <c r="A700" s="19">
        <v>44192</v>
      </c>
      <c r="B700" s="20" t="s">
        <v>67</v>
      </c>
      <c r="C700" s="20" t="s">
        <v>65</v>
      </c>
      <c r="D700" s="20">
        <v>297</v>
      </c>
      <c r="E700" s="21">
        <v>11</v>
      </c>
      <c r="F700" s="21">
        <v>3267</v>
      </c>
      <c r="G700" s="22" t="s">
        <v>73</v>
      </c>
      <c r="H700">
        <f t="shared" si="21"/>
        <v>12</v>
      </c>
      <c r="I700">
        <f t="shared" si="22"/>
        <v>27</v>
      </c>
    </row>
    <row r="701" spans="1:10" ht="15.75" hidden="1" customHeight="1" x14ac:dyDescent="0.25">
      <c r="A701" s="19">
        <v>44000</v>
      </c>
      <c r="B701" s="20" t="s">
        <v>67</v>
      </c>
      <c r="C701" s="20" t="s">
        <v>63</v>
      </c>
      <c r="D701" s="20">
        <v>122</v>
      </c>
      <c r="E701" s="21">
        <v>11</v>
      </c>
      <c r="F701" s="21">
        <v>1342</v>
      </c>
      <c r="G701" s="22" t="s">
        <v>71</v>
      </c>
      <c r="H701">
        <f t="shared" si="21"/>
        <v>6</v>
      </c>
      <c r="I701">
        <f t="shared" si="22"/>
        <v>18</v>
      </c>
    </row>
    <row r="702" spans="1:10" ht="15.75" hidden="1" customHeight="1" x14ac:dyDescent="0.25">
      <c r="A702" s="19">
        <v>43975</v>
      </c>
      <c r="B702" s="20" t="s">
        <v>67</v>
      </c>
      <c r="C702" s="20" t="s">
        <v>65</v>
      </c>
      <c r="D702" s="20">
        <v>159</v>
      </c>
      <c r="E702" s="21">
        <v>11</v>
      </c>
      <c r="F702" s="21">
        <v>1749</v>
      </c>
      <c r="G702" s="22" t="s">
        <v>64</v>
      </c>
      <c r="H702">
        <f t="shared" si="21"/>
        <v>5</v>
      </c>
      <c r="I702">
        <f t="shared" si="22"/>
        <v>24</v>
      </c>
    </row>
    <row r="703" spans="1:10" ht="15.75" customHeight="1" x14ac:dyDescent="0.25">
      <c r="A703" s="19">
        <v>43843</v>
      </c>
      <c r="B703" s="20" t="s">
        <v>62</v>
      </c>
      <c r="C703" s="20" t="s">
        <v>63</v>
      </c>
      <c r="D703" s="20">
        <v>103</v>
      </c>
      <c r="E703" s="21">
        <v>5</v>
      </c>
      <c r="F703" s="21">
        <v>515</v>
      </c>
      <c r="G703" s="22" t="s">
        <v>64</v>
      </c>
      <c r="H703" s="45">
        <f>MONTH(A703)</f>
        <v>1</v>
      </c>
      <c r="I703" s="45">
        <f t="shared" si="22"/>
        <v>13</v>
      </c>
      <c r="J703" s="52">
        <f>IF(Hari&lt;=7,1,IF(AND(Hari&gt;=8,Hari&lt;=14),2,IF(AND(Hari&gt;=15,Hari&lt;=21),3,IF(AND(Hari&gt;=22,Hari&lt;=31),4))))</f>
        <v>2</v>
      </c>
    </row>
    <row r="704" spans="1:10" ht="15.75" hidden="1" customHeight="1" x14ac:dyDescent="0.25">
      <c r="A704" s="19">
        <v>44014</v>
      </c>
      <c r="B704" s="20" t="s">
        <v>69</v>
      </c>
      <c r="C704" s="20" t="s">
        <v>65</v>
      </c>
      <c r="D704" s="20">
        <v>216</v>
      </c>
      <c r="E704" s="21">
        <v>7</v>
      </c>
      <c r="F704" s="21">
        <v>1512</v>
      </c>
      <c r="G704" s="22" t="s">
        <v>68</v>
      </c>
      <c r="H704">
        <f t="shared" si="21"/>
        <v>7</v>
      </c>
      <c r="I704">
        <f t="shared" si="22"/>
        <v>2</v>
      </c>
    </row>
    <row r="705" spans="1:10" ht="15.75" hidden="1" customHeight="1" x14ac:dyDescent="0.25">
      <c r="A705" s="19">
        <v>44029</v>
      </c>
      <c r="B705" s="20" t="s">
        <v>67</v>
      </c>
      <c r="C705" s="20" t="s">
        <v>65</v>
      </c>
      <c r="D705" s="20">
        <v>158</v>
      </c>
      <c r="E705" s="21">
        <v>11</v>
      </c>
      <c r="F705" s="21">
        <v>1738</v>
      </c>
      <c r="G705" s="22" t="s">
        <v>77</v>
      </c>
      <c r="H705">
        <f t="shared" si="21"/>
        <v>7</v>
      </c>
      <c r="I705">
        <f t="shared" si="22"/>
        <v>17</v>
      </c>
    </row>
    <row r="706" spans="1:10" ht="15.75" hidden="1" customHeight="1" x14ac:dyDescent="0.25">
      <c r="A706" s="19">
        <v>44063</v>
      </c>
      <c r="B706" s="20" t="s">
        <v>67</v>
      </c>
      <c r="C706" s="20" t="s">
        <v>63</v>
      </c>
      <c r="D706" s="20">
        <v>184</v>
      </c>
      <c r="E706" s="21">
        <v>11</v>
      </c>
      <c r="F706" s="21">
        <v>2024</v>
      </c>
      <c r="G706" s="22" t="s">
        <v>74</v>
      </c>
      <c r="H706">
        <f t="shared" si="21"/>
        <v>8</v>
      </c>
      <c r="I706">
        <f t="shared" si="22"/>
        <v>20</v>
      </c>
    </row>
    <row r="707" spans="1:10" ht="15.75" hidden="1" customHeight="1" x14ac:dyDescent="0.25">
      <c r="A707" s="19">
        <v>44083</v>
      </c>
      <c r="B707" s="20" t="s">
        <v>69</v>
      </c>
      <c r="C707" s="20" t="s">
        <v>65</v>
      </c>
      <c r="D707" s="20">
        <v>328</v>
      </c>
      <c r="E707" s="21">
        <v>7</v>
      </c>
      <c r="F707" s="21">
        <v>2296</v>
      </c>
      <c r="G707" s="22" t="s">
        <v>66</v>
      </c>
      <c r="H707">
        <f t="shared" ref="H707:H770" si="23">MONTH(A707)</f>
        <v>9</v>
      </c>
      <c r="I707">
        <f t="shared" ref="I707:I770" si="24">DAY(A707)</f>
        <v>9</v>
      </c>
    </row>
    <row r="708" spans="1:10" ht="15.75" customHeight="1" x14ac:dyDescent="0.25">
      <c r="A708" s="19">
        <v>43848</v>
      </c>
      <c r="B708" s="20" t="s">
        <v>69</v>
      </c>
      <c r="C708" s="20" t="s">
        <v>65</v>
      </c>
      <c r="D708" s="20">
        <v>102</v>
      </c>
      <c r="E708" s="21">
        <v>7</v>
      </c>
      <c r="F708" s="21">
        <v>714</v>
      </c>
      <c r="G708" s="22" t="s">
        <v>71</v>
      </c>
      <c r="H708" s="45">
        <f>MONTH(A708)</f>
        <v>1</v>
      </c>
      <c r="I708" s="45">
        <f t="shared" si="24"/>
        <v>18</v>
      </c>
      <c r="J708" s="52">
        <f>IF(Hari&lt;=7,1,IF(AND(Hari&gt;=8,Hari&lt;=14),2,IF(AND(Hari&gt;=15,Hari&lt;=21),3,IF(AND(Hari&gt;=22,Hari&lt;=31),4))))</f>
        <v>3</v>
      </c>
    </row>
    <row r="709" spans="1:10" ht="15.75" hidden="1" customHeight="1" x14ac:dyDescent="0.25">
      <c r="A709" s="19">
        <v>44087</v>
      </c>
      <c r="B709" s="20" t="s">
        <v>72</v>
      </c>
      <c r="C709" s="20" t="s">
        <v>63</v>
      </c>
      <c r="D709" s="20">
        <v>287</v>
      </c>
      <c r="E709" s="21">
        <v>16</v>
      </c>
      <c r="F709" s="21">
        <v>4592</v>
      </c>
      <c r="G709" s="22" t="s">
        <v>80</v>
      </c>
      <c r="H709">
        <f t="shared" si="23"/>
        <v>9</v>
      </c>
      <c r="I709">
        <f t="shared" si="24"/>
        <v>13</v>
      </c>
    </row>
    <row r="710" spans="1:10" ht="15.75" hidden="1" customHeight="1" x14ac:dyDescent="0.25">
      <c r="A710" s="19">
        <v>43977</v>
      </c>
      <c r="B710" s="20" t="s">
        <v>67</v>
      </c>
      <c r="C710" s="20" t="s">
        <v>63</v>
      </c>
      <c r="D710" s="20">
        <v>151</v>
      </c>
      <c r="E710" s="21">
        <v>11</v>
      </c>
      <c r="F710" s="21">
        <v>1661</v>
      </c>
      <c r="G710" s="22" t="s">
        <v>73</v>
      </c>
      <c r="H710">
        <f t="shared" si="23"/>
        <v>5</v>
      </c>
      <c r="I710">
        <f t="shared" si="24"/>
        <v>26</v>
      </c>
    </row>
    <row r="711" spans="1:10" ht="15.75" hidden="1" customHeight="1" x14ac:dyDescent="0.25">
      <c r="A711" s="19">
        <v>43917</v>
      </c>
      <c r="B711" s="20" t="s">
        <v>69</v>
      </c>
      <c r="C711" s="20" t="s">
        <v>65</v>
      </c>
      <c r="D711" s="20">
        <v>119</v>
      </c>
      <c r="E711" s="21">
        <v>7</v>
      </c>
      <c r="F711" s="21">
        <v>833</v>
      </c>
      <c r="G711" s="22" t="s">
        <v>73</v>
      </c>
      <c r="H711">
        <f t="shared" si="23"/>
        <v>3</v>
      </c>
      <c r="I711">
        <f t="shared" si="24"/>
        <v>27</v>
      </c>
    </row>
    <row r="712" spans="1:10" ht="15.75" hidden="1" customHeight="1" x14ac:dyDescent="0.25">
      <c r="A712" s="19">
        <v>44026</v>
      </c>
      <c r="B712" s="20" t="s">
        <v>72</v>
      </c>
      <c r="C712" s="20" t="s">
        <v>63</v>
      </c>
      <c r="D712" s="20">
        <v>203</v>
      </c>
      <c r="E712" s="21">
        <v>16</v>
      </c>
      <c r="F712" s="21">
        <v>3248</v>
      </c>
      <c r="G712" s="22" t="s">
        <v>77</v>
      </c>
      <c r="H712">
        <f t="shared" si="23"/>
        <v>7</v>
      </c>
      <c r="I712">
        <f t="shared" si="24"/>
        <v>14</v>
      </c>
    </row>
    <row r="713" spans="1:10" ht="15.75" hidden="1" customHeight="1" x14ac:dyDescent="0.25">
      <c r="A713" s="19">
        <v>43999</v>
      </c>
      <c r="B713" s="20" t="s">
        <v>62</v>
      </c>
      <c r="C713" s="20" t="s">
        <v>63</v>
      </c>
      <c r="D713" s="20">
        <v>185</v>
      </c>
      <c r="E713" s="21">
        <v>5</v>
      </c>
      <c r="F713" s="21">
        <v>925</v>
      </c>
      <c r="G713" s="22" t="s">
        <v>64</v>
      </c>
      <c r="H713">
        <f t="shared" si="23"/>
        <v>6</v>
      </c>
      <c r="I713">
        <f t="shared" si="24"/>
        <v>17</v>
      </c>
    </row>
    <row r="714" spans="1:10" ht="15.75" hidden="1" customHeight="1" x14ac:dyDescent="0.25">
      <c r="A714" s="19">
        <v>44008</v>
      </c>
      <c r="B714" s="20" t="s">
        <v>67</v>
      </c>
      <c r="C714" s="20" t="s">
        <v>65</v>
      </c>
      <c r="D714" s="20">
        <v>131</v>
      </c>
      <c r="E714" s="21">
        <v>11</v>
      </c>
      <c r="F714" s="21">
        <v>1441</v>
      </c>
      <c r="G714" s="22" t="s">
        <v>73</v>
      </c>
      <c r="H714">
        <f t="shared" si="23"/>
        <v>6</v>
      </c>
      <c r="I714">
        <f t="shared" si="24"/>
        <v>26</v>
      </c>
    </row>
    <row r="715" spans="1:10" ht="15.75" hidden="1" customHeight="1" x14ac:dyDescent="0.25">
      <c r="A715" s="19">
        <v>44022</v>
      </c>
      <c r="B715" s="20" t="s">
        <v>69</v>
      </c>
      <c r="C715" s="20" t="s">
        <v>65</v>
      </c>
      <c r="D715" s="20">
        <v>207</v>
      </c>
      <c r="E715" s="21">
        <v>7</v>
      </c>
      <c r="F715" s="21">
        <v>1449</v>
      </c>
      <c r="G715" s="22" t="s">
        <v>68</v>
      </c>
      <c r="H715">
        <f t="shared" si="23"/>
        <v>7</v>
      </c>
      <c r="I715">
        <f t="shared" si="24"/>
        <v>10</v>
      </c>
    </row>
    <row r="716" spans="1:10" ht="15.75" hidden="1" customHeight="1" x14ac:dyDescent="0.25">
      <c r="A716" s="19">
        <v>44156</v>
      </c>
      <c r="B716" s="20" t="s">
        <v>72</v>
      </c>
      <c r="C716" s="20" t="s">
        <v>63</v>
      </c>
      <c r="D716" s="20">
        <v>345</v>
      </c>
      <c r="E716" s="21">
        <v>16</v>
      </c>
      <c r="F716" s="21">
        <v>5520</v>
      </c>
      <c r="G716" s="22" t="s">
        <v>64</v>
      </c>
      <c r="H716">
        <f t="shared" si="23"/>
        <v>11</v>
      </c>
      <c r="I716">
        <f t="shared" si="24"/>
        <v>21</v>
      </c>
    </row>
    <row r="717" spans="1:10" ht="15.75" hidden="1" customHeight="1" x14ac:dyDescent="0.25">
      <c r="A717" s="19">
        <v>44038</v>
      </c>
      <c r="B717" s="20" t="s">
        <v>69</v>
      </c>
      <c r="C717" s="20" t="s">
        <v>65</v>
      </c>
      <c r="D717" s="20">
        <v>248</v>
      </c>
      <c r="E717" s="21">
        <v>7</v>
      </c>
      <c r="F717" s="21">
        <v>1736</v>
      </c>
      <c r="G717" s="22" t="s">
        <v>73</v>
      </c>
      <c r="H717">
        <f t="shared" si="23"/>
        <v>7</v>
      </c>
      <c r="I717">
        <f t="shared" si="24"/>
        <v>26</v>
      </c>
    </row>
    <row r="718" spans="1:10" ht="15.75" customHeight="1" x14ac:dyDescent="0.25">
      <c r="A718" s="19">
        <v>43853</v>
      </c>
      <c r="B718" s="20" t="s">
        <v>72</v>
      </c>
      <c r="C718" s="20" t="s">
        <v>63</v>
      </c>
      <c r="D718" s="20">
        <v>99</v>
      </c>
      <c r="E718" s="21">
        <v>16</v>
      </c>
      <c r="F718" s="21">
        <v>1584</v>
      </c>
      <c r="G718" s="22" t="s">
        <v>64</v>
      </c>
      <c r="H718" s="45">
        <f t="shared" si="23"/>
        <v>1</v>
      </c>
      <c r="I718" s="45">
        <f t="shared" si="24"/>
        <v>23</v>
      </c>
      <c r="J718" s="52">
        <f>IF(Hari&lt;=7,1,IF(AND(Hari&gt;=8,Hari&lt;=14),2,IF(AND(Hari&gt;=15,Hari&lt;=21),3,IF(AND(Hari&gt;=22,Hari&lt;=31),4))))</f>
        <v>4</v>
      </c>
    </row>
    <row r="719" spans="1:10" ht="15.75" customHeight="1" x14ac:dyDescent="0.25">
      <c r="A719" s="19">
        <v>43853</v>
      </c>
      <c r="B719" s="20" t="s">
        <v>69</v>
      </c>
      <c r="C719" s="20" t="s">
        <v>65</v>
      </c>
      <c r="D719" s="20">
        <v>85</v>
      </c>
      <c r="E719" s="21">
        <v>7</v>
      </c>
      <c r="F719" s="21">
        <v>595</v>
      </c>
      <c r="G719" s="22" t="s">
        <v>64</v>
      </c>
      <c r="H719" s="45">
        <f t="shared" si="23"/>
        <v>1</v>
      </c>
      <c r="I719" s="45">
        <f t="shared" si="24"/>
        <v>23</v>
      </c>
      <c r="J719" s="52">
        <f>IF(Hari&lt;=7,1,IF(AND(Hari&gt;=8,Hari&lt;=14),2,IF(AND(Hari&gt;=15,Hari&lt;=21),3,IF(AND(Hari&gt;=22,Hari&lt;=31),4))))</f>
        <v>4</v>
      </c>
    </row>
    <row r="720" spans="1:10" ht="15.75" hidden="1" customHeight="1" x14ac:dyDescent="0.25">
      <c r="A720" s="19">
        <v>43974</v>
      </c>
      <c r="B720" s="20" t="s">
        <v>72</v>
      </c>
      <c r="C720" s="20" t="s">
        <v>63</v>
      </c>
      <c r="D720" s="20">
        <v>212</v>
      </c>
      <c r="E720" s="21">
        <v>16</v>
      </c>
      <c r="F720" s="21">
        <v>3392</v>
      </c>
      <c r="G720" s="22" t="s">
        <v>64</v>
      </c>
      <c r="H720">
        <f t="shared" si="23"/>
        <v>5</v>
      </c>
      <c r="I720">
        <f t="shared" si="24"/>
        <v>23</v>
      </c>
    </row>
    <row r="721" spans="1:10" ht="15.75" hidden="1" customHeight="1" x14ac:dyDescent="0.25">
      <c r="A721" s="19">
        <v>44080</v>
      </c>
      <c r="B721" s="20" t="s">
        <v>62</v>
      </c>
      <c r="C721" s="20" t="s">
        <v>63</v>
      </c>
      <c r="D721" s="20">
        <v>232</v>
      </c>
      <c r="E721" s="21">
        <v>5</v>
      </c>
      <c r="F721" s="21">
        <v>1160</v>
      </c>
      <c r="G721" s="22" t="s">
        <v>68</v>
      </c>
      <c r="H721">
        <f t="shared" si="23"/>
        <v>9</v>
      </c>
      <c r="I721">
        <f t="shared" si="24"/>
        <v>6</v>
      </c>
    </row>
    <row r="722" spans="1:10" ht="15.75" hidden="1" customHeight="1" x14ac:dyDescent="0.25">
      <c r="A722" s="19">
        <v>44010</v>
      </c>
      <c r="B722" s="20" t="s">
        <v>62</v>
      </c>
      <c r="C722" s="20" t="s">
        <v>63</v>
      </c>
      <c r="D722" s="20">
        <v>139</v>
      </c>
      <c r="E722" s="21">
        <v>5</v>
      </c>
      <c r="F722" s="21">
        <v>695</v>
      </c>
      <c r="G722" s="22" t="s">
        <v>73</v>
      </c>
      <c r="H722">
        <f t="shared" si="23"/>
        <v>6</v>
      </c>
      <c r="I722">
        <f t="shared" si="24"/>
        <v>28</v>
      </c>
    </row>
    <row r="723" spans="1:10" ht="15.75" hidden="1" customHeight="1" x14ac:dyDescent="0.25">
      <c r="A723" s="19">
        <v>44132</v>
      </c>
      <c r="B723" s="20" t="s">
        <v>67</v>
      </c>
      <c r="C723" s="20" t="s">
        <v>65</v>
      </c>
      <c r="D723" s="20">
        <v>250</v>
      </c>
      <c r="E723" s="21">
        <v>11</v>
      </c>
      <c r="F723" s="21">
        <v>2750</v>
      </c>
      <c r="G723" s="22" t="s">
        <v>73</v>
      </c>
      <c r="H723">
        <f t="shared" si="23"/>
        <v>10</v>
      </c>
      <c r="I723">
        <f t="shared" si="24"/>
        <v>28</v>
      </c>
    </row>
    <row r="724" spans="1:10" ht="15.75" hidden="1" customHeight="1" x14ac:dyDescent="0.25">
      <c r="A724" s="19">
        <v>44041</v>
      </c>
      <c r="B724" s="20" t="s">
        <v>67</v>
      </c>
      <c r="C724" s="20" t="s">
        <v>63</v>
      </c>
      <c r="D724" s="20">
        <v>139</v>
      </c>
      <c r="E724" s="21">
        <v>11</v>
      </c>
      <c r="F724" s="21">
        <v>1529</v>
      </c>
      <c r="G724" s="22" t="s">
        <v>73</v>
      </c>
      <c r="H724">
        <f t="shared" si="23"/>
        <v>7</v>
      </c>
      <c r="I724">
        <f t="shared" si="24"/>
        <v>29</v>
      </c>
    </row>
    <row r="725" spans="1:10" ht="15.75" hidden="1" customHeight="1" x14ac:dyDescent="0.25">
      <c r="A725" s="19">
        <v>43960</v>
      </c>
      <c r="B725" s="20" t="s">
        <v>62</v>
      </c>
      <c r="C725" s="20" t="s">
        <v>65</v>
      </c>
      <c r="D725" s="6">
        <v>314</v>
      </c>
      <c r="E725" s="23">
        <v>5</v>
      </c>
      <c r="F725" s="21">
        <v>1570</v>
      </c>
      <c r="G725" s="22" t="s">
        <v>68</v>
      </c>
      <c r="H725">
        <f t="shared" si="23"/>
        <v>5</v>
      </c>
      <c r="I725">
        <f t="shared" si="24"/>
        <v>9</v>
      </c>
    </row>
    <row r="726" spans="1:10" ht="15.75" customHeight="1" x14ac:dyDescent="0.25">
      <c r="A726" s="19">
        <v>43876</v>
      </c>
      <c r="B726" s="20" t="s">
        <v>69</v>
      </c>
      <c r="C726" s="20" t="s">
        <v>65</v>
      </c>
      <c r="D726" s="20">
        <v>149</v>
      </c>
      <c r="E726" s="21">
        <v>7</v>
      </c>
      <c r="F726" s="21">
        <v>1043</v>
      </c>
      <c r="G726" s="22" t="s">
        <v>75</v>
      </c>
      <c r="H726" s="45">
        <f t="shared" si="23"/>
        <v>2</v>
      </c>
      <c r="I726" s="45">
        <f t="shared" si="24"/>
        <v>15</v>
      </c>
      <c r="J726" s="52">
        <f>IF(Hari&lt;=7,1,IF(AND(Hari&gt;=8,Hari&lt;=14),2,IF(AND(Hari&gt;=15,Hari&lt;=21),3,IF(AND(Hari&gt;=22,Hari&lt;=31),4))))</f>
        <v>3</v>
      </c>
    </row>
    <row r="727" spans="1:10" ht="15.75" customHeight="1" x14ac:dyDescent="0.25">
      <c r="A727" s="19">
        <v>43849</v>
      </c>
      <c r="B727" s="20" t="s">
        <v>72</v>
      </c>
      <c r="C727" s="20" t="s">
        <v>63</v>
      </c>
      <c r="D727" s="20">
        <v>99</v>
      </c>
      <c r="E727" s="21">
        <v>16</v>
      </c>
      <c r="F727" s="21">
        <v>1584</v>
      </c>
      <c r="G727" s="22" t="s">
        <v>71</v>
      </c>
      <c r="H727" s="45">
        <f t="shared" si="23"/>
        <v>1</v>
      </c>
      <c r="I727" s="45">
        <f t="shared" si="24"/>
        <v>19</v>
      </c>
      <c r="J727" s="52">
        <f>IF(Hari&lt;=7,1,IF(AND(Hari&gt;=8,Hari&lt;=14),2,IF(AND(Hari&gt;=15,Hari&lt;=21),3,IF(AND(Hari&gt;=22,Hari&lt;=31),4))))</f>
        <v>3</v>
      </c>
    </row>
    <row r="728" spans="1:10" ht="15.75" hidden="1" customHeight="1" x14ac:dyDescent="0.25">
      <c r="A728" s="19">
        <v>44134</v>
      </c>
      <c r="B728" s="20" t="s">
        <v>72</v>
      </c>
      <c r="C728" s="20" t="s">
        <v>63</v>
      </c>
      <c r="D728" s="20">
        <v>292</v>
      </c>
      <c r="E728" s="21">
        <v>16</v>
      </c>
      <c r="F728" s="21">
        <v>4672</v>
      </c>
      <c r="G728" s="22" t="s">
        <v>75</v>
      </c>
      <c r="H728">
        <f t="shared" si="23"/>
        <v>10</v>
      </c>
      <c r="I728">
        <f t="shared" si="24"/>
        <v>30</v>
      </c>
    </row>
    <row r="729" spans="1:10" ht="15.75" hidden="1" customHeight="1" x14ac:dyDescent="0.25">
      <c r="A729" s="19">
        <v>44015</v>
      </c>
      <c r="B729" s="20" t="s">
        <v>62</v>
      </c>
      <c r="C729" s="20" t="s">
        <v>63</v>
      </c>
      <c r="D729" s="20">
        <v>154</v>
      </c>
      <c r="E729" s="21">
        <v>5</v>
      </c>
      <c r="F729" s="21">
        <v>770</v>
      </c>
      <c r="G729" s="22" t="s">
        <v>68</v>
      </c>
      <c r="H729">
        <f t="shared" si="23"/>
        <v>7</v>
      </c>
      <c r="I729">
        <f t="shared" si="24"/>
        <v>3</v>
      </c>
    </row>
    <row r="730" spans="1:10" ht="15.75" hidden="1" customHeight="1" x14ac:dyDescent="0.25">
      <c r="A730" s="19">
        <v>43973</v>
      </c>
      <c r="B730" s="20" t="s">
        <v>67</v>
      </c>
      <c r="C730" s="20" t="s">
        <v>65</v>
      </c>
      <c r="D730" s="20">
        <v>165</v>
      </c>
      <c r="E730" s="21">
        <v>11</v>
      </c>
      <c r="F730" s="21">
        <v>1815</v>
      </c>
      <c r="G730" s="22" t="s">
        <v>64</v>
      </c>
      <c r="H730">
        <f t="shared" si="23"/>
        <v>5</v>
      </c>
      <c r="I730">
        <f t="shared" si="24"/>
        <v>22</v>
      </c>
    </row>
    <row r="731" spans="1:10" ht="15.75" hidden="1" customHeight="1" x14ac:dyDescent="0.25">
      <c r="A731" s="19">
        <v>44087</v>
      </c>
      <c r="B731" s="20" t="s">
        <v>67</v>
      </c>
      <c r="C731" s="20" t="s">
        <v>65</v>
      </c>
      <c r="D731" s="20">
        <v>230</v>
      </c>
      <c r="E731" s="21">
        <v>11</v>
      </c>
      <c r="F731" s="21">
        <v>2530</v>
      </c>
      <c r="G731" s="22" t="s">
        <v>80</v>
      </c>
      <c r="H731">
        <f t="shared" si="23"/>
        <v>9</v>
      </c>
      <c r="I731">
        <f t="shared" si="24"/>
        <v>13</v>
      </c>
    </row>
    <row r="732" spans="1:10" ht="15.75" hidden="1" customHeight="1" x14ac:dyDescent="0.25">
      <c r="A732" s="19">
        <v>43912</v>
      </c>
      <c r="B732" s="20" t="s">
        <v>62</v>
      </c>
      <c r="C732" s="20" t="s">
        <v>63</v>
      </c>
      <c r="D732" s="20">
        <v>91</v>
      </c>
      <c r="E732" s="21">
        <v>5</v>
      </c>
      <c r="F732" s="21">
        <v>455</v>
      </c>
      <c r="G732" s="22" t="s">
        <v>64</v>
      </c>
      <c r="H732">
        <f t="shared" si="23"/>
        <v>3</v>
      </c>
      <c r="I732">
        <f t="shared" si="24"/>
        <v>22</v>
      </c>
    </row>
    <row r="733" spans="1:10" ht="15.75" hidden="1" customHeight="1" x14ac:dyDescent="0.25">
      <c r="A733" s="19">
        <v>44171</v>
      </c>
      <c r="B733" s="20" t="s">
        <v>72</v>
      </c>
      <c r="C733" s="20" t="s">
        <v>63</v>
      </c>
      <c r="D733" s="20">
        <v>390</v>
      </c>
      <c r="E733" s="21">
        <v>16</v>
      </c>
      <c r="F733" s="21">
        <v>6240</v>
      </c>
      <c r="G733" s="22" t="s">
        <v>68</v>
      </c>
      <c r="H733">
        <f t="shared" si="23"/>
        <v>12</v>
      </c>
      <c r="I733">
        <f t="shared" si="24"/>
        <v>6</v>
      </c>
    </row>
    <row r="734" spans="1:10" ht="15.75" hidden="1" customHeight="1" x14ac:dyDescent="0.25">
      <c r="A734" s="19">
        <v>44018</v>
      </c>
      <c r="B734" s="20" t="s">
        <v>67</v>
      </c>
      <c r="C734" s="20" t="s">
        <v>63</v>
      </c>
      <c r="D734" s="20">
        <v>156</v>
      </c>
      <c r="E734" s="21">
        <v>11</v>
      </c>
      <c r="F734" s="21">
        <v>1716</v>
      </c>
      <c r="G734" s="22" t="s">
        <v>68</v>
      </c>
      <c r="H734">
        <f t="shared" si="23"/>
        <v>7</v>
      </c>
      <c r="I734">
        <f t="shared" si="24"/>
        <v>6</v>
      </c>
    </row>
    <row r="735" spans="1:10" ht="15.75" customHeight="1" x14ac:dyDescent="0.25">
      <c r="A735" s="19">
        <v>43872</v>
      </c>
      <c r="B735" s="20" t="s">
        <v>72</v>
      </c>
      <c r="C735" s="20" t="s">
        <v>63</v>
      </c>
      <c r="D735" s="20">
        <v>114</v>
      </c>
      <c r="E735" s="21">
        <v>16</v>
      </c>
      <c r="F735" s="21">
        <v>1824</v>
      </c>
      <c r="G735" s="22" t="s">
        <v>75</v>
      </c>
      <c r="H735" s="45">
        <f>MONTH(A735)</f>
        <v>2</v>
      </c>
      <c r="I735" s="45">
        <f t="shared" si="24"/>
        <v>11</v>
      </c>
      <c r="J735" s="52">
        <f>IF(Hari&lt;=7,1,IF(AND(Hari&gt;=8,Hari&lt;=14),2,IF(AND(Hari&gt;=15,Hari&lt;=21),3,IF(AND(Hari&gt;=22,Hari&lt;=31),4))))</f>
        <v>2</v>
      </c>
    </row>
    <row r="736" spans="1:10" ht="15.75" hidden="1" customHeight="1" x14ac:dyDescent="0.25">
      <c r="A736" s="19">
        <v>44077</v>
      </c>
      <c r="B736" s="20" t="s">
        <v>67</v>
      </c>
      <c r="C736" s="20" t="s">
        <v>63</v>
      </c>
      <c r="D736" s="20">
        <v>210</v>
      </c>
      <c r="E736" s="21">
        <v>11</v>
      </c>
      <c r="F736" s="21">
        <v>2310</v>
      </c>
      <c r="G736" s="22" t="s">
        <v>68</v>
      </c>
      <c r="H736">
        <f t="shared" si="23"/>
        <v>9</v>
      </c>
      <c r="I736">
        <f t="shared" si="24"/>
        <v>3</v>
      </c>
    </row>
    <row r="737" spans="1:10" ht="15.75" customHeight="1" x14ac:dyDescent="0.25">
      <c r="A737" s="19">
        <v>43833</v>
      </c>
      <c r="B737" s="20" t="s">
        <v>72</v>
      </c>
      <c r="C737" s="20" t="s">
        <v>63</v>
      </c>
      <c r="D737" s="20">
        <v>84</v>
      </c>
      <c r="E737" s="21">
        <v>16</v>
      </c>
      <c r="F737" s="21">
        <v>1344</v>
      </c>
      <c r="G737" s="22" t="s">
        <v>79</v>
      </c>
      <c r="H737" s="45">
        <f>MONTH(A737)</f>
        <v>1</v>
      </c>
      <c r="I737" s="45">
        <f t="shared" si="24"/>
        <v>3</v>
      </c>
      <c r="J737" s="52">
        <f>IF(Hari&lt;=7,1,IF(AND(Hari&gt;=8,Hari&lt;=14),2,IF(AND(Hari&gt;=15,Hari&lt;=21),3,IF(AND(Hari&gt;=22,Hari&lt;=31),4))))</f>
        <v>1</v>
      </c>
    </row>
    <row r="738" spans="1:10" ht="15.75" hidden="1" customHeight="1" x14ac:dyDescent="0.25">
      <c r="A738" s="19">
        <v>44062</v>
      </c>
      <c r="B738" s="20" t="s">
        <v>67</v>
      </c>
      <c r="C738" s="20" t="s">
        <v>65</v>
      </c>
      <c r="D738" s="20">
        <v>191</v>
      </c>
      <c r="E738" s="21">
        <v>11</v>
      </c>
      <c r="F738" s="21">
        <v>2101</v>
      </c>
      <c r="G738" s="22" t="s">
        <v>74</v>
      </c>
      <c r="H738">
        <f t="shared" si="23"/>
        <v>8</v>
      </c>
      <c r="I738">
        <f t="shared" si="24"/>
        <v>19</v>
      </c>
    </row>
    <row r="739" spans="1:10" ht="15.75" customHeight="1" x14ac:dyDescent="0.25">
      <c r="A739" s="19">
        <v>43870</v>
      </c>
      <c r="B739" s="20" t="s">
        <v>62</v>
      </c>
      <c r="C739" s="20" t="s">
        <v>63</v>
      </c>
      <c r="D739" s="20">
        <v>74</v>
      </c>
      <c r="E739" s="21">
        <v>5</v>
      </c>
      <c r="F739" s="21">
        <v>370</v>
      </c>
      <c r="G739" s="22" t="s">
        <v>68</v>
      </c>
      <c r="H739" s="45">
        <f t="shared" si="23"/>
        <v>2</v>
      </c>
      <c r="I739" s="45">
        <f t="shared" si="24"/>
        <v>9</v>
      </c>
      <c r="J739" s="52">
        <f>IF(Hari&lt;=7,1,IF(AND(Hari&gt;=8,Hari&lt;=14),2,IF(AND(Hari&gt;=15,Hari&lt;=21),3,IF(AND(Hari&gt;=22,Hari&lt;=31),4))))</f>
        <v>2</v>
      </c>
    </row>
    <row r="740" spans="1:10" ht="15.75" customHeight="1" x14ac:dyDescent="0.25">
      <c r="A740" s="19">
        <v>43861</v>
      </c>
      <c r="B740" s="20" t="s">
        <v>72</v>
      </c>
      <c r="C740" s="20" t="s">
        <v>63</v>
      </c>
      <c r="D740" s="20">
        <v>86</v>
      </c>
      <c r="E740" s="21">
        <v>16</v>
      </c>
      <c r="F740" s="21">
        <v>1376</v>
      </c>
      <c r="G740" s="22" t="s">
        <v>64</v>
      </c>
      <c r="H740" s="45">
        <f t="shared" si="23"/>
        <v>1</v>
      </c>
      <c r="I740" s="45">
        <f t="shared" si="24"/>
        <v>31</v>
      </c>
      <c r="J740" s="52">
        <f>IF(Hari&lt;=7,1,IF(AND(Hari&gt;=8,Hari&lt;=14),2,IF(AND(Hari&gt;=15,Hari&lt;=21),3,IF(AND(Hari&gt;=22,Hari&lt;=31),4))))</f>
        <v>4</v>
      </c>
    </row>
    <row r="741" spans="1:10" ht="15.75" hidden="1" customHeight="1" x14ac:dyDescent="0.25">
      <c r="A741" s="19">
        <v>44124</v>
      </c>
      <c r="B741" s="20" t="s">
        <v>62</v>
      </c>
      <c r="C741" s="20" t="s">
        <v>63</v>
      </c>
      <c r="D741" s="20">
        <v>238</v>
      </c>
      <c r="E741" s="21">
        <v>5</v>
      </c>
      <c r="F741" s="21">
        <v>1190</v>
      </c>
      <c r="G741" s="22" t="s">
        <v>71</v>
      </c>
      <c r="H741">
        <f t="shared" si="23"/>
        <v>10</v>
      </c>
      <c r="I741">
        <f t="shared" si="24"/>
        <v>20</v>
      </c>
    </row>
    <row r="742" spans="1:10" ht="15.75" hidden="1" customHeight="1" x14ac:dyDescent="0.25">
      <c r="A742" s="19">
        <v>44019</v>
      </c>
      <c r="B742" s="20" t="s">
        <v>72</v>
      </c>
      <c r="C742" s="20" t="s">
        <v>63</v>
      </c>
      <c r="D742" s="20">
        <v>219</v>
      </c>
      <c r="E742" s="21">
        <v>16</v>
      </c>
      <c r="F742" s="21">
        <v>3504</v>
      </c>
      <c r="G742" s="22" t="s">
        <v>66</v>
      </c>
      <c r="H742">
        <f t="shared" si="23"/>
        <v>7</v>
      </c>
      <c r="I742">
        <f t="shared" si="24"/>
        <v>7</v>
      </c>
    </row>
    <row r="743" spans="1:10" ht="15.75" hidden="1" customHeight="1" x14ac:dyDescent="0.25">
      <c r="A743" s="19">
        <v>44079</v>
      </c>
      <c r="B743" s="20" t="s">
        <v>62</v>
      </c>
      <c r="C743" s="20" t="s">
        <v>63</v>
      </c>
      <c r="D743" s="20">
        <v>281</v>
      </c>
      <c r="E743" s="21">
        <v>5</v>
      </c>
      <c r="F743" s="21">
        <v>1405</v>
      </c>
      <c r="G743" s="22" t="s">
        <v>68</v>
      </c>
      <c r="H743">
        <f t="shared" si="23"/>
        <v>9</v>
      </c>
      <c r="I743">
        <f t="shared" si="24"/>
        <v>5</v>
      </c>
    </row>
    <row r="744" spans="1:10" ht="15.75" customHeight="1" x14ac:dyDescent="0.25">
      <c r="A744" s="19">
        <v>43833</v>
      </c>
      <c r="B744" s="20" t="s">
        <v>62</v>
      </c>
      <c r="C744" s="20" t="s">
        <v>65</v>
      </c>
      <c r="D744" s="6">
        <v>115</v>
      </c>
      <c r="E744" s="23">
        <v>5</v>
      </c>
      <c r="F744" s="21">
        <v>575</v>
      </c>
      <c r="G744" s="22" t="s">
        <v>79</v>
      </c>
      <c r="H744" s="45">
        <f>MONTH(A744)</f>
        <v>1</v>
      </c>
      <c r="I744" s="45">
        <f t="shared" si="24"/>
        <v>3</v>
      </c>
      <c r="J744" s="52">
        <f>IF(Hari&lt;=7,1,IF(AND(Hari&gt;=8,Hari&lt;=14),2,IF(AND(Hari&gt;=15,Hari&lt;=21),3,IF(AND(Hari&gt;=22,Hari&lt;=31),4))))</f>
        <v>1</v>
      </c>
    </row>
    <row r="745" spans="1:10" ht="15.75" hidden="1" customHeight="1" x14ac:dyDescent="0.25">
      <c r="A745" s="19">
        <v>44142</v>
      </c>
      <c r="B745" s="20" t="s">
        <v>62</v>
      </c>
      <c r="C745" s="20" t="s">
        <v>65</v>
      </c>
      <c r="D745" s="20">
        <v>558</v>
      </c>
      <c r="E745" s="23">
        <v>5</v>
      </c>
      <c r="F745" s="21">
        <v>2790</v>
      </c>
      <c r="G745" s="22" t="s">
        <v>68</v>
      </c>
      <c r="H745">
        <f t="shared" si="23"/>
        <v>11</v>
      </c>
      <c r="I745">
        <f t="shared" si="24"/>
        <v>7</v>
      </c>
    </row>
    <row r="746" spans="1:10" ht="15.75" customHeight="1" x14ac:dyDescent="0.25">
      <c r="A746" s="19">
        <v>43878</v>
      </c>
      <c r="B746" s="20" t="s">
        <v>62</v>
      </c>
      <c r="C746" s="20" t="s">
        <v>65</v>
      </c>
      <c r="D746" s="6">
        <v>174</v>
      </c>
      <c r="E746" s="23">
        <v>5</v>
      </c>
      <c r="F746" s="21">
        <v>870</v>
      </c>
      <c r="G746" s="22" t="s">
        <v>64</v>
      </c>
      <c r="H746" s="45">
        <f>MONTH(A746)</f>
        <v>2</v>
      </c>
      <c r="I746" s="45">
        <f t="shared" si="24"/>
        <v>17</v>
      </c>
      <c r="J746" s="52">
        <f>IF(Hari&lt;=7,1,IF(AND(Hari&gt;=8,Hari&lt;=14),2,IF(AND(Hari&gt;=15,Hari&lt;=21),3,IF(AND(Hari&gt;=22,Hari&lt;=31),4))))</f>
        <v>3</v>
      </c>
    </row>
    <row r="747" spans="1:10" ht="15.75" hidden="1" customHeight="1" x14ac:dyDescent="0.25">
      <c r="A747" s="19">
        <v>44168</v>
      </c>
      <c r="B747" s="20" t="s">
        <v>62</v>
      </c>
      <c r="C747" s="20" t="s">
        <v>63</v>
      </c>
      <c r="D747" s="20">
        <v>323</v>
      </c>
      <c r="E747" s="21">
        <v>5</v>
      </c>
      <c r="F747" s="21">
        <v>1615</v>
      </c>
      <c r="G747" s="22" t="s">
        <v>68</v>
      </c>
      <c r="H747">
        <f t="shared" si="23"/>
        <v>12</v>
      </c>
      <c r="I747">
        <f t="shared" si="24"/>
        <v>3</v>
      </c>
    </row>
    <row r="748" spans="1:10" ht="15.75" hidden="1" customHeight="1" x14ac:dyDescent="0.25">
      <c r="A748" s="19">
        <v>43895</v>
      </c>
      <c r="B748" s="20" t="s">
        <v>62</v>
      </c>
      <c r="C748" s="20" t="s">
        <v>65</v>
      </c>
      <c r="D748" s="6">
        <v>160</v>
      </c>
      <c r="E748" s="23">
        <v>5</v>
      </c>
      <c r="F748" s="21">
        <v>800</v>
      </c>
      <c r="G748" s="22" t="s">
        <v>68</v>
      </c>
      <c r="H748">
        <f t="shared" si="23"/>
        <v>3</v>
      </c>
      <c r="I748">
        <f t="shared" si="24"/>
        <v>5</v>
      </c>
    </row>
    <row r="749" spans="1:10" ht="15.75" hidden="1" customHeight="1" x14ac:dyDescent="0.25">
      <c r="A749" s="19">
        <v>44025</v>
      </c>
      <c r="B749" s="20" t="s">
        <v>67</v>
      </c>
      <c r="C749" s="20" t="s">
        <v>65</v>
      </c>
      <c r="D749" s="20">
        <v>139</v>
      </c>
      <c r="E749" s="21">
        <v>11</v>
      </c>
      <c r="F749" s="21">
        <v>1529</v>
      </c>
      <c r="G749" s="22" t="s">
        <v>77</v>
      </c>
      <c r="H749">
        <f t="shared" si="23"/>
        <v>7</v>
      </c>
      <c r="I749">
        <f t="shared" si="24"/>
        <v>13</v>
      </c>
    </row>
    <row r="750" spans="1:10" ht="15.75" hidden="1" customHeight="1" x14ac:dyDescent="0.25">
      <c r="A750" s="19">
        <v>44054</v>
      </c>
      <c r="B750" s="20" t="s">
        <v>72</v>
      </c>
      <c r="C750" s="20" t="s">
        <v>63</v>
      </c>
      <c r="D750" s="20">
        <v>211</v>
      </c>
      <c r="E750" s="21">
        <v>16</v>
      </c>
      <c r="F750" s="21">
        <v>3376</v>
      </c>
      <c r="G750" s="22" t="s">
        <v>64</v>
      </c>
      <c r="H750">
        <f t="shared" si="23"/>
        <v>8</v>
      </c>
      <c r="I750">
        <f t="shared" si="24"/>
        <v>11</v>
      </c>
    </row>
    <row r="751" spans="1:10" ht="15.75" hidden="1" customHeight="1" x14ac:dyDescent="0.25">
      <c r="A751" s="19">
        <v>43941</v>
      </c>
      <c r="B751" s="20" t="s">
        <v>67</v>
      </c>
      <c r="C751" s="20" t="s">
        <v>65</v>
      </c>
      <c r="D751" s="20">
        <v>91</v>
      </c>
      <c r="E751" s="21">
        <v>11</v>
      </c>
      <c r="F751" s="21">
        <v>1001</v>
      </c>
      <c r="G751" s="22" t="s">
        <v>71</v>
      </c>
      <c r="H751">
        <f t="shared" si="23"/>
        <v>4</v>
      </c>
      <c r="I751">
        <f t="shared" si="24"/>
        <v>20</v>
      </c>
    </row>
    <row r="752" spans="1:10" ht="15.75" customHeight="1" x14ac:dyDescent="0.25">
      <c r="A752" s="19">
        <v>43877</v>
      </c>
      <c r="B752" s="20" t="s">
        <v>62</v>
      </c>
      <c r="C752" s="20" t="s">
        <v>65</v>
      </c>
      <c r="D752" s="6">
        <v>129</v>
      </c>
      <c r="E752" s="23">
        <v>5</v>
      </c>
      <c r="F752" s="21">
        <v>645</v>
      </c>
      <c r="G752" s="22" t="s">
        <v>64</v>
      </c>
      <c r="H752" s="45">
        <f>MONTH(A752)</f>
        <v>2</v>
      </c>
      <c r="I752" s="45">
        <f t="shared" si="24"/>
        <v>16</v>
      </c>
      <c r="J752" s="52">
        <f>IF(Hari&lt;=7,1,IF(AND(Hari&gt;=8,Hari&lt;=14),2,IF(AND(Hari&gt;=15,Hari&lt;=21),3,IF(AND(Hari&gt;=22,Hari&lt;=31),4))))</f>
        <v>3</v>
      </c>
    </row>
    <row r="753" spans="1:10" ht="15.75" hidden="1" customHeight="1" x14ac:dyDescent="0.25">
      <c r="A753" s="19">
        <v>43991</v>
      </c>
      <c r="B753" s="20" t="s">
        <v>62</v>
      </c>
      <c r="C753" s="20" t="s">
        <v>63</v>
      </c>
      <c r="D753" s="20">
        <v>123</v>
      </c>
      <c r="E753" s="21">
        <v>5</v>
      </c>
      <c r="F753" s="21">
        <v>615</v>
      </c>
      <c r="G753" s="22" t="s">
        <v>68</v>
      </c>
      <c r="H753">
        <f t="shared" si="23"/>
        <v>6</v>
      </c>
      <c r="I753">
        <f t="shared" si="24"/>
        <v>9</v>
      </c>
    </row>
    <row r="754" spans="1:10" ht="15.75" hidden="1" customHeight="1" x14ac:dyDescent="0.25">
      <c r="A754" s="19">
        <v>43952</v>
      </c>
      <c r="B754" s="20" t="s">
        <v>62</v>
      </c>
      <c r="C754" s="20" t="s">
        <v>65</v>
      </c>
      <c r="D754" s="6">
        <v>300</v>
      </c>
      <c r="E754" s="23">
        <v>5</v>
      </c>
      <c r="F754" s="21">
        <v>1500</v>
      </c>
      <c r="G754" s="22" t="s">
        <v>68</v>
      </c>
      <c r="H754">
        <f t="shared" si="23"/>
        <v>5</v>
      </c>
      <c r="I754">
        <f t="shared" si="24"/>
        <v>1</v>
      </c>
    </row>
    <row r="755" spans="1:10" ht="15.75" customHeight="1" x14ac:dyDescent="0.25">
      <c r="A755" s="19">
        <v>43857</v>
      </c>
      <c r="B755" s="20" t="s">
        <v>69</v>
      </c>
      <c r="C755" s="20" t="s">
        <v>65</v>
      </c>
      <c r="D755" s="20">
        <v>88</v>
      </c>
      <c r="E755" s="21">
        <v>7</v>
      </c>
      <c r="F755" s="21">
        <v>616</v>
      </c>
      <c r="G755" s="22" t="s">
        <v>73</v>
      </c>
      <c r="H755" s="45">
        <f>MONTH(A755)</f>
        <v>1</v>
      </c>
      <c r="I755" s="45">
        <f t="shared" si="24"/>
        <v>27</v>
      </c>
      <c r="J755" s="52">
        <f>IF(Hari&lt;=7,1,IF(AND(Hari&gt;=8,Hari&lt;=14),2,IF(AND(Hari&gt;=15,Hari&lt;=21),3,IF(AND(Hari&gt;=22,Hari&lt;=31),4))))</f>
        <v>4</v>
      </c>
    </row>
    <row r="756" spans="1:10" ht="15.75" hidden="1" customHeight="1" x14ac:dyDescent="0.25">
      <c r="A756" s="19">
        <v>43955</v>
      </c>
      <c r="B756" s="20" t="s">
        <v>67</v>
      </c>
      <c r="C756" s="20" t="s">
        <v>63</v>
      </c>
      <c r="D756" s="20">
        <v>168</v>
      </c>
      <c r="E756" s="21">
        <v>11</v>
      </c>
      <c r="F756" s="21">
        <v>1848</v>
      </c>
      <c r="G756" s="22" t="s">
        <v>68</v>
      </c>
      <c r="H756">
        <f t="shared" si="23"/>
        <v>5</v>
      </c>
      <c r="I756">
        <f t="shared" si="24"/>
        <v>4</v>
      </c>
    </row>
    <row r="757" spans="1:10" ht="15.75" hidden="1" customHeight="1" x14ac:dyDescent="0.25">
      <c r="A757" s="19">
        <v>44189</v>
      </c>
      <c r="B757" s="20" t="s">
        <v>67</v>
      </c>
      <c r="C757" s="20" t="s">
        <v>63</v>
      </c>
      <c r="D757" s="20">
        <v>317</v>
      </c>
      <c r="E757" s="21">
        <v>11</v>
      </c>
      <c r="F757" s="21">
        <v>3487</v>
      </c>
      <c r="G757" s="22" t="s">
        <v>76</v>
      </c>
      <c r="H757">
        <f t="shared" si="23"/>
        <v>12</v>
      </c>
      <c r="I757">
        <f t="shared" si="24"/>
        <v>24</v>
      </c>
    </row>
    <row r="758" spans="1:10" ht="15.75" hidden="1" customHeight="1" x14ac:dyDescent="0.25">
      <c r="A758" s="19">
        <v>43897</v>
      </c>
      <c r="B758" s="20" t="s">
        <v>72</v>
      </c>
      <c r="C758" s="20" t="s">
        <v>63</v>
      </c>
      <c r="D758" s="20">
        <v>115</v>
      </c>
      <c r="E758" s="21">
        <v>16</v>
      </c>
      <c r="F758" s="21">
        <v>1840</v>
      </c>
      <c r="G758" s="22" t="s">
        <v>68</v>
      </c>
      <c r="H758">
        <f t="shared" si="23"/>
        <v>3</v>
      </c>
      <c r="I758">
        <f t="shared" si="24"/>
        <v>7</v>
      </c>
    </row>
    <row r="759" spans="1:10" ht="15.75" customHeight="1" x14ac:dyDescent="0.25">
      <c r="A759" s="19">
        <v>43842</v>
      </c>
      <c r="B759" s="20" t="s">
        <v>62</v>
      </c>
      <c r="C759" s="20" t="s">
        <v>63</v>
      </c>
      <c r="D759" s="20">
        <v>55</v>
      </c>
      <c r="E759" s="21">
        <v>5</v>
      </c>
      <c r="F759" s="21">
        <v>275</v>
      </c>
      <c r="G759" s="22" t="s">
        <v>64</v>
      </c>
      <c r="H759" s="45">
        <f t="shared" si="23"/>
        <v>1</v>
      </c>
      <c r="I759" s="45">
        <f t="shared" si="24"/>
        <v>12</v>
      </c>
      <c r="J759" s="52">
        <f>IF(Hari&lt;=7,1,IF(AND(Hari&gt;=8,Hari&lt;=14),2,IF(AND(Hari&gt;=15,Hari&lt;=21),3,IF(AND(Hari&gt;=22,Hari&lt;=31),4))))</f>
        <v>2</v>
      </c>
    </row>
    <row r="760" spans="1:10" ht="15.75" customHeight="1" x14ac:dyDescent="0.25">
      <c r="A760" s="19">
        <v>43885</v>
      </c>
      <c r="B760" s="20" t="s">
        <v>67</v>
      </c>
      <c r="C760" s="20" t="s">
        <v>63</v>
      </c>
      <c r="D760" s="20">
        <v>66</v>
      </c>
      <c r="E760" s="21">
        <v>11</v>
      </c>
      <c r="F760" s="21">
        <v>726</v>
      </c>
      <c r="G760" s="22" t="s">
        <v>64</v>
      </c>
      <c r="H760" s="45">
        <f t="shared" si="23"/>
        <v>2</v>
      </c>
      <c r="I760" s="45">
        <f t="shared" si="24"/>
        <v>24</v>
      </c>
      <c r="J760" s="52">
        <f>IF(Hari&lt;=7,1,IF(AND(Hari&gt;=8,Hari&lt;=14),2,IF(AND(Hari&gt;=15,Hari&lt;=21),3,IF(AND(Hari&gt;=22,Hari&lt;=31),4))))</f>
        <v>4</v>
      </c>
    </row>
    <row r="761" spans="1:10" ht="15.75" hidden="1" customHeight="1" x14ac:dyDescent="0.25">
      <c r="A761" s="19">
        <v>44178</v>
      </c>
      <c r="B761" s="20" t="s">
        <v>67</v>
      </c>
      <c r="C761" s="20" t="s">
        <v>63</v>
      </c>
      <c r="D761" s="20">
        <v>282</v>
      </c>
      <c r="E761" s="21">
        <v>11</v>
      </c>
      <c r="F761" s="21">
        <v>3102</v>
      </c>
      <c r="G761" s="22" t="s">
        <v>76</v>
      </c>
      <c r="H761">
        <f t="shared" si="23"/>
        <v>12</v>
      </c>
      <c r="I761">
        <f t="shared" si="24"/>
        <v>13</v>
      </c>
    </row>
    <row r="762" spans="1:10" ht="15.75" hidden="1" customHeight="1" x14ac:dyDescent="0.25">
      <c r="A762" s="19">
        <v>44105</v>
      </c>
      <c r="B762" s="20" t="s">
        <v>67</v>
      </c>
      <c r="C762" s="20" t="s">
        <v>65</v>
      </c>
      <c r="D762" s="20">
        <v>229</v>
      </c>
      <c r="E762" s="21">
        <v>11</v>
      </c>
      <c r="F762" s="21">
        <v>2519</v>
      </c>
      <c r="G762" s="22" t="s">
        <v>68</v>
      </c>
      <c r="H762">
        <f t="shared" si="23"/>
        <v>10</v>
      </c>
      <c r="I762">
        <f t="shared" si="24"/>
        <v>1</v>
      </c>
    </row>
    <row r="763" spans="1:10" ht="15.75" customHeight="1" x14ac:dyDescent="0.25">
      <c r="A763" s="19">
        <v>43841</v>
      </c>
      <c r="B763" s="20" t="s">
        <v>62</v>
      </c>
      <c r="C763" s="20" t="s">
        <v>65</v>
      </c>
      <c r="D763" s="6">
        <v>165</v>
      </c>
      <c r="E763" s="23">
        <v>5</v>
      </c>
      <c r="F763" s="21">
        <v>825</v>
      </c>
      <c r="G763" s="22" t="s">
        <v>64</v>
      </c>
      <c r="H763" s="45">
        <f>MONTH(A763)</f>
        <v>1</v>
      </c>
      <c r="I763" s="45">
        <f t="shared" si="24"/>
        <v>11</v>
      </c>
      <c r="J763" s="52">
        <f>IF(Hari&lt;=7,1,IF(AND(Hari&gt;=8,Hari&lt;=14),2,IF(AND(Hari&gt;=15,Hari&lt;=21),3,IF(AND(Hari&gt;=22,Hari&lt;=31),4))))</f>
        <v>2</v>
      </c>
    </row>
    <row r="764" spans="1:10" ht="15.75" hidden="1" customHeight="1" x14ac:dyDescent="0.25">
      <c r="A764" s="19">
        <v>44007</v>
      </c>
      <c r="B764" s="20" t="s">
        <v>72</v>
      </c>
      <c r="C764" s="20" t="s">
        <v>63</v>
      </c>
      <c r="D764" s="20">
        <v>226</v>
      </c>
      <c r="E764" s="21">
        <v>16</v>
      </c>
      <c r="F764" s="21">
        <v>3616</v>
      </c>
      <c r="G764" s="22" t="s">
        <v>73</v>
      </c>
      <c r="H764">
        <f t="shared" si="23"/>
        <v>6</v>
      </c>
      <c r="I764">
        <f t="shared" si="24"/>
        <v>25</v>
      </c>
    </row>
    <row r="765" spans="1:10" ht="15.75" hidden="1" customHeight="1" x14ac:dyDescent="0.25">
      <c r="A765" s="19">
        <v>43937</v>
      </c>
      <c r="B765" s="20" t="s">
        <v>62</v>
      </c>
      <c r="C765" s="20" t="s">
        <v>65</v>
      </c>
      <c r="D765" s="6">
        <v>212</v>
      </c>
      <c r="E765" s="23">
        <v>5</v>
      </c>
      <c r="F765" s="21">
        <v>1060</v>
      </c>
      <c r="G765" s="22" t="s">
        <v>64</v>
      </c>
      <c r="H765">
        <f t="shared" si="23"/>
        <v>4</v>
      </c>
      <c r="I765">
        <f t="shared" si="24"/>
        <v>16</v>
      </c>
    </row>
    <row r="766" spans="1:10" ht="15.75" hidden="1" customHeight="1" x14ac:dyDescent="0.25">
      <c r="A766" s="19">
        <v>44186</v>
      </c>
      <c r="B766" s="20" t="s">
        <v>72</v>
      </c>
      <c r="C766" s="20" t="s">
        <v>63</v>
      </c>
      <c r="D766" s="20">
        <v>397</v>
      </c>
      <c r="E766" s="21">
        <v>16</v>
      </c>
      <c r="F766" s="21">
        <v>6352</v>
      </c>
      <c r="G766" s="22" t="s">
        <v>64</v>
      </c>
      <c r="H766">
        <f t="shared" si="23"/>
        <v>12</v>
      </c>
      <c r="I766">
        <f t="shared" si="24"/>
        <v>21</v>
      </c>
    </row>
    <row r="767" spans="1:10" ht="15.75" hidden="1" customHeight="1" x14ac:dyDescent="0.25">
      <c r="A767" s="19">
        <v>43950</v>
      </c>
      <c r="B767" s="20" t="s">
        <v>67</v>
      </c>
      <c r="C767" s="20" t="s">
        <v>63</v>
      </c>
      <c r="D767" s="20">
        <v>92</v>
      </c>
      <c r="E767" s="21">
        <v>11</v>
      </c>
      <c r="F767" s="21">
        <v>1012</v>
      </c>
      <c r="G767" s="22" t="s">
        <v>64</v>
      </c>
      <c r="H767">
        <f t="shared" si="23"/>
        <v>4</v>
      </c>
      <c r="I767">
        <f t="shared" si="24"/>
        <v>29</v>
      </c>
    </row>
    <row r="768" spans="1:10" ht="15.75" customHeight="1" x14ac:dyDescent="0.25">
      <c r="A768" s="19">
        <v>43872</v>
      </c>
      <c r="B768" s="20" t="s">
        <v>67</v>
      </c>
      <c r="C768" s="20" t="s">
        <v>65</v>
      </c>
      <c r="D768" s="20">
        <v>74</v>
      </c>
      <c r="E768" s="21">
        <v>11</v>
      </c>
      <c r="F768" s="21">
        <v>814</v>
      </c>
      <c r="G768" s="22" t="s">
        <v>75</v>
      </c>
      <c r="H768" s="45">
        <f>MONTH(A768)</f>
        <v>2</v>
      </c>
      <c r="I768" s="45">
        <f t="shared" si="24"/>
        <v>11</v>
      </c>
      <c r="J768" s="52">
        <f>IF(Hari&lt;=7,1,IF(AND(Hari&gt;=8,Hari&lt;=14),2,IF(AND(Hari&gt;=15,Hari&lt;=21),3,IF(AND(Hari&gt;=22,Hari&lt;=31),4))))</f>
        <v>2</v>
      </c>
    </row>
    <row r="769" spans="1:10" ht="15.75" hidden="1" customHeight="1" x14ac:dyDescent="0.25">
      <c r="A769" s="19">
        <v>43913</v>
      </c>
      <c r="B769" s="20" t="s">
        <v>62</v>
      </c>
      <c r="C769" s="20" t="s">
        <v>65</v>
      </c>
      <c r="D769" s="6">
        <v>215</v>
      </c>
      <c r="E769" s="23">
        <v>5</v>
      </c>
      <c r="F769" s="21">
        <v>1075</v>
      </c>
      <c r="G769" s="22" t="s">
        <v>64</v>
      </c>
      <c r="H769">
        <f t="shared" si="23"/>
        <v>3</v>
      </c>
      <c r="I769">
        <f t="shared" si="24"/>
        <v>23</v>
      </c>
    </row>
    <row r="770" spans="1:10" ht="15.75" hidden="1" customHeight="1" x14ac:dyDescent="0.25">
      <c r="A770" s="19">
        <v>43942</v>
      </c>
      <c r="B770" s="20" t="s">
        <v>67</v>
      </c>
      <c r="C770" s="20" t="s">
        <v>65</v>
      </c>
      <c r="D770" s="20">
        <v>108</v>
      </c>
      <c r="E770" s="21">
        <v>11</v>
      </c>
      <c r="F770" s="21">
        <v>1188</v>
      </c>
      <c r="G770" s="22" t="s">
        <v>75</v>
      </c>
      <c r="H770">
        <f t="shared" si="23"/>
        <v>4</v>
      </c>
      <c r="I770">
        <f t="shared" si="24"/>
        <v>21</v>
      </c>
    </row>
    <row r="771" spans="1:10" ht="15.75" customHeight="1" x14ac:dyDescent="0.25">
      <c r="A771" s="19">
        <v>43872</v>
      </c>
      <c r="B771" s="20" t="s">
        <v>69</v>
      </c>
      <c r="C771" s="20" t="s">
        <v>65</v>
      </c>
      <c r="D771" s="20">
        <v>98</v>
      </c>
      <c r="E771" s="21">
        <v>7</v>
      </c>
      <c r="F771" s="21">
        <v>686</v>
      </c>
      <c r="G771" s="22" t="s">
        <v>75</v>
      </c>
      <c r="H771" s="45">
        <f>MONTH(A771)</f>
        <v>2</v>
      </c>
      <c r="I771" s="45">
        <f t="shared" ref="I771" si="25">DAY(A771)</f>
        <v>11</v>
      </c>
      <c r="J771" s="52">
        <f>IF(Hari&lt;=7,1,IF(AND(Hari&gt;=8,Hari&lt;=14),2,IF(AND(Hari&gt;=15,Hari&lt;=21),3,IF(AND(Hari&gt;=22,Hari&lt;=31),4))))</f>
        <v>2</v>
      </c>
    </row>
    <row r="772" spans="1:10" ht="15.75" hidden="1" customHeight="1" x14ac:dyDescent="0.25">
      <c r="A772" s="19">
        <v>44020</v>
      </c>
      <c r="B772" s="20" t="s">
        <v>62</v>
      </c>
      <c r="C772" s="20" t="s">
        <v>65</v>
      </c>
      <c r="D772" s="6">
        <v>293</v>
      </c>
      <c r="E772" s="23">
        <v>5</v>
      </c>
      <c r="F772" s="21">
        <v>1465</v>
      </c>
      <c r="G772" s="22" t="s">
        <v>68</v>
      </c>
      <c r="H772">
        <f t="shared" ref="H772:H834" si="26">MONTH(A772)</f>
        <v>7</v>
      </c>
      <c r="I772">
        <f t="shared" ref="I772:I834" si="27">DAY(A772)</f>
        <v>8</v>
      </c>
    </row>
    <row r="773" spans="1:10" ht="15.75" hidden="1" customHeight="1" x14ac:dyDescent="0.25">
      <c r="A773" s="19">
        <v>44174</v>
      </c>
      <c r="B773" s="20" t="s">
        <v>62</v>
      </c>
      <c r="C773" s="20" t="s">
        <v>63</v>
      </c>
      <c r="D773" s="20">
        <v>330</v>
      </c>
      <c r="E773" s="21">
        <v>5</v>
      </c>
      <c r="F773" s="21">
        <v>1650</v>
      </c>
      <c r="G773" s="22" t="s">
        <v>68</v>
      </c>
      <c r="H773">
        <f t="shared" si="26"/>
        <v>12</v>
      </c>
      <c r="I773">
        <f t="shared" si="27"/>
        <v>9</v>
      </c>
    </row>
    <row r="774" spans="1:10" ht="15.75" hidden="1" customHeight="1" x14ac:dyDescent="0.25">
      <c r="A774" s="19">
        <v>44004</v>
      </c>
      <c r="B774" s="20" t="s">
        <v>67</v>
      </c>
      <c r="C774" s="20" t="s">
        <v>63</v>
      </c>
      <c r="D774" s="20">
        <v>125</v>
      </c>
      <c r="E774" s="21">
        <v>11</v>
      </c>
      <c r="F774" s="21">
        <v>1375</v>
      </c>
      <c r="G774" s="22" t="s">
        <v>64</v>
      </c>
      <c r="H774">
        <f t="shared" si="26"/>
        <v>6</v>
      </c>
      <c r="I774">
        <f t="shared" si="27"/>
        <v>22</v>
      </c>
    </row>
    <row r="775" spans="1:10" ht="15.75" hidden="1" customHeight="1" x14ac:dyDescent="0.25">
      <c r="A775" s="19">
        <v>44115</v>
      </c>
      <c r="B775" s="20" t="s">
        <v>67</v>
      </c>
      <c r="C775" s="20" t="s">
        <v>63</v>
      </c>
      <c r="D775" s="20">
        <v>229</v>
      </c>
      <c r="E775" s="21">
        <v>11</v>
      </c>
      <c r="F775" s="21">
        <v>2519</v>
      </c>
      <c r="G775" s="22" t="s">
        <v>75</v>
      </c>
      <c r="H775">
        <f t="shared" si="26"/>
        <v>10</v>
      </c>
      <c r="I775">
        <f t="shared" si="27"/>
        <v>11</v>
      </c>
    </row>
    <row r="776" spans="1:10" ht="15.75" customHeight="1" x14ac:dyDescent="0.25">
      <c r="A776" s="19">
        <v>43869</v>
      </c>
      <c r="B776" s="20" t="s">
        <v>67</v>
      </c>
      <c r="C776" s="20" t="s">
        <v>65</v>
      </c>
      <c r="D776" s="20">
        <v>100</v>
      </c>
      <c r="E776" s="21">
        <v>11</v>
      </c>
      <c r="F776" s="21">
        <v>1100</v>
      </c>
      <c r="G776" s="22" t="s">
        <v>68</v>
      </c>
      <c r="H776" s="45">
        <f t="shared" si="26"/>
        <v>2</v>
      </c>
      <c r="I776" s="45">
        <f t="shared" si="27"/>
        <v>8</v>
      </c>
      <c r="J776" s="52">
        <f>IF(Hari&lt;=7,1,IF(AND(Hari&gt;=8,Hari&lt;=14),2,IF(AND(Hari&gt;=15,Hari&lt;=21),3,IF(AND(Hari&gt;=22,Hari&lt;=31),4))))</f>
        <v>2</v>
      </c>
    </row>
    <row r="777" spans="1:10" ht="15.75" customHeight="1" x14ac:dyDescent="0.25">
      <c r="A777" s="19">
        <v>43864</v>
      </c>
      <c r="B777" s="20" t="s">
        <v>62</v>
      </c>
      <c r="C777" s="20" t="s">
        <v>65</v>
      </c>
      <c r="D777" s="6">
        <v>144</v>
      </c>
      <c r="E777" s="23">
        <v>5</v>
      </c>
      <c r="F777" s="21">
        <v>720</v>
      </c>
      <c r="G777" s="22" t="s">
        <v>68</v>
      </c>
      <c r="H777" s="45">
        <f t="shared" si="26"/>
        <v>2</v>
      </c>
      <c r="I777" s="45">
        <f t="shared" si="27"/>
        <v>3</v>
      </c>
      <c r="J777" s="52">
        <f>IF(Hari&lt;=7,1,IF(AND(Hari&gt;=8,Hari&lt;=14),2,IF(AND(Hari&gt;=15,Hari&lt;=21),3,IF(AND(Hari&gt;=22,Hari&lt;=31),4))))</f>
        <v>1</v>
      </c>
    </row>
    <row r="778" spans="1:10" ht="15.75" hidden="1" customHeight="1" x14ac:dyDescent="0.25">
      <c r="A778" s="19">
        <v>44196</v>
      </c>
      <c r="B778" s="20" t="s">
        <v>62</v>
      </c>
      <c r="C778" s="20" t="s">
        <v>63</v>
      </c>
      <c r="D778" s="20">
        <v>319</v>
      </c>
      <c r="E778" s="21">
        <v>5</v>
      </c>
      <c r="F778" s="21">
        <v>1595</v>
      </c>
      <c r="G778" s="22" t="s">
        <v>64</v>
      </c>
      <c r="H778">
        <f t="shared" si="26"/>
        <v>12</v>
      </c>
      <c r="I778">
        <f t="shared" si="27"/>
        <v>31</v>
      </c>
    </row>
    <row r="779" spans="1:10" ht="15.75" hidden="1" customHeight="1" x14ac:dyDescent="0.25">
      <c r="A779" s="19">
        <v>44059</v>
      </c>
      <c r="B779" s="20" t="s">
        <v>67</v>
      </c>
      <c r="C779" s="20" t="s">
        <v>63</v>
      </c>
      <c r="D779" s="20">
        <v>166</v>
      </c>
      <c r="E779" s="21">
        <v>11</v>
      </c>
      <c r="F779" s="21">
        <v>1826</v>
      </c>
      <c r="G779" s="22" t="s">
        <v>78</v>
      </c>
      <c r="H779">
        <f t="shared" si="26"/>
        <v>8</v>
      </c>
      <c r="I779">
        <f t="shared" si="27"/>
        <v>16</v>
      </c>
    </row>
    <row r="780" spans="1:10" ht="15.75" hidden="1" customHeight="1" x14ac:dyDescent="0.25">
      <c r="A780" s="19">
        <v>44144</v>
      </c>
      <c r="B780" s="20" t="s">
        <v>62</v>
      </c>
      <c r="C780" s="20" t="s">
        <v>65</v>
      </c>
      <c r="D780" s="20">
        <v>520</v>
      </c>
      <c r="E780" s="23">
        <v>5</v>
      </c>
      <c r="F780" s="21">
        <v>2600</v>
      </c>
      <c r="G780" s="22" t="s">
        <v>68</v>
      </c>
      <c r="H780">
        <f t="shared" si="26"/>
        <v>11</v>
      </c>
      <c r="I780">
        <f t="shared" si="27"/>
        <v>9</v>
      </c>
    </row>
    <row r="781" spans="1:10" ht="15.75" hidden="1" customHeight="1" x14ac:dyDescent="0.25">
      <c r="A781" s="19">
        <v>44152</v>
      </c>
      <c r="B781" s="20" t="s">
        <v>62</v>
      </c>
      <c r="C781" s="20" t="s">
        <v>65</v>
      </c>
      <c r="D781" s="20">
        <v>452</v>
      </c>
      <c r="E781" s="23">
        <v>5</v>
      </c>
      <c r="F781" s="21">
        <v>2260</v>
      </c>
      <c r="G781" s="22" t="s">
        <v>76</v>
      </c>
      <c r="H781">
        <f t="shared" si="26"/>
        <v>11</v>
      </c>
      <c r="I781">
        <f t="shared" si="27"/>
        <v>17</v>
      </c>
    </row>
    <row r="782" spans="1:10" ht="15.75" hidden="1" customHeight="1" x14ac:dyDescent="0.25">
      <c r="A782" s="19">
        <v>44151</v>
      </c>
      <c r="B782" s="20" t="s">
        <v>69</v>
      </c>
      <c r="C782" s="20" t="s">
        <v>65</v>
      </c>
      <c r="D782" s="20">
        <v>428</v>
      </c>
      <c r="E782" s="21">
        <v>7</v>
      </c>
      <c r="F782" s="21">
        <v>2996</v>
      </c>
      <c r="G782" s="22" t="s">
        <v>76</v>
      </c>
      <c r="H782">
        <f t="shared" si="26"/>
        <v>11</v>
      </c>
      <c r="I782">
        <f t="shared" si="27"/>
        <v>16</v>
      </c>
    </row>
    <row r="783" spans="1:10" ht="15.75" hidden="1" customHeight="1" x14ac:dyDescent="0.25">
      <c r="A783" s="19">
        <v>44034</v>
      </c>
      <c r="B783" s="20" t="s">
        <v>69</v>
      </c>
      <c r="C783" s="20" t="s">
        <v>65</v>
      </c>
      <c r="D783" s="20">
        <v>248</v>
      </c>
      <c r="E783" s="21">
        <v>7</v>
      </c>
      <c r="F783" s="21">
        <v>1736</v>
      </c>
      <c r="G783" s="22" t="s">
        <v>64</v>
      </c>
      <c r="H783">
        <f t="shared" si="26"/>
        <v>7</v>
      </c>
      <c r="I783">
        <f t="shared" si="27"/>
        <v>22</v>
      </c>
    </row>
    <row r="784" spans="1:10" ht="15.75" hidden="1" customHeight="1" x14ac:dyDescent="0.25">
      <c r="A784" s="19">
        <v>44101</v>
      </c>
      <c r="B784" s="20" t="s">
        <v>67</v>
      </c>
      <c r="C784" s="20" t="s">
        <v>63</v>
      </c>
      <c r="D784" s="20">
        <v>245</v>
      </c>
      <c r="E784" s="21">
        <v>11</v>
      </c>
      <c r="F784" s="21">
        <v>2695</v>
      </c>
      <c r="G784" s="22" t="s">
        <v>73</v>
      </c>
      <c r="H784">
        <f t="shared" si="26"/>
        <v>9</v>
      </c>
      <c r="I784">
        <f t="shared" si="27"/>
        <v>27</v>
      </c>
    </row>
    <row r="785" spans="1:10" ht="15.75" customHeight="1" x14ac:dyDescent="0.25">
      <c r="A785" s="19">
        <v>43884</v>
      </c>
      <c r="B785" s="20" t="s">
        <v>72</v>
      </c>
      <c r="C785" s="20" t="s">
        <v>63</v>
      </c>
      <c r="D785" s="20">
        <v>103</v>
      </c>
      <c r="E785" s="21">
        <v>16</v>
      </c>
      <c r="F785" s="21">
        <v>1648</v>
      </c>
      <c r="G785" s="22" t="s">
        <v>64</v>
      </c>
      <c r="H785" s="45">
        <f>MONTH(A785)</f>
        <v>2</v>
      </c>
      <c r="I785" s="45">
        <f t="shared" si="27"/>
        <v>23</v>
      </c>
      <c r="J785" s="52">
        <f>IF(Hari&lt;=7,1,IF(AND(Hari&gt;=8,Hari&lt;=14),2,IF(AND(Hari&gt;=15,Hari&lt;=21),3,IF(AND(Hari&gt;=22,Hari&lt;=31),4))))</f>
        <v>4</v>
      </c>
    </row>
    <row r="786" spans="1:10" ht="15.75" hidden="1" customHeight="1" x14ac:dyDescent="0.25">
      <c r="A786" s="19">
        <v>44034</v>
      </c>
      <c r="B786" s="20" t="s">
        <v>72</v>
      </c>
      <c r="C786" s="20" t="s">
        <v>63</v>
      </c>
      <c r="D786" s="20">
        <v>190</v>
      </c>
      <c r="E786" s="21">
        <v>16</v>
      </c>
      <c r="F786" s="21">
        <v>3040</v>
      </c>
      <c r="G786" s="22" t="s">
        <v>64</v>
      </c>
      <c r="H786">
        <f t="shared" si="26"/>
        <v>7</v>
      </c>
      <c r="I786">
        <f t="shared" si="27"/>
        <v>22</v>
      </c>
    </row>
    <row r="787" spans="1:10" ht="15.75" hidden="1" customHeight="1" x14ac:dyDescent="0.25">
      <c r="A787" s="19">
        <v>44098</v>
      </c>
      <c r="B787" s="20" t="s">
        <v>72</v>
      </c>
      <c r="C787" s="20" t="s">
        <v>63</v>
      </c>
      <c r="D787" s="20">
        <v>288</v>
      </c>
      <c r="E787" s="21">
        <v>16</v>
      </c>
      <c r="F787" s="21">
        <v>4608</v>
      </c>
      <c r="G787" s="22" t="s">
        <v>80</v>
      </c>
      <c r="H787">
        <f t="shared" si="26"/>
        <v>9</v>
      </c>
      <c r="I787">
        <f t="shared" si="27"/>
        <v>24</v>
      </c>
    </row>
    <row r="788" spans="1:10" ht="15.75" hidden="1" customHeight="1" x14ac:dyDescent="0.25">
      <c r="A788" s="19">
        <v>43943</v>
      </c>
      <c r="B788" s="20" t="s">
        <v>67</v>
      </c>
      <c r="C788" s="20" t="s">
        <v>65</v>
      </c>
      <c r="D788" s="20">
        <v>95</v>
      </c>
      <c r="E788" s="21">
        <v>11</v>
      </c>
      <c r="F788" s="21">
        <v>1045</v>
      </c>
      <c r="G788" s="22" t="s">
        <v>75</v>
      </c>
      <c r="H788">
        <f t="shared" si="26"/>
        <v>4</v>
      </c>
      <c r="I788">
        <f t="shared" si="27"/>
        <v>22</v>
      </c>
    </row>
    <row r="789" spans="1:10" ht="15.75" hidden="1" customHeight="1" x14ac:dyDescent="0.25">
      <c r="A789" s="19">
        <v>44089</v>
      </c>
      <c r="B789" s="20" t="s">
        <v>62</v>
      </c>
      <c r="C789" s="20" t="s">
        <v>65</v>
      </c>
      <c r="D789" s="6">
        <v>449</v>
      </c>
      <c r="E789" s="23">
        <v>5</v>
      </c>
      <c r="F789" s="21">
        <v>2245</v>
      </c>
      <c r="G789" s="22" t="s">
        <v>80</v>
      </c>
      <c r="H789">
        <f t="shared" si="26"/>
        <v>9</v>
      </c>
      <c r="I789">
        <f t="shared" si="27"/>
        <v>15</v>
      </c>
    </row>
    <row r="790" spans="1:10" ht="15.75" hidden="1" customHeight="1" x14ac:dyDescent="0.25">
      <c r="A790" s="19">
        <v>43946</v>
      </c>
      <c r="B790" s="20" t="s">
        <v>62</v>
      </c>
      <c r="C790" s="20" t="s">
        <v>63</v>
      </c>
      <c r="D790" s="20">
        <v>119</v>
      </c>
      <c r="E790" s="21">
        <v>5</v>
      </c>
      <c r="F790" s="21">
        <v>595</v>
      </c>
      <c r="G790" s="22" t="s">
        <v>64</v>
      </c>
      <c r="H790">
        <f t="shared" si="26"/>
        <v>4</v>
      </c>
      <c r="I790">
        <f t="shared" si="27"/>
        <v>25</v>
      </c>
    </row>
    <row r="791" spans="1:10" ht="15.75" hidden="1" customHeight="1" x14ac:dyDescent="0.25">
      <c r="A791" s="19">
        <v>44094</v>
      </c>
      <c r="B791" s="20" t="s">
        <v>67</v>
      </c>
      <c r="C791" s="20" t="s">
        <v>63</v>
      </c>
      <c r="D791" s="20">
        <v>212</v>
      </c>
      <c r="E791" s="21">
        <v>11</v>
      </c>
      <c r="F791" s="21">
        <v>2332</v>
      </c>
      <c r="G791" s="22" t="s">
        <v>71</v>
      </c>
      <c r="H791">
        <f t="shared" si="26"/>
        <v>9</v>
      </c>
      <c r="I791">
        <f t="shared" si="27"/>
        <v>20</v>
      </c>
    </row>
    <row r="792" spans="1:10" ht="15.75" hidden="1" customHeight="1" x14ac:dyDescent="0.25">
      <c r="A792" s="19">
        <v>43894</v>
      </c>
      <c r="B792" s="20" t="s">
        <v>72</v>
      </c>
      <c r="C792" s="20" t="s">
        <v>63</v>
      </c>
      <c r="D792" s="20">
        <v>128</v>
      </c>
      <c r="E792" s="21">
        <v>16</v>
      </c>
      <c r="F792" s="21">
        <v>2048</v>
      </c>
      <c r="G792" s="22" t="s">
        <v>68</v>
      </c>
      <c r="H792">
        <f t="shared" si="26"/>
        <v>3</v>
      </c>
      <c r="I792">
        <f t="shared" si="27"/>
        <v>4</v>
      </c>
    </row>
    <row r="793" spans="1:10" ht="15.75" hidden="1" customHeight="1" x14ac:dyDescent="0.25">
      <c r="A793" s="19">
        <v>44125</v>
      </c>
      <c r="B793" s="20" t="s">
        <v>72</v>
      </c>
      <c r="C793" s="20" t="s">
        <v>63</v>
      </c>
      <c r="D793" s="20">
        <v>267</v>
      </c>
      <c r="E793" s="21">
        <v>16</v>
      </c>
      <c r="F793" s="21">
        <v>4272</v>
      </c>
      <c r="G793" s="22" t="s">
        <v>64</v>
      </c>
      <c r="H793">
        <f t="shared" si="26"/>
        <v>10</v>
      </c>
      <c r="I793">
        <f t="shared" si="27"/>
        <v>21</v>
      </c>
    </row>
    <row r="794" spans="1:10" ht="15.75" hidden="1" customHeight="1" x14ac:dyDescent="0.25">
      <c r="A794" s="19">
        <v>44024</v>
      </c>
      <c r="B794" s="20" t="s">
        <v>62</v>
      </c>
      <c r="C794" s="20" t="s">
        <v>63</v>
      </c>
      <c r="D794" s="20">
        <v>183</v>
      </c>
      <c r="E794" s="21">
        <v>5</v>
      </c>
      <c r="F794" s="21">
        <v>915</v>
      </c>
      <c r="G794" s="22" t="s">
        <v>64</v>
      </c>
      <c r="H794">
        <f t="shared" si="26"/>
        <v>7</v>
      </c>
      <c r="I794">
        <f t="shared" si="27"/>
        <v>12</v>
      </c>
    </row>
    <row r="795" spans="1:10" ht="15.75" customHeight="1" x14ac:dyDescent="0.25">
      <c r="A795" s="19">
        <v>43890</v>
      </c>
      <c r="B795" s="20" t="s">
        <v>69</v>
      </c>
      <c r="C795" s="20" t="s">
        <v>65</v>
      </c>
      <c r="D795" s="20">
        <v>104</v>
      </c>
      <c r="E795" s="21">
        <v>7</v>
      </c>
      <c r="F795" s="21">
        <v>728</v>
      </c>
      <c r="G795" s="22" t="s">
        <v>75</v>
      </c>
      <c r="H795" s="45">
        <f>MONTH(A795)</f>
        <v>2</v>
      </c>
      <c r="I795" s="45">
        <f t="shared" si="27"/>
        <v>29</v>
      </c>
      <c r="J795" s="52">
        <f>IF(Hari&lt;=7,1,IF(AND(Hari&gt;=8,Hari&lt;=14),2,IF(AND(Hari&gt;=15,Hari&lt;=21),3,IF(AND(Hari&gt;=22,Hari&lt;=31),4))))</f>
        <v>4</v>
      </c>
    </row>
    <row r="796" spans="1:10" ht="15.75" hidden="1" customHeight="1" x14ac:dyDescent="0.25">
      <c r="A796" s="19">
        <v>44124</v>
      </c>
      <c r="B796" s="20" t="s">
        <v>62</v>
      </c>
      <c r="C796" s="20" t="s">
        <v>65</v>
      </c>
      <c r="D796" s="20">
        <v>395</v>
      </c>
      <c r="E796" s="23">
        <v>5</v>
      </c>
      <c r="F796" s="21">
        <v>1975</v>
      </c>
      <c r="G796" s="22" t="s">
        <v>71</v>
      </c>
      <c r="H796">
        <f t="shared" si="26"/>
        <v>10</v>
      </c>
      <c r="I796">
        <f t="shared" si="27"/>
        <v>20</v>
      </c>
    </row>
    <row r="797" spans="1:10" ht="15.75" hidden="1" customHeight="1" x14ac:dyDescent="0.25">
      <c r="A797" s="19">
        <v>43989</v>
      </c>
      <c r="B797" s="20" t="s">
        <v>69</v>
      </c>
      <c r="C797" s="20" t="s">
        <v>65</v>
      </c>
      <c r="D797" s="20">
        <v>201</v>
      </c>
      <c r="E797" s="21">
        <v>7</v>
      </c>
      <c r="F797" s="21">
        <v>1407</v>
      </c>
      <c r="G797" s="22" t="s">
        <v>68</v>
      </c>
      <c r="H797">
        <f t="shared" si="26"/>
        <v>6</v>
      </c>
      <c r="I797">
        <f t="shared" si="27"/>
        <v>7</v>
      </c>
    </row>
    <row r="798" spans="1:10" ht="15.75" hidden="1" customHeight="1" x14ac:dyDescent="0.25">
      <c r="A798" s="19">
        <v>44056</v>
      </c>
      <c r="B798" s="20" t="s">
        <v>72</v>
      </c>
      <c r="C798" s="20" t="s">
        <v>63</v>
      </c>
      <c r="D798" s="20">
        <v>229</v>
      </c>
      <c r="E798" s="21">
        <v>16</v>
      </c>
      <c r="F798" s="21">
        <v>3664</v>
      </c>
      <c r="G798" s="22" t="s">
        <v>64</v>
      </c>
      <c r="H798">
        <f t="shared" si="26"/>
        <v>8</v>
      </c>
      <c r="I798">
        <f t="shared" si="27"/>
        <v>13</v>
      </c>
    </row>
    <row r="799" spans="1:10" ht="15.75" hidden="1" customHeight="1" x14ac:dyDescent="0.25">
      <c r="A799" s="19">
        <v>44035</v>
      </c>
      <c r="B799" s="20" t="s">
        <v>67</v>
      </c>
      <c r="C799" s="20" t="s">
        <v>65</v>
      </c>
      <c r="D799" s="20">
        <v>148</v>
      </c>
      <c r="E799" s="21">
        <v>11</v>
      </c>
      <c r="F799" s="21">
        <v>1628</v>
      </c>
      <c r="G799" s="22" t="s">
        <v>64</v>
      </c>
      <c r="H799">
        <f t="shared" si="26"/>
        <v>7</v>
      </c>
      <c r="I799">
        <f t="shared" si="27"/>
        <v>23</v>
      </c>
    </row>
    <row r="800" spans="1:10" ht="15.75" hidden="1" customHeight="1" x14ac:dyDescent="0.25">
      <c r="A800" s="19">
        <v>44072</v>
      </c>
      <c r="B800" s="20" t="s">
        <v>67</v>
      </c>
      <c r="C800" s="20" t="s">
        <v>63</v>
      </c>
      <c r="D800" s="20">
        <v>190</v>
      </c>
      <c r="E800" s="21">
        <v>11</v>
      </c>
      <c r="F800" s="21">
        <v>2090</v>
      </c>
      <c r="G800" s="22" t="s">
        <v>78</v>
      </c>
      <c r="H800">
        <f t="shared" si="26"/>
        <v>8</v>
      </c>
      <c r="I800">
        <f t="shared" si="27"/>
        <v>29</v>
      </c>
    </row>
    <row r="801" spans="1:10" ht="15.75" hidden="1" customHeight="1" x14ac:dyDescent="0.25">
      <c r="A801" s="19">
        <v>44190</v>
      </c>
      <c r="B801" s="20" t="s">
        <v>69</v>
      </c>
      <c r="C801" s="20" t="s">
        <v>65</v>
      </c>
      <c r="D801" s="20">
        <v>473</v>
      </c>
      <c r="E801" s="21">
        <v>7</v>
      </c>
      <c r="F801" s="21">
        <v>3311</v>
      </c>
      <c r="G801" s="22" t="s">
        <v>73</v>
      </c>
      <c r="H801">
        <f t="shared" si="26"/>
        <v>12</v>
      </c>
      <c r="I801">
        <f t="shared" si="27"/>
        <v>25</v>
      </c>
    </row>
    <row r="802" spans="1:10" ht="15.75" hidden="1" customHeight="1" x14ac:dyDescent="0.25">
      <c r="A802" s="19">
        <v>44133</v>
      </c>
      <c r="B802" s="20" t="s">
        <v>67</v>
      </c>
      <c r="C802" s="20" t="s">
        <v>63</v>
      </c>
      <c r="D802" s="20">
        <v>271</v>
      </c>
      <c r="E802" s="21">
        <v>11</v>
      </c>
      <c r="F802" s="21">
        <v>2981</v>
      </c>
      <c r="G802" s="22" t="s">
        <v>73</v>
      </c>
      <c r="H802">
        <f t="shared" si="26"/>
        <v>10</v>
      </c>
      <c r="I802">
        <f t="shared" si="27"/>
        <v>29</v>
      </c>
    </row>
    <row r="803" spans="1:10" ht="15.75" hidden="1" customHeight="1" x14ac:dyDescent="0.25">
      <c r="A803" s="19">
        <v>44193</v>
      </c>
      <c r="B803" s="20" t="s">
        <v>62</v>
      </c>
      <c r="C803" s="20" t="s">
        <v>63</v>
      </c>
      <c r="D803" s="20">
        <v>327</v>
      </c>
      <c r="E803" s="21">
        <v>5</v>
      </c>
      <c r="F803" s="21">
        <v>1635</v>
      </c>
      <c r="G803" s="22" t="s">
        <v>73</v>
      </c>
      <c r="H803">
        <f t="shared" si="26"/>
        <v>12</v>
      </c>
      <c r="I803">
        <f t="shared" si="27"/>
        <v>28</v>
      </c>
    </row>
    <row r="804" spans="1:10" ht="15.75" hidden="1" customHeight="1" x14ac:dyDescent="0.25">
      <c r="A804" s="19">
        <v>44150</v>
      </c>
      <c r="B804" s="20" t="s">
        <v>67</v>
      </c>
      <c r="C804" s="20" t="s">
        <v>65</v>
      </c>
      <c r="D804" s="20">
        <v>231</v>
      </c>
      <c r="E804" s="21">
        <v>11</v>
      </c>
      <c r="F804" s="21">
        <v>2541</v>
      </c>
      <c r="G804" s="22" t="s">
        <v>75</v>
      </c>
      <c r="H804">
        <f t="shared" si="26"/>
        <v>11</v>
      </c>
      <c r="I804">
        <f t="shared" si="27"/>
        <v>15</v>
      </c>
    </row>
    <row r="805" spans="1:10" ht="15.75" hidden="1" customHeight="1" x14ac:dyDescent="0.25">
      <c r="A805" s="19">
        <v>44182</v>
      </c>
      <c r="B805" s="20" t="s">
        <v>72</v>
      </c>
      <c r="C805" s="20" t="s">
        <v>63</v>
      </c>
      <c r="D805" s="20">
        <v>324</v>
      </c>
      <c r="E805" s="21">
        <v>16</v>
      </c>
      <c r="F805" s="21">
        <v>5184</v>
      </c>
      <c r="G805" s="22" t="s">
        <v>71</v>
      </c>
      <c r="H805">
        <f t="shared" si="26"/>
        <v>12</v>
      </c>
      <c r="I805">
        <f t="shared" si="27"/>
        <v>17</v>
      </c>
    </row>
    <row r="806" spans="1:10" ht="15.75" hidden="1" customHeight="1" x14ac:dyDescent="0.25">
      <c r="A806" s="19">
        <v>44003</v>
      </c>
      <c r="B806" s="20" t="s">
        <v>62</v>
      </c>
      <c r="C806" s="20" t="s">
        <v>63</v>
      </c>
      <c r="D806" s="20">
        <v>125</v>
      </c>
      <c r="E806" s="21">
        <v>5</v>
      </c>
      <c r="F806" s="21">
        <v>625</v>
      </c>
      <c r="G806" s="22" t="s">
        <v>64</v>
      </c>
      <c r="H806">
        <f t="shared" si="26"/>
        <v>6</v>
      </c>
      <c r="I806">
        <f t="shared" si="27"/>
        <v>21</v>
      </c>
    </row>
    <row r="807" spans="1:10" ht="15.75" customHeight="1" x14ac:dyDescent="0.25">
      <c r="A807" s="19">
        <v>43846</v>
      </c>
      <c r="B807" s="20" t="s">
        <v>67</v>
      </c>
      <c r="C807" s="20" t="s">
        <v>65</v>
      </c>
      <c r="D807" s="20">
        <v>100</v>
      </c>
      <c r="E807" s="21">
        <v>11</v>
      </c>
      <c r="F807" s="21">
        <v>1100</v>
      </c>
      <c r="G807" s="22" t="s">
        <v>75</v>
      </c>
      <c r="H807" s="45">
        <f>MONTH(A807)</f>
        <v>1</v>
      </c>
      <c r="I807" s="45">
        <f t="shared" si="27"/>
        <v>16</v>
      </c>
      <c r="J807" s="52">
        <f>IF(Hari&lt;=7,1,IF(AND(Hari&gt;=8,Hari&lt;=14),2,IF(AND(Hari&gt;=15,Hari&lt;=21),3,IF(AND(Hari&gt;=22,Hari&lt;=31),4))))</f>
        <v>3</v>
      </c>
    </row>
    <row r="808" spans="1:10" ht="15.75" hidden="1" customHeight="1" x14ac:dyDescent="0.25">
      <c r="A808" s="19">
        <v>44039</v>
      </c>
      <c r="B808" s="20" t="s">
        <v>62</v>
      </c>
      <c r="C808" s="20" t="s">
        <v>65</v>
      </c>
      <c r="D808" s="6">
        <v>339</v>
      </c>
      <c r="E808" s="23">
        <v>5</v>
      </c>
      <c r="F808" s="21">
        <v>1695</v>
      </c>
      <c r="G808" s="22" t="s">
        <v>73</v>
      </c>
      <c r="H808">
        <f t="shared" si="26"/>
        <v>7</v>
      </c>
      <c r="I808">
        <f t="shared" si="27"/>
        <v>27</v>
      </c>
    </row>
    <row r="809" spans="1:10" ht="15.75" hidden="1" customHeight="1" x14ac:dyDescent="0.25">
      <c r="A809" s="19">
        <v>44069</v>
      </c>
      <c r="B809" s="20" t="s">
        <v>72</v>
      </c>
      <c r="C809" s="20" t="s">
        <v>63</v>
      </c>
      <c r="D809" s="20">
        <v>232</v>
      </c>
      <c r="E809" s="21">
        <v>16</v>
      </c>
      <c r="F809" s="21">
        <v>3712</v>
      </c>
      <c r="G809" s="22" t="s">
        <v>73</v>
      </c>
      <c r="H809">
        <f t="shared" si="26"/>
        <v>8</v>
      </c>
      <c r="I809">
        <f t="shared" si="27"/>
        <v>26</v>
      </c>
    </row>
    <row r="810" spans="1:10" ht="15.75" hidden="1" customHeight="1" x14ac:dyDescent="0.25">
      <c r="A810" s="19">
        <v>44191</v>
      </c>
      <c r="B810" s="20" t="s">
        <v>62</v>
      </c>
      <c r="C810" s="20" t="s">
        <v>63</v>
      </c>
      <c r="D810" s="20">
        <v>327</v>
      </c>
      <c r="E810" s="21">
        <v>5</v>
      </c>
      <c r="F810" s="21">
        <v>1635</v>
      </c>
      <c r="G810" s="22" t="s">
        <v>73</v>
      </c>
      <c r="H810">
        <f t="shared" si="26"/>
        <v>12</v>
      </c>
      <c r="I810">
        <f t="shared" si="27"/>
        <v>26</v>
      </c>
    </row>
    <row r="811" spans="1:10" ht="15.75" hidden="1" customHeight="1" x14ac:dyDescent="0.25">
      <c r="A811" s="19">
        <v>44189</v>
      </c>
      <c r="B811" s="20" t="s">
        <v>69</v>
      </c>
      <c r="C811" s="20" t="s">
        <v>65</v>
      </c>
      <c r="D811" s="20">
        <v>376</v>
      </c>
      <c r="E811" s="21">
        <v>7</v>
      </c>
      <c r="F811" s="21">
        <v>2632</v>
      </c>
      <c r="G811" s="22" t="s">
        <v>76</v>
      </c>
      <c r="H811">
        <f t="shared" si="26"/>
        <v>12</v>
      </c>
      <c r="I811">
        <f t="shared" si="27"/>
        <v>24</v>
      </c>
    </row>
    <row r="812" spans="1:10" ht="15.75" customHeight="1" x14ac:dyDescent="0.25">
      <c r="A812" s="19">
        <v>43846</v>
      </c>
      <c r="B812" s="20" t="s">
        <v>72</v>
      </c>
      <c r="C812" s="20" t="s">
        <v>63</v>
      </c>
      <c r="D812" s="20">
        <v>108</v>
      </c>
      <c r="E812" s="21">
        <v>16</v>
      </c>
      <c r="F812" s="21">
        <v>1728</v>
      </c>
      <c r="G812" s="22" t="s">
        <v>75</v>
      </c>
      <c r="H812" s="45">
        <f>MONTH(A812)</f>
        <v>1</v>
      </c>
      <c r="I812" s="45">
        <f t="shared" si="27"/>
        <v>16</v>
      </c>
      <c r="J812" s="52">
        <f>IF(Hari&lt;=7,1,IF(AND(Hari&gt;=8,Hari&lt;=14),2,IF(AND(Hari&gt;=15,Hari&lt;=21),3,IF(AND(Hari&gt;=22,Hari&lt;=31),4))))</f>
        <v>3</v>
      </c>
    </row>
    <row r="813" spans="1:10" ht="15.75" hidden="1" customHeight="1" x14ac:dyDescent="0.25">
      <c r="A813" s="19">
        <v>43982</v>
      </c>
      <c r="B813" s="20" t="s">
        <v>62</v>
      </c>
      <c r="C813" s="20" t="s">
        <v>65</v>
      </c>
      <c r="D813" s="6">
        <v>308</v>
      </c>
      <c r="E813" s="23">
        <v>5</v>
      </c>
      <c r="F813" s="21">
        <v>1540</v>
      </c>
      <c r="G813" s="22" t="s">
        <v>70</v>
      </c>
      <c r="H813">
        <f t="shared" si="26"/>
        <v>5</v>
      </c>
      <c r="I813">
        <f t="shared" si="27"/>
        <v>31</v>
      </c>
    </row>
    <row r="814" spans="1:10" ht="15.75" hidden="1" customHeight="1" x14ac:dyDescent="0.25">
      <c r="A814" s="19">
        <v>44155</v>
      </c>
      <c r="B814" s="20" t="s">
        <v>72</v>
      </c>
      <c r="C814" s="20" t="s">
        <v>63</v>
      </c>
      <c r="D814" s="20">
        <v>312</v>
      </c>
      <c r="E814" s="21">
        <v>16</v>
      </c>
      <c r="F814" s="21">
        <v>4992</v>
      </c>
      <c r="G814" s="22" t="s">
        <v>71</v>
      </c>
      <c r="H814">
        <f t="shared" si="26"/>
        <v>11</v>
      </c>
      <c r="I814">
        <f t="shared" si="27"/>
        <v>20</v>
      </c>
    </row>
    <row r="815" spans="1:10" ht="15.75" hidden="1" customHeight="1" x14ac:dyDescent="0.25">
      <c r="A815" s="19">
        <v>44057</v>
      </c>
      <c r="B815" s="20" t="s">
        <v>67</v>
      </c>
      <c r="C815" s="20" t="s">
        <v>65</v>
      </c>
      <c r="D815" s="20">
        <v>197</v>
      </c>
      <c r="E815" s="21">
        <v>11</v>
      </c>
      <c r="F815" s="21">
        <v>2167</v>
      </c>
      <c r="G815" s="22" t="s">
        <v>64</v>
      </c>
      <c r="H815">
        <f t="shared" si="26"/>
        <v>8</v>
      </c>
      <c r="I815">
        <f t="shared" si="27"/>
        <v>14</v>
      </c>
    </row>
    <row r="816" spans="1:10" ht="15.75" hidden="1" customHeight="1" x14ac:dyDescent="0.25">
      <c r="A816" s="19">
        <v>44119</v>
      </c>
      <c r="B816" s="20" t="s">
        <v>69</v>
      </c>
      <c r="C816" s="20" t="s">
        <v>65</v>
      </c>
      <c r="D816" s="20">
        <v>360</v>
      </c>
      <c r="E816" s="21">
        <v>7</v>
      </c>
      <c r="F816" s="21">
        <v>2520</v>
      </c>
      <c r="G816" s="22" t="s">
        <v>64</v>
      </c>
      <c r="H816">
        <f t="shared" si="26"/>
        <v>10</v>
      </c>
      <c r="I816">
        <f t="shared" si="27"/>
        <v>15</v>
      </c>
    </row>
    <row r="817" spans="1:10" ht="15.75" hidden="1" customHeight="1" x14ac:dyDescent="0.25">
      <c r="A817" s="19">
        <v>44026</v>
      </c>
      <c r="B817" s="20" t="s">
        <v>62</v>
      </c>
      <c r="C817" s="20" t="s">
        <v>65</v>
      </c>
      <c r="D817" s="6">
        <v>322</v>
      </c>
      <c r="E817" s="23">
        <v>5</v>
      </c>
      <c r="F817" s="21">
        <v>1610</v>
      </c>
      <c r="G817" s="22" t="s">
        <v>77</v>
      </c>
      <c r="H817">
        <f t="shared" si="26"/>
        <v>7</v>
      </c>
      <c r="I817">
        <f t="shared" si="27"/>
        <v>14</v>
      </c>
    </row>
    <row r="818" spans="1:10" ht="15.75" hidden="1" customHeight="1" x14ac:dyDescent="0.25">
      <c r="A818" s="19">
        <v>44011</v>
      </c>
      <c r="B818" s="20" t="s">
        <v>67</v>
      </c>
      <c r="C818" s="20" t="s">
        <v>63</v>
      </c>
      <c r="D818" s="20">
        <v>113</v>
      </c>
      <c r="E818" s="21">
        <v>11</v>
      </c>
      <c r="F818" s="21">
        <v>1243</v>
      </c>
      <c r="G818" s="22" t="s">
        <v>64</v>
      </c>
      <c r="H818">
        <f t="shared" si="26"/>
        <v>6</v>
      </c>
      <c r="I818">
        <f t="shared" si="27"/>
        <v>29</v>
      </c>
    </row>
    <row r="819" spans="1:10" ht="15.75" hidden="1" customHeight="1" x14ac:dyDescent="0.25">
      <c r="A819" s="19">
        <v>44121</v>
      </c>
      <c r="B819" s="20" t="s">
        <v>72</v>
      </c>
      <c r="C819" s="20" t="s">
        <v>63</v>
      </c>
      <c r="D819" s="20">
        <v>276</v>
      </c>
      <c r="E819" s="21">
        <v>16</v>
      </c>
      <c r="F819" s="21">
        <v>4416</v>
      </c>
      <c r="G819" s="22" t="s">
        <v>71</v>
      </c>
      <c r="H819">
        <f t="shared" si="26"/>
        <v>10</v>
      </c>
      <c r="I819">
        <f t="shared" si="27"/>
        <v>17</v>
      </c>
    </row>
    <row r="820" spans="1:10" ht="15.75" customHeight="1" x14ac:dyDescent="0.25">
      <c r="A820" s="19">
        <v>43861</v>
      </c>
      <c r="B820" s="20" t="s">
        <v>69</v>
      </c>
      <c r="C820" s="20" t="s">
        <v>65</v>
      </c>
      <c r="D820" s="20">
        <v>103</v>
      </c>
      <c r="E820" s="21">
        <v>7</v>
      </c>
      <c r="F820" s="21">
        <v>721</v>
      </c>
      <c r="G820" s="22" t="s">
        <v>64</v>
      </c>
      <c r="H820" s="45">
        <f>MONTH(A820)</f>
        <v>1</v>
      </c>
      <c r="I820" s="45">
        <f t="shared" si="27"/>
        <v>31</v>
      </c>
      <c r="J820" s="52">
        <f>IF(Hari&lt;=7,1,IF(AND(Hari&gt;=8,Hari&lt;=14),2,IF(AND(Hari&gt;=15,Hari&lt;=21),3,IF(AND(Hari&gt;=22,Hari&lt;=31),4))))</f>
        <v>4</v>
      </c>
    </row>
    <row r="821" spans="1:10" ht="15.75" hidden="1" customHeight="1" x14ac:dyDescent="0.25">
      <c r="A821" s="19">
        <v>44015</v>
      </c>
      <c r="B821" s="20" t="s">
        <v>72</v>
      </c>
      <c r="C821" s="20" t="s">
        <v>63</v>
      </c>
      <c r="D821" s="20">
        <v>187</v>
      </c>
      <c r="E821" s="21">
        <v>16</v>
      </c>
      <c r="F821" s="21">
        <v>2992</v>
      </c>
      <c r="G821" s="22" t="s">
        <v>68</v>
      </c>
      <c r="H821">
        <f t="shared" si="26"/>
        <v>7</v>
      </c>
      <c r="I821">
        <f t="shared" si="27"/>
        <v>3</v>
      </c>
    </row>
    <row r="822" spans="1:10" ht="15.75" hidden="1" customHeight="1" x14ac:dyDescent="0.25">
      <c r="A822" s="19">
        <v>44154</v>
      </c>
      <c r="B822" s="20" t="s">
        <v>67</v>
      </c>
      <c r="C822" s="20" t="s">
        <v>63</v>
      </c>
      <c r="D822" s="20">
        <v>296</v>
      </c>
      <c r="E822" s="21">
        <v>11</v>
      </c>
      <c r="F822" s="21">
        <v>3256</v>
      </c>
      <c r="G822" s="22" t="s">
        <v>71</v>
      </c>
      <c r="H822">
        <f t="shared" si="26"/>
        <v>11</v>
      </c>
      <c r="I822">
        <f t="shared" si="27"/>
        <v>19</v>
      </c>
    </row>
    <row r="823" spans="1:10" ht="15.75" hidden="1" customHeight="1" x14ac:dyDescent="0.25">
      <c r="A823" s="19">
        <v>44155</v>
      </c>
      <c r="B823" s="20" t="s">
        <v>62</v>
      </c>
      <c r="C823" s="20" t="s">
        <v>63</v>
      </c>
      <c r="D823" s="20">
        <v>300</v>
      </c>
      <c r="E823" s="21">
        <v>5</v>
      </c>
      <c r="F823" s="21">
        <v>1500</v>
      </c>
      <c r="G823" s="22" t="s">
        <v>71</v>
      </c>
      <c r="H823">
        <f t="shared" si="26"/>
        <v>11</v>
      </c>
      <c r="I823">
        <f t="shared" si="27"/>
        <v>20</v>
      </c>
    </row>
    <row r="824" spans="1:10" ht="15.75" hidden="1" customHeight="1" x14ac:dyDescent="0.25">
      <c r="A824" s="19">
        <v>44010</v>
      </c>
      <c r="B824" s="20" t="s">
        <v>62</v>
      </c>
      <c r="C824" s="20" t="s">
        <v>65</v>
      </c>
      <c r="D824" s="6">
        <v>232</v>
      </c>
      <c r="E824" s="23">
        <v>5</v>
      </c>
      <c r="F824" s="21">
        <v>1160</v>
      </c>
      <c r="G824" s="22" t="s">
        <v>73</v>
      </c>
      <c r="H824">
        <f t="shared" si="26"/>
        <v>6</v>
      </c>
      <c r="I824">
        <f t="shared" si="27"/>
        <v>28</v>
      </c>
    </row>
    <row r="825" spans="1:10" ht="15.75" hidden="1" customHeight="1" x14ac:dyDescent="0.25">
      <c r="A825" s="19">
        <v>43907</v>
      </c>
      <c r="B825" s="20" t="s">
        <v>69</v>
      </c>
      <c r="C825" s="20" t="s">
        <v>65</v>
      </c>
      <c r="D825" s="20">
        <v>141</v>
      </c>
      <c r="E825" s="21">
        <v>7</v>
      </c>
      <c r="F825" s="21">
        <v>987</v>
      </c>
      <c r="G825" s="22" t="s">
        <v>75</v>
      </c>
      <c r="H825">
        <f t="shared" si="26"/>
        <v>3</v>
      </c>
      <c r="I825">
        <f t="shared" si="27"/>
        <v>17</v>
      </c>
    </row>
    <row r="826" spans="1:10" ht="15.75" hidden="1" customHeight="1" x14ac:dyDescent="0.25">
      <c r="A826" s="19">
        <v>43929</v>
      </c>
      <c r="B826" s="20" t="s">
        <v>62</v>
      </c>
      <c r="C826" s="20" t="s">
        <v>65</v>
      </c>
      <c r="D826" s="6">
        <v>212</v>
      </c>
      <c r="E826" s="23">
        <v>5</v>
      </c>
      <c r="F826" s="21">
        <v>1060</v>
      </c>
      <c r="G826" s="22" t="s">
        <v>68</v>
      </c>
      <c r="H826">
        <f t="shared" si="26"/>
        <v>4</v>
      </c>
      <c r="I826">
        <f t="shared" si="27"/>
        <v>8</v>
      </c>
    </row>
    <row r="827" spans="1:10" ht="15.75" hidden="1" customHeight="1" x14ac:dyDescent="0.25">
      <c r="A827" s="19">
        <v>44137</v>
      </c>
      <c r="B827" s="20" t="s">
        <v>62</v>
      </c>
      <c r="C827" s="20" t="s">
        <v>63</v>
      </c>
      <c r="D827" s="20">
        <v>264</v>
      </c>
      <c r="E827" s="21">
        <v>5</v>
      </c>
      <c r="F827" s="21">
        <v>1320</v>
      </c>
      <c r="G827" s="22" t="s">
        <v>68</v>
      </c>
      <c r="H827">
        <f t="shared" si="26"/>
        <v>11</v>
      </c>
      <c r="I827">
        <f t="shared" si="27"/>
        <v>2</v>
      </c>
    </row>
    <row r="828" spans="1:10" ht="15.75" hidden="1" customHeight="1" x14ac:dyDescent="0.25">
      <c r="A828" s="19">
        <v>43963</v>
      </c>
      <c r="B828" s="20" t="s">
        <v>69</v>
      </c>
      <c r="C828" s="20" t="s">
        <v>65</v>
      </c>
      <c r="D828" s="20">
        <v>260</v>
      </c>
      <c r="E828" s="21">
        <v>7</v>
      </c>
      <c r="F828" s="21">
        <v>1820</v>
      </c>
      <c r="G828" s="22" t="s">
        <v>64</v>
      </c>
      <c r="H828">
        <f t="shared" si="26"/>
        <v>5</v>
      </c>
      <c r="I828">
        <f t="shared" si="27"/>
        <v>12</v>
      </c>
    </row>
    <row r="829" spans="1:10" ht="15.75" hidden="1" customHeight="1" x14ac:dyDescent="0.25">
      <c r="A829" s="19">
        <v>44164</v>
      </c>
      <c r="B829" s="20" t="s">
        <v>72</v>
      </c>
      <c r="C829" s="20" t="s">
        <v>63</v>
      </c>
      <c r="D829" s="20">
        <v>377</v>
      </c>
      <c r="E829" s="21">
        <v>16</v>
      </c>
      <c r="F829" s="21">
        <v>6032</v>
      </c>
      <c r="G829" s="22" t="s">
        <v>64</v>
      </c>
      <c r="H829">
        <f t="shared" si="26"/>
        <v>11</v>
      </c>
      <c r="I829">
        <f t="shared" si="27"/>
        <v>29</v>
      </c>
    </row>
    <row r="830" spans="1:10" ht="15.75" hidden="1" customHeight="1" x14ac:dyDescent="0.25">
      <c r="A830" s="19">
        <v>44147</v>
      </c>
      <c r="B830" s="20" t="s">
        <v>62</v>
      </c>
      <c r="C830" s="20" t="s">
        <v>63</v>
      </c>
      <c r="D830" s="20">
        <v>285</v>
      </c>
      <c r="E830" s="21">
        <v>5</v>
      </c>
      <c r="F830" s="21">
        <v>1425</v>
      </c>
      <c r="G830" s="22" t="s">
        <v>64</v>
      </c>
      <c r="H830">
        <f t="shared" si="26"/>
        <v>11</v>
      </c>
      <c r="I830">
        <f t="shared" si="27"/>
        <v>12</v>
      </c>
    </row>
    <row r="831" spans="1:10" ht="15.75" hidden="1" customHeight="1" x14ac:dyDescent="0.25">
      <c r="A831" s="19">
        <v>43909</v>
      </c>
      <c r="B831" s="20" t="s">
        <v>67</v>
      </c>
      <c r="C831" s="20" t="s">
        <v>65</v>
      </c>
      <c r="D831" s="20">
        <v>114</v>
      </c>
      <c r="E831" s="21">
        <v>11</v>
      </c>
      <c r="F831" s="21">
        <v>1254</v>
      </c>
      <c r="G831" s="22" t="s">
        <v>71</v>
      </c>
      <c r="H831">
        <f t="shared" si="26"/>
        <v>3</v>
      </c>
      <c r="I831">
        <f t="shared" si="27"/>
        <v>19</v>
      </c>
    </row>
    <row r="832" spans="1:10" ht="15.75" hidden="1" customHeight="1" x14ac:dyDescent="0.25">
      <c r="A832" s="19">
        <v>44163</v>
      </c>
      <c r="B832" s="20" t="s">
        <v>72</v>
      </c>
      <c r="C832" s="20" t="s">
        <v>63</v>
      </c>
      <c r="D832" s="20">
        <v>324</v>
      </c>
      <c r="E832" s="21">
        <v>16</v>
      </c>
      <c r="F832" s="21">
        <v>5184</v>
      </c>
      <c r="G832" s="22" t="s">
        <v>73</v>
      </c>
      <c r="H832">
        <f t="shared" si="26"/>
        <v>11</v>
      </c>
      <c r="I832">
        <f t="shared" si="27"/>
        <v>28</v>
      </c>
    </row>
    <row r="833" spans="1:10" ht="15.75" hidden="1" customHeight="1" x14ac:dyDescent="0.25">
      <c r="A833" s="19">
        <v>44092</v>
      </c>
      <c r="B833" s="20" t="s">
        <v>62</v>
      </c>
      <c r="C833" s="20" t="s">
        <v>63</v>
      </c>
      <c r="D833" s="20">
        <v>243</v>
      </c>
      <c r="E833" s="21">
        <v>5</v>
      </c>
      <c r="F833" s="21">
        <v>1215</v>
      </c>
      <c r="G833" s="22" t="s">
        <v>71</v>
      </c>
      <c r="H833">
        <f t="shared" si="26"/>
        <v>9</v>
      </c>
      <c r="I833">
        <f t="shared" si="27"/>
        <v>18</v>
      </c>
    </row>
    <row r="834" spans="1:10" ht="15.75" hidden="1" customHeight="1" x14ac:dyDescent="0.25">
      <c r="A834" s="19">
        <v>44058</v>
      </c>
      <c r="B834" s="20" t="s">
        <v>72</v>
      </c>
      <c r="C834" s="20" t="s">
        <v>63</v>
      </c>
      <c r="D834" s="20">
        <v>240</v>
      </c>
      <c r="E834" s="21">
        <v>16</v>
      </c>
      <c r="F834" s="21">
        <v>3840</v>
      </c>
      <c r="G834" s="22" t="s">
        <v>78</v>
      </c>
      <c r="H834">
        <f t="shared" si="26"/>
        <v>8</v>
      </c>
      <c r="I834">
        <f t="shared" si="27"/>
        <v>15</v>
      </c>
    </row>
    <row r="835" spans="1:10" ht="15.75" hidden="1" customHeight="1" x14ac:dyDescent="0.25">
      <c r="A835" s="19">
        <v>44063</v>
      </c>
      <c r="B835" s="20" t="s">
        <v>62</v>
      </c>
      <c r="C835" s="20" t="s">
        <v>63</v>
      </c>
      <c r="D835" s="20">
        <v>210</v>
      </c>
      <c r="E835" s="21">
        <v>5</v>
      </c>
      <c r="F835" s="21">
        <v>1050</v>
      </c>
      <c r="G835" s="22" t="s">
        <v>74</v>
      </c>
      <c r="H835">
        <f t="shared" ref="H835:H898" si="28">MONTH(A835)</f>
        <v>8</v>
      </c>
      <c r="I835">
        <f t="shared" ref="I835:I898" si="29">DAY(A835)</f>
        <v>20</v>
      </c>
    </row>
    <row r="836" spans="1:10" ht="15.75" hidden="1" customHeight="1" x14ac:dyDescent="0.25">
      <c r="A836" s="19">
        <v>44061</v>
      </c>
      <c r="B836" s="20" t="s">
        <v>69</v>
      </c>
      <c r="C836" s="20" t="s">
        <v>65</v>
      </c>
      <c r="D836" s="20">
        <v>266</v>
      </c>
      <c r="E836" s="21">
        <v>7</v>
      </c>
      <c r="F836" s="21">
        <v>1862</v>
      </c>
      <c r="G836" s="22" t="s">
        <v>78</v>
      </c>
      <c r="H836">
        <f t="shared" si="28"/>
        <v>8</v>
      </c>
      <c r="I836">
        <f t="shared" si="29"/>
        <v>18</v>
      </c>
    </row>
    <row r="837" spans="1:10" ht="15.75" hidden="1" customHeight="1" x14ac:dyDescent="0.25">
      <c r="A837" s="19">
        <v>43974</v>
      </c>
      <c r="B837" s="20" t="s">
        <v>67</v>
      </c>
      <c r="C837" s="20" t="s">
        <v>63</v>
      </c>
      <c r="D837" s="20">
        <v>152</v>
      </c>
      <c r="E837" s="21">
        <v>11</v>
      </c>
      <c r="F837" s="21">
        <v>1672</v>
      </c>
      <c r="G837" s="22" t="s">
        <v>64</v>
      </c>
      <c r="H837">
        <f t="shared" si="28"/>
        <v>5</v>
      </c>
      <c r="I837">
        <f t="shared" si="29"/>
        <v>23</v>
      </c>
    </row>
    <row r="838" spans="1:10" ht="15.75" customHeight="1" x14ac:dyDescent="0.25">
      <c r="A838" s="19">
        <v>43879</v>
      </c>
      <c r="B838" s="20" t="s">
        <v>62</v>
      </c>
      <c r="C838" s="20" t="s">
        <v>65</v>
      </c>
      <c r="D838" s="6">
        <v>191</v>
      </c>
      <c r="E838" s="23">
        <v>5</v>
      </c>
      <c r="F838" s="21">
        <v>955</v>
      </c>
      <c r="G838" s="22" t="s">
        <v>71</v>
      </c>
      <c r="H838" s="45">
        <f>MONTH(A838)</f>
        <v>2</v>
      </c>
      <c r="I838" s="45">
        <f t="shared" si="29"/>
        <v>18</v>
      </c>
      <c r="J838" s="52">
        <f>IF(Hari&lt;=7,1,IF(AND(Hari&gt;=8,Hari&lt;=14),2,IF(AND(Hari&gt;=15,Hari&lt;=21),3,IF(AND(Hari&gt;=22,Hari&lt;=31),4))))</f>
        <v>3</v>
      </c>
    </row>
    <row r="839" spans="1:10" ht="15.75" hidden="1" customHeight="1" x14ac:dyDescent="0.25">
      <c r="A839" s="19">
        <v>44187</v>
      </c>
      <c r="B839" s="20" t="s">
        <v>67</v>
      </c>
      <c r="C839" s="20" t="s">
        <v>63</v>
      </c>
      <c r="D839" s="20">
        <v>257</v>
      </c>
      <c r="E839" s="21">
        <v>11</v>
      </c>
      <c r="F839" s="21">
        <v>2827</v>
      </c>
      <c r="G839" s="22" t="s">
        <v>64</v>
      </c>
      <c r="H839">
        <f t="shared" si="28"/>
        <v>12</v>
      </c>
      <c r="I839">
        <f t="shared" si="29"/>
        <v>22</v>
      </c>
    </row>
    <row r="840" spans="1:10" ht="15.75" hidden="1" customHeight="1" x14ac:dyDescent="0.25">
      <c r="A840" s="19">
        <v>44183</v>
      </c>
      <c r="B840" s="20" t="s">
        <v>72</v>
      </c>
      <c r="C840" s="20" t="s">
        <v>63</v>
      </c>
      <c r="D840" s="20">
        <v>356</v>
      </c>
      <c r="E840" s="21">
        <v>16</v>
      </c>
      <c r="F840" s="21">
        <v>5696</v>
      </c>
      <c r="G840" s="22" t="s">
        <v>71</v>
      </c>
      <c r="H840">
        <f t="shared" si="28"/>
        <v>12</v>
      </c>
      <c r="I840">
        <f t="shared" si="29"/>
        <v>18</v>
      </c>
    </row>
    <row r="841" spans="1:10" ht="15.75" hidden="1" customHeight="1" x14ac:dyDescent="0.25">
      <c r="A841" s="19">
        <v>44129</v>
      </c>
      <c r="B841" s="20" t="s">
        <v>67</v>
      </c>
      <c r="C841" s="20" t="s">
        <v>63</v>
      </c>
      <c r="D841" s="20">
        <v>238</v>
      </c>
      <c r="E841" s="21">
        <v>11</v>
      </c>
      <c r="F841" s="21">
        <v>2618</v>
      </c>
      <c r="G841" s="22" t="s">
        <v>73</v>
      </c>
      <c r="H841">
        <f t="shared" si="28"/>
        <v>10</v>
      </c>
      <c r="I841">
        <f t="shared" si="29"/>
        <v>25</v>
      </c>
    </row>
    <row r="842" spans="1:10" ht="15.75" hidden="1" customHeight="1" x14ac:dyDescent="0.25">
      <c r="A842" s="19">
        <v>44165</v>
      </c>
      <c r="B842" s="20" t="s">
        <v>69</v>
      </c>
      <c r="C842" s="20" t="s">
        <v>65</v>
      </c>
      <c r="D842" s="20">
        <v>425</v>
      </c>
      <c r="E842" s="21">
        <v>7</v>
      </c>
      <c r="F842" s="21">
        <v>2975</v>
      </c>
      <c r="G842" s="22" t="s">
        <v>64</v>
      </c>
      <c r="H842">
        <f t="shared" si="28"/>
        <v>11</v>
      </c>
      <c r="I842">
        <f t="shared" si="29"/>
        <v>30</v>
      </c>
    </row>
    <row r="843" spans="1:10" ht="15.75" hidden="1" customHeight="1" x14ac:dyDescent="0.25">
      <c r="A843" s="19">
        <v>43929</v>
      </c>
      <c r="B843" s="20" t="s">
        <v>72</v>
      </c>
      <c r="C843" s="20" t="s">
        <v>63</v>
      </c>
      <c r="D843" s="20">
        <v>120</v>
      </c>
      <c r="E843" s="21">
        <v>16</v>
      </c>
      <c r="F843" s="21">
        <v>1920</v>
      </c>
      <c r="G843" s="22" t="s">
        <v>68</v>
      </c>
      <c r="H843">
        <f t="shared" si="28"/>
        <v>4</v>
      </c>
      <c r="I843">
        <f t="shared" si="29"/>
        <v>8</v>
      </c>
    </row>
    <row r="844" spans="1:10" ht="15.75" customHeight="1" x14ac:dyDescent="0.25">
      <c r="A844" s="19">
        <v>43863</v>
      </c>
      <c r="B844" s="20" t="s">
        <v>72</v>
      </c>
      <c r="C844" s="20" t="s">
        <v>63</v>
      </c>
      <c r="D844" s="20">
        <v>128</v>
      </c>
      <c r="E844" s="21">
        <v>16</v>
      </c>
      <c r="F844" s="21">
        <v>2048</v>
      </c>
      <c r="G844" s="22" t="s">
        <v>66</v>
      </c>
      <c r="H844" s="45">
        <f t="shared" si="28"/>
        <v>2</v>
      </c>
      <c r="I844" s="45">
        <f t="shared" si="29"/>
        <v>2</v>
      </c>
      <c r="J844" s="52">
        <f>IF(Hari&lt;=7,1,IF(AND(Hari&gt;=8,Hari&lt;=14),2,IF(AND(Hari&gt;=15,Hari&lt;=21),3,IF(AND(Hari&gt;=22,Hari&lt;=31),4))))</f>
        <v>1</v>
      </c>
    </row>
    <row r="845" spans="1:10" ht="15.75" customHeight="1" x14ac:dyDescent="0.25">
      <c r="A845" s="19">
        <v>43875</v>
      </c>
      <c r="B845" s="20" t="s">
        <v>72</v>
      </c>
      <c r="C845" s="20" t="s">
        <v>63</v>
      </c>
      <c r="D845" s="20">
        <v>114</v>
      </c>
      <c r="E845" s="21">
        <v>16</v>
      </c>
      <c r="F845" s="21">
        <v>1824</v>
      </c>
      <c r="G845" s="22" t="s">
        <v>75</v>
      </c>
      <c r="H845" s="45">
        <f t="shared" si="28"/>
        <v>2</v>
      </c>
      <c r="I845" s="45">
        <f t="shared" si="29"/>
        <v>14</v>
      </c>
      <c r="J845" s="52">
        <f>IF(Hari&lt;=7,1,IF(AND(Hari&gt;=8,Hari&lt;=14),2,IF(AND(Hari&gt;=15,Hari&lt;=21),3,IF(AND(Hari&gt;=22,Hari&lt;=31),4))))</f>
        <v>2</v>
      </c>
    </row>
    <row r="846" spans="1:10" ht="15.75" hidden="1" customHeight="1" x14ac:dyDescent="0.25">
      <c r="A846" s="19">
        <v>44055</v>
      </c>
      <c r="B846" s="20" t="s">
        <v>69</v>
      </c>
      <c r="C846" s="20" t="s">
        <v>65</v>
      </c>
      <c r="D846" s="20">
        <v>300</v>
      </c>
      <c r="E846" s="21">
        <v>7</v>
      </c>
      <c r="F846" s="21">
        <v>2100</v>
      </c>
      <c r="G846" s="22" t="s">
        <v>64</v>
      </c>
      <c r="H846">
        <f t="shared" si="28"/>
        <v>8</v>
      </c>
      <c r="I846">
        <f t="shared" si="29"/>
        <v>12</v>
      </c>
    </row>
    <row r="847" spans="1:10" ht="15.75" hidden="1" customHeight="1" x14ac:dyDescent="0.25">
      <c r="A847" s="19">
        <v>43905</v>
      </c>
      <c r="B847" s="20" t="s">
        <v>67</v>
      </c>
      <c r="C847" s="20" t="s">
        <v>65</v>
      </c>
      <c r="D847" s="20">
        <v>98</v>
      </c>
      <c r="E847" s="21">
        <v>11</v>
      </c>
      <c r="F847" s="21">
        <v>1078</v>
      </c>
      <c r="G847" s="22" t="s">
        <v>75</v>
      </c>
      <c r="H847">
        <f t="shared" si="28"/>
        <v>3</v>
      </c>
      <c r="I847">
        <f t="shared" si="29"/>
        <v>15</v>
      </c>
    </row>
    <row r="848" spans="1:10" ht="15.75" hidden="1" customHeight="1" x14ac:dyDescent="0.25">
      <c r="A848" s="19">
        <v>44117</v>
      </c>
      <c r="B848" s="20" t="s">
        <v>62</v>
      </c>
      <c r="C848" s="20" t="s">
        <v>63</v>
      </c>
      <c r="D848" s="20">
        <v>271</v>
      </c>
      <c r="E848" s="21">
        <v>5</v>
      </c>
      <c r="F848" s="21">
        <v>1355</v>
      </c>
      <c r="G848" s="22" t="s">
        <v>75</v>
      </c>
      <c r="H848">
        <f t="shared" si="28"/>
        <v>10</v>
      </c>
      <c r="I848">
        <f t="shared" si="29"/>
        <v>13</v>
      </c>
    </row>
    <row r="849" spans="1:10" ht="15.75" hidden="1" customHeight="1" x14ac:dyDescent="0.25">
      <c r="A849" s="19">
        <v>43999</v>
      </c>
      <c r="B849" s="20" t="s">
        <v>67</v>
      </c>
      <c r="C849" s="20" t="s">
        <v>65</v>
      </c>
      <c r="D849" s="20">
        <v>135</v>
      </c>
      <c r="E849" s="21">
        <v>11</v>
      </c>
      <c r="F849" s="21">
        <v>1485</v>
      </c>
      <c r="G849" s="22" t="s">
        <v>64</v>
      </c>
      <c r="H849">
        <f t="shared" si="28"/>
        <v>6</v>
      </c>
      <c r="I849">
        <f t="shared" si="29"/>
        <v>17</v>
      </c>
    </row>
    <row r="850" spans="1:10" ht="15.75" customHeight="1" x14ac:dyDescent="0.25">
      <c r="A850" s="19">
        <v>43867</v>
      </c>
      <c r="B850" s="20" t="s">
        <v>62</v>
      </c>
      <c r="C850" s="20" t="s">
        <v>65</v>
      </c>
      <c r="D850" s="6">
        <v>180</v>
      </c>
      <c r="E850" s="23">
        <v>5</v>
      </c>
      <c r="F850" s="21">
        <v>900</v>
      </c>
      <c r="G850" s="22" t="s">
        <v>68</v>
      </c>
      <c r="H850" s="45">
        <f>MONTH(A850)</f>
        <v>2</v>
      </c>
      <c r="I850" s="45">
        <f t="shared" si="29"/>
        <v>6</v>
      </c>
      <c r="J850" s="52">
        <f>IF(Hari&lt;=7,1,IF(AND(Hari&gt;=8,Hari&lt;=14),2,IF(AND(Hari&gt;=15,Hari&lt;=21),3,IF(AND(Hari&gt;=22,Hari&lt;=31),4))))</f>
        <v>1</v>
      </c>
    </row>
    <row r="851" spans="1:10" ht="15.75" hidden="1" customHeight="1" x14ac:dyDescent="0.25">
      <c r="A851" s="19">
        <v>44154</v>
      </c>
      <c r="B851" s="20" t="s">
        <v>67</v>
      </c>
      <c r="C851" s="20" t="s">
        <v>65</v>
      </c>
      <c r="D851" s="20">
        <v>255</v>
      </c>
      <c r="E851" s="21">
        <v>11</v>
      </c>
      <c r="F851" s="21">
        <v>2805</v>
      </c>
      <c r="G851" s="22" t="s">
        <v>71</v>
      </c>
      <c r="H851">
        <f t="shared" si="28"/>
        <v>11</v>
      </c>
      <c r="I851">
        <f t="shared" si="29"/>
        <v>19</v>
      </c>
    </row>
    <row r="852" spans="1:10" ht="15.75" hidden="1" customHeight="1" x14ac:dyDescent="0.25">
      <c r="A852" s="19">
        <v>44131</v>
      </c>
      <c r="B852" s="20" t="s">
        <v>67</v>
      </c>
      <c r="C852" s="20" t="s">
        <v>63</v>
      </c>
      <c r="D852" s="20">
        <v>191</v>
      </c>
      <c r="E852" s="21">
        <v>11</v>
      </c>
      <c r="F852" s="21">
        <v>2101</v>
      </c>
      <c r="G852" s="22" t="s">
        <v>73</v>
      </c>
      <c r="H852">
        <f t="shared" si="28"/>
        <v>10</v>
      </c>
      <c r="I852">
        <f t="shared" si="29"/>
        <v>27</v>
      </c>
    </row>
    <row r="853" spans="1:10" ht="15.75" hidden="1" customHeight="1" x14ac:dyDescent="0.25">
      <c r="A853" s="19">
        <v>44185</v>
      </c>
      <c r="B853" s="20" t="s">
        <v>62</v>
      </c>
      <c r="C853" s="20" t="s">
        <v>63</v>
      </c>
      <c r="D853" s="20">
        <v>273</v>
      </c>
      <c r="E853" s="21">
        <v>5</v>
      </c>
      <c r="F853" s="21">
        <v>1365</v>
      </c>
      <c r="G853" s="22" t="s">
        <v>71</v>
      </c>
      <c r="H853">
        <f t="shared" si="28"/>
        <v>12</v>
      </c>
      <c r="I853">
        <f t="shared" si="29"/>
        <v>20</v>
      </c>
    </row>
    <row r="854" spans="1:10" ht="15.75" hidden="1" customHeight="1" x14ac:dyDescent="0.25">
      <c r="A854" s="19">
        <v>44130</v>
      </c>
      <c r="B854" s="20" t="s">
        <v>62</v>
      </c>
      <c r="C854" s="20" t="s">
        <v>65</v>
      </c>
      <c r="D854" s="20">
        <v>520</v>
      </c>
      <c r="E854" s="23">
        <v>5</v>
      </c>
      <c r="F854" s="21">
        <v>2600</v>
      </c>
      <c r="G854" s="22" t="s">
        <v>73</v>
      </c>
      <c r="H854">
        <f t="shared" si="28"/>
        <v>10</v>
      </c>
      <c r="I854">
        <f t="shared" si="29"/>
        <v>26</v>
      </c>
    </row>
    <row r="855" spans="1:10" ht="15.75" hidden="1" customHeight="1" x14ac:dyDescent="0.25">
      <c r="A855" s="19">
        <v>44061</v>
      </c>
      <c r="B855" s="20" t="s">
        <v>62</v>
      </c>
      <c r="C855" s="20" t="s">
        <v>65</v>
      </c>
      <c r="D855" s="6">
        <v>364</v>
      </c>
      <c r="E855" s="23">
        <v>5</v>
      </c>
      <c r="F855" s="21">
        <v>1820</v>
      </c>
      <c r="G855" s="22" t="s">
        <v>78</v>
      </c>
      <c r="H855">
        <f t="shared" si="28"/>
        <v>8</v>
      </c>
      <c r="I855">
        <f t="shared" si="29"/>
        <v>18</v>
      </c>
    </row>
    <row r="856" spans="1:10" ht="15.75" customHeight="1" x14ac:dyDescent="0.25">
      <c r="A856" s="19">
        <v>43882</v>
      </c>
      <c r="B856" s="20" t="s">
        <v>69</v>
      </c>
      <c r="C856" s="20" t="s">
        <v>65</v>
      </c>
      <c r="D856" s="20">
        <v>115</v>
      </c>
      <c r="E856" s="21">
        <v>7</v>
      </c>
      <c r="F856" s="21">
        <v>805</v>
      </c>
      <c r="G856" s="22" t="s">
        <v>71</v>
      </c>
      <c r="H856" s="45">
        <f>MONTH(A856)</f>
        <v>2</v>
      </c>
      <c r="I856" s="45">
        <f t="shared" si="29"/>
        <v>21</v>
      </c>
      <c r="J856" s="52">
        <f>IF(Hari&lt;=7,1,IF(AND(Hari&gt;=8,Hari&lt;=14),2,IF(AND(Hari&gt;=15,Hari&lt;=21),3,IF(AND(Hari&gt;=22,Hari&lt;=31),4))))</f>
        <v>3</v>
      </c>
    </row>
    <row r="857" spans="1:10" ht="15.75" hidden="1" customHeight="1" x14ac:dyDescent="0.25">
      <c r="A857" s="19">
        <v>43972</v>
      </c>
      <c r="B857" s="20" t="s">
        <v>62</v>
      </c>
      <c r="C857" s="20" t="s">
        <v>63</v>
      </c>
      <c r="D857" s="20">
        <v>168</v>
      </c>
      <c r="E857" s="21">
        <v>5</v>
      </c>
      <c r="F857" s="21">
        <v>840</v>
      </c>
      <c r="G857" s="22" t="s">
        <v>71</v>
      </c>
      <c r="H857">
        <f t="shared" si="28"/>
        <v>5</v>
      </c>
      <c r="I857">
        <f t="shared" si="29"/>
        <v>21</v>
      </c>
    </row>
    <row r="858" spans="1:10" ht="15.75" hidden="1" customHeight="1" x14ac:dyDescent="0.25">
      <c r="A858" s="19">
        <v>44036</v>
      </c>
      <c r="B858" s="20" t="s">
        <v>62</v>
      </c>
      <c r="C858" s="20" t="s">
        <v>65</v>
      </c>
      <c r="D858" s="6">
        <v>285</v>
      </c>
      <c r="E858" s="23">
        <v>5</v>
      </c>
      <c r="F858" s="21">
        <v>1425</v>
      </c>
      <c r="G858" s="22" t="s">
        <v>64</v>
      </c>
      <c r="H858">
        <f t="shared" si="28"/>
        <v>7</v>
      </c>
      <c r="I858">
        <f t="shared" si="29"/>
        <v>24</v>
      </c>
    </row>
    <row r="859" spans="1:10" ht="15.75" hidden="1" customHeight="1" x14ac:dyDescent="0.25">
      <c r="A859" s="19">
        <v>44080</v>
      </c>
      <c r="B859" s="20" t="s">
        <v>69</v>
      </c>
      <c r="C859" s="20" t="s">
        <v>65</v>
      </c>
      <c r="D859" s="20">
        <v>381</v>
      </c>
      <c r="E859" s="21">
        <v>7</v>
      </c>
      <c r="F859" s="21">
        <v>2667</v>
      </c>
      <c r="G859" s="22" t="s">
        <v>68</v>
      </c>
      <c r="H859">
        <f t="shared" si="28"/>
        <v>9</v>
      </c>
      <c r="I859">
        <f t="shared" si="29"/>
        <v>6</v>
      </c>
    </row>
    <row r="860" spans="1:10" ht="15.75" hidden="1" customHeight="1" x14ac:dyDescent="0.25">
      <c r="A860" s="19">
        <v>43903</v>
      </c>
      <c r="B860" s="20" t="s">
        <v>67</v>
      </c>
      <c r="C860" s="20" t="s">
        <v>65</v>
      </c>
      <c r="D860" s="20">
        <v>101</v>
      </c>
      <c r="E860" s="21">
        <v>11</v>
      </c>
      <c r="F860" s="21">
        <v>1111</v>
      </c>
      <c r="G860" s="22" t="s">
        <v>64</v>
      </c>
      <c r="H860">
        <f t="shared" si="28"/>
        <v>3</v>
      </c>
      <c r="I860">
        <f t="shared" si="29"/>
        <v>13</v>
      </c>
    </row>
    <row r="861" spans="1:10" ht="15.75" hidden="1" customHeight="1" x14ac:dyDescent="0.25">
      <c r="A861" s="19">
        <v>43909</v>
      </c>
      <c r="B861" s="20" t="s">
        <v>72</v>
      </c>
      <c r="C861" s="20" t="s">
        <v>63</v>
      </c>
      <c r="D861" s="20">
        <v>121</v>
      </c>
      <c r="E861" s="21">
        <v>16</v>
      </c>
      <c r="F861" s="21">
        <v>1936</v>
      </c>
      <c r="G861" s="22" t="s">
        <v>71</v>
      </c>
      <c r="H861">
        <f t="shared" si="28"/>
        <v>3</v>
      </c>
      <c r="I861">
        <f t="shared" si="29"/>
        <v>19</v>
      </c>
    </row>
    <row r="862" spans="1:10" ht="15.75" hidden="1" customHeight="1" x14ac:dyDescent="0.25">
      <c r="A862" s="19">
        <v>44113</v>
      </c>
      <c r="B862" s="20" t="s">
        <v>72</v>
      </c>
      <c r="C862" s="20" t="s">
        <v>63</v>
      </c>
      <c r="D862" s="20">
        <v>341</v>
      </c>
      <c r="E862" s="21">
        <v>16</v>
      </c>
      <c r="F862" s="21">
        <v>5456</v>
      </c>
      <c r="G862" s="22" t="s">
        <v>68</v>
      </c>
      <c r="H862">
        <f t="shared" si="28"/>
        <v>10</v>
      </c>
      <c r="I862">
        <f t="shared" si="29"/>
        <v>9</v>
      </c>
    </row>
    <row r="863" spans="1:10" ht="15.75" hidden="1" customHeight="1" x14ac:dyDescent="0.25">
      <c r="A863" s="19">
        <v>44033</v>
      </c>
      <c r="B863" s="20" t="s">
        <v>62</v>
      </c>
      <c r="C863" s="20" t="s">
        <v>65</v>
      </c>
      <c r="D863" s="6">
        <v>319</v>
      </c>
      <c r="E863" s="23">
        <v>5</v>
      </c>
      <c r="F863" s="21">
        <v>1595</v>
      </c>
      <c r="G863" s="22" t="s">
        <v>64</v>
      </c>
      <c r="H863">
        <f t="shared" si="28"/>
        <v>7</v>
      </c>
      <c r="I863">
        <f t="shared" si="29"/>
        <v>21</v>
      </c>
    </row>
    <row r="864" spans="1:10" ht="15.75" hidden="1" customHeight="1" x14ac:dyDescent="0.25">
      <c r="A864" s="19">
        <v>43992</v>
      </c>
      <c r="B864" s="20" t="s">
        <v>62</v>
      </c>
      <c r="C864" s="20" t="s">
        <v>65</v>
      </c>
      <c r="D864" s="6">
        <v>292</v>
      </c>
      <c r="E864" s="23">
        <v>5</v>
      </c>
      <c r="F864" s="21">
        <v>1460</v>
      </c>
      <c r="G864" s="22" t="s">
        <v>68</v>
      </c>
      <c r="H864">
        <f t="shared" si="28"/>
        <v>6</v>
      </c>
      <c r="I864">
        <f t="shared" si="29"/>
        <v>10</v>
      </c>
    </row>
    <row r="865" spans="1:10" ht="15.75" hidden="1" customHeight="1" x14ac:dyDescent="0.25">
      <c r="A865" s="19">
        <v>43991</v>
      </c>
      <c r="B865" s="20" t="s">
        <v>62</v>
      </c>
      <c r="C865" s="20" t="s">
        <v>65</v>
      </c>
      <c r="D865" s="6">
        <v>324</v>
      </c>
      <c r="E865" s="23">
        <v>5</v>
      </c>
      <c r="F865" s="21">
        <v>1620</v>
      </c>
      <c r="G865" s="22" t="s">
        <v>68</v>
      </c>
      <c r="H865">
        <f t="shared" si="28"/>
        <v>6</v>
      </c>
      <c r="I865">
        <f t="shared" si="29"/>
        <v>9</v>
      </c>
    </row>
    <row r="866" spans="1:10" ht="15.75" hidden="1" customHeight="1" x14ac:dyDescent="0.25">
      <c r="A866" s="19">
        <v>44132</v>
      </c>
      <c r="B866" s="20" t="s">
        <v>69</v>
      </c>
      <c r="C866" s="20" t="s">
        <v>65</v>
      </c>
      <c r="D866" s="20">
        <v>292</v>
      </c>
      <c r="E866" s="21">
        <v>7</v>
      </c>
      <c r="F866" s="21">
        <v>2044</v>
      </c>
      <c r="G866" s="22" t="s">
        <v>73</v>
      </c>
      <c r="H866">
        <f t="shared" si="28"/>
        <v>10</v>
      </c>
      <c r="I866">
        <f t="shared" si="29"/>
        <v>28</v>
      </c>
    </row>
    <row r="867" spans="1:10" ht="15.75" hidden="1" customHeight="1" x14ac:dyDescent="0.25">
      <c r="A867" s="19">
        <v>44068</v>
      </c>
      <c r="B867" s="20" t="s">
        <v>62</v>
      </c>
      <c r="C867" s="20" t="s">
        <v>65</v>
      </c>
      <c r="D867" s="6">
        <v>334</v>
      </c>
      <c r="E867" s="23">
        <v>5</v>
      </c>
      <c r="F867" s="21">
        <v>1670</v>
      </c>
      <c r="G867" s="22" t="s">
        <v>73</v>
      </c>
      <c r="H867">
        <f t="shared" si="28"/>
        <v>8</v>
      </c>
      <c r="I867">
        <f t="shared" si="29"/>
        <v>25</v>
      </c>
    </row>
    <row r="868" spans="1:10" ht="15.75" hidden="1" customHeight="1" x14ac:dyDescent="0.25">
      <c r="A868" s="19">
        <v>44072</v>
      </c>
      <c r="B868" s="20" t="s">
        <v>67</v>
      </c>
      <c r="C868" s="20" t="s">
        <v>65</v>
      </c>
      <c r="D868" s="20">
        <v>177</v>
      </c>
      <c r="E868" s="21">
        <v>11</v>
      </c>
      <c r="F868" s="21">
        <v>1947</v>
      </c>
      <c r="G868" s="22" t="s">
        <v>78</v>
      </c>
      <c r="H868">
        <f t="shared" si="28"/>
        <v>8</v>
      </c>
      <c r="I868">
        <f t="shared" si="29"/>
        <v>29</v>
      </c>
    </row>
    <row r="869" spans="1:10" ht="15.75" customHeight="1" x14ac:dyDescent="0.25">
      <c r="A869" s="19">
        <v>43871</v>
      </c>
      <c r="B869" s="20" t="s">
        <v>62</v>
      </c>
      <c r="C869" s="20" t="s">
        <v>63</v>
      </c>
      <c r="D869" s="20">
        <v>91</v>
      </c>
      <c r="E869" s="21">
        <v>5</v>
      </c>
      <c r="F869" s="21">
        <v>455</v>
      </c>
      <c r="G869" s="22" t="s">
        <v>68</v>
      </c>
      <c r="H869" s="45">
        <f>MONTH(A869)</f>
        <v>2</v>
      </c>
      <c r="I869" s="45">
        <f t="shared" si="29"/>
        <v>10</v>
      </c>
      <c r="J869" s="52">
        <f>IF(Hari&lt;=7,1,IF(AND(Hari&gt;=8,Hari&lt;=14),2,IF(AND(Hari&gt;=15,Hari&lt;=21),3,IF(AND(Hari&gt;=22,Hari&lt;=31),4))))</f>
        <v>2</v>
      </c>
    </row>
    <row r="870" spans="1:10" ht="15.75" hidden="1" customHeight="1" x14ac:dyDescent="0.25">
      <c r="A870" s="19">
        <v>43999</v>
      </c>
      <c r="B870" s="20" t="s">
        <v>69</v>
      </c>
      <c r="C870" s="20" t="s">
        <v>65</v>
      </c>
      <c r="D870" s="20">
        <v>238</v>
      </c>
      <c r="E870" s="21">
        <v>7</v>
      </c>
      <c r="F870" s="21">
        <v>1666</v>
      </c>
      <c r="G870" s="22" t="s">
        <v>64</v>
      </c>
      <c r="H870">
        <f t="shared" si="28"/>
        <v>6</v>
      </c>
      <c r="I870">
        <f t="shared" si="29"/>
        <v>17</v>
      </c>
    </row>
    <row r="871" spans="1:10" ht="15.75" hidden="1" customHeight="1" x14ac:dyDescent="0.25">
      <c r="A871" s="19">
        <v>44112</v>
      </c>
      <c r="B871" s="20" t="s">
        <v>69</v>
      </c>
      <c r="C871" s="20" t="s">
        <v>65</v>
      </c>
      <c r="D871" s="20">
        <v>287</v>
      </c>
      <c r="E871" s="21">
        <v>7</v>
      </c>
      <c r="F871" s="21">
        <v>2009</v>
      </c>
      <c r="G871" s="22" t="s">
        <v>68</v>
      </c>
      <c r="H871">
        <f t="shared" si="28"/>
        <v>10</v>
      </c>
      <c r="I871">
        <f t="shared" si="29"/>
        <v>8</v>
      </c>
    </row>
    <row r="872" spans="1:10" ht="15.75" hidden="1" customHeight="1" x14ac:dyDescent="0.25">
      <c r="A872" s="19">
        <v>43908</v>
      </c>
      <c r="B872" s="20" t="s">
        <v>62</v>
      </c>
      <c r="C872" s="20" t="s">
        <v>65</v>
      </c>
      <c r="D872" s="6">
        <v>160</v>
      </c>
      <c r="E872" s="23">
        <v>5</v>
      </c>
      <c r="F872" s="21">
        <v>800</v>
      </c>
      <c r="G872" s="22" t="s">
        <v>71</v>
      </c>
      <c r="H872">
        <f t="shared" si="28"/>
        <v>3</v>
      </c>
      <c r="I872">
        <f t="shared" si="29"/>
        <v>18</v>
      </c>
    </row>
    <row r="873" spans="1:10" ht="15.75" hidden="1" customHeight="1" x14ac:dyDescent="0.25">
      <c r="A873" s="19">
        <v>43914</v>
      </c>
      <c r="B873" s="20" t="s">
        <v>62</v>
      </c>
      <c r="C873" s="20" t="s">
        <v>63</v>
      </c>
      <c r="D873" s="20">
        <v>113</v>
      </c>
      <c r="E873" s="21">
        <v>5</v>
      </c>
      <c r="F873" s="21">
        <v>565</v>
      </c>
      <c r="G873" s="22" t="s">
        <v>64</v>
      </c>
      <c r="H873">
        <f t="shared" si="28"/>
        <v>3</v>
      </c>
      <c r="I873">
        <f t="shared" si="29"/>
        <v>24</v>
      </c>
    </row>
    <row r="874" spans="1:10" ht="15.75" hidden="1" customHeight="1" x14ac:dyDescent="0.25">
      <c r="A874" s="19">
        <v>43919</v>
      </c>
      <c r="B874" s="20" t="s">
        <v>62</v>
      </c>
      <c r="C874" s="20" t="s">
        <v>63</v>
      </c>
      <c r="D874" s="20">
        <v>127</v>
      </c>
      <c r="E874" s="21">
        <v>5</v>
      </c>
      <c r="F874" s="21">
        <v>635</v>
      </c>
      <c r="G874" s="22" t="s">
        <v>73</v>
      </c>
      <c r="H874">
        <f t="shared" si="28"/>
        <v>3</v>
      </c>
      <c r="I874">
        <f t="shared" si="29"/>
        <v>29</v>
      </c>
    </row>
    <row r="875" spans="1:10" ht="15.75" hidden="1" customHeight="1" x14ac:dyDescent="0.25">
      <c r="A875" s="19">
        <v>44128</v>
      </c>
      <c r="B875" s="20" t="s">
        <v>72</v>
      </c>
      <c r="C875" s="20" t="s">
        <v>63</v>
      </c>
      <c r="D875" s="20">
        <v>302</v>
      </c>
      <c r="E875" s="21">
        <v>16</v>
      </c>
      <c r="F875" s="21">
        <v>4832</v>
      </c>
      <c r="G875" s="22" t="s">
        <v>64</v>
      </c>
      <c r="H875">
        <f t="shared" si="28"/>
        <v>10</v>
      </c>
      <c r="I875">
        <f t="shared" si="29"/>
        <v>24</v>
      </c>
    </row>
    <row r="876" spans="1:10" ht="15.75" hidden="1" customHeight="1" x14ac:dyDescent="0.25">
      <c r="A876" s="19">
        <v>44064</v>
      </c>
      <c r="B876" s="20" t="s">
        <v>72</v>
      </c>
      <c r="C876" s="20" t="s">
        <v>63</v>
      </c>
      <c r="D876" s="20">
        <v>242</v>
      </c>
      <c r="E876" s="21">
        <v>16</v>
      </c>
      <c r="F876" s="21">
        <v>3872</v>
      </c>
      <c r="G876" s="22" t="s">
        <v>74</v>
      </c>
      <c r="H876">
        <f t="shared" si="28"/>
        <v>8</v>
      </c>
      <c r="I876">
        <f t="shared" si="29"/>
        <v>21</v>
      </c>
    </row>
    <row r="877" spans="1:10" ht="15.75" hidden="1" customHeight="1" x14ac:dyDescent="0.25">
      <c r="A877" s="19">
        <v>43895</v>
      </c>
      <c r="B877" s="20" t="s">
        <v>62</v>
      </c>
      <c r="C877" s="20" t="s">
        <v>63</v>
      </c>
      <c r="D877" s="20">
        <v>84</v>
      </c>
      <c r="E877" s="21">
        <v>5</v>
      </c>
      <c r="F877" s="21">
        <v>420</v>
      </c>
      <c r="G877" s="22" t="s">
        <v>68</v>
      </c>
      <c r="H877">
        <f t="shared" si="28"/>
        <v>3</v>
      </c>
      <c r="I877">
        <f t="shared" si="29"/>
        <v>5</v>
      </c>
    </row>
    <row r="878" spans="1:10" ht="15.75" customHeight="1" x14ac:dyDescent="0.25">
      <c r="A878" s="19">
        <v>43853</v>
      </c>
      <c r="B878" s="20" t="s">
        <v>62</v>
      </c>
      <c r="C878" s="20" t="s">
        <v>65</v>
      </c>
      <c r="D878" s="6">
        <v>200</v>
      </c>
      <c r="E878" s="23">
        <v>5</v>
      </c>
      <c r="F878" s="21">
        <v>1000</v>
      </c>
      <c r="G878" s="22" t="s">
        <v>64</v>
      </c>
      <c r="H878" s="45">
        <f>MONTH(A878)</f>
        <v>1</v>
      </c>
      <c r="I878" s="45">
        <f t="shared" si="29"/>
        <v>23</v>
      </c>
      <c r="J878" s="52">
        <f>IF(Hari&lt;=7,1,IF(AND(Hari&gt;=8,Hari&lt;=14),2,IF(AND(Hari&gt;=15,Hari&lt;=21),3,IF(AND(Hari&gt;=22,Hari&lt;=31),4))))</f>
        <v>4</v>
      </c>
    </row>
    <row r="879" spans="1:10" ht="15.75" hidden="1" customHeight="1" x14ac:dyDescent="0.25">
      <c r="A879" s="19">
        <v>44111</v>
      </c>
      <c r="B879" s="20" t="s">
        <v>62</v>
      </c>
      <c r="C879" s="20" t="s">
        <v>63</v>
      </c>
      <c r="D879" s="20">
        <v>229</v>
      </c>
      <c r="E879" s="21">
        <v>5</v>
      </c>
      <c r="F879" s="21">
        <v>1145</v>
      </c>
      <c r="G879" s="22" t="s">
        <v>68</v>
      </c>
      <c r="H879">
        <f t="shared" si="28"/>
        <v>10</v>
      </c>
      <c r="I879">
        <f t="shared" si="29"/>
        <v>7</v>
      </c>
    </row>
    <row r="880" spans="1:10" ht="15.75" hidden="1" customHeight="1" x14ac:dyDescent="0.25">
      <c r="A880" s="19">
        <v>44079</v>
      </c>
      <c r="B880" s="20" t="s">
        <v>69</v>
      </c>
      <c r="C880" s="20" t="s">
        <v>65</v>
      </c>
      <c r="D880" s="20">
        <v>384</v>
      </c>
      <c r="E880" s="21">
        <v>7</v>
      </c>
      <c r="F880" s="21">
        <v>2688</v>
      </c>
      <c r="G880" s="22" t="s">
        <v>68</v>
      </c>
      <c r="H880">
        <f t="shared" si="28"/>
        <v>9</v>
      </c>
      <c r="I880">
        <f t="shared" si="29"/>
        <v>5</v>
      </c>
    </row>
    <row r="881" spans="1:10" ht="15.75" hidden="1" customHeight="1" x14ac:dyDescent="0.25">
      <c r="A881" s="19">
        <v>44085</v>
      </c>
      <c r="B881" s="20" t="s">
        <v>69</v>
      </c>
      <c r="C881" s="20" t="s">
        <v>65</v>
      </c>
      <c r="D881" s="20">
        <v>321</v>
      </c>
      <c r="E881" s="21">
        <v>7</v>
      </c>
      <c r="F881" s="21">
        <v>2247</v>
      </c>
      <c r="G881" s="22" t="s">
        <v>64</v>
      </c>
      <c r="H881">
        <f t="shared" si="28"/>
        <v>9</v>
      </c>
      <c r="I881">
        <f t="shared" si="29"/>
        <v>11</v>
      </c>
    </row>
    <row r="882" spans="1:10" ht="15.75" hidden="1" customHeight="1" x14ac:dyDescent="0.25">
      <c r="A882" s="19">
        <v>43988</v>
      </c>
      <c r="B882" s="20" t="s">
        <v>69</v>
      </c>
      <c r="C882" s="20" t="s">
        <v>65</v>
      </c>
      <c r="D882" s="20">
        <v>177</v>
      </c>
      <c r="E882" s="21">
        <v>7</v>
      </c>
      <c r="F882" s="21">
        <v>1239</v>
      </c>
      <c r="G882" s="22" t="s">
        <v>66</v>
      </c>
      <c r="H882">
        <f t="shared" si="28"/>
        <v>6</v>
      </c>
      <c r="I882">
        <f t="shared" si="29"/>
        <v>6</v>
      </c>
    </row>
    <row r="883" spans="1:10" ht="15.75" hidden="1" customHeight="1" x14ac:dyDescent="0.25">
      <c r="A883" s="19">
        <v>44028</v>
      </c>
      <c r="B883" s="20" t="s">
        <v>69</v>
      </c>
      <c r="C883" s="20" t="s">
        <v>65</v>
      </c>
      <c r="D883" s="20">
        <v>261</v>
      </c>
      <c r="E883" s="21">
        <v>7</v>
      </c>
      <c r="F883" s="21">
        <v>1827</v>
      </c>
      <c r="G883" s="22" t="s">
        <v>77</v>
      </c>
      <c r="H883">
        <f t="shared" si="28"/>
        <v>7</v>
      </c>
      <c r="I883">
        <f t="shared" si="29"/>
        <v>16</v>
      </c>
    </row>
    <row r="884" spans="1:10" ht="15.75" hidden="1" customHeight="1" x14ac:dyDescent="0.25">
      <c r="A884" s="19">
        <v>44186</v>
      </c>
      <c r="B884" s="20" t="s">
        <v>67</v>
      </c>
      <c r="C884" s="20" t="s">
        <v>63</v>
      </c>
      <c r="D884" s="20">
        <v>303</v>
      </c>
      <c r="E884" s="21">
        <v>11</v>
      </c>
      <c r="F884" s="21">
        <v>3333</v>
      </c>
      <c r="G884" s="22" t="s">
        <v>64</v>
      </c>
      <c r="H884">
        <f t="shared" si="28"/>
        <v>12</v>
      </c>
      <c r="I884">
        <f t="shared" si="29"/>
        <v>21</v>
      </c>
    </row>
    <row r="885" spans="1:10" ht="15.75" hidden="1" customHeight="1" x14ac:dyDescent="0.25">
      <c r="A885" s="19">
        <v>44158</v>
      </c>
      <c r="B885" s="20" t="s">
        <v>69</v>
      </c>
      <c r="C885" s="20" t="s">
        <v>65</v>
      </c>
      <c r="D885" s="20">
        <v>435</v>
      </c>
      <c r="E885" s="21">
        <v>7</v>
      </c>
      <c r="F885" s="21">
        <v>3045</v>
      </c>
      <c r="G885" s="22" t="s">
        <v>76</v>
      </c>
      <c r="H885">
        <f t="shared" si="28"/>
        <v>11</v>
      </c>
      <c r="I885">
        <f t="shared" si="29"/>
        <v>23</v>
      </c>
    </row>
    <row r="886" spans="1:10" ht="15.75" hidden="1" customHeight="1" x14ac:dyDescent="0.25">
      <c r="A886" s="19">
        <v>43928</v>
      </c>
      <c r="B886" s="20" t="s">
        <v>69</v>
      </c>
      <c r="C886" s="20" t="s">
        <v>65</v>
      </c>
      <c r="D886" s="20">
        <v>155</v>
      </c>
      <c r="E886" s="21">
        <v>7</v>
      </c>
      <c r="F886" s="21">
        <v>1085</v>
      </c>
      <c r="G886" s="22" t="s">
        <v>68</v>
      </c>
      <c r="H886">
        <f t="shared" si="28"/>
        <v>4</v>
      </c>
      <c r="I886">
        <f t="shared" si="29"/>
        <v>7</v>
      </c>
    </row>
    <row r="887" spans="1:10" ht="15.75" hidden="1" customHeight="1" x14ac:dyDescent="0.25">
      <c r="A887" s="19">
        <v>43964</v>
      </c>
      <c r="B887" s="20" t="s">
        <v>62</v>
      </c>
      <c r="C887" s="20" t="s">
        <v>63</v>
      </c>
      <c r="D887" s="20">
        <v>175</v>
      </c>
      <c r="E887" s="21">
        <v>5</v>
      </c>
      <c r="F887" s="21">
        <v>875</v>
      </c>
      <c r="G887" s="22" t="s">
        <v>64</v>
      </c>
      <c r="H887">
        <f t="shared" si="28"/>
        <v>5</v>
      </c>
      <c r="I887">
        <f t="shared" si="29"/>
        <v>13</v>
      </c>
    </row>
    <row r="888" spans="1:10" ht="15.75" customHeight="1" x14ac:dyDescent="0.25">
      <c r="A888" s="19">
        <v>43837</v>
      </c>
      <c r="B888" s="20" t="s">
        <v>69</v>
      </c>
      <c r="C888" s="20" t="s">
        <v>65</v>
      </c>
      <c r="D888" s="20">
        <v>123</v>
      </c>
      <c r="E888" s="21">
        <v>7</v>
      </c>
      <c r="F888" s="21">
        <v>861</v>
      </c>
      <c r="G888" s="22" t="s">
        <v>79</v>
      </c>
      <c r="H888" s="45">
        <f>MONTH(A888)</f>
        <v>1</v>
      </c>
      <c r="I888" s="45">
        <f t="shared" si="29"/>
        <v>7</v>
      </c>
      <c r="J888" s="52">
        <f>IF(Hari&lt;=7,1,IF(AND(Hari&gt;=8,Hari&lt;=14),2,IF(AND(Hari&gt;=15,Hari&lt;=21),3,IF(AND(Hari&gt;=22,Hari&lt;=31),4))))</f>
        <v>1</v>
      </c>
    </row>
    <row r="889" spans="1:10" ht="15.75" hidden="1" customHeight="1" x14ac:dyDescent="0.25">
      <c r="A889" s="19">
        <v>44017</v>
      </c>
      <c r="B889" s="20" t="s">
        <v>67</v>
      </c>
      <c r="C889" s="20" t="s">
        <v>63</v>
      </c>
      <c r="D889" s="20">
        <v>165</v>
      </c>
      <c r="E889" s="21">
        <v>11</v>
      </c>
      <c r="F889" s="21">
        <v>1815</v>
      </c>
      <c r="G889" s="22" t="s">
        <v>68</v>
      </c>
      <c r="H889">
        <f t="shared" si="28"/>
        <v>7</v>
      </c>
      <c r="I889">
        <f t="shared" si="29"/>
        <v>5</v>
      </c>
    </row>
    <row r="890" spans="1:10" ht="15.75" hidden="1" customHeight="1" x14ac:dyDescent="0.25">
      <c r="A890" s="19">
        <v>43950</v>
      </c>
      <c r="B890" s="20" t="s">
        <v>67</v>
      </c>
      <c r="C890" s="20" t="s">
        <v>65</v>
      </c>
      <c r="D890" s="20">
        <v>108</v>
      </c>
      <c r="E890" s="21">
        <v>11</v>
      </c>
      <c r="F890" s="21">
        <v>1188</v>
      </c>
      <c r="G890" s="22" t="s">
        <v>64</v>
      </c>
      <c r="H890">
        <f t="shared" si="28"/>
        <v>4</v>
      </c>
      <c r="I890">
        <f t="shared" si="29"/>
        <v>29</v>
      </c>
    </row>
    <row r="891" spans="1:10" ht="15.75" customHeight="1" x14ac:dyDescent="0.25">
      <c r="A891" s="19">
        <v>43888</v>
      </c>
      <c r="B891" s="20" t="s">
        <v>67</v>
      </c>
      <c r="C891" s="20" t="s">
        <v>63</v>
      </c>
      <c r="D891" s="20">
        <v>67</v>
      </c>
      <c r="E891" s="21">
        <v>11</v>
      </c>
      <c r="F891" s="21">
        <v>737</v>
      </c>
      <c r="G891" s="22" t="s">
        <v>73</v>
      </c>
      <c r="H891" s="45">
        <f>MONTH(A891)</f>
        <v>2</v>
      </c>
      <c r="I891" s="45">
        <f t="shared" si="29"/>
        <v>27</v>
      </c>
      <c r="J891" s="52">
        <f>IF(Hari&lt;=7,1,IF(AND(Hari&gt;=8,Hari&lt;=14),2,IF(AND(Hari&gt;=15,Hari&lt;=21),3,IF(AND(Hari&gt;=22,Hari&lt;=31),4))))</f>
        <v>4</v>
      </c>
    </row>
    <row r="892" spans="1:10" ht="15.75" hidden="1" customHeight="1" x14ac:dyDescent="0.25">
      <c r="A892" s="19">
        <v>44008</v>
      </c>
      <c r="B892" s="20" t="s">
        <v>62</v>
      </c>
      <c r="C892" s="20" t="s">
        <v>63</v>
      </c>
      <c r="D892" s="20">
        <v>164</v>
      </c>
      <c r="E892" s="21">
        <v>5</v>
      </c>
      <c r="F892" s="21">
        <v>820</v>
      </c>
      <c r="G892" s="22" t="s">
        <v>73</v>
      </c>
      <c r="H892">
        <f t="shared" si="28"/>
        <v>6</v>
      </c>
      <c r="I892">
        <f t="shared" si="29"/>
        <v>26</v>
      </c>
    </row>
    <row r="893" spans="1:10" ht="15.75" hidden="1" customHeight="1" x14ac:dyDescent="0.25">
      <c r="A893" s="19">
        <v>43923</v>
      </c>
      <c r="B893" s="20" t="s">
        <v>72</v>
      </c>
      <c r="C893" s="20" t="s">
        <v>63</v>
      </c>
      <c r="D893" s="20">
        <v>115</v>
      </c>
      <c r="E893" s="21">
        <v>16</v>
      </c>
      <c r="F893" s="21">
        <v>1840</v>
      </c>
      <c r="G893" s="22" t="s">
        <v>68</v>
      </c>
      <c r="H893">
        <f t="shared" si="28"/>
        <v>4</v>
      </c>
      <c r="I893">
        <f t="shared" si="29"/>
        <v>2</v>
      </c>
    </row>
    <row r="894" spans="1:10" ht="15.75" hidden="1" customHeight="1" x14ac:dyDescent="0.25">
      <c r="A894" s="19">
        <v>43976</v>
      </c>
      <c r="B894" s="20" t="s">
        <v>72</v>
      </c>
      <c r="C894" s="20" t="s">
        <v>63</v>
      </c>
      <c r="D894" s="20">
        <v>196</v>
      </c>
      <c r="E894" s="21">
        <v>16</v>
      </c>
      <c r="F894" s="21">
        <v>3136</v>
      </c>
      <c r="G894" s="22" t="s">
        <v>73</v>
      </c>
      <c r="H894">
        <f t="shared" si="28"/>
        <v>5</v>
      </c>
      <c r="I894">
        <f t="shared" si="29"/>
        <v>25</v>
      </c>
    </row>
    <row r="895" spans="1:10" ht="15.75" hidden="1" customHeight="1" x14ac:dyDescent="0.25">
      <c r="A895" s="19">
        <v>44068</v>
      </c>
      <c r="B895" s="20" t="s">
        <v>62</v>
      </c>
      <c r="C895" s="20" t="s">
        <v>63</v>
      </c>
      <c r="D895" s="20">
        <v>190</v>
      </c>
      <c r="E895" s="21">
        <v>5</v>
      </c>
      <c r="F895" s="21">
        <v>950</v>
      </c>
      <c r="G895" s="22" t="s">
        <v>73</v>
      </c>
      <c r="H895">
        <f t="shared" si="28"/>
        <v>8</v>
      </c>
      <c r="I895">
        <f t="shared" si="29"/>
        <v>25</v>
      </c>
    </row>
    <row r="896" spans="1:10" ht="15.75" hidden="1" customHeight="1" x14ac:dyDescent="0.25">
      <c r="A896" s="19">
        <v>44065</v>
      </c>
      <c r="B896" s="20" t="s">
        <v>67</v>
      </c>
      <c r="C896" s="20" t="s">
        <v>63</v>
      </c>
      <c r="D896" s="20">
        <v>184</v>
      </c>
      <c r="E896" s="21">
        <v>11</v>
      </c>
      <c r="F896" s="21">
        <v>2024</v>
      </c>
      <c r="G896" s="22" t="s">
        <v>64</v>
      </c>
      <c r="H896">
        <f t="shared" si="28"/>
        <v>8</v>
      </c>
      <c r="I896">
        <f t="shared" si="29"/>
        <v>22</v>
      </c>
    </row>
    <row r="897" spans="1:10" ht="15.75" hidden="1" customHeight="1" x14ac:dyDescent="0.25">
      <c r="A897" s="19">
        <v>44058</v>
      </c>
      <c r="B897" s="20" t="s">
        <v>67</v>
      </c>
      <c r="C897" s="20" t="s">
        <v>65</v>
      </c>
      <c r="D897" s="20">
        <v>175</v>
      </c>
      <c r="E897" s="21">
        <v>11</v>
      </c>
      <c r="F897" s="21">
        <v>1925</v>
      </c>
      <c r="G897" s="22" t="s">
        <v>78</v>
      </c>
      <c r="H897">
        <f t="shared" si="28"/>
        <v>8</v>
      </c>
      <c r="I897">
        <f t="shared" si="29"/>
        <v>15</v>
      </c>
    </row>
    <row r="898" spans="1:10" ht="15.75" hidden="1" customHeight="1" x14ac:dyDescent="0.25">
      <c r="A898" s="19">
        <v>43995</v>
      </c>
      <c r="B898" s="20" t="s">
        <v>67</v>
      </c>
      <c r="C898" s="20" t="s">
        <v>63</v>
      </c>
      <c r="D898" s="20">
        <v>165</v>
      </c>
      <c r="E898" s="21">
        <v>11</v>
      </c>
      <c r="F898" s="21">
        <v>1815</v>
      </c>
      <c r="G898" s="22" t="s">
        <v>75</v>
      </c>
      <c r="H898">
        <f t="shared" si="28"/>
        <v>6</v>
      </c>
      <c r="I898">
        <f t="shared" si="29"/>
        <v>13</v>
      </c>
    </row>
    <row r="899" spans="1:10" ht="15.75" hidden="1" customHeight="1" x14ac:dyDescent="0.25">
      <c r="A899" s="19">
        <v>44167</v>
      </c>
      <c r="B899" s="20" t="s">
        <v>62</v>
      </c>
      <c r="C899" s="20" t="s">
        <v>63</v>
      </c>
      <c r="D899" s="20">
        <v>330</v>
      </c>
      <c r="E899" s="21">
        <v>5</v>
      </c>
      <c r="F899" s="21">
        <v>1650</v>
      </c>
      <c r="G899" s="22" t="s">
        <v>68</v>
      </c>
      <c r="H899">
        <f t="shared" ref="H899:H962" si="30">MONTH(A899)</f>
        <v>12</v>
      </c>
      <c r="I899">
        <f t="shared" ref="I899:I962" si="31">DAY(A899)</f>
        <v>2</v>
      </c>
    </row>
    <row r="900" spans="1:10" ht="15.75" hidden="1" customHeight="1" x14ac:dyDescent="0.25">
      <c r="A900" s="19">
        <v>44140</v>
      </c>
      <c r="B900" s="20" t="s">
        <v>62</v>
      </c>
      <c r="C900" s="20" t="s">
        <v>65</v>
      </c>
      <c r="D900" s="20">
        <v>585</v>
      </c>
      <c r="E900" s="23">
        <v>5</v>
      </c>
      <c r="F900" s="21">
        <v>2925</v>
      </c>
      <c r="G900" s="22" t="s">
        <v>68</v>
      </c>
      <c r="H900">
        <f t="shared" si="30"/>
        <v>11</v>
      </c>
      <c r="I900">
        <f t="shared" si="31"/>
        <v>5</v>
      </c>
    </row>
    <row r="901" spans="1:10" ht="15.75" hidden="1" customHeight="1" x14ac:dyDescent="0.25">
      <c r="A901" s="19">
        <v>44114</v>
      </c>
      <c r="B901" s="20" t="s">
        <v>69</v>
      </c>
      <c r="C901" s="20" t="s">
        <v>65</v>
      </c>
      <c r="D901" s="20">
        <v>358</v>
      </c>
      <c r="E901" s="21">
        <v>7</v>
      </c>
      <c r="F901" s="21">
        <v>2506</v>
      </c>
      <c r="G901" s="22" t="s">
        <v>66</v>
      </c>
      <c r="H901">
        <f t="shared" si="30"/>
        <v>10</v>
      </c>
      <c r="I901">
        <f t="shared" si="31"/>
        <v>10</v>
      </c>
    </row>
    <row r="902" spans="1:10" ht="15.75" hidden="1" customHeight="1" x14ac:dyDescent="0.25">
      <c r="A902" s="19">
        <v>43917</v>
      </c>
      <c r="B902" s="20" t="s">
        <v>67</v>
      </c>
      <c r="C902" s="20" t="s">
        <v>65</v>
      </c>
      <c r="D902" s="20">
        <v>93</v>
      </c>
      <c r="E902" s="21">
        <v>11</v>
      </c>
      <c r="F902" s="21">
        <v>1023</v>
      </c>
      <c r="G902" s="22" t="s">
        <v>73</v>
      </c>
      <c r="H902">
        <f t="shared" si="30"/>
        <v>3</v>
      </c>
      <c r="I902">
        <f t="shared" si="31"/>
        <v>27</v>
      </c>
    </row>
    <row r="903" spans="1:10" ht="15.75" hidden="1" customHeight="1" x14ac:dyDescent="0.25">
      <c r="A903" s="19">
        <v>44099</v>
      </c>
      <c r="B903" s="20" t="s">
        <v>62</v>
      </c>
      <c r="C903" s="20" t="s">
        <v>65</v>
      </c>
      <c r="D903" s="6">
        <v>400</v>
      </c>
      <c r="E903" s="23">
        <v>5</v>
      </c>
      <c r="F903" s="21">
        <v>2000</v>
      </c>
      <c r="G903" s="22" t="s">
        <v>73</v>
      </c>
      <c r="H903">
        <f t="shared" si="30"/>
        <v>9</v>
      </c>
      <c r="I903">
        <f t="shared" si="31"/>
        <v>25</v>
      </c>
    </row>
    <row r="904" spans="1:10" ht="15.75" customHeight="1" x14ac:dyDescent="0.25">
      <c r="A904" s="19">
        <v>43875</v>
      </c>
      <c r="B904" s="20" t="s">
        <v>69</v>
      </c>
      <c r="C904" s="20" t="s">
        <v>65</v>
      </c>
      <c r="D904" s="20">
        <v>111</v>
      </c>
      <c r="E904" s="21">
        <v>7</v>
      </c>
      <c r="F904" s="21">
        <v>777</v>
      </c>
      <c r="G904" s="22" t="s">
        <v>75</v>
      </c>
      <c r="H904" s="45">
        <f>MONTH(A904)</f>
        <v>2</v>
      </c>
      <c r="I904" s="45">
        <f t="shared" si="31"/>
        <v>14</v>
      </c>
      <c r="J904" s="52">
        <f>IF(Hari&lt;=7,1,IF(AND(Hari&gt;=8,Hari&lt;=14),2,IF(AND(Hari&gt;=15,Hari&lt;=21),3,IF(AND(Hari&gt;=22,Hari&lt;=31),4))))</f>
        <v>2</v>
      </c>
    </row>
    <row r="905" spans="1:10" ht="15.75" hidden="1" customHeight="1" x14ac:dyDescent="0.25">
      <c r="A905" s="19">
        <v>43906</v>
      </c>
      <c r="B905" s="20" t="s">
        <v>69</v>
      </c>
      <c r="C905" s="20" t="s">
        <v>65</v>
      </c>
      <c r="D905" s="20">
        <v>176</v>
      </c>
      <c r="E905" s="21">
        <v>7</v>
      </c>
      <c r="F905" s="21">
        <v>1232</v>
      </c>
      <c r="G905" s="22" t="s">
        <v>75</v>
      </c>
      <c r="H905">
        <f t="shared" si="30"/>
        <v>3</v>
      </c>
      <c r="I905">
        <f t="shared" si="31"/>
        <v>16</v>
      </c>
    </row>
    <row r="906" spans="1:10" ht="15.75" hidden="1" customHeight="1" x14ac:dyDescent="0.25">
      <c r="A906" s="19">
        <v>43989</v>
      </c>
      <c r="B906" s="20" t="s">
        <v>72</v>
      </c>
      <c r="C906" s="20" t="s">
        <v>63</v>
      </c>
      <c r="D906" s="20">
        <v>181</v>
      </c>
      <c r="E906" s="21">
        <v>16</v>
      </c>
      <c r="F906" s="21">
        <v>2896</v>
      </c>
      <c r="G906" s="22" t="s">
        <v>68</v>
      </c>
      <c r="H906">
        <f t="shared" si="30"/>
        <v>6</v>
      </c>
      <c r="I906">
        <f t="shared" si="31"/>
        <v>7</v>
      </c>
    </row>
    <row r="907" spans="1:10" ht="15.75" hidden="1" customHeight="1" x14ac:dyDescent="0.25">
      <c r="A907" s="19">
        <v>44039</v>
      </c>
      <c r="B907" s="20" t="s">
        <v>69</v>
      </c>
      <c r="C907" s="20" t="s">
        <v>65</v>
      </c>
      <c r="D907" s="20">
        <v>216</v>
      </c>
      <c r="E907" s="21">
        <v>7</v>
      </c>
      <c r="F907" s="21">
        <v>1512</v>
      </c>
      <c r="G907" s="22" t="s">
        <v>73</v>
      </c>
      <c r="H907">
        <f t="shared" si="30"/>
        <v>7</v>
      </c>
      <c r="I907">
        <f t="shared" si="31"/>
        <v>27</v>
      </c>
    </row>
    <row r="908" spans="1:10" ht="15.75" hidden="1" customHeight="1" x14ac:dyDescent="0.25">
      <c r="A908" s="19">
        <v>44038</v>
      </c>
      <c r="B908" s="20" t="s">
        <v>62</v>
      </c>
      <c r="C908" s="20" t="s">
        <v>63</v>
      </c>
      <c r="D908" s="20">
        <v>181</v>
      </c>
      <c r="E908" s="21">
        <v>5</v>
      </c>
      <c r="F908" s="21">
        <v>905</v>
      </c>
      <c r="G908" s="22" t="s">
        <v>73</v>
      </c>
      <c r="H908">
        <f t="shared" si="30"/>
        <v>7</v>
      </c>
      <c r="I908">
        <f t="shared" si="31"/>
        <v>26</v>
      </c>
    </row>
    <row r="909" spans="1:10" ht="15.75" customHeight="1" x14ac:dyDescent="0.25">
      <c r="A909" s="19">
        <v>43843</v>
      </c>
      <c r="B909" s="20" t="s">
        <v>69</v>
      </c>
      <c r="C909" s="20" t="s">
        <v>65</v>
      </c>
      <c r="D909" s="20">
        <v>80</v>
      </c>
      <c r="E909" s="21">
        <v>7</v>
      </c>
      <c r="F909" s="21">
        <v>560</v>
      </c>
      <c r="G909" s="22" t="s">
        <v>64</v>
      </c>
      <c r="H909" s="45">
        <f>MONTH(A909)</f>
        <v>1</v>
      </c>
      <c r="I909" s="45">
        <f t="shared" si="31"/>
        <v>13</v>
      </c>
      <c r="J909" s="52">
        <f>IF(Hari&lt;=7,1,IF(AND(Hari&gt;=8,Hari&lt;=14),2,IF(AND(Hari&gt;=15,Hari&lt;=21),3,IF(AND(Hari&gt;=22,Hari&lt;=31),4))))</f>
        <v>2</v>
      </c>
    </row>
    <row r="910" spans="1:10" ht="15.75" hidden="1" customHeight="1" x14ac:dyDescent="0.25">
      <c r="A910" s="19">
        <v>43996</v>
      </c>
      <c r="B910" s="20" t="s">
        <v>67</v>
      </c>
      <c r="C910" s="20" t="s">
        <v>65</v>
      </c>
      <c r="D910" s="20">
        <v>164</v>
      </c>
      <c r="E910" s="21">
        <v>11</v>
      </c>
      <c r="F910" s="21">
        <v>1804</v>
      </c>
      <c r="G910" s="22" t="s">
        <v>75</v>
      </c>
      <c r="H910">
        <f t="shared" si="30"/>
        <v>6</v>
      </c>
      <c r="I910">
        <f t="shared" si="31"/>
        <v>14</v>
      </c>
    </row>
    <row r="911" spans="1:10" ht="15.75" customHeight="1" x14ac:dyDescent="0.25">
      <c r="A911" s="19">
        <v>43882</v>
      </c>
      <c r="B911" s="20" t="s">
        <v>67</v>
      </c>
      <c r="C911" s="20" t="s">
        <v>65</v>
      </c>
      <c r="D911" s="20">
        <v>97</v>
      </c>
      <c r="E911" s="21">
        <v>11</v>
      </c>
      <c r="F911" s="21">
        <v>1067</v>
      </c>
      <c r="G911" s="22" t="s">
        <v>71</v>
      </c>
      <c r="H911" s="45">
        <f>MONTH(A911)</f>
        <v>2</v>
      </c>
      <c r="I911" s="45">
        <f t="shared" si="31"/>
        <v>21</v>
      </c>
      <c r="J911" s="52">
        <f>IF(Hari&lt;=7,1,IF(AND(Hari&gt;=8,Hari&lt;=14),2,IF(AND(Hari&gt;=15,Hari&lt;=21),3,IF(AND(Hari&gt;=22,Hari&lt;=31),4))))</f>
        <v>3</v>
      </c>
    </row>
    <row r="912" spans="1:10" ht="15.75" hidden="1" customHeight="1" x14ac:dyDescent="0.25">
      <c r="A912" s="19">
        <v>44118</v>
      </c>
      <c r="B912" s="20" t="s">
        <v>69</v>
      </c>
      <c r="C912" s="20" t="s">
        <v>65</v>
      </c>
      <c r="D912" s="20">
        <v>371</v>
      </c>
      <c r="E912" s="21">
        <v>7</v>
      </c>
      <c r="F912" s="21">
        <v>2597</v>
      </c>
      <c r="G912" s="22" t="s">
        <v>64</v>
      </c>
      <c r="H912">
        <f t="shared" si="30"/>
        <v>10</v>
      </c>
      <c r="I912">
        <f t="shared" si="31"/>
        <v>14</v>
      </c>
    </row>
    <row r="913" spans="1:10" ht="15.75" hidden="1" customHeight="1" x14ac:dyDescent="0.25">
      <c r="A913" s="19">
        <v>44196</v>
      </c>
      <c r="B913" s="20" t="s">
        <v>67</v>
      </c>
      <c r="C913" s="20" t="s">
        <v>65</v>
      </c>
      <c r="D913" s="20">
        <v>275</v>
      </c>
      <c r="E913" s="21">
        <v>11</v>
      </c>
      <c r="F913" s="21">
        <v>3025</v>
      </c>
      <c r="G913" s="22" t="s">
        <v>64</v>
      </c>
      <c r="H913">
        <f t="shared" si="30"/>
        <v>12</v>
      </c>
      <c r="I913">
        <f t="shared" si="31"/>
        <v>31</v>
      </c>
    </row>
    <row r="914" spans="1:10" ht="15.75" hidden="1" customHeight="1" x14ac:dyDescent="0.25">
      <c r="A914" s="19">
        <v>44112</v>
      </c>
      <c r="B914" s="20" t="s">
        <v>62</v>
      </c>
      <c r="C914" s="20" t="s">
        <v>65</v>
      </c>
      <c r="D914" s="20">
        <v>501</v>
      </c>
      <c r="E914" s="23">
        <v>5</v>
      </c>
      <c r="F914" s="21">
        <v>2505</v>
      </c>
      <c r="G914" s="22" t="s">
        <v>68</v>
      </c>
      <c r="H914">
        <f t="shared" si="30"/>
        <v>10</v>
      </c>
      <c r="I914">
        <f t="shared" si="31"/>
        <v>8</v>
      </c>
    </row>
    <row r="915" spans="1:10" ht="15.75" hidden="1" customHeight="1" x14ac:dyDescent="0.25">
      <c r="A915" s="19">
        <v>43933</v>
      </c>
      <c r="B915" s="20" t="s">
        <v>69</v>
      </c>
      <c r="C915" s="20" t="s">
        <v>65</v>
      </c>
      <c r="D915" s="20">
        <v>163</v>
      </c>
      <c r="E915" s="21">
        <v>7</v>
      </c>
      <c r="F915" s="21">
        <v>1141</v>
      </c>
      <c r="G915" s="22" t="s">
        <v>75</v>
      </c>
      <c r="H915">
        <f t="shared" si="30"/>
        <v>4</v>
      </c>
      <c r="I915">
        <f t="shared" si="31"/>
        <v>12</v>
      </c>
    </row>
    <row r="916" spans="1:10" ht="15.75" hidden="1" customHeight="1" x14ac:dyDescent="0.25">
      <c r="A916" s="19">
        <v>44031</v>
      </c>
      <c r="B916" s="20" t="s">
        <v>67</v>
      </c>
      <c r="C916" s="20" t="s">
        <v>63</v>
      </c>
      <c r="D916" s="20">
        <v>140</v>
      </c>
      <c r="E916" s="21">
        <v>11</v>
      </c>
      <c r="F916" s="21">
        <v>1540</v>
      </c>
      <c r="G916" s="22" t="s">
        <v>74</v>
      </c>
      <c r="H916">
        <f t="shared" si="30"/>
        <v>7</v>
      </c>
      <c r="I916">
        <f t="shared" si="31"/>
        <v>19</v>
      </c>
    </row>
    <row r="917" spans="1:10" ht="15.75" hidden="1" customHeight="1" x14ac:dyDescent="0.25">
      <c r="A917" s="19">
        <v>43959</v>
      </c>
      <c r="B917" s="20" t="s">
        <v>62</v>
      </c>
      <c r="C917" s="20" t="s">
        <v>63</v>
      </c>
      <c r="D917" s="20">
        <v>175</v>
      </c>
      <c r="E917" s="21">
        <v>5</v>
      </c>
      <c r="F917" s="21">
        <v>875</v>
      </c>
      <c r="G917" s="22" t="s">
        <v>68</v>
      </c>
      <c r="H917">
        <f t="shared" si="30"/>
        <v>5</v>
      </c>
      <c r="I917">
        <f t="shared" si="31"/>
        <v>8</v>
      </c>
    </row>
    <row r="918" spans="1:10" ht="15.75" hidden="1" customHeight="1" x14ac:dyDescent="0.25">
      <c r="A918" s="19">
        <v>44035</v>
      </c>
      <c r="B918" s="20" t="s">
        <v>62</v>
      </c>
      <c r="C918" s="20" t="s">
        <v>65</v>
      </c>
      <c r="D918" s="6">
        <v>286</v>
      </c>
      <c r="E918" s="23">
        <v>5</v>
      </c>
      <c r="F918" s="21">
        <v>1430</v>
      </c>
      <c r="G918" s="22" t="s">
        <v>64</v>
      </c>
      <c r="H918">
        <f t="shared" si="30"/>
        <v>7</v>
      </c>
      <c r="I918">
        <f t="shared" si="31"/>
        <v>23</v>
      </c>
    </row>
    <row r="919" spans="1:10" ht="15.75" hidden="1" customHeight="1" x14ac:dyDescent="0.25">
      <c r="A919" s="19">
        <v>43978</v>
      </c>
      <c r="B919" s="20" t="s">
        <v>62</v>
      </c>
      <c r="C919" s="20" t="s">
        <v>65</v>
      </c>
      <c r="D919" s="6">
        <v>338</v>
      </c>
      <c r="E919" s="23">
        <v>5</v>
      </c>
      <c r="F919" s="21">
        <v>1690</v>
      </c>
      <c r="G919" s="22" t="s">
        <v>73</v>
      </c>
      <c r="H919">
        <f t="shared" si="30"/>
        <v>5</v>
      </c>
      <c r="I919">
        <f t="shared" si="31"/>
        <v>27</v>
      </c>
    </row>
    <row r="920" spans="1:10" ht="15.75" customHeight="1" x14ac:dyDescent="0.25">
      <c r="A920" s="19">
        <v>43864</v>
      </c>
      <c r="B920" s="20" t="s">
        <v>67</v>
      </c>
      <c r="C920" s="20" t="s">
        <v>63</v>
      </c>
      <c r="D920" s="20">
        <v>79</v>
      </c>
      <c r="E920" s="21">
        <v>11</v>
      </c>
      <c r="F920" s="21">
        <v>869</v>
      </c>
      <c r="G920" s="22" t="s">
        <v>68</v>
      </c>
      <c r="H920" s="45">
        <f>MONTH(A920)</f>
        <v>2</v>
      </c>
      <c r="I920" s="45">
        <f t="shared" si="31"/>
        <v>3</v>
      </c>
      <c r="J920" s="52">
        <f>IF(Hari&lt;=7,1,IF(AND(Hari&gt;=8,Hari&lt;=14),2,IF(AND(Hari&gt;=15,Hari&lt;=21),3,IF(AND(Hari&gt;=22,Hari&lt;=31),4))))</f>
        <v>1</v>
      </c>
    </row>
    <row r="921" spans="1:10" ht="15.75" hidden="1" customHeight="1" x14ac:dyDescent="0.25">
      <c r="A921" s="19">
        <v>44007</v>
      </c>
      <c r="B921" s="20" t="s">
        <v>67</v>
      </c>
      <c r="C921" s="20" t="s">
        <v>65</v>
      </c>
      <c r="D921" s="20">
        <v>172</v>
      </c>
      <c r="E921" s="21">
        <v>11</v>
      </c>
      <c r="F921" s="21">
        <v>1892</v>
      </c>
      <c r="G921" s="22" t="s">
        <v>73</v>
      </c>
      <c r="H921">
        <f t="shared" si="30"/>
        <v>6</v>
      </c>
      <c r="I921">
        <f t="shared" si="31"/>
        <v>25</v>
      </c>
    </row>
    <row r="922" spans="1:10" ht="15.75" customHeight="1" x14ac:dyDescent="0.25">
      <c r="A922" s="19">
        <v>43850</v>
      </c>
      <c r="B922" s="20" t="s">
        <v>62</v>
      </c>
      <c r="C922" s="20" t="s">
        <v>63</v>
      </c>
      <c r="D922" s="20">
        <v>107</v>
      </c>
      <c r="E922" s="21">
        <v>5</v>
      </c>
      <c r="F922" s="21">
        <v>535</v>
      </c>
      <c r="G922" s="22" t="s">
        <v>71</v>
      </c>
      <c r="H922" s="45">
        <f>MONTH(A922)</f>
        <v>1</v>
      </c>
      <c r="I922" s="45">
        <f t="shared" si="31"/>
        <v>20</v>
      </c>
      <c r="J922" s="52">
        <f>IF(Hari&lt;=7,1,IF(AND(Hari&gt;=8,Hari&lt;=14),2,IF(AND(Hari&gt;=15,Hari&lt;=21),3,IF(AND(Hari&gt;=22,Hari&lt;=31),4))))</f>
        <v>3</v>
      </c>
    </row>
    <row r="923" spans="1:10" ht="15.75" hidden="1" customHeight="1" x14ac:dyDescent="0.25">
      <c r="A923" s="19">
        <v>44146</v>
      </c>
      <c r="B923" s="20" t="s">
        <v>69</v>
      </c>
      <c r="C923" s="20" t="s">
        <v>65</v>
      </c>
      <c r="D923" s="20">
        <v>405</v>
      </c>
      <c r="E923" s="21">
        <v>7</v>
      </c>
      <c r="F923" s="21">
        <v>2835</v>
      </c>
      <c r="G923" s="22" t="s">
        <v>66</v>
      </c>
      <c r="H923">
        <f t="shared" si="30"/>
        <v>11</v>
      </c>
      <c r="I923">
        <f t="shared" si="31"/>
        <v>11</v>
      </c>
    </row>
    <row r="924" spans="1:10" ht="15.75" hidden="1" customHeight="1" x14ac:dyDescent="0.25">
      <c r="A924" s="19">
        <v>44171</v>
      </c>
      <c r="B924" s="20" t="s">
        <v>62</v>
      </c>
      <c r="C924" s="20" t="s">
        <v>65</v>
      </c>
      <c r="D924" s="20">
        <v>500</v>
      </c>
      <c r="E924" s="23">
        <v>5</v>
      </c>
      <c r="F924" s="21">
        <v>2500</v>
      </c>
      <c r="G924" s="22" t="s">
        <v>68</v>
      </c>
      <c r="H924">
        <f t="shared" si="30"/>
        <v>12</v>
      </c>
      <c r="I924">
        <f t="shared" si="31"/>
        <v>6</v>
      </c>
    </row>
    <row r="925" spans="1:10" ht="15.75" customHeight="1" x14ac:dyDescent="0.25">
      <c r="A925" s="19">
        <v>43888</v>
      </c>
      <c r="B925" s="20" t="s">
        <v>67</v>
      </c>
      <c r="C925" s="20" t="s">
        <v>65</v>
      </c>
      <c r="D925" s="20">
        <v>84</v>
      </c>
      <c r="E925" s="21">
        <v>11</v>
      </c>
      <c r="F925" s="21">
        <v>924</v>
      </c>
      <c r="G925" s="22" t="s">
        <v>73</v>
      </c>
      <c r="H925" s="45">
        <f>MONTH(A925)</f>
        <v>2</v>
      </c>
      <c r="I925" s="45">
        <f t="shared" si="31"/>
        <v>27</v>
      </c>
      <c r="J925" s="52">
        <f>IF(Hari&lt;=7,1,IF(AND(Hari&gt;=8,Hari&lt;=14),2,IF(AND(Hari&gt;=15,Hari&lt;=21),3,IF(AND(Hari&gt;=22,Hari&lt;=31),4))))</f>
        <v>4</v>
      </c>
    </row>
    <row r="926" spans="1:10" ht="15.75" hidden="1" customHeight="1" x14ac:dyDescent="0.25">
      <c r="A926" s="19">
        <v>43929</v>
      </c>
      <c r="B926" s="20" t="s">
        <v>69</v>
      </c>
      <c r="C926" s="20" t="s">
        <v>65</v>
      </c>
      <c r="D926" s="20">
        <v>140</v>
      </c>
      <c r="E926" s="21">
        <v>7</v>
      </c>
      <c r="F926" s="21">
        <v>980</v>
      </c>
      <c r="G926" s="22" t="s">
        <v>68</v>
      </c>
      <c r="H926">
        <f t="shared" si="30"/>
        <v>4</v>
      </c>
      <c r="I926">
        <f t="shared" si="31"/>
        <v>8</v>
      </c>
    </row>
    <row r="927" spans="1:10" ht="15.75" customHeight="1" x14ac:dyDescent="0.25">
      <c r="A927" s="19">
        <v>43863</v>
      </c>
      <c r="B927" s="20" t="s">
        <v>67</v>
      </c>
      <c r="C927" s="20" t="s">
        <v>63</v>
      </c>
      <c r="D927" s="20">
        <v>97</v>
      </c>
      <c r="E927" s="21">
        <v>11</v>
      </c>
      <c r="F927" s="21">
        <v>1067</v>
      </c>
      <c r="G927" s="22" t="s">
        <v>66</v>
      </c>
      <c r="H927" s="45">
        <f>MONTH(A927)</f>
        <v>2</v>
      </c>
      <c r="I927" s="45">
        <f t="shared" si="31"/>
        <v>2</v>
      </c>
      <c r="J927" s="52">
        <f>IF(Hari&lt;=7,1,IF(AND(Hari&gt;=8,Hari&lt;=14),2,IF(AND(Hari&gt;=15,Hari&lt;=21),3,IF(AND(Hari&gt;=22,Hari&lt;=31),4))))</f>
        <v>1</v>
      </c>
    </row>
    <row r="928" spans="1:10" ht="15.75" hidden="1" customHeight="1" x14ac:dyDescent="0.25">
      <c r="A928" s="19">
        <v>43944</v>
      </c>
      <c r="B928" s="20" t="s">
        <v>62</v>
      </c>
      <c r="C928" s="20" t="s">
        <v>63</v>
      </c>
      <c r="D928" s="20">
        <v>94</v>
      </c>
      <c r="E928" s="21">
        <v>5</v>
      </c>
      <c r="F928" s="21">
        <v>470</v>
      </c>
      <c r="G928" s="22" t="s">
        <v>75</v>
      </c>
      <c r="H928">
        <f t="shared" si="30"/>
        <v>4</v>
      </c>
      <c r="I928">
        <f t="shared" si="31"/>
        <v>23</v>
      </c>
    </row>
    <row r="929" spans="1:10" ht="15.75" customHeight="1" x14ac:dyDescent="0.25">
      <c r="A929" s="19">
        <v>43875</v>
      </c>
      <c r="B929" s="20" t="s">
        <v>67</v>
      </c>
      <c r="C929" s="20" t="s">
        <v>63</v>
      </c>
      <c r="D929" s="20">
        <v>84</v>
      </c>
      <c r="E929" s="21">
        <v>11</v>
      </c>
      <c r="F929" s="21">
        <v>924</v>
      </c>
      <c r="G929" s="22" t="s">
        <v>75</v>
      </c>
      <c r="H929" s="45">
        <f>MONTH(A929)</f>
        <v>2</v>
      </c>
      <c r="I929" s="45">
        <f t="shared" si="31"/>
        <v>14</v>
      </c>
      <c r="J929" s="52">
        <f>IF(Hari&lt;=7,1,IF(AND(Hari&gt;=8,Hari&lt;=14),2,IF(AND(Hari&gt;=15,Hari&lt;=21),3,IF(AND(Hari&gt;=22,Hari&lt;=31),4))))</f>
        <v>2</v>
      </c>
    </row>
    <row r="930" spans="1:10" ht="15.75" hidden="1" customHeight="1" x14ac:dyDescent="0.25">
      <c r="A930" s="19">
        <v>44090</v>
      </c>
      <c r="B930" s="20" t="s">
        <v>69</v>
      </c>
      <c r="C930" s="20" t="s">
        <v>65</v>
      </c>
      <c r="D930" s="20">
        <v>372</v>
      </c>
      <c r="E930" s="21">
        <v>7</v>
      </c>
      <c r="F930" s="21">
        <v>2604</v>
      </c>
      <c r="G930" s="22" t="s">
        <v>80</v>
      </c>
      <c r="H930">
        <f t="shared" si="30"/>
        <v>9</v>
      </c>
      <c r="I930">
        <f t="shared" si="31"/>
        <v>16</v>
      </c>
    </row>
    <row r="931" spans="1:10" ht="15.75" hidden="1" customHeight="1" x14ac:dyDescent="0.25">
      <c r="A931" s="19">
        <v>43953</v>
      </c>
      <c r="B931" s="20" t="s">
        <v>62</v>
      </c>
      <c r="C931" s="20" t="s">
        <v>65</v>
      </c>
      <c r="D931" s="6">
        <v>322</v>
      </c>
      <c r="E931" s="23">
        <v>5</v>
      </c>
      <c r="F931" s="21">
        <v>1610</v>
      </c>
      <c r="G931" s="22" t="s">
        <v>68</v>
      </c>
      <c r="H931">
        <f t="shared" si="30"/>
        <v>5</v>
      </c>
      <c r="I931">
        <f t="shared" si="31"/>
        <v>2</v>
      </c>
    </row>
    <row r="932" spans="1:10" ht="15.75" hidden="1" customHeight="1" x14ac:dyDescent="0.25">
      <c r="A932" s="19">
        <v>44157</v>
      </c>
      <c r="B932" s="20" t="s">
        <v>67</v>
      </c>
      <c r="C932" s="20" t="s">
        <v>65</v>
      </c>
      <c r="D932" s="20">
        <v>273</v>
      </c>
      <c r="E932" s="21">
        <v>11</v>
      </c>
      <c r="F932" s="21">
        <v>3003</v>
      </c>
      <c r="G932" s="22" t="s">
        <v>64</v>
      </c>
      <c r="H932">
        <f t="shared" si="30"/>
        <v>11</v>
      </c>
      <c r="I932">
        <f t="shared" si="31"/>
        <v>22</v>
      </c>
    </row>
    <row r="933" spans="1:10" ht="15.75" customHeight="1" x14ac:dyDescent="0.25">
      <c r="A933" s="19">
        <v>43839</v>
      </c>
      <c r="B933" s="20" t="s">
        <v>62</v>
      </c>
      <c r="C933" s="20" t="s">
        <v>63</v>
      </c>
      <c r="D933" s="20">
        <v>56</v>
      </c>
      <c r="E933" s="21">
        <v>5</v>
      </c>
      <c r="F933" s="21">
        <v>280</v>
      </c>
      <c r="G933" s="22" t="s">
        <v>79</v>
      </c>
      <c r="H933" s="45">
        <f>MONTH(A933)</f>
        <v>1</v>
      </c>
      <c r="I933" s="45">
        <f t="shared" si="31"/>
        <v>9</v>
      </c>
      <c r="J933" s="52">
        <f>IF(Hari&lt;=7,1,IF(AND(Hari&gt;=8,Hari&lt;=14),2,IF(AND(Hari&gt;=15,Hari&lt;=21),3,IF(AND(Hari&gt;=22,Hari&lt;=31),4))))</f>
        <v>2</v>
      </c>
    </row>
    <row r="934" spans="1:10" ht="15.75" hidden="1" customHeight="1" x14ac:dyDescent="0.25">
      <c r="A934" s="19">
        <v>44054</v>
      </c>
      <c r="B934" s="20" t="s">
        <v>67</v>
      </c>
      <c r="C934" s="20" t="s">
        <v>65</v>
      </c>
      <c r="D934" s="20">
        <v>180</v>
      </c>
      <c r="E934" s="21">
        <v>11</v>
      </c>
      <c r="F934" s="21">
        <v>1980</v>
      </c>
      <c r="G934" s="22" t="s">
        <v>64</v>
      </c>
      <c r="H934">
        <f t="shared" si="30"/>
        <v>8</v>
      </c>
      <c r="I934">
        <f t="shared" si="31"/>
        <v>11</v>
      </c>
    </row>
    <row r="935" spans="1:10" ht="15.75" hidden="1" customHeight="1" x14ac:dyDescent="0.25">
      <c r="A935" s="19">
        <v>44053</v>
      </c>
      <c r="B935" s="20" t="s">
        <v>67</v>
      </c>
      <c r="C935" s="20" t="s">
        <v>63</v>
      </c>
      <c r="D935" s="20">
        <v>163</v>
      </c>
      <c r="E935" s="21">
        <v>11</v>
      </c>
      <c r="F935" s="21">
        <v>1793</v>
      </c>
      <c r="G935" s="22" t="s">
        <v>68</v>
      </c>
      <c r="H935">
        <f t="shared" si="30"/>
        <v>8</v>
      </c>
      <c r="I935">
        <f t="shared" si="31"/>
        <v>10</v>
      </c>
    </row>
    <row r="936" spans="1:10" ht="15.75" hidden="1" customHeight="1" x14ac:dyDescent="0.25">
      <c r="A936" s="19">
        <v>44138</v>
      </c>
      <c r="B936" s="20" t="s">
        <v>72</v>
      </c>
      <c r="C936" s="20" t="s">
        <v>63</v>
      </c>
      <c r="D936" s="20">
        <v>357</v>
      </c>
      <c r="E936" s="21">
        <v>16</v>
      </c>
      <c r="F936" s="21">
        <v>5712</v>
      </c>
      <c r="G936" s="22" t="s">
        <v>68</v>
      </c>
      <c r="H936">
        <f t="shared" si="30"/>
        <v>11</v>
      </c>
      <c r="I936">
        <f t="shared" si="31"/>
        <v>3</v>
      </c>
    </row>
    <row r="937" spans="1:10" ht="15.75" hidden="1" customHeight="1" x14ac:dyDescent="0.25">
      <c r="A937" s="19">
        <v>43973</v>
      </c>
      <c r="B937" s="20" t="s">
        <v>69</v>
      </c>
      <c r="C937" s="20" t="s">
        <v>65</v>
      </c>
      <c r="D937" s="20">
        <v>253</v>
      </c>
      <c r="E937" s="21">
        <v>7</v>
      </c>
      <c r="F937" s="21">
        <v>1771</v>
      </c>
      <c r="G937" s="22" t="s">
        <v>64</v>
      </c>
      <c r="H937">
        <f t="shared" si="30"/>
        <v>5</v>
      </c>
      <c r="I937">
        <f t="shared" si="31"/>
        <v>22</v>
      </c>
    </row>
    <row r="938" spans="1:10" ht="15.75" hidden="1" customHeight="1" x14ac:dyDescent="0.25">
      <c r="A938" s="19">
        <v>44005</v>
      </c>
      <c r="B938" s="20" t="s">
        <v>69</v>
      </c>
      <c r="C938" s="20" t="s">
        <v>65</v>
      </c>
      <c r="D938" s="20">
        <v>242</v>
      </c>
      <c r="E938" s="21">
        <v>7</v>
      </c>
      <c r="F938" s="21">
        <v>1694</v>
      </c>
      <c r="G938" s="22" t="s">
        <v>75</v>
      </c>
      <c r="H938">
        <f t="shared" si="30"/>
        <v>6</v>
      </c>
      <c r="I938">
        <f t="shared" si="31"/>
        <v>23</v>
      </c>
    </row>
    <row r="939" spans="1:10" ht="15.75" hidden="1" customHeight="1" x14ac:dyDescent="0.25">
      <c r="A939" s="19">
        <v>44157</v>
      </c>
      <c r="B939" s="20" t="s">
        <v>62</v>
      </c>
      <c r="C939" s="20" t="s">
        <v>65</v>
      </c>
      <c r="D939" s="20">
        <v>460</v>
      </c>
      <c r="E939" s="23">
        <v>5</v>
      </c>
      <c r="F939" s="21">
        <v>2300</v>
      </c>
      <c r="G939" s="22" t="s">
        <v>64</v>
      </c>
      <c r="H939">
        <f t="shared" si="30"/>
        <v>11</v>
      </c>
      <c r="I939">
        <f t="shared" si="31"/>
        <v>22</v>
      </c>
    </row>
    <row r="940" spans="1:10" ht="15.75" hidden="1" customHeight="1" x14ac:dyDescent="0.25">
      <c r="A940" s="19">
        <v>44148</v>
      </c>
      <c r="B940" s="20" t="s">
        <v>67</v>
      </c>
      <c r="C940" s="20" t="s">
        <v>65</v>
      </c>
      <c r="D940" s="20">
        <v>244</v>
      </c>
      <c r="E940" s="21">
        <v>11</v>
      </c>
      <c r="F940" s="21">
        <v>2684</v>
      </c>
      <c r="G940" s="22" t="s">
        <v>64</v>
      </c>
      <c r="H940">
        <f t="shared" si="30"/>
        <v>11</v>
      </c>
      <c r="I940">
        <f t="shared" si="31"/>
        <v>13</v>
      </c>
    </row>
    <row r="941" spans="1:10" ht="15.75" hidden="1" customHeight="1" x14ac:dyDescent="0.25">
      <c r="A941" s="19">
        <v>43954</v>
      </c>
      <c r="B941" s="20" t="s">
        <v>72</v>
      </c>
      <c r="C941" s="20" t="s">
        <v>63</v>
      </c>
      <c r="D941" s="20">
        <v>202</v>
      </c>
      <c r="E941" s="21">
        <v>16</v>
      </c>
      <c r="F941" s="21">
        <v>3232</v>
      </c>
      <c r="G941" s="22" t="s">
        <v>68</v>
      </c>
      <c r="H941">
        <f t="shared" si="30"/>
        <v>5</v>
      </c>
      <c r="I941">
        <f t="shared" si="31"/>
        <v>3</v>
      </c>
    </row>
    <row r="942" spans="1:10" ht="15.75" hidden="1" customHeight="1" x14ac:dyDescent="0.25">
      <c r="A942" s="19">
        <v>44142</v>
      </c>
      <c r="B942" s="20" t="s">
        <v>69</v>
      </c>
      <c r="C942" s="20" t="s">
        <v>65</v>
      </c>
      <c r="D942" s="20">
        <v>369</v>
      </c>
      <c r="E942" s="21">
        <v>7</v>
      </c>
      <c r="F942" s="21">
        <v>2583</v>
      </c>
      <c r="G942" s="22" t="s">
        <v>68</v>
      </c>
      <c r="H942">
        <f t="shared" si="30"/>
        <v>11</v>
      </c>
      <c r="I942">
        <f t="shared" si="31"/>
        <v>7</v>
      </c>
    </row>
    <row r="943" spans="1:10" ht="15.75" hidden="1" customHeight="1" x14ac:dyDescent="0.25">
      <c r="A943" s="19">
        <v>43993</v>
      </c>
      <c r="B943" s="20" t="s">
        <v>62</v>
      </c>
      <c r="C943" s="20" t="s">
        <v>65</v>
      </c>
      <c r="D943" s="6">
        <v>309</v>
      </c>
      <c r="E943" s="23">
        <v>5</v>
      </c>
      <c r="F943" s="21">
        <v>1545</v>
      </c>
      <c r="G943" s="22" t="s">
        <v>64</v>
      </c>
      <c r="H943">
        <f t="shared" si="30"/>
        <v>6</v>
      </c>
      <c r="I943">
        <f t="shared" si="31"/>
        <v>11</v>
      </c>
    </row>
    <row r="944" spans="1:10" ht="15.75" hidden="1" customHeight="1" x14ac:dyDescent="0.25">
      <c r="A944" s="19">
        <v>43937</v>
      </c>
      <c r="B944" s="20" t="s">
        <v>67</v>
      </c>
      <c r="C944" s="20" t="s">
        <v>65</v>
      </c>
      <c r="D944" s="20">
        <v>99</v>
      </c>
      <c r="E944" s="21">
        <v>11</v>
      </c>
      <c r="F944" s="21">
        <v>1089</v>
      </c>
      <c r="G944" s="22" t="s">
        <v>64</v>
      </c>
      <c r="H944">
        <f t="shared" si="30"/>
        <v>4</v>
      </c>
      <c r="I944">
        <f t="shared" si="31"/>
        <v>16</v>
      </c>
    </row>
    <row r="945" spans="1:10" ht="15.75" hidden="1" customHeight="1" x14ac:dyDescent="0.25">
      <c r="A945" s="19">
        <v>43971</v>
      </c>
      <c r="B945" s="20" t="s">
        <v>67</v>
      </c>
      <c r="C945" s="20" t="s">
        <v>65</v>
      </c>
      <c r="D945" s="20">
        <v>161</v>
      </c>
      <c r="E945" s="21">
        <v>11</v>
      </c>
      <c r="F945" s="21">
        <v>1771</v>
      </c>
      <c r="G945" s="22" t="s">
        <v>71</v>
      </c>
      <c r="H945">
        <f t="shared" si="30"/>
        <v>5</v>
      </c>
      <c r="I945">
        <f t="shared" si="31"/>
        <v>20</v>
      </c>
    </row>
    <row r="946" spans="1:10" ht="15.75" hidden="1" customHeight="1" x14ac:dyDescent="0.25">
      <c r="A946" s="19">
        <v>44138</v>
      </c>
      <c r="B946" s="20" t="s">
        <v>67</v>
      </c>
      <c r="C946" s="20" t="s">
        <v>65</v>
      </c>
      <c r="D946" s="20">
        <v>240</v>
      </c>
      <c r="E946" s="21">
        <v>11</v>
      </c>
      <c r="F946" s="21">
        <v>2640</v>
      </c>
      <c r="G946" s="22" t="s">
        <v>68</v>
      </c>
      <c r="H946">
        <f t="shared" si="30"/>
        <v>11</v>
      </c>
      <c r="I946">
        <f t="shared" si="31"/>
        <v>3</v>
      </c>
    </row>
    <row r="947" spans="1:10" ht="15.75" hidden="1" customHeight="1" x14ac:dyDescent="0.25">
      <c r="A947" s="19">
        <v>44184</v>
      </c>
      <c r="B947" s="20" t="s">
        <v>62</v>
      </c>
      <c r="C947" s="20" t="s">
        <v>65</v>
      </c>
      <c r="D947" s="20">
        <v>646</v>
      </c>
      <c r="E947" s="23">
        <v>5</v>
      </c>
      <c r="F947" s="21">
        <v>3230</v>
      </c>
      <c r="G947" s="22" t="s">
        <v>71</v>
      </c>
      <c r="H947">
        <f t="shared" si="30"/>
        <v>12</v>
      </c>
      <c r="I947">
        <f t="shared" si="31"/>
        <v>19</v>
      </c>
    </row>
    <row r="948" spans="1:10" ht="15.75" customHeight="1" x14ac:dyDescent="0.25">
      <c r="A948" s="19">
        <v>43838</v>
      </c>
      <c r="B948" s="20" t="s">
        <v>62</v>
      </c>
      <c r="C948" s="20" t="s">
        <v>63</v>
      </c>
      <c r="D948" s="20">
        <v>64</v>
      </c>
      <c r="E948" s="21">
        <v>5</v>
      </c>
      <c r="F948" s="21">
        <v>320</v>
      </c>
      <c r="G948" s="22" t="s">
        <v>79</v>
      </c>
      <c r="H948" s="45">
        <f>MONTH(A948)</f>
        <v>1</v>
      </c>
      <c r="I948" s="45">
        <f t="shared" si="31"/>
        <v>8</v>
      </c>
      <c r="J948" s="52">
        <f>IF(Hari&lt;=7,1,IF(AND(Hari&gt;=8,Hari&lt;=14),2,IF(AND(Hari&gt;=15,Hari&lt;=21),3,IF(AND(Hari&gt;=22,Hari&lt;=31),4))))</f>
        <v>2</v>
      </c>
    </row>
    <row r="949" spans="1:10" ht="15.75" hidden="1" customHeight="1" x14ac:dyDescent="0.25">
      <c r="A949" s="19">
        <v>44081</v>
      </c>
      <c r="B949" s="20" t="s">
        <v>72</v>
      </c>
      <c r="C949" s="20" t="s">
        <v>63</v>
      </c>
      <c r="D949" s="20">
        <v>291</v>
      </c>
      <c r="E949" s="21">
        <v>16</v>
      </c>
      <c r="F949" s="21">
        <v>4656</v>
      </c>
      <c r="G949" s="22" t="s">
        <v>68</v>
      </c>
      <c r="H949">
        <f t="shared" si="30"/>
        <v>9</v>
      </c>
      <c r="I949">
        <f t="shared" si="31"/>
        <v>7</v>
      </c>
    </row>
    <row r="950" spans="1:10" ht="15.75" hidden="1" customHeight="1" x14ac:dyDescent="0.25">
      <c r="A950" s="19">
        <v>43964</v>
      </c>
      <c r="B950" s="20" t="s">
        <v>67</v>
      </c>
      <c r="C950" s="20" t="s">
        <v>63</v>
      </c>
      <c r="D950" s="20">
        <v>171</v>
      </c>
      <c r="E950" s="21">
        <v>11</v>
      </c>
      <c r="F950" s="21">
        <v>1881</v>
      </c>
      <c r="G950" s="22" t="s">
        <v>64</v>
      </c>
      <c r="H950">
        <f t="shared" si="30"/>
        <v>5</v>
      </c>
      <c r="I950">
        <f t="shared" si="31"/>
        <v>13</v>
      </c>
    </row>
    <row r="951" spans="1:10" ht="15.75" customHeight="1" x14ac:dyDescent="0.25">
      <c r="A951" s="19">
        <v>43887</v>
      </c>
      <c r="B951" s="20" t="s">
        <v>67</v>
      </c>
      <c r="C951" s="20" t="s">
        <v>63</v>
      </c>
      <c r="D951" s="20">
        <v>72</v>
      </c>
      <c r="E951" s="21">
        <v>11</v>
      </c>
      <c r="F951" s="21">
        <v>792</v>
      </c>
      <c r="G951" s="22" t="s">
        <v>73</v>
      </c>
      <c r="H951" s="45">
        <f t="shared" si="30"/>
        <v>2</v>
      </c>
      <c r="I951" s="45">
        <f t="shared" si="31"/>
        <v>26</v>
      </c>
      <c r="J951" s="52">
        <f>IF(Hari&lt;=7,1,IF(AND(Hari&gt;=8,Hari&lt;=14),2,IF(AND(Hari&gt;=15,Hari&lt;=21),3,IF(AND(Hari&gt;=22,Hari&lt;=31),4))))</f>
        <v>4</v>
      </c>
    </row>
    <row r="952" spans="1:10" ht="15.75" customHeight="1" x14ac:dyDescent="0.25">
      <c r="A952" s="19">
        <v>43854</v>
      </c>
      <c r="B952" s="20" t="s">
        <v>72</v>
      </c>
      <c r="C952" s="20" t="s">
        <v>63</v>
      </c>
      <c r="D952" s="20">
        <v>81</v>
      </c>
      <c r="E952" s="21">
        <v>16</v>
      </c>
      <c r="F952" s="21">
        <v>1296</v>
      </c>
      <c r="G952" s="22" t="s">
        <v>64</v>
      </c>
      <c r="H952" s="45">
        <f t="shared" si="30"/>
        <v>1</v>
      </c>
      <c r="I952" s="45">
        <f t="shared" si="31"/>
        <v>24</v>
      </c>
      <c r="J952" s="52">
        <f>IF(Hari&lt;=7,1,IF(AND(Hari&gt;=8,Hari&lt;=14),2,IF(AND(Hari&gt;=15,Hari&lt;=21),3,IF(AND(Hari&gt;=22,Hari&lt;=31),4))))</f>
        <v>4</v>
      </c>
    </row>
    <row r="953" spans="1:10" ht="15.75" hidden="1" customHeight="1" x14ac:dyDescent="0.25">
      <c r="A953" s="19">
        <v>44001</v>
      </c>
      <c r="B953" s="20" t="s">
        <v>62</v>
      </c>
      <c r="C953" s="20" t="s">
        <v>65</v>
      </c>
      <c r="D953" s="6">
        <v>250</v>
      </c>
      <c r="E953" s="23">
        <v>5</v>
      </c>
      <c r="F953" s="21">
        <v>1250</v>
      </c>
      <c r="G953" s="22" t="s">
        <v>71</v>
      </c>
      <c r="H953">
        <f t="shared" si="30"/>
        <v>6</v>
      </c>
      <c r="I953">
        <f t="shared" si="31"/>
        <v>19</v>
      </c>
    </row>
    <row r="954" spans="1:10" ht="15.75" hidden="1" customHeight="1" x14ac:dyDescent="0.25">
      <c r="A954" s="19">
        <v>43966</v>
      </c>
      <c r="B954" s="20" t="s">
        <v>62</v>
      </c>
      <c r="C954" s="20" t="s">
        <v>65</v>
      </c>
      <c r="D954" s="6">
        <v>348</v>
      </c>
      <c r="E954" s="23">
        <v>5</v>
      </c>
      <c r="F954" s="21">
        <v>1740</v>
      </c>
      <c r="G954" s="22" t="s">
        <v>70</v>
      </c>
      <c r="H954">
        <f t="shared" si="30"/>
        <v>5</v>
      </c>
      <c r="I954">
        <f t="shared" si="31"/>
        <v>15</v>
      </c>
    </row>
    <row r="955" spans="1:10" ht="15.75" hidden="1" customHeight="1" x14ac:dyDescent="0.25">
      <c r="A955" s="19">
        <v>44181</v>
      </c>
      <c r="B955" s="20" t="s">
        <v>62</v>
      </c>
      <c r="C955" s="20" t="s">
        <v>63</v>
      </c>
      <c r="D955" s="20">
        <v>300</v>
      </c>
      <c r="E955" s="21">
        <v>5</v>
      </c>
      <c r="F955" s="21">
        <v>1500</v>
      </c>
      <c r="G955" s="22" t="s">
        <v>75</v>
      </c>
      <c r="H955">
        <f t="shared" si="30"/>
        <v>12</v>
      </c>
      <c r="I955">
        <f t="shared" si="31"/>
        <v>16</v>
      </c>
    </row>
    <row r="956" spans="1:10" ht="15.75" hidden="1" customHeight="1" x14ac:dyDescent="0.25">
      <c r="A956" s="19">
        <v>44185</v>
      </c>
      <c r="B956" s="20" t="s">
        <v>67</v>
      </c>
      <c r="C956" s="20" t="s">
        <v>65</v>
      </c>
      <c r="D956" s="20">
        <v>280</v>
      </c>
      <c r="E956" s="21">
        <v>11</v>
      </c>
      <c r="F956" s="21">
        <v>3080</v>
      </c>
      <c r="G956" s="22" t="s">
        <v>71</v>
      </c>
      <c r="H956">
        <f t="shared" si="30"/>
        <v>12</v>
      </c>
      <c r="I956">
        <f t="shared" si="31"/>
        <v>20</v>
      </c>
    </row>
    <row r="957" spans="1:10" ht="15.75" hidden="1" customHeight="1" x14ac:dyDescent="0.25">
      <c r="A957" s="19">
        <v>43943</v>
      </c>
      <c r="B957" s="20" t="s">
        <v>69</v>
      </c>
      <c r="C957" s="20" t="s">
        <v>65</v>
      </c>
      <c r="D957" s="20">
        <v>132</v>
      </c>
      <c r="E957" s="21">
        <v>7</v>
      </c>
      <c r="F957" s="21">
        <v>924</v>
      </c>
      <c r="G957" s="22" t="s">
        <v>75</v>
      </c>
      <c r="H957">
        <f t="shared" si="30"/>
        <v>4</v>
      </c>
      <c r="I957">
        <f t="shared" si="31"/>
        <v>22</v>
      </c>
    </row>
    <row r="958" spans="1:10" ht="15.75" hidden="1" customHeight="1" x14ac:dyDescent="0.25">
      <c r="A958" s="19">
        <v>44077</v>
      </c>
      <c r="B958" s="20" t="s">
        <v>62</v>
      </c>
      <c r="C958" s="20" t="s">
        <v>63</v>
      </c>
      <c r="D958" s="20">
        <v>260</v>
      </c>
      <c r="E958" s="21">
        <v>5</v>
      </c>
      <c r="F958" s="21">
        <v>1300</v>
      </c>
      <c r="G958" s="22" t="s">
        <v>68</v>
      </c>
      <c r="H958">
        <f t="shared" si="30"/>
        <v>9</v>
      </c>
      <c r="I958">
        <f t="shared" si="31"/>
        <v>3</v>
      </c>
    </row>
    <row r="959" spans="1:10" ht="15.75" hidden="1" customHeight="1" x14ac:dyDescent="0.25">
      <c r="A959" s="19">
        <v>44068</v>
      </c>
      <c r="B959" s="20" t="s">
        <v>69</v>
      </c>
      <c r="C959" s="20" t="s">
        <v>65</v>
      </c>
      <c r="D959" s="20">
        <v>291</v>
      </c>
      <c r="E959" s="21">
        <v>7</v>
      </c>
      <c r="F959" s="21">
        <v>2037</v>
      </c>
      <c r="G959" s="22" t="s">
        <v>73</v>
      </c>
      <c r="H959">
        <f t="shared" si="30"/>
        <v>8</v>
      </c>
      <c r="I959">
        <f t="shared" si="31"/>
        <v>25</v>
      </c>
    </row>
    <row r="960" spans="1:10" ht="15.75" hidden="1" customHeight="1" x14ac:dyDescent="0.25">
      <c r="A960" s="19">
        <v>43986</v>
      </c>
      <c r="B960" s="20" t="s">
        <v>72</v>
      </c>
      <c r="C960" s="20" t="s">
        <v>63</v>
      </c>
      <c r="D960" s="20">
        <v>180</v>
      </c>
      <c r="E960" s="21">
        <v>16</v>
      </c>
      <c r="F960" s="21">
        <v>2880</v>
      </c>
      <c r="G960" s="22" t="s">
        <v>68</v>
      </c>
      <c r="H960">
        <f t="shared" si="30"/>
        <v>6</v>
      </c>
      <c r="I960">
        <f t="shared" si="31"/>
        <v>4</v>
      </c>
    </row>
    <row r="961" spans="1:10" ht="15.75" hidden="1" customHeight="1" x14ac:dyDescent="0.25">
      <c r="A961" s="19">
        <v>43972</v>
      </c>
      <c r="B961" s="20" t="s">
        <v>62</v>
      </c>
      <c r="C961" s="20" t="s">
        <v>65</v>
      </c>
      <c r="D961" s="6">
        <v>336</v>
      </c>
      <c r="E961" s="23">
        <v>5</v>
      </c>
      <c r="F961" s="21">
        <v>1680</v>
      </c>
      <c r="G961" s="22" t="s">
        <v>71</v>
      </c>
      <c r="H961">
        <f t="shared" si="30"/>
        <v>5</v>
      </c>
      <c r="I961">
        <f t="shared" si="31"/>
        <v>21</v>
      </c>
    </row>
    <row r="962" spans="1:10" ht="15.75" hidden="1" customHeight="1" x14ac:dyDescent="0.25">
      <c r="A962" s="19">
        <v>44048</v>
      </c>
      <c r="B962" s="20" t="s">
        <v>69</v>
      </c>
      <c r="C962" s="20" t="s">
        <v>65</v>
      </c>
      <c r="D962" s="20">
        <v>264</v>
      </c>
      <c r="E962" s="21">
        <v>7</v>
      </c>
      <c r="F962" s="21">
        <v>1848</v>
      </c>
      <c r="G962" s="22" t="s">
        <v>68</v>
      </c>
      <c r="H962">
        <f t="shared" si="30"/>
        <v>8</v>
      </c>
      <c r="I962">
        <f t="shared" si="31"/>
        <v>5</v>
      </c>
    </row>
    <row r="963" spans="1:10" ht="15.75" hidden="1" customHeight="1" x14ac:dyDescent="0.25">
      <c r="A963" s="19">
        <v>44024</v>
      </c>
      <c r="B963" s="20" t="s">
        <v>67</v>
      </c>
      <c r="C963" s="20" t="s">
        <v>63</v>
      </c>
      <c r="D963" s="20">
        <v>161</v>
      </c>
      <c r="E963" s="21">
        <v>11</v>
      </c>
      <c r="F963" s="21">
        <v>1771</v>
      </c>
      <c r="G963" s="22" t="s">
        <v>64</v>
      </c>
      <c r="H963">
        <f t="shared" ref="H963:H1026" si="32">MONTH(A963)</f>
        <v>7</v>
      </c>
      <c r="I963">
        <f t="shared" ref="I963:I1026" si="33">DAY(A963)</f>
        <v>12</v>
      </c>
    </row>
    <row r="964" spans="1:10" ht="15.75" hidden="1" customHeight="1" x14ac:dyDescent="0.25">
      <c r="A964" s="19">
        <v>44040</v>
      </c>
      <c r="B964" s="20" t="s">
        <v>72</v>
      </c>
      <c r="C964" s="20" t="s">
        <v>63</v>
      </c>
      <c r="D964" s="20">
        <v>193</v>
      </c>
      <c r="E964" s="21">
        <v>16</v>
      </c>
      <c r="F964" s="21">
        <v>3088</v>
      </c>
      <c r="G964" s="22" t="s">
        <v>73</v>
      </c>
      <c r="H964">
        <f t="shared" si="32"/>
        <v>7</v>
      </c>
      <c r="I964">
        <f t="shared" si="33"/>
        <v>28</v>
      </c>
    </row>
    <row r="965" spans="1:10" ht="15.75" hidden="1" customHeight="1" x14ac:dyDescent="0.25">
      <c r="A965" s="19">
        <v>44024</v>
      </c>
      <c r="B965" s="20" t="s">
        <v>62</v>
      </c>
      <c r="C965" s="20" t="s">
        <v>65</v>
      </c>
      <c r="D965" s="6">
        <v>326</v>
      </c>
      <c r="E965" s="23">
        <v>5</v>
      </c>
      <c r="F965" s="21">
        <v>1630</v>
      </c>
      <c r="G965" s="22" t="s">
        <v>64</v>
      </c>
      <c r="H965">
        <f t="shared" si="32"/>
        <v>7</v>
      </c>
      <c r="I965">
        <f t="shared" si="33"/>
        <v>12</v>
      </c>
    </row>
    <row r="966" spans="1:10" ht="15.75" hidden="1" customHeight="1" x14ac:dyDescent="0.25">
      <c r="A966" s="19">
        <v>43922</v>
      </c>
      <c r="B966" s="20" t="s">
        <v>72</v>
      </c>
      <c r="C966" s="20" t="s">
        <v>63</v>
      </c>
      <c r="D966" s="20">
        <v>134</v>
      </c>
      <c r="E966" s="21">
        <v>16</v>
      </c>
      <c r="F966" s="21">
        <v>2144</v>
      </c>
      <c r="G966" s="22" t="s">
        <v>68</v>
      </c>
      <c r="H966">
        <f t="shared" si="32"/>
        <v>4</v>
      </c>
      <c r="I966">
        <f t="shared" si="33"/>
        <v>1</v>
      </c>
    </row>
    <row r="967" spans="1:10" ht="15.75" customHeight="1" x14ac:dyDescent="0.25">
      <c r="A967" s="19">
        <v>43858</v>
      </c>
      <c r="B967" s="20" t="s">
        <v>67</v>
      </c>
      <c r="C967" s="20" t="s">
        <v>63</v>
      </c>
      <c r="D967" s="20">
        <v>75</v>
      </c>
      <c r="E967" s="21">
        <v>11</v>
      </c>
      <c r="F967" s="21">
        <v>825</v>
      </c>
      <c r="G967" s="22" t="s">
        <v>73</v>
      </c>
      <c r="H967" s="45">
        <f t="shared" si="32"/>
        <v>1</v>
      </c>
      <c r="I967" s="45">
        <f t="shared" si="33"/>
        <v>28</v>
      </c>
      <c r="J967" s="52">
        <f>IF(Hari&lt;=7,1,IF(AND(Hari&gt;=8,Hari&lt;=14),2,IF(AND(Hari&gt;=15,Hari&lt;=21),3,IF(AND(Hari&gt;=22,Hari&lt;=31),4))))</f>
        <v>4</v>
      </c>
    </row>
    <row r="968" spans="1:10" ht="15.75" customHeight="1" x14ac:dyDescent="0.25">
      <c r="A968" s="19">
        <v>43867</v>
      </c>
      <c r="B968" s="20" t="s">
        <v>72</v>
      </c>
      <c r="C968" s="20" t="s">
        <v>63</v>
      </c>
      <c r="D968" s="20">
        <v>113</v>
      </c>
      <c r="E968" s="21">
        <v>16</v>
      </c>
      <c r="F968" s="21">
        <v>1808</v>
      </c>
      <c r="G968" s="22" t="s">
        <v>68</v>
      </c>
      <c r="H968" s="45">
        <f t="shared" si="32"/>
        <v>2</v>
      </c>
      <c r="I968" s="45">
        <f t="shared" si="33"/>
        <v>6</v>
      </c>
      <c r="J968" s="52">
        <f>IF(Hari&lt;=7,1,IF(AND(Hari&gt;=8,Hari&lt;=14),2,IF(AND(Hari&gt;=15,Hari&lt;=21),3,IF(AND(Hari&gt;=22,Hari&lt;=31),4))))</f>
        <v>1</v>
      </c>
    </row>
    <row r="969" spans="1:10" ht="15.75" customHeight="1" x14ac:dyDescent="0.25">
      <c r="A969" s="19">
        <v>43886</v>
      </c>
      <c r="B969" s="20" t="s">
        <v>62</v>
      </c>
      <c r="C969" s="20" t="s">
        <v>65</v>
      </c>
      <c r="D969" s="6">
        <v>165</v>
      </c>
      <c r="E969" s="23">
        <v>5</v>
      </c>
      <c r="F969" s="21">
        <v>825</v>
      </c>
      <c r="G969" s="22" t="s">
        <v>73</v>
      </c>
      <c r="H969" s="45">
        <f t="shared" si="32"/>
        <v>2</v>
      </c>
      <c r="I969" s="45">
        <f t="shared" si="33"/>
        <v>25</v>
      </c>
      <c r="J969" s="52">
        <f>IF(Hari&lt;=7,1,IF(AND(Hari&gt;=8,Hari&lt;=14),2,IF(AND(Hari&gt;=15,Hari&lt;=21),3,IF(AND(Hari&gt;=22,Hari&lt;=31),4))))</f>
        <v>4</v>
      </c>
    </row>
    <row r="970" spans="1:10" ht="15.75" hidden="1" customHeight="1" x14ac:dyDescent="0.25">
      <c r="A970" s="19">
        <v>44135</v>
      </c>
      <c r="B970" s="20" t="s">
        <v>72</v>
      </c>
      <c r="C970" s="20" t="s">
        <v>63</v>
      </c>
      <c r="D970" s="20">
        <v>298</v>
      </c>
      <c r="E970" s="21">
        <v>16</v>
      </c>
      <c r="F970" s="21">
        <v>4768</v>
      </c>
      <c r="G970" s="22" t="s">
        <v>75</v>
      </c>
      <c r="H970">
        <f t="shared" si="32"/>
        <v>10</v>
      </c>
      <c r="I970">
        <f t="shared" si="33"/>
        <v>31</v>
      </c>
    </row>
    <row r="971" spans="1:10" ht="15.75" hidden="1" customHeight="1" x14ac:dyDescent="0.25">
      <c r="A971" s="19">
        <v>44064</v>
      </c>
      <c r="B971" s="20" t="s">
        <v>62</v>
      </c>
      <c r="C971" s="20" t="s">
        <v>65</v>
      </c>
      <c r="D971" s="6">
        <v>397</v>
      </c>
      <c r="E971" s="23">
        <v>5</v>
      </c>
      <c r="F971" s="21">
        <v>1985</v>
      </c>
      <c r="G971" s="22" t="s">
        <v>74</v>
      </c>
      <c r="H971">
        <f t="shared" si="32"/>
        <v>8</v>
      </c>
      <c r="I971">
        <f t="shared" si="33"/>
        <v>21</v>
      </c>
    </row>
    <row r="972" spans="1:10" ht="15.75" hidden="1" customHeight="1" x14ac:dyDescent="0.25">
      <c r="A972" s="19">
        <v>43969</v>
      </c>
      <c r="B972" s="20" t="s">
        <v>62</v>
      </c>
      <c r="C972" s="20" t="s">
        <v>63</v>
      </c>
      <c r="D972" s="20">
        <v>188</v>
      </c>
      <c r="E972" s="21">
        <v>5</v>
      </c>
      <c r="F972" s="21">
        <v>940</v>
      </c>
      <c r="G972" s="22" t="s">
        <v>70</v>
      </c>
      <c r="H972">
        <f t="shared" si="32"/>
        <v>5</v>
      </c>
      <c r="I972">
        <f t="shared" si="33"/>
        <v>18</v>
      </c>
    </row>
    <row r="973" spans="1:10" ht="15.75" hidden="1" customHeight="1" x14ac:dyDescent="0.25">
      <c r="A973" s="19">
        <v>43910</v>
      </c>
      <c r="B973" s="20" t="s">
        <v>62</v>
      </c>
      <c r="C973" s="20" t="s">
        <v>65</v>
      </c>
      <c r="D973" s="6">
        <v>236</v>
      </c>
      <c r="E973" s="23">
        <v>5</v>
      </c>
      <c r="F973" s="21">
        <v>1180</v>
      </c>
      <c r="G973" s="22" t="s">
        <v>71</v>
      </c>
      <c r="H973">
        <f t="shared" si="32"/>
        <v>3</v>
      </c>
      <c r="I973">
        <f t="shared" si="33"/>
        <v>20</v>
      </c>
    </row>
    <row r="974" spans="1:10" ht="15.75" hidden="1" customHeight="1" x14ac:dyDescent="0.25">
      <c r="A974" s="19">
        <v>44016</v>
      </c>
      <c r="B974" s="20" t="s">
        <v>69</v>
      </c>
      <c r="C974" s="20" t="s">
        <v>65</v>
      </c>
      <c r="D974" s="20">
        <v>206</v>
      </c>
      <c r="E974" s="21">
        <v>7</v>
      </c>
      <c r="F974" s="21">
        <v>1442</v>
      </c>
      <c r="G974" s="22" t="s">
        <v>68</v>
      </c>
      <c r="H974">
        <f t="shared" si="32"/>
        <v>7</v>
      </c>
      <c r="I974">
        <f t="shared" si="33"/>
        <v>4</v>
      </c>
    </row>
    <row r="975" spans="1:10" ht="15.75" customHeight="1" x14ac:dyDescent="0.25">
      <c r="A975" s="19">
        <v>43884</v>
      </c>
      <c r="B975" s="20" t="s">
        <v>69</v>
      </c>
      <c r="C975" s="20" t="s">
        <v>65</v>
      </c>
      <c r="D975" s="20">
        <v>120</v>
      </c>
      <c r="E975" s="21">
        <v>7</v>
      </c>
      <c r="F975" s="21">
        <v>840</v>
      </c>
      <c r="G975" s="22" t="s">
        <v>64</v>
      </c>
      <c r="H975" s="45">
        <f>MONTH(A975)</f>
        <v>2</v>
      </c>
      <c r="I975" s="45">
        <f t="shared" si="33"/>
        <v>23</v>
      </c>
      <c r="J975" s="52">
        <f>IF(Hari&lt;=7,1,IF(AND(Hari&gt;=8,Hari&lt;=14),2,IF(AND(Hari&gt;=15,Hari&lt;=21),3,IF(AND(Hari&gt;=22,Hari&lt;=31),4))))</f>
        <v>4</v>
      </c>
    </row>
    <row r="976" spans="1:10" ht="15.75" hidden="1" customHeight="1" x14ac:dyDescent="0.25">
      <c r="A976" s="19">
        <v>44072</v>
      </c>
      <c r="B976" s="20" t="s">
        <v>69</v>
      </c>
      <c r="C976" s="20" t="s">
        <v>65</v>
      </c>
      <c r="D976" s="20">
        <v>276</v>
      </c>
      <c r="E976" s="21">
        <v>7</v>
      </c>
      <c r="F976" s="21">
        <v>1932</v>
      </c>
      <c r="G976" s="22" t="s">
        <v>78</v>
      </c>
      <c r="H976">
        <f t="shared" si="32"/>
        <v>8</v>
      </c>
      <c r="I976">
        <f t="shared" si="33"/>
        <v>29</v>
      </c>
    </row>
    <row r="977" spans="1:10" ht="15.75" hidden="1" customHeight="1" x14ac:dyDescent="0.25">
      <c r="A977" s="19">
        <v>44188</v>
      </c>
      <c r="B977" s="20" t="s">
        <v>72</v>
      </c>
      <c r="C977" s="20" t="s">
        <v>63</v>
      </c>
      <c r="D977" s="20">
        <v>334</v>
      </c>
      <c r="E977" s="21">
        <v>16</v>
      </c>
      <c r="F977" s="21">
        <v>5344</v>
      </c>
      <c r="G977" s="22" t="s">
        <v>76</v>
      </c>
      <c r="H977">
        <f t="shared" si="32"/>
        <v>12</v>
      </c>
      <c r="I977">
        <f t="shared" si="33"/>
        <v>23</v>
      </c>
    </row>
    <row r="978" spans="1:10" ht="15.75" hidden="1" customHeight="1" x14ac:dyDescent="0.25">
      <c r="A978" s="19">
        <v>44013</v>
      </c>
      <c r="B978" s="20" t="s">
        <v>62</v>
      </c>
      <c r="C978" s="20" t="s">
        <v>63</v>
      </c>
      <c r="D978" s="20">
        <v>184</v>
      </c>
      <c r="E978" s="21">
        <v>5</v>
      </c>
      <c r="F978" s="21">
        <v>920</v>
      </c>
      <c r="G978" s="22" t="s">
        <v>68</v>
      </c>
      <c r="H978">
        <f t="shared" si="32"/>
        <v>7</v>
      </c>
      <c r="I978">
        <f t="shared" si="33"/>
        <v>1</v>
      </c>
    </row>
    <row r="979" spans="1:10" ht="15.75" customHeight="1" x14ac:dyDescent="0.25">
      <c r="A979" s="19">
        <v>43856</v>
      </c>
      <c r="B979" s="20" t="s">
        <v>67</v>
      </c>
      <c r="C979" s="20" t="s">
        <v>63</v>
      </c>
      <c r="D979" s="20">
        <v>65</v>
      </c>
      <c r="E979" s="21">
        <v>11</v>
      </c>
      <c r="F979" s="21">
        <v>715</v>
      </c>
      <c r="G979" s="22" t="s">
        <v>73</v>
      </c>
      <c r="H979" s="45">
        <f>MONTH(A979)</f>
        <v>1</v>
      </c>
      <c r="I979" s="45">
        <f t="shared" si="33"/>
        <v>26</v>
      </c>
      <c r="J979" s="52">
        <f>IF(Hari&lt;=7,1,IF(AND(Hari&gt;=8,Hari&lt;=14),2,IF(AND(Hari&gt;=15,Hari&lt;=21),3,IF(AND(Hari&gt;=22,Hari&lt;=31),4))))</f>
        <v>4</v>
      </c>
    </row>
    <row r="980" spans="1:10" ht="15.75" hidden="1" customHeight="1" x14ac:dyDescent="0.25">
      <c r="A980" s="19">
        <v>44066</v>
      </c>
      <c r="B980" s="20" t="s">
        <v>72</v>
      </c>
      <c r="C980" s="20" t="s">
        <v>63</v>
      </c>
      <c r="D980" s="20">
        <v>236</v>
      </c>
      <c r="E980" s="21">
        <v>16</v>
      </c>
      <c r="F980" s="21">
        <v>3776</v>
      </c>
      <c r="G980" s="22" t="s">
        <v>64</v>
      </c>
      <c r="H980">
        <f t="shared" si="32"/>
        <v>8</v>
      </c>
      <c r="I980">
        <f t="shared" si="33"/>
        <v>23</v>
      </c>
    </row>
    <row r="981" spans="1:10" ht="15.75" hidden="1" customHeight="1" x14ac:dyDescent="0.25">
      <c r="A981" s="19">
        <v>43893</v>
      </c>
      <c r="B981" s="20" t="s">
        <v>67</v>
      </c>
      <c r="C981" s="20" t="s">
        <v>63</v>
      </c>
      <c r="D981" s="20">
        <v>99</v>
      </c>
      <c r="E981" s="21">
        <v>11</v>
      </c>
      <c r="F981" s="21">
        <v>1089</v>
      </c>
      <c r="G981" s="22" t="s">
        <v>66</v>
      </c>
      <c r="H981">
        <f t="shared" si="32"/>
        <v>3</v>
      </c>
      <c r="I981">
        <f t="shared" si="33"/>
        <v>3</v>
      </c>
    </row>
    <row r="982" spans="1:10" ht="15.75" hidden="1" customHeight="1" x14ac:dyDescent="0.25">
      <c r="A982" s="19">
        <v>44170</v>
      </c>
      <c r="B982" s="20" t="s">
        <v>72</v>
      </c>
      <c r="C982" s="20" t="s">
        <v>63</v>
      </c>
      <c r="D982" s="20">
        <v>381</v>
      </c>
      <c r="E982" s="21">
        <v>16</v>
      </c>
      <c r="F982" s="21">
        <v>6096</v>
      </c>
      <c r="G982" s="22" t="s">
        <v>68</v>
      </c>
      <c r="H982">
        <f t="shared" si="32"/>
        <v>12</v>
      </c>
      <c r="I982">
        <f t="shared" si="33"/>
        <v>5</v>
      </c>
    </row>
    <row r="983" spans="1:10" ht="15.75" customHeight="1" x14ac:dyDescent="0.25">
      <c r="A983" s="19">
        <v>43878</v>
      </c>
      <c r="B983" s="20" t="s">
        <v>72</v>
      </c>
      <c r="C983" s="20" t="s">
        <v>63</v>
      </c>
      <c r="D983" s="20">
        <v>116</v>
      </c>
      <c r="E983" s="21">
        <v>16</v>
      </c>
      <c r="F983" s="21">
        <v>1856</v>
      </c>
      <c r="G983" s="22" t="s">
        <v>64</v>
      </c>
      <c r="H983" s="45">
        <f>MONTH(A983)</f>
        <v>2</v>
      </c>
      <c r="I983" s="45">
        <f t="shared" si="33"/>
        <v>17</v>
      </c>
      <c r="J983" s="52">
        <f>IF(Hari&lt;=7,1,IF(AND(Hari&gt;=8,Hari&lt;=14),2,IF(AND(Hari&gt;=15,Hari&lt;=21),3,IF(AND(Hari&gt;=22,Hari&lt;=31),4))))</f>
        <v>3</v>
      </c>
    </row>
    <row r="984" spans="1:10" ht="15.75" hidden="1" customHeight="1" x14ac:dyDescent="0.25">
      <c r="A984" s="19">
        <v>44043</v>
      </c>
      <c r="B984" s="20" t="s">
        <v>62</v>
      </c>
      <c r="C984" s="20" t="s">
        <v>63</v>
      </c>
      <c r="D984" s="20">
        <v>183</v>
      </c>
      <c r="E984" s="21">
        <v>5</v>
      </c>
      <c r="F984" s="21">
        <v>915</v>
      </c>
      <c r="G984" s="22" t="s">
        <v>77</v>
      </c>
      <c r="H984">
        <f t="shared" si="32"/>
        <v>7</v>
      </c>
      <c r="I984">
        <f t="shared" si="33"/>
        <v>31</v>
      </c>
    </row>
    <row r="985" spans="1:10" ht="15.75" customHeight="1" x14ac:dyDescent="0.25">
      <c r="A985" s="19">
        <v>43841</v>
      </c>
      <c r="B985" s="20" t="s">
        <v>72</v>
      </c>
      <c r="C985" s="20" t="s">
        <v>63</v>
      </c>
      <c r="D985" s="20">
        <v>94</v>
      </c>
      <c r="E985" s="21">
        <v>16</v>
      </c>
      <c r="F985" s="21">
        <v>1504</v>
      </c>
      <c r="G985" s="22" t="s">
        <v>64</v>
      </c>
      <c r="H985" s="45">
        <f>MONTH(A985)</f>
        <v>1</v>
      </c>
      <c r="I985" s="45">
        <f t="shared" si="33"/>
        <v>11</v>
      </c>
      <c r="J985" s="52">
        <f>IF(Hari&lt;=7,1,IF(AND(Hari&gt;=8,Hari&lt;=14),2,IF(AND(Hari&gt;=15,Hari&lt;=21),3,IF(AND(Hari&gt;=22,Hari&lt;=31),4))))</f>
        <v>2</v>
      </c>
    </row>
    <row r="986" spans="1:10" ht="15.75" hidden="1" customHeight="1" x14ac:dyDescent="0.25">
      <c r="A986" s="19">
        <v>43955</v>
      </c>
      <c r="B986" s="20" t="s">
        <v>69</v>
      </c>
      <c r="C986" s="20" t="s">
        <v>65</v>
      </c>
      <c r="D986" s="20">
        <v>225</v>
      </c>
      <c r="E986" s="21">
        <v>7</v>
      </c>
      <c r="F986" s="21">
        <v>1575</v>
      </c>
      <c r="G986" s="22" t="s">
        <v>68</v>
      </c>
      <c r="H986">
        <f t="shared" si="32"/>
        <v>5</v>
      </c>
      <c r="I986">
        <f t="shared" si="33"/>
        <v>4</v>
      </c>
    </row>
    <row r="987" spans="1:10" ht="15.75" hidden="1" customHeight="1" x14ac:dyDescent="0.25">
      <c r="A987" s="19">
        <v>44166</v>
      </c>
      <c r="B987" s="20" t="s">
        <v>72</v>
      </c>
      <c r="C987" s="20" t="s">
        <v>63</v>
      </c>
      <c r="D987" s="20">
        <v>409</v>
      </c>
      <c r="E987" s="21">
        <v>16</v>
      </c>
      <c r="F987" s="21">
        <v>6544</v>
      </c>
      <c r="G987" s="22" t="s">
        <v>68</v>
      </c>
      <c r="H987">
        <f t="shared" si="32"/>
        <v>12</v>
      </c>
      <c r="I987">
        <f t="shared" si="33"/>
        <v>1</v>
      </c>
    </row>
    <row r="988" spans="1:10" ht="15.75" hidden="1" customHeight="1" x14ac:dyDescent="0.25">
      <c r="A988" s="19">
        <v>44003</v>
      </c>
      <c r="B988" s="20" t="s">
        <v>67</v>
      </c>
      <c r="C988" s="20" t="s">
        <v>63</v>
      </c>
      <c r="D988" s="20">
        <v>113</v>
      </c>
      <c r="E988" s="21">
        <v>11</v>
      </c>
      <c r="F988" s="21">
        <v>1243</v>
      </c>
      <c r="G988" s="22" t="s">
        <v>64</v>
      </c>
      <c r="H988">
        <f t="shared" si="32"/>
        <v>6</v>
      </c>
      <c r="I988">
        <f t="shared" si="33"/>
        <v>21</v>
      </c>
    </row>
    <row r="989" spans="1:10" ht="15.75" hidden="1" customHeight="1" x14ac:dyDescent="0.25">
      <c r="A989" s="19">
        <v>44158</v>
      </c>
      <c r="B989" s="20" t="s">
        <v>72</v>
      </c>
      <c r="C989" s="20" t="s">
        <v>63</v>
      </c>
      <c r="D989" s="20">
        <v>322</v>
      </c>
      <c r="E989" s="21">
        <v>16</v>
      </c>
      <c r="F989" s="21">
        <v>5152</v>
      </c>
      <c r="G989" s="22" t="s">
        <v>76</v>
      </c>
      <c r="H989">
        <f t="shared" si="32"/>
        <v>11</v>
      </c>
      <c r="I989">
        <f t="shared" si="33"/>
        <v>23</v>
      </c>
    </row>
    <row r="990" spans="1:10" ht="15.75" hidden="1" customHeight="1" x14ac:dyDescent="0.25">
      <c r="A990" s="19">
        <v>43925</v>
      </c>
      <c r="B990" s="20" t="s">
        <v>62</v>
      </c>
      <c r="C990" s="20" t="s">
        <v>63</v>
      </c>
      <c r="D990" s="20">
        <v>110</v>
      </c>
      <c r="E990" s="21">
        <v>5</v>
      </c>
      <c r="F990" s="21">
        <v>550</v>
      </c>
      <c r="G990" s="22" t="s">
        <v>66</v>
      </c>
      <c r="H990">
        <f t="shared" si="32"/>
        <v>4</v>
      </c>
      <c r="I990">
        <f t="shared" si="33"/>
        <v>4</v>
      </c>
    </row>
    <row r="991" spans="1:10" ht="15.75" hidden="1" customHeight="1" x14ac:dyDescent="0.25">
      <c r="A991" s="19">
        <v>43940</v>
      </c>
      <c r="B991" s="20" t="s">
        <v>72</v>
      </c>
      <c r="C991" s="20" t="s">
        <v>63</v>
      </c>
      <c r="D991" s="20">
        <v>126</v>
      </c>
      <c r="E991" s="21">
        <v>16</v>
      </c>
      <c r="F991" s="21">
        <v>2016</v>
      </c>
      <c r="G991" s="22" t="s">
        <v>71</v>
      </c>
      <c r="H991">
        <f t="shared" si="32"/>
        <v>4</v>
      </c>
      <c r="I991">
        <f t="shared" si="33"/>
        <v>19</v>
      </c>
    </row>
    <row r="992" spans="1:10" ht="15.75" hidden="1" customHeight="1" x14ac:dyDescent="0.25">
      <c r="A992" s="19">
        <v>43922</v>
      </c>
      <c r="B992" s="20" t="s">
        <v>67</v>
      </c>
      <c r="C992" s="20" t="s">
        <v>63</v>
      </c>
      <c r="D992" s="20">
        <v>109</v>
      </c>
      <c r="E992" s="21">
        <v>11</v>
      </c>
      <c r="F992" s="21">
        <v>1199</v>
      </c>
      <c r="G992" s="22" t="s">
        <v>68</v>
      </c>
      <c r="H992">
        <f t="shared" si="32"/>
        <v>4</v>
      </c>
      <c r="I992">
        <f t="shared" si="33"/>
        <v>1</v>
      </c>
    </row>
    <row r="993" spans="1:10" ht="15.75" hidden="1" customHeight="1" x14ac:dyDescent="0.25">
      <c r="A993" s="19">
        <v>44074</v>
      </c>
      <c r="B993" s="20" t="s">
        <v>67</v>
      </c>
      <c r="C993" s="20" t="s">
        <v>65</v>
      </c>
      <c r="D993" s="20">
        <v>173</v>
      </c>
      <c r="E993" s="21">
        <v>11</v>
      </c>
      <c r="F993" s="21">
        <v>1903</v>
      </c>
      <c r="G993" s="22" t="s">
        <v>78</v>
      </c>
      <c r="H993">
        <f t="shared" si="32"/>
        <v>8</v>
      </c>
      <c r="I993">
        <f t="shared" si="33"/>
        <v>31</v>
      </c>
    </row>
    <row r="994" spans="1:10" ht="15.75" hidden="1" customHeight="1" x14ac:dyDescent="0.25">
      <c r="A994" s="19">
        <v>44178</v>
      </c>
      <c r="B994" s="20" t="s">
        <v>72</v>
      </c>
      <c r="C994" s="20" t="s">
        <v>63</v>
      </c>
      <c r="D994" s="20">
        <v>325</v>
      </c>
      <c r="E994" s="21">
        <v>16</v>
      </c>
      <c r="F994" s="21">
        <v>5200</v>
      </c>
      <c r="G994" s="22" t="s">
        <v>76</v>
      </c>
      <c r="H994">
        <f t="shared" si="32"/>
        <v>12</v>
      </c>
      <c r="I994">
        <f t="shared" si="33"/>
        <v>13</v>
      </c>
    </row>
    <row r="995" spans="1:10" ht="15.75" hidden="1" customHeight="1" x14ac:dyDescent="0.25">
      <c r="A995" s="19">
        <v>43967</v>
      </c>
      <c r="B995" s="20" t="s">
        <v>62</v>
      </c>
      <c r="C995" s="20" t="s">
        <v>63</v>
      </c>
      <c r="D995" s="20">
        <v>162</v>
      </c>
      <c r="E995" s="21">
        <v>5</v>
      </c>
      <c r="F995" s="21">
        <v>810</v>
      </c>
      <c r="G995" s="22" t="s">
        <v>70</v>
      </c>
      <c r="H995">
        <f t="shared" si="32"/>
        <v>5</v>
      </c>
      <c r="I995">
        <f t="shared" si="33"/>
        <v>16</v>
      </c>
    </row>
    <row r="996" spans="1:10" ht="15.75" customHeight="1" x14ac:dyDescent="0.25">
      <c r="A996" s="19">
        <v>43856</v>
      </c>
      <c r="B996" s="20" t="s">
        <v>67</v>
      </c>
      <c r="C996" s="20" t="s">
        <v>65</v>
      </c>
      <c r="D996" s="20">
        <v>62</v>
      </c>
      <c r="E996" s="21">
        <v>11</v>
      </c>
      <c r="F996" s="21">
        <v>682</v>
      </c>
      <c r="G996" s="22" t="s">
        <v>73</v>
      </c>
      <c r="H996" s="45">
        <f>MONTH(A996)</f>
        <v>1</v>
      </c>
      <c r="I996" s="45">
        <f t="shared" si="33"/>
        <v>26</v>
      </c>
      <c r="J996" s="52">
        <f>IF(Hari&lt;=7,1,IF(AND(Hari&gt;=8,Hari&lt;=14),2,IF(AND(Hari&gt;=15,Hari&lt;=21),3,IF(AND(Hari&gt;=22,Hari&lt;=31),4))))</f>
        <v>4</v>
      </c>
    </row>
    <row r="997" spans="1:10" ht="15.75" hidden="1" customHeight="1" x14ac:dyDescent="0.25">
      <c r="A997" s="19">
        <v>44044</v>
      </c>
      <c r="B997" s="20" t="s">
        <v>62</v>
      </c>
      <c r="C997" s="20" t="s">
        <v>65</v>
      </c>
      <c r="D997" s="6">
        <v>385</v>
      </c>
      <c r="E997" s="23">
        <v>5</v>
      </c>
      <c r="F997" s="21">
        <v>1925</v>
      </c>
      <c r="G997" s="22" t="s">
        <v>68</v>
      </c>
      <c r="H997">
        <f t="shared" si="32"/>
        <v>8</v>
      </c>
      <c r="I997">
        <f t="shared" si="33"/>
        <v>1</v>
      </c>
    </row>
    <row r="998" spans="1:10" ht="15.75" hidden="1" customHeight="1" x14ac:dyDescent="0.25">
      <c r="A998" s="19">
        <v>44127</v>
      </c>
      <c r="B998" s="20" t="s">
        <v>62</v>
      </c>
      <c r="C998" s="20" t="s">
        <v>65</v>
      </c>
      <c r="D998" s="20">
        <v>447</v>
      </c>
      <c r="E998" s="23">
        <v>5</v>
      </c>
      <c r="F998" s="21">
        <v>2235</v>
      </c>
      <c r="G998" s="22" t="s">
        <v>64</v>
      </c>
      <c r="H998">
        <f t="shared" si="32"/>
        <v>10</v>
      </c>
      <c r="I998">
        <f t="shared" si="33"/>
        <v>23</v>
      </c>
    </row>
    <row r="999" spans="1:10" ht="15.75" hidden="1" customHeight="1" x14ac:dyDescent="0.25">
      <c r="A999" s="19">
        <v>43921</v>
      </c>
      <c r="B999" s="20" t="s">
        <v>62</v>
      </c>
      <c r="C999" s="20" t="s">
        <v>63</v>
      </c>
      <c r="D999" s="20">
        <v>100</v>
      </c>
      <c r="E999" s="21">
        <v>5</v>
      </c>
      <c r="F999" s="21">
        <v>500</v>
      </c>
      <c r="G999" s="22" t="s">
        <v>73</v>
      </c>
      <c r="H999">
        <f t="shared" si="32"/>
        <v>3</v>
      </c>
      <c r="I999">
        <f t="shared" si="33"/>
        <v>31</v>
      </c>
    </row>
    <row r="1000" spans="1:10" ht="15.75" customHeight="1" x14ac:dyDescent="0.25">
      <c r="A1000" s="19">
        <v>43862</v>
      </c>
      <c r="B1000" s="20" t="s">
        <v>62</v>
      </c>
      <c r="C1000" s="20" t="s">
        <v>65</v>
      </c>
      <c r="D1000" s="6">
        <v>151</v>
      </c>
      <c r="E1000" s="23">
        <v>5</v>
      </c>
      <c r="F1000" s="21">
        <v>755</v>
      </c>
      <c r="G1000" s="22" t="s">
        <v>68</v>
      </c>
      <c r="H1000" s="45">
        <f>MONTH(A1000)</f>
        <v>2</v>
      </c>
      <c r="I1000" s="45">
        <f t="shared" si="33"/>
        <v>1</v>
      </c>
      <c r="J1000" s="52">
        <f>IF(Hari&lt;=7,1,IF(AND(Hari&gt;=8,Hari&lt;=14),2,IF(AND(Hari&gt;=15,Hari&lt;=21),3,IF(AND(Hari&gt;=22,Hari&lt;=31),4))))</f>
        <v>1</v>
      </c>
    </row>
    <row r="1001" spans="1:10" ht="15.75" hidden="1" customHeight="1" x14ac:dyDescent="0.25">
      <c r="A1001" s="19">
        <v>44042</v>
      </c>
      <c r="B1001" s="20" t="s">
        <v>69</v>
      </c>
      <c r="C1001" s="20" t="s">
        <v>65</v>
      </c>
      <c r="D1001" s="20">
        <v>246</v>
      </c>
      <c r="E1001" s="21">
        <v>7</v>
      </c>
      <c r="F1001" s="21">
        <v>1722</v>
      </c>
      <c r="G1001" s="22" t="s">
        <v>77</v>
      </c>
      <c r="H1001">
        <f t="shared" si="32"/>
        <v>7</v>
      </c>
      <c r="I1001">
        <f t="shared" si="33"/>
        <v>30</v>
      </c>
    </row>
    <row r="1002" spans="1:10" ht="15.75" hidden="1" customHeight="1" x14ac:dyDescent="0.25">
      <c r="A1002" s="19">
        <v>44111</v>
      </c>
      <c r="B1002" s="20" t="s">
        <v>69</v>
      </c>
      <c r="C1002" s="20" t="s">
        <v>65</v>
      </c>
      <c r="D1002" s="20">
        <v>362</v>
      </c>
      <c r="E1002" s="21">
        <v>7</v>
      </c>
      <c r="F1002" s="21">
        <v>2534</v>
      </c>
      <c r="G1002" s="22" t="s">
        <v>68</v>
      </c>
      <c r="H1002">
        <f t="shared" si="32"/>
        <v>10</v>
      </c>
      <c r="I1002">
        <f t="shared" si="33"/>
        <v>7</v>
      </c>
    </row>
    <row r="1003" spans="1:10" ht="15.75" hidden="1" customHeight="1" x14ac:dyDescent="0.25">
      <c r="A1003" s="19">
        <v>44171</v>
      </c>
      <c r="B1003" s="20" t="s">
        <v>67</v>
      </c>
      <c r="C1003" s="20" t="s">
        <v>63</v>
      </c>
      <c r="D1003" s="20">
        <v>303</v>
      </c>
      <c r="E1003" s="21">
        <v>11</v>
      </c>
      <c r="F1003" s="21">
        <v>3333</v>
      </c>
      <c r="G1003" s="22" t="s">
        <v>68</v>
      </c>
      <c r="H1003">
        <f t="shared" si="32"/>
        <v>12</v>
      </c>
      <c r="I1003">
        <f t="shared" si="33"/>
        <v>6</v>
      </c>
    </row>
    <row r="1004" spans="1:10" ht="15.75" hidden="1" customHeight="1" x14ac:dyDescent="0.25">
      <c r="A1004" s="19">
        <v>44045</v>
      </c>
      <c r="B1004" s="20" t="s">
        <v>69</v>
      </c>
      <c r="C1004" s="20" t="s">
        <v>65</v>
      </c>
      <c r="D1004" s="20">
        <v>283</v>
      </c>
      <c r="E1004" s="21">
        <v>7</v>
      </c>
      <c r="F1004" s="21">
        <v>1981</v>
      </c>
      <c r="G1004" s="22" t="s">
        <v>68</v>
      </c>
      <c r="H1004">
        <f t="shared" si="32"/>
        <v>8</v>
      </c>
      <c r="I1004">
        <f t="shared" si="33"/>
        <v>2</v>
      </c>
    </row>
    <row r="1005" spans="1:10" ht="15.75" hidden="1" customHeight="1" x14ac:dyDescent="0.25">
      <c r="A1005" s="19">
        <v>44147</v>
      </c>
      <c r="B1005" s="20" t="s">
        <v>62</v>
      </c>
      <c r="C1005" s="20" t="s">
        <v>65</v>
      </c>
      <c r="D1005" s="20">
        <v>478</v>
      </c>
      <c r="E1005" s="23">
        <v>5</v>
      </c>
      <c r="F1005" s="21">
        <v>2390</v>
      </c>
      <c r="G1005" s="22" t="s">
        <v>64</v>
      </c>
      <c r="H1005">
        <f t="shared" si="32"/>
        <v>11</v>
      </c>
      <c r="I1005">
        <f t="shared" si="33"/>
        <v>12</v>
      </c>
    </row>
    <row r="1006" spans="1:10" ht="15.75" hidden="1" customHeight="1" x14ac:dyDescent="0.25">
      <c r="A1006" s="19">
        <v>44049</v>
      </c>
      <c r="B1006" s="20" t="s">
        <v>67</v>
      </c>
      <c r="C1006" s="20" t="s">
        <v>63</v>
      </c>
      <c r="D1006" s="20">
        <v>171</v>
      </c>
      <c r="E1006" s="21">
        <v>11</v>
      </c>
      <c r="F1006" s="21">
        <v>1881</v>
      </c>
      <c r="G1006" s="22" t="s">
        <v>68</v>
      </c>
      <c r="H1006">
        <f t="shared" si="32"/>
        <v>8</v>
      </c>
      <c r="I1006">
        <f t="shared" si="33"/>
        <v>6</v>
      </c>
    </row>
    <row r="1007" spans="1:10" ht="15.75" hidden="1" customHeight="1" x14ac:dyDescent="0.25">
      <c r="A1007" s="19">
        <v>43893</v>
      </c>
      <c r="B1007" s="20" t="s">
        <v>62</v>
      </c>
      <c r="C1007" s="20" t="s">
        <v>63</v>
      </c>
      <c r="D1007" s="20">
        <v>94</v>
      </c>
      <c r="E1007" s="21">
        <v>5</v>
      </c>
      <c r="F1007" s="21">
        <v>470</v>
      </c>
      <c r="G1007" s="22" t="s">
        <v>66</v>
      </c>
      <c r="H1007">
        <f t="shared" si="32"/>
        <v>3</v>
      </c>
      <c r="I1007">
        <f t="shared" si="33"/>
        <v>3</v>
      </c>
    </row>
    <row r="1008" spans="1:10" ht="15.75" hidden="1" customHeight="1" x14ac:dyDescent="0.25">
      <c r="A1008" s="19">
        <v>44092</v>
      </c>
      <c r="B1008" s="20" t="s">
        <v>72</v>
      </c>
      <c r="C1008" s="20" t="s">
        <v>63</v>
      </c>
      <c r="D1008" s="20">
        <v>324</v>
      </c>
      <c r="E1008" s="21">
        <v>16</v>
      </c>
      <c r="F1008" s="21">
        <v>5184</v>
      </c>
      <c r="G1008" s="22" t="s">
        <v>71</v>
      </c>
      <c r="H1008">
        <f t="shared" si="32"/>
        <v>9</v>
      </c>
      <c r="I1008">
        <f t="shared" si="33"/>
        <v>18</v>
      </c>
    </row>
    <row r="1009" spans="1:10" ht="15.75" hidden="1" customHeight="1" x14ac:dyDescent="0.25">
      <c r="A1009" s="19">
        <v>43955</v>
      </c>
      <c r="B1009" s="20" t="s">
        <v>62</v>
      </c>
      <c r="C1009" s="20" t="s">
        <v>65</v>
      </c>
      <c r="D1009" s="6">
        <v>302</v>
      </c>
      <c r="E1009" s="23">
        <v>5</v>
      </c>
      <c r="F1009" s="21">
        <v>1510</v>
      </c>
      <c r="G1009" s="22" t="s">
        <v>68</v>
      </c>
      <c r="H1009">
        <f t="shared" si="32"/>
        <v>5</v>
      </c>
      <c r="I1009">
        <f t="shared" si="33"/>
        <v>4</v>
      </c>
    </row>
    <row r="1010" spans="1:10" ht="15.75" hidden="1" customHeight="1" x14ac:dyDescent="0.25">
      <c r="A1010" s="19">
        <v>44150</v>
      </c>
      <c r="B1010" s="20" t="s">
        <v>67</v>
      </c>
      <c r="C1010" s="20" t="s">
        <v>63</v>
      </c>
      <c r="D1010" s="20">
        <v>226</v>
      </c>
      <c r="E1010" s="21">
        <v>11</v>
      </c>
      <c r="F1010" s="21">
        <v>2486</v>
      </c>
      <c r="G1010" s="22" t="s">
        <v>75</v>
      </c>
      <c r="H1010">
        <f t="shared" si="32"/>
        <v>11</v>
      </c>
      <c r="I1010">
        <f t="shared" si="33"/>
        <v>15</v>
      </c>
    </row>
    <row r="1011" spans="1:10" ht="15.75" hidden="1" customHeight="1" x14ac:dyDescent="0.25">
      <c r="A1011" s="19">
        <v>44175</v>
      </c>
      <c r="B1011" s="20" t="s">
        <v>62</v>
      </c>
      <c r="C1011" s="20" t="s">
        <v>63</v>
      </c>
      <c r="D1011" s="20">
        <v>273</v>
      </c>
      <c r="E1011" s="21">
        <v>5</v>
      </c>
      <c r="F1011" s="21">
        <v>1365</v>
      </c>
      <c r="G1011" s="22" t="s">
        <v>68</v>
      </c>
      <c r="H1011">
        <f t="shared" si="32"/>
        <v>12</v>
      </c>
      <c r="I1011">
        <f t="shared" si="33"/>
        <v>10</v>
      </c>
    </row>
    <row r="1012" spans="1:10" ht="15.75" hidden="1" customHeight="1" x14ac:dyDescent="0.25">
      <c r="A1012" s="19">
        <v>44162</v>
      </c>
      <c r="B1012" s="20" t="s">
        <v>67</v>
      </c>
      <c r="C1012" s="20" t="s">
        <v>63</v>
      </c>
      <c r="D1012" s="20">
        <v>233</v>
      </c>
      <c r="E1012" s="21">
        <v>11</v>
      </c>
      <c r="F1012" s="21">
        <v>2563</v>
      </c>
      <c r="G1012" s="22" t="s">
        <v>73</v>
      </c>
      <c r="H1012">
        <f t="shared" si="32"/>
        <v>11</v>
      </c>
      <c r="I1012">
        <f t="shared" si="33"/>
        <v>27</v>
      </c>
    </row>
    <row r="1013" spans="1:10" ht="15.75" hidden="1" customHeight="1" x14ac:dyDescent="0.25">
      <c r="A1013" s="19">
        <v>44051</v>
      </c>
      <c r="B1013" s="20" t="s">
        <v>67</v>
      </c>
      <c r="C1013" s="20" t="s">
        <v>63</v>
      </c>
      <c r="D1013" s="20">
        <v>190</v>
      </c>
      <c r="E1013" s="21">
        <v>11</v>
      </c>
      <c r="F1013" s="21">
        <v>2090</v>
      </c>
      <c r="G1013" s="22" t="s">
        <v>66</v>
      </c>
      <c r="H1013">
        <f t="shared" si="32"/>
        <v>8</v>
      </c>
      <c r="I1013">
        <f t="shared" si="33"/>
        <v>8</v>
      </c>
    </row>
    <row r="1014" spans="1:10" ht="15.75" hidden="1" customHeight="1" x14ac:dyDescent="0.25">
      <c r="A1014" s="19">
        <v>43893</v>
      </c>
      <c r="B1014" s="20" t="s">
        <v>72</v>
      </c>
      <c r="C1014" s="20" t="s">
        <v>63</v>
      </c>
      <c r="D1014" s="20">
        <v>118</v>
      </c>
      <c r="E1014" s="21">
        <v>16</v>
      </c>
      <c r="F1014" s="21">
        <v>1888</v>
      </c>
      <c r="G1014" s="22" t="s">
        <v>66</v>
      </c>
      <c r="H1014">
        <f t="shared" si="32"/>
        <v>3</v>
      </c>
      <c r="I1014">
        <f t="shared" si="33"/>
        <v>3</v>
      </c>
    </row>
    <row r="1015" spans="1:10" ht="15.75" hidden="1" customHeight="1" x14ac:dyDescent="0.25">
      <c r="A1015" s="19">
        <v>44045</v>
      </c>
      <c r="B1015" s="20" t="s">
        <v>62</v>
      </c>
      <c r="C1015" s="20" t="s">
        <v>63</v>
      </c>
      <c r="D1015" s="20">
        <v>214</v>
      </c>
      <c r="E1015" s="21">
        <v>5</v>
      </c>
      <c r="F1015" s="21">
        <v>1070</v>
      </c>
      <c r="G1015" s="22" t="s">
        <v>68</v>
      </c>
      <c r="H1015">
        <f t="shared" si="32"/>
        <v>8</v>
      </c>
      <c r="I1015">
        <f t="shared" si="33"/>
        <v>2</v>
      </c>
    </row>
    <row r="1016" spans="1:10" ht="15.75" hidden="1" customHeight="1" x14ac:dyDescent="0.25">
      <c r="A1016" s="19">
        <v>44141</v>
      </c>
      <c r="B1016" s="20" t="s">
        <v>72</v>
      </c>
      <c r="C1016" s="20" t="s">
        <v>63</v>
      </c>
      <c r="D1016" s="20">
        <v>372</v>
      </c>
      <c r="E1016" s="21">
        <v>16</v>
      </c>
      <c r="F1016" s="21">
        <v>5952</v>
      </c>
      <c r="G1016" s="22" t="s">
        <v>68</v>
      </c>
      <c r="H1016">
        <f t="shared" si="32"/>
        <v>11</v>
      </c>
      <c r="I1016">
        <f t="shared" si="33"/>
        <v>6</v>
      </c>
    </row>
    <row r="1017" spans="1:10" ht="15.75" hidden="1" customHeight="1" x14ac:dyDescent="0.25">
      <c r="A1017" s="19">
        <v>44039</v>
      </c>
      <c r="B1017" s="20" t="s">
        <v>67</v>
      </c>
      <c r="C1017" s="20" t="s">
        <v>65</v>
      </c>
      <c r="D1017" s="20">
        <v>142</v>
      </c>
      <c r="E1017" s="21">
        <v>11</v>
      </c>
      <c r="F1017" s="21">
        <v>1562</v>
      </c>
      <c r="G1017" s="22" t="s">
        <v>73</v>
      </c>
      <c r="H1017">
        <f t="shared" si="32"/>
        <v>7</v>
      </c>
      <c r="I1017">
        <f t="shared" si="33"/>
        <v>27</v>
      </c>
    </row>
    <row r="1018" spans="1:10" ht="15.75" hidden="1" customHeight="1" x14ac:dyDescent="0.25">
      <c r="A1018" s="19">
        <v>44165</v>
      </c>
      <c r="B1018" s="20" t="s">
        <v>62</v>
      </c>
      <c r="C1018" s="20" t="s">
        <v>63</v>
      </c>
      <c r="D1018" s="20">
        <v>293</v>
      </c>
      <c r="E1018" s="21">
        <v>5</v>
      </c>
      <c r="F1018" s="21">
        <v>1465</v>
      </c>
      <c r="G1018" s="22" t="s">
        <v>64</v>
      </c>
      <c r="H1018">
        <f t="shared" si="32"/>
        <v>11</v>
      </c>
      <c r="I1018">
        <f t="shared" si="33"/>
        <v>30</v>
      </c>
    </row>
    <row r="1019" spans="1:10" ht="15.75" hidden="1" customHeight="1" x14ac:dyDescent="0.25">
      <c r="A1019" s="19">
        <v>44131</v>
      </c>
      <c r="B1019" s="20" t="s">
        <v>62</v>
      </c>
      <c r="C1019" s="20" t="s">
        <v>63</v>
      </c>
      <c r="D1019" s="20">
        <v>288</v>
      </c>
      <c r="E1019" s="21">
        <v>5</v>
      </c>
      <c r="F1019" s="21">
        <v>1440</v>
      </c>
      <c r="G1019" s="22" t="s">
        <v>73</v>
      </c>
      <c r="H1019">
        <f t="shared" si="32"/>
        <v>10</v>
      </c>
      <c r="I1019">
        <f t="shared" si="33"/>
        <v>27</v>
      </c>
    </row>
    <row r="1020" spans="1:10" ht="15.75" hidden="1" customHeight="1" x14ac:dyDescent="0.25">
      <c r="A1020" s="19">
        <v>44129</v>
      </c>
      <c r="B1020" s="20" t="s">
        <v>69</v>
      </c>
      <c r="C1020" s="20" t="s">
        <v>65</v>
      </c>
      <c r="D1020" s="20">
        <v>347</v>
      </c>
      <c r="E1020" s="21">
        <v>7</v>
      </c>
      <c r="F1020" s="21">
        <v>2429</v>
      </c>
      <c r="G1020" s="22" t="s">
        <v>73</v>
      </c>
      <c r="H1020">
        <f t="shared" si="32"/>
        <v>10</v>
      </c>
      <c r="I1020">
        <f t="shared" si="33"/>
        <v>25</v>
      </c>
    </row>
    <row r="1021" spans="1:10" ht="15.75" hidden="1" customHeight="1" x14ac:dyDescent="0.25">
      <c r="A1021" s="19">
        <v>43997</v>
      </c>
      <c r="B1021" s="20" t="s">
        <v>67</v>
      </c>
      <c r="C1021" s="20" t="s">
        <v>63</v>
      </c>
      <c r="D1021" s="20">
        <v>158</v>
      </c>
      <c r="E1021" s="21">
        <v>11</v>
      </c>
      <c r="F1021" s="21">
        <v>1738</v>
      </c>
      <c r="G1021" s="22" t="s">
        <v>75</v>
      </c>
      <c r="H1021">
        <f t="shared" si="32"/>
        <v>6</v>
      </c>
      <c r="I1021">
        <f t="shared" si="33"/>
        <v>15</v>
      </c>
    </row>
    <row r="1022" spans="1:10" ht="15.75" hidden="1" customHeight="1" x14ac:dyDescent="0.25">
      <c r="A1022" s="19">
        <v>44116</v>
      </c>
      <c r="B1022" s="20" t="s">
        <v>62</v>
      </c>
      <c r="C1022" s="20" t="s">
        <v>63</v>
      </c>
      <c r="D1022" s="20">
        <v>212</v>
      </c>
      <c r="E1022" s="21">
        <v>5</v>
      </c>
      <c r="F1022" s="21">
        <v>1060</v>
      </c>
      <c r="G1022" s="22" t="s">
        <v>75</v>
      </c>
      <c r="H1022">
        <f t="shared" si="32"/>
        <v>10</v>
      </c>
      <c r="I1022">
        <f t="shared" si="33"/>
        <v>12</v>
      </c>
    </row>
    <row r="1023" spans="1:10" ht="15.75" hidden="1" customHeight="1" x14ac:dyDescent="0.25">
      <c r="A1023" s="19">
        <v>44067</v>
      </c>
      <c r="B1023" s="20" t="s">
        <v>69</v>
      </c>
      <c r="C1023" s="20" t="s">
        <v>65</v>
      </c>
      <c r="D1023" s="20">
        <v>293</v>
      </c>
      <c r="E1023" s="21">
        <v>7</v>
      </c>
      <c r="F1023" s="21">
        <v>2051</v>
      </c>
      <c r="G1023" s="22" t="s">
        <v>64</v>
      </c>
      <c r="H1023">
        <f t="shared" si="32"/>
        <v>8</v>
      </c>
      <c r="I1023">
        <f t="shared" si="33"/>
        <v>24</v>
      </c>
    </row>
    <row r="1024" spans="1:10" ht="15.75" customHeight="1" x14ac:dyDescent="0.25">
      <c r="A1024" s="19">
        <v>43889</v>
      </c>
      <c r="B1024" s="20" t="s">
        <v>62</v>
      </c>
      <c r="C1024" s="20" t="s">
        <v>63</v>
      </c>
      <c r="D1024" s="20">
        <v>73</v>
      </c>
      <c r="E1024" s="21">
        <v>5</v>
      </c>
      <c r="F1024" s="21">
        <v>365</v>
      </c>
      <c r="G1024" s="22" t="s">
        <v>73</v>
      </c>
      <c r="H1024" s="45">
        <f>MONTH(A1024)</f>
        <v>2</v>
      </c>
      <c r="I1024" s="45">
        <f t="shared" si="33"/>
        <v>28</v>
      </c>
      <c r="J1024" s="52">
        <f>IF(Hari&lt;=7,1,IF(AND(Hari&gt;=8,Hari&lt;=14),2,IF(AND(Hari&gt;=15,Hari&lt;=21),3,IF(AND(Hari&gt;=22,Hari&lt;=31),4))))</f>
        <v>4</v>
      </c>
    </row>
    <row r="1025" spans="1:10" ht="15.75" hidden="1" customHeight="1" x14ac:dyDescent="0.25">
      <c r="A1025" s="19">
        <v>43898</v>
      </c>
      <c r="B1025" s="20" t="s">
        <v>72</v>
      </c>
      <c r="C1025" s="20" t="s">
        <v>63</v>
      </c>
      <c r="D1025" s="20">
        <v>147</v>
      </c>
      <c r="E1025" s="21">
        <v>16</v>
      </c>
      <c r="F1025" s="21">
        <v>2352</v>
      </c>
      <c r="G1025" s="22" t="s">
        <v>68</v>
      </c>
      <c r="H1025">
        <f t="shared" si="32"/>
        <v>3</v>
      </c>
      <c r="I1025">
        <f t="shared" si="33"/>
        <v>8</v>
      </c>
    </row>
    <row r="1026" spans="1:10" ht="15.75" customHeight="1" x14ac:dyDescent="0.25">
      <c r="A1026" s="19">
        <v>43850</v>
      </c>
      <c r="B1026" s="20" t="s">
        <v>62</v>
      </c>
      <c r="C1026" s="20" t="s">
        <v>65</v>
      </c>
      <c r="D1026" s="6">
        <v>190</v>
      </c>
      <c r="E1026" s="23">
        <v>5</v>
      </c>
      <c r="F1026" s="21">
        <v>950</v>
      </c>
      <c r="G1026" s="22" t="s">
        <v>71</v>
      </c>
      <c r="H1026" s="45">
        <f t="shared" si="32"/>
        <v>1</v>
      </c>
      <c r="I1026" s="45">
        <f t="shared" si="33"/>
        <v>20</v>
      </c>
      <c r="J1026" s="52">
        <f>IF(Hari&lt;=7,1,IF(AND(Hari&gt;=8,Hari&lt;=14),2,IF(AND(Hari&gt;=15,Hari&lt;=21),3,IF(AND(Hari&gt;=22,Hari&lt;=31),4))))</f>
        <v>3</v>
      </c>
    </row>
    <row r="1027" spans="1:10" ht="15.75" customHeight="1" x14ac:dyDescent="0.25">
      <c r="A1027" s="19">
        <v>43883</v>
      </c>
      <c r="B1027" s="20" t="s">
        <v>62</v>
      </c>
      <c r="C1027" s="20" t="s">
        <v>63</v>
      </c>
      <c r="D1027" s="20">
        <v>92</v>
      </c>
      <c r="E1027" s="21">
        <v>5</v>
      </c>
      <c r="F1027" s="21">
        <v>460</v>
      </c>
      <c r="G1027" s="22" t="s">
        <v>64</v>
      </c>
      <c r="H1027" s="45">
        <f t="shared" ref="H1027" si="34">MONTH(A1027)</f>
        <v>2</v>
      </c>
      <c r="I1027" s="45">
        <f t="shared" ref="I1027" si="35">DAY(A1027)</f>
        <v>22</v>
      </c>
      <c r="J1027" s="52">
        <f>IF(Hari&lt;=7,1,IF(AND(Hari&gt;=8,Hari&lt;=14),2,IF(AND(Hari&gt;=15,Hari&lt;=21),3,IF(AND(Hari&gt;=22,Hari&lt;=31),4))))</f>
        <v>4</v>
      </c>
    </row>
    <row r="1028" spans="1:10" ht="15.75" hidden="1" customHeight="1" x14ac:dyDescent="0.25">
      <c r="A1028" s="19">
        <v>44146</v>
      </c>
      <c r="B1028" s="20" t="s">
        <v>62</v>
      </c>
      <c r="C1028" s="20" t="s">
        <v>65</v>
      </c>
      <c r="D1028" s="20">
        <v>528</v>
      </c>
      <c r="E1028" s="23">
        <v>5</v>
      </c>
      <c r="F1028" s="21">
        <v>2640</v>
      </c>
      <c r="G1028" s="22" t="s">
        <v>66</v>
      </c>
      <c r="H1028">
        <f t="shared" ref="H1028:H1090" si="36">MONTH(A1028)</f>
        <v>11</v>
      </c>
      <c r="I1028">
        <f t="shared" ref="I1028:I1090" si="37">DAY(A1028)</f>
        <v>11</v>
      </c>
    </row>
    <row r="1029" spans="1:10" ht="15.75" hidden="1" customHeight="1" x14ac:dyDescent="0.25">
      <c r="A1029" s="19">
        <v>44036</v>
      </c>
      <c r="B1029" s="20" t="s">
        <v>67</v>
      </c>
      <c r="C1029" s="20" t="s">
        <v>65</v>
      </c>
      <c r="D1029" s="20">
        <v>143</v>
      </c>
      <c r="E1029" s="21">
        <v>11</v>
      </c>
      <c r="F1029" s="21">
        <v>1573</v>
      </c>
      <c r="G1029" s="22" t="s">
        <v>64</v>
      </c>
      <c r="H1029">
        <f t="shared" si="36"/>
        <v>7</v>
      </c>
      <c r="I1029">
        <f t="shared" si="37"/>
        <v>24</v>
      </c>
    </row>
    <row r="1030" spans="1:10" ht="15.75" hidden="1" customHeight="1" x14ac:dyDescent="0.25">
      <c r="A1030" s="19">
        <v>44110</v>
      </c>
      <c r="B1030" s="20" t="s">
        <v>72</v>
      </c>
      <c r="C1030" s="20" t="s">
        <v>63</v>
      </c>
      <c r="D1030" s="20">
        <v>300</v>
      </c>
      <c r="E1030" s="21">
        <v>16</v>
      </c>
      <c r="F1030" s="21">
        <v>4800</v>
      </c>
      <c r="G1030" s="22" t="s">
        <v>68</v>
      </c>
      <c r="H1030">
        <f t="shared" si="36"/>
        <v>10</v>
      </c>
      <c r="I1030">
        <f t="shared" si="37"/>
        <v>6</v>
      </c>
    </row>
    <row r="1031" spans="1:10" ht="15.75" hidden="1" customHeight="1" x14ac:dyDescent="0.25">
      <c r="A1031" s="19">
        <v>43972</v>
      </c>
      <c r="B1031" s="20" t="s">
        <v>67</v>
      </c>
      <c r="C1031" s="20" t="s">
        <v>63</v>
      </c>
      <c r="D1031" s="20">
        <v>152</v>
      </c>
      <c r="E1031" s="21">
        <v>11</v>
      </c>
      <c r="F1031" s="21">
        <v>1672</v>
      </c>
      <c r="G1031" s="22" t="s">
        <v>71</v>
      </c>
      <c r="H1031">
        <f t="shared" si="36"/>
        <v>5</v>
      </c>
      <c r="I1031">
        <f t="shared" si="37"/>
        <v>21</v>
      </c>
    </row>
    <row r="1032" spans="1:10" ht="15.75" hidden="1" customHeight="1" x14ac:dyDescent="0.25">
      <c r="A1032" s="19">
        <v>43954</v>
      </c>
      <c r="B1032" s="20" t="s">
        <v>62</v>
      </c>
      <c r="C1032" s="20" t="s">
        <v>65</v>
      </c>
      <c r="D1032" s="6">
        <v>345</v>
      </c>
      <c r="E1032" s="23">
        <v>5</v>
      </c>
      <c r="F1032" s="21">
        <v>1725</v>
      </c>
      <c r="G1032" s="22" t="s">
        <v>68</v>
      </c>
      <c r="H1032">
        <f t="shared" si="36"/>
        <v>5</v>
      </c>
      <c r="I1032">
        <f t="shared" si="37"/>
        <v>3</v>
      </c>
    </row>
    <row r="1033" spans="1:10" ht="15.75" customHeight="1" x14ac:dyDescent="0.25">
      <c r="A1033" s="19">
        <v>43882</v>
      </c>
      <c r="B1033" s="20" t="s">
        <v>72</v>
      </c>
      <c r="C1033" s="20" t="s">
        <v>63</v>
      </c>
      <c r="D1033" s="20">
        <v>95</v>
      </c>
      <c r="E1033" s="21">
        <v>16</v>
      </c>
      <c r="F1033" s="21">
        <v>1520</v>
      </c>
      <c r="G1033" s="22" t="s">
        <v>71</v>
      </c>
      <c r="H1033" s="45">
        <f>MONTH(A1033)</f>
        <v>2</v>
      </c>
      <c r="I1033" s="45">
        <f t="shared" si="37"/>
        <v>21</v>
      </c>
      <c r="J1033" s="52">
        <f>IF(Hari&lt;=7,1,IF(AND(Hari&gt;=8,Hari&lt;=14),2,IF(AND(Hari&gt;=15,Hari&lt;=21),3,IF(AND(Hari&gt;=22,Hari&lt;=31),4))))</f>
        <v>3</v>
      </c>
    </row>
    <row r="1034" spans="1:10" ht="15.75" hidden="1" customHeight="1" x14ac:dyDescent="0.25">
      <c r="A1034" s="19">
        <v>44117</v>
      </c>
      <c r="B1034" s="20" t="s">
        <v>69</v>
      </c>
      <c r="C1034" s="20" t="s">
        <v>65</v>
      </c>
      <c r="D1034" s="20">
        <v>366</v>
      </c>
      <c r="E1034" s="21">
        <v>7</v>
      </c>
      <c r="F1034" s="21">
        <v>2562</v>
      </c>
      <c r="G1034" s="22" t="s">
        <v>75</v>
      </c>
      <c r="H1034">
        <f t="shared" si="36"/>
        <v>10</v>
      </c>
      <c r="I1034">
        <f t="shared" si="37"/>
        <v>13</v>
      </c>
    </row>
    <row r="1035" spans="1:10" ht="15.75" hidden="1" customHeight="1" x14ac:dyDescent="0.25">
      <c r="A1035" s="19">
        <v>43922</v>
      </c>
      <c r="B1035" s="20" t="s">
        <v>62</v>
      </c>
      <c r="C1035" s="20" t="s">
        <v>63</v>
      </c>
      <c r="D1035" s="20">
        <v>95</v>
      </c>
      <c r="E1035" s="21">
        <v>5</v>
      </c>
      <c r="F1035" s="21">
        <v>475</v>
      </c>
      <c r="G1035" s="22" t="s">
        <v>68</v>
      </c>
      <c r="H1035">
        <f t="shared" si="36"/>
        <v>4</v>
      </c>
      <c r="I1035">
        <f t="shared" si="37"/>
        <v>1</v>
      </c>
    </row>
    <row r="1036" spans="1:10" ht="15.75" customHeight="1" x14ac:dyDescent="0.25">
      <c r="A1036" s="19">
        <v>43869</v>
      </c>
      <c r="B1036" s="20" t="s">
        <v>69</v>
      </c>
      <c r="C1036" s="20" t="s">
        <v>65</v>
      </c>
      <c r="D1036" s="20">
        <v>142</v>
      </c>
      <c r="E1036" s="21">
        <v>7</v>
      </c>
      <c r="F1036" s="21">
        <v>994</v>
      </c>
      <c r="G1036" s="22" t="s">
        <v>68</v>
      </c>
      <c r="H1036" s="45">
        <f>MONTH(A1036)</f>
        <v>2</v>
      </c>
      <c r="I1036" s="45">
        <f t="shared" si="37"/>
        <v>8</v>
      </c>
      <c r="J1036" s="52">
        <f>IF(Hari&lt;=7,1,IF(AND(Hari&gt;=8,Hari&lt;=14),2,IF(AND(Hari&gt;=15,Hari&lt;=21),3,IF(AND(Hari&gt;=22,Hari&lt;=31),4))))</f>
        <v>2</v>
      </c>
    </row>
    <row r="1037" spans="1:10" ht="15.75" hidden="1" customHeight="1" x14ac:dyDescent="0.25">
      <c r="A1037" s="19">
        <v>44109</v>
      </c>
      <c r="B1037" s="20" t="s">
        <v>67</v>
      </c>
      <c r="C1037" s="20" t="s">
        <v>65</v>
      </c>
      <c r="D1037" s="20">
        <v>244</v>
      </c>
      <c r="E1037" s="21">
        <v>11</v>
      </c>
      <c r="F1037" s="21">
        <v>2684</v>
      </c>
      <c r="G1037" s="22" t="s">
        <v>68</v>
      </c>
      <c r="H1037">
        <f t="shared" si="36"/>
        <v>10</v>
      </c>
      <c r="I1037">
        <f t="shared" si="37"/>
        <v>5</v>
      </c>
    </row>
    <row r="1038" spans="1:10" ht="15.75" hidden="1" customHeight="1" x14ac:dyDescent="0.25">
      <c r="A1038" s="19">
        <v>44171</v>
      </c>
      <c r="B1038" s="20" t="s">
        <v>62</v>
      </c>
      <c r="C1038" s="20" t="s">
        <v>63</v>
      </c>
      <c r="D1038" s="20">
        <v>258</v>
      </c>
      <c r="E1038" s="21">
        <v>5</v>
      </c>
      <c r="F1038" s="21">
        <v>1290</v>
      </c>
      <c r="G1038" s="22" t="s">
        <v>68</v>
      </c>
      <c r="H1038">
        <f t="shared" si="36"/>
        <v>12</v>
      </c>
      <c r="I1038">
        <f t="shared" si="37"/>
        <v>6</v>
      </c>
    </row>
    <row r="1039" spans="1:10" ht="15.75" hidden="1" customHeight="1" x14ac:dyDescent="0.25">
      <c r="A1039" s="19">
        <v>44107</v>
      </c>
      <c r="B1039" s="20" t="s">
        <v>72</v>
      </c>
      <c r="C1039" s="20" t="s">
        <v>63</v>
      </c>
      <c r="D1039" s="20">
        <v>267</v>
      </c>
      <c r="E1039" s="21">
        <v>16</v>
      </c>
      <c r="F1039" s="21">
        <v>4272</v>
      </c>
      <c r="G1039" s="22" t="s">
        <v>68</v>
      </c>
      <c r="H1039">
        <f t="shared" si="36"/>
        <v>10</v>
      </c>
      <c r="I1039">
        <f t="shared" si="37"/>
        <v>3</v>
      </c>
    </row>
    <row r="1040" spans="1:10" ht="15.75" hidden="1" customHeight="1" x14ac:dyDescent="0.25">
      <c r="A1040" s="19">
        <v>44195</v>
      </c>
      <c r="B1040" s="20" t="s">
        <v>72</v>
      </c>
      <c r="C1040" s="20" t="s">
        <v>63</v>
      </c>
      <c r="D1040" s="20">
        <v>312</v>
      </c>
      <c r="E1040" s="21">
        <v>16</v>
      </c>
      <c r="F1040" s="21">
        <v>4992</v>
      </c>
      <c r="G1040" s="22" t="s">
        <v>64</v>
      </c>
      <c r="H1040">
        <f t="shared" si="36"/>
        <v>12</v>
      </c>
      <c r="I1040">
        <f t="shared" si="37"/>
        <v>30</v>
      </c>
    </row>
    <row r="1041" spans="1:10" ht="15.75" customHeight="1" x14ac:dyDescent="0.25">
      <c r="A1041" s="19">
        <v>43831</v>
      </c>
      <c r="B1041" s="20" t="s">
        <v>67</v>
      </c>
      <c r="C1041" s="20" t="s">
        <v>63</v>
      </c>
      <c r="D1041" s="20">
        <v>73</v>
      </c>
      <c r="E1041" s="21">
        <v>11</v>
      </c>
      <c r="F1041" s="21">
        <v>803</v>
      </c>
      <c r="G1041" s="22" t="s">
        <v>66</v>
      </c>
      <c r="H1041" s="45">
        <f>MONTH(A1041)</f>
        <v>1</v>
      </c>
      <c r="I1041" s="45">
        <f t="shared" si="37"/>
        <v>1</v>
      </c>
      <c r="J1041" s="52">
        <f>IF(Hari&lt;=7,1,IF(AND(Hari&gt;=8,Hari&lt;=14),2,IF(AND(Hari&gt;=15,Hari&lt;=21),3,IF(AND(Hari&gt;=22,Hari&lt;=31),4))))</f>
        <v>1</v>
      </c>
    </row>
    <row r="1042" spans="1:10" ht="15.75" hidden="1" customHeight="1" x14ac:dyDescent="0.25">
      <c r="A1042" s="19">
        <v>44173</v>
      </c>
      <c r="B1042" s="20" t="s">
        <v>67</v>
      </c>
      <c r="C1042" s="20" t="s">
        <v>65</v>
      </c>
      <c r="D1042" s="20">
        <v>288</v>
      </c>
      <c r="E1042" s="21">
        <v>11</v>
      </c>
      <c r="F1042" s="21">
        <v>3168</v>
      </c>
      <c r="G1042" s="22" t="s">
        <v>68</v>
      </c>
      <c r="H1042">
        <f t="shared" si="36"/>
        <v>12</v>
      </c>
      <c r="I1042">
        <f t="shared" si="37"/>
        <v>8</v>
      </c>
    </row>
    <row r="1043" spans="1:10" ht="15.75" hidden="1" customHeight="1" x14ac:dyDescent="0.25">
      <c r="A1043" s="19">
        <v>43933</v>
      </c>
      <c r="B1043" s="20" t="s">
        <v>62</v>
      </c>
      <c r="C1043" s="20" t="s">
        <v>63</v>
      </c>
      <c r="D1043" s="20">
        <v>112</v>
      </c>
      <c r="E1043" s="21">
        <v>5</v>
      </c>
      <c r="F1043" s="21">
        <v>560</v>
      </c>
      <c r="G1043" s="22" t="s">
        <v>75</v>
      </c>
      <c r="H1043">
        <f t="shared" si="36"/>
        <v>4</v>
      </c>
      <c r="I1043">
        <f t="shared" si="37"/>
        <v>12</v>
      </c>
    </row>
    <row r="1044" spans="1:10" ht="15.75" customHeight="1" x14ac:dyDescent="0.25">
      <c r="A1044" s="19">
        <v>43849</v>
      </c>
      <c r="B1044" s="20" t="s">
        <v>69</v>
      </c>
      <c r="C1044" s="20" t="s">
        <v>65</v>
      </c>
      <c r="D1044" s="20">
        <v>145</v>
      </c>
      <c r="E1044" s="21">
        <v>7</v>
      </c>
      <c r="F1044" s="21">
        <v>1015</v>
      </c>
      <c r="G1044" s="22" t="s">
        <v>71</v>
      </c>
      <c r="H1044" s="45">
        <f>MONTH(A1044)</f>
        <v>1</v>
      </c>
      <c r="I1044" s="45">
        <f t="shared" si="37"/>
        <v>19</v>
      </c>
      <c r="J1044" s="52">
        <f>IF(Hari&lt;=7,1,IF(AND(Hari&gt;=8,Hari&lt;=14),2,IF(AND(Hari&gt;=15,Hari&lt;=21),3,IF(AND(Hari&gt;=22,Hari&lt;=31),4))))</f>
        <v>3</v>
      </c>
    </row>
    <row r="1045" spans="1:10" ht="15.75" hidden="1" customHeight="1" x14ac:dyDescent="0.25">
      <c r="A1045" s="19">
        <v>43911</v>
      </c>
      <c r="B1045" s="20" t="s">
        <v>69</v>
      </c>
      <c r="C1045" s="20" t="s">
        <v>65</v>
      </c>
      <c r="D1045" s="20">
        <v>185</v>
      </c>
      <c r="E1045" s="21">
        <v>7</v>
      </c>
      <c r="F1045" s="21">
        <v>1295</v>
      </c>
      <c r="G1045" s="22" t="s">
        <v>71</v>
      </c>
      <c r="H1045">
        <f t="shared" si="36"/>
        <v>3</v>
      </c>
      <c r="I1045">
        <f t="shared" si="37"/>
        <v>21</v>
      </c>
    </row>
    <row r="1046" spans="1:10" ht="15.75" hidden="1" customHeight="1" x14ac:dyDescent="0.25">
      <c r="A1046" s="19">
        <v>44055</v>
      </c>
      <c r="B1046" s="20" t="s">
        <v>62</v>
      </c>
      <c r="C1046" s="20" t="s">
        <v>63</v>
      </c>
      <c r="D1046" s="20">
        <v>193</v>
      </c>
      <c r="E1046" s="21">
        <v>5</v>
      </c>
      <c r="F1046" s="21">
        <v>965</v>
      </c>
      <c r="G1046" s="22" t="s">
        <v>64</v>
      </c>
      <c r="H1046">
        <f t="shared" si="36"/>
        <v>8</v>
      </c>
      <c r="I1046">
        <f t="shared" si="37"/>
        <v>12</v>
      </c>
    </row>
    <row r="1047" spans="1:10" ht="15.75" hidden="1" customHeight="1" x14ac:dyDescent="0.25">
      <c r="A1047" s="19">
        <v>44183</v>
      </c>
      <c r="B1047" s="20" t="s">
        <v>62</v>
      </c>
      <c r="C1047" s="20" t="s">
        <v>63</v>
      </c>
      <c r="D1047" s="20">
        <v>290</v>
      </c>
      <c r="E1047" s="21">
        <v>5</v>
      </c>
      <c r="F1047" s="21">
        <v>1450</v>
      </c>
      <c r="G1047" s="22" t="s">
        <v>71</v>
      </c>
      <c r="H1047">
        <f t="shared" si="36"/>
        <v>12</v>
      </c>
      <c r="I1047">
        <f t="shared" si="37"/>
        <v>18</v>
      </c>
    </row>
    <row r="1048" spans="1:10" ht="15.75" hidden="1" customHeight="1" x14ac:dyDescent="0.25">
      <c r="A1048" s="19">
        <v>43983</v>
      </c>
      <c r="B1048" s="20" t="s">
        <v>62</v>
      </c>
      <c r="C1048" s="20" t="s">
        <v>63</v>
      </c>
      <c r="D1048" s="20">
        <v>177</v>
      </c>
      <c r="E1048" s="21">
        <v>5</v>
      </c>
      <c r="F1048" s="21">
        <v>885</v>
      </c>
      <c r="G1048" s="22" t="s">
        <v>68</v>
      </c>
      <c r="H1048">
        <f t="shared" si="36"/>
        <v>6</v>
      </c>
      <c r="I1048">
        <f t="shared" si="37"/>
        <v>1</v>
      </c>
    </row>
    <row r="1049" spans="1:10" ht="15.75" hidden="1" customHeight="1" x14ac:dyDescent="0.25">
      <c r="A1049" s="19">
        <v>43949</v>
      </c>
      <c r="B1049" s="20" t="s">
        <v>72</v>
      </c>
      <c r="C1049" s="20" t="s">
        <v>63</v>
      </c>
      <c r="D1049" s="20">
        <v>124</v>
      </c>
      <c r="E1049" s="21">
        <v>16</v>
      </c>
      <c r="F1049" s="21">
        <v>1984</v>
      </c>
      <c r="G1049" s="22" t="s">
        <v>73</v>
      </c>
      <c r="H1049">
        <f t="shared" si="36"/>
        <v>4</v>
      </c>
      <c r="I1049">
        <f t="shared" si="37"/>
        <v>28</v>
      </c>
    </row>
    <row r="1050" spans="1:10" ht="15.75" hidden="1" customHeight="1" x14ac:dyDescent="0.25">
      <c r="A1050" s="19">
        <v>44098</v>
      </c>
      <c r="B1050" s="20" t="s">
        <v>67</v>
      </c>
      <c r="C1050" s="20" t="s">
        <v>65</v>
      </c>
      <c r="D1050" s="20">
        <v>201</v>
      </c>
      <c r="E1050" s="21">
        <v>11</v>
      </c>
      <c r="F1050" s="21">
        <v>2211</v>
      </c>
      <c r="G1050" s="22" t="s">
        <v>80</v>
      </c>
      <c r="H1050">
        <f t="shared" si="36"/>
        <v>9</v>
      </c>
      <c r="I1050">
        <f t="shared" si="37"/>
        <v>24</v>
      </c>
    </row>
    <row r="1051" spans="1:10" ht="15.75" customHeight="1" x14ac:dyDescent="0.25">
      <c r="A1051" s="19">
        <v>43890</v>
      </c>
      <c r="B1051" s="20" t="s">
        <v>62</v>
      </c>
      <c r="C1051" s="20" t="s">
        <v>65</v>
      </c>
      <c r="D1051" s="6">
        <v>183</v>
      </c>
      <c r="E1051" s="23">
        <v>5</v>
      </c>
      <c r="F1051" s="21">
        <v>915</v>
      </c>
      <c r="G1051" s="22" t="s">
        <v>75</v>
      </c>
      <c r="H1051" s="45">
        <f t="shared" si="36"/>
        <v>2</v>
      </c>
      <c r="I1051" s="45">
        <f t="shared" si="37"/>
        <v>29</v>
      </c>
      <c r="J1051" s="52">
        <f>IF(Hari&lt;=7,1,IF(AND(Hari&gt;=8,Hari&lt;=14),2,IF(AND(Hari&gt;=15,Hari&lt;=21),3,IF(AND(Hari&gt;=22,Hari&lt;=31),4))))</f>
        <v>4</v>
      </c>
    </row>
    <row r="1052" spans="1:10" ht="15.75" customHeight="1" x14ac:dyDescent="0.25">
      <c r="A1052" s="19">
        <v>43887</v>
      </c>
      <c r="B1052" s="20" t="s">
        <v>69</v>
      </c>
      <c r="C1052" s="20" t="s">
        <v>65</v>
      </c>
      <c r="D1052" s="20">
        <v>145</v>
      </c>
      <c r="E1052" s="21">
        <v>7</v>
      </c>
      <c r="F1052" s="21">
        <v>1015</v>
      </c>
      <c r="G1052" s="22" t="s">
        <v>73</v>
      </c>
      <c r="H1052" s="45">
        <f t="shared" si="36"/>
        <v>2</v>
      </c>
      <c r="I1052" s="45">
        <f t="shared" si="37"/>
        <v>26</v>
      </c>
      <c r="J1052" s="52">
        <f>IF(Hari&lt;=7,1,IF(AND(Hari&gt;=8,Hari&lt;=14),2,IF(AND(Hari&gt;=15,Hari&lt;=21),3,IF(AND(Hari&gt;=22,Hari&lt;=31),4))))</f>
        <v>4</v>
      </c>
    </row>
    <row r="1053" spans="1:10" ht="15.75" hidden="1" customHeight="1" x14ac:dyDescent="0.25">
      <c r="A1053" s="19">
        <v>44019</v>
      </c>
      <c r="B1053" s="20" t="s">
        <v>67</v>
      </c>
      <c r="C1053" s="20" t="s">
        <v>65</v>
      </c>
      <c r="D1053" s="20">
        <v>166</v>
      </c>
      <c r="E1053" s="21">
        <v>11</v>
      </c>
      <c r="F1053" s="21">
        <v>1826</v>
      </c>
      <c r="G1053" s="22" t="s">
        <v>66</v>
      </c>
      <c r="H1053">
        <f t="shared" si="36"/>
        <v>7</v>
      </c>
      <c r="I1053">
        <f t="shared" si="37"/>
        <v>7</v>
      </c>
    </row>
    <row r="1054" spans="1:10" ht="15.75" hidden="1" customHeight="1" x14ac:dyDescent="0.25">
      <c r="A1054" s="19">
        <v>44186</v>
      </c>
      <c r="B1054" s="20" t="s">
        <v>69</v>
      </c>
      <c r="C1054" s="20" t="s">
        <v>65</v>
      </c>
      <c r="D1054" s="20">
        <v>403</v>
      </c>
      <c r="E1054" s="21">
        <v>7</v>
      </c>
      <c r="F1054" s="21">
        <v>2821</v>
      </c>
      <c r="G1054" s="22" t="s">
        <v>64</v>
      </c>
      <c r="H1054">
        <f t="shared" si="36"/>
        <v>12</v>
      </c>
      <c r="I1054">
        <f t="shared" si="37"/>
        <v>21</v>
      </c>
    </row>
    <row r="1055" spans="1:10" ht="15.75" hidden="1" customHeight="1" x14ac:dyDescent="0.25">
      <c r="A1055" s="19">
        <v>44054</v>
      </c>
      <c r="B1055" s="20" t="s">
        <v>67</v>
      </c>
      <c r="C1055" s="20" t="s">
        <v>63</v>
      </c>
      <c r="D1055" s="20">
        <v>171</v>
      </c>
      <c r="E1055" s="21">
        <v>11</v>
      </c>
      <c r="F1055" s="21">
        <v>1881</v>
      </c>
      <c r="G1055" s="22" t="s">
        <v>64</v>
      </c>
      <c r="H1055">
        <f t="shared" si="36"/>
        <v>8</v>
      </c>
      <c r="I1055">
        <f t="shared" si="37"/>
        <v>11</v>
      </c>
    </row>
    <row r="1056" spans="1:10" ht="15.75" hidden="1" customHeight="1" x14ac:dyDescent="0.25">
      <c r="A1056" s="19">
        <v>43977</v>
      </c>
      <c r="B1056" s="20" t="s">
        <v>69</v>
      </c>
      <c r="C1056" s="20" t="s">
        <v>65</v>
      </c>
      <c r="D1056" s="20">
        <v>242</v>
      </c>
      <c r="E1056" s="21">
        <v>7</v>
      </c>
      <c r="F1056" s="21">
        <v>1694</v>
      </c>
      <c r="G1056" s="22" t="s">
        <v>73</v>
      </c>
      <c r="H1056">
        <f t="shared" si="36"/>
        <v>5</v>
      </c>
      <c r="I1056">
        <f t="shared" si="37"/>
        <v>26</v>
      </c>
    </row>
    <row r="1057" spans="1:10" ht="15.75" hidden="1" customHeight="1" x14ac:dyDescent="0.25">
      <c r="A1057" s="19">
        <v>43964</v>
      </c>
      <c r="B1057" s="20" t="s">
        <v>72</v>
      </c>
      <c r="C1057" s="20" t="s">
        <v>63</v>
      </c>
      <c r="D1057" s="20">
        <v>225</v>
      </c>
      <c r="E1057" s="21">
        <v>16</v>
      </c>
      <c r="F1057" s="21">
        <v>3600</v>
      </c>
      <c r="G1057" s="22" t="s">
        <v>64</v>
      </c>
      <c r="H1057">
        <f t="shared" si="36"/>
        <v>5</v>
      </c>
      <c r="I1057">
        <f t="shared" si="37"/>
        <v>13</v>
      </c>
    </row>
    <row r="1058" spans="1:10" ht="15.75" customHeight="1" x14ac:dyDescent="0.25">
      <c r="A1058" s="19">
        <v>43887</v>
      </c>
      <c r="B1058" s="20" t="s">
        <v>62</v>
      </c>
      <c r="C1058" s="20" t="s">
        <v>63</v>
      </c>
      <c r="D1058" s="20">
        <v>79</v>
      </c>
      <c r="E1058" s="21">
        <v>5</v>
      </c>
      <c r="F1058" s="21">
        <v>395</v>
      </c>
      <c r="G1058" s="22" t="s">
        <v>73</v>
      </c>
      <c r="H1058" s="45">
        <f>MONTH(A1058)</f>
        <v>2</v>
      </c>
      <c r="I1058" s="45">
        <f t="shared" si="37"/>
        <v>26</v>
      </c>
      <c r="J1058" s="52">
        <f>IF(Hari&lt;=7,1,IF(AND(Hari&gt;=8,Hari&lt;=14),2,IF(AND(Hari&gt;=15,Hari&lt;=21),3,IF(AND(Hari&gt;=22,Hari&lt;=31),4))))</f>
        <v>4</v>
      </c>
    </row>
    <row r="1059" spans="1:10" ht="15.75" hidden="1" customHeight="1" x14ac:dyDescent="0.25">
      <c r="A1059" s="19">
        <v>44015</v>
      </c>
      <c r="B1059" s="20" t="s">
        <v>67</v>
      </c>
      <c r="C1059" s="20" t="s">
        <v>63</v>
      </c>
      <c r="D1059" s="20">
        <v>161</v>
      </c>
      <c r="E1059" s="21">
        <v>11</v>
      </c>
      <c r="F1059" s="21">
        <v>1771</v>
      </c>
      <c r="G1059" s="22" t="s">
        <v>68</v>
      </c>
      <c r="H1059">
        <f t="shared" si="36"/>
        <v>7</v>
      </c>
      <c r="I1059">
        <f t="shared" si="37"/>
        <v>3</v>
      </c>
    </row>
    <row r="1060" spans="1:10" ht="15.75" hidden="1" customHeight="1" x14ac:dyDescent="0.25">
      <c r="A1060" s="19">
        <v>44086</v>
      </c>
      <c r="B1060" s="20" t="s">
        <v>69</v>
      </c>
      <c r="C1060" s="20" t="s">
        <v>65</v>
      </c>
      <c r="D1060" s="20">
        <v>368</v>
      </c>
      <c r="E1060" s="21">
        <v>7</v>
      </c>
      <c r="F1060" s="21">
        <v>2576</v>
      </c>
      <c r="G1060" s="22" t="s">
        <v>64</v>
      </c>
      <c r="H1060">
        <f t="shared" si="36"/>
        <v>9</v>
      </c>
      <c r="I1060">
        <f t="shared" si="37"/>
        <v>12</v>
      </c>
    </row>
    <row r="1061" spans="1:10" ht="15.75" hidden="1" customHeight="1" x14ac:dyDescent="0.25">
      <c r="A1061" s="19">
        <v>43995</v>
      </c>
      <c r="B1061" s="20" t="s">
        <v>62</v>
      </c>
      <c r="C1061" s="20" t="s">
        <v>63</v>
      </c>
      <c r="D1061" s="20">
        <v>150</v>
      </c>
      <c r="E1061" s="21">
        <v>5</v>
      </c>
      <c r="F1061" s="21">
        <v>750</v>
      </c>
      <c r="G1061" s="22" t="s">
        <v>75</v>
      </c>
      <c r="H1061">
        <f t="shared" si="36"/>
        <v>6</v>
      </c>
      <c r="I1061">
        <f t="shared" si="37"/>
        <v>13</v>
      </c>
    </row>
    <row r="1062" spans="1:10" ht="15.75" hidden="1" customHeight="1" x14ac:dyDescent="0.25">
      <c r="A1062" s="19">
        <v>44191</v>
      </c>
      <c r="B1062" s="20" t="s">
        <v>69</v>
      </c>
      <c r="C1062" s="20" t="s">
        <v>65</v>
      </c>
      <c r="D1062" s="20">
        <v>452</v>
      </c>
      <c r="E1062" s="21">
        <v>7</v>
      </c>
      <c r="F1062" s="21">
        <v>3164</v>
      </c>
      <c r="G1062" s="22" t="s">
        <v>73</v>
      </c>
      <c r="H1062">
        <f t="shared" si="36"/>
        <v>12</v>
      </c>
      <c r="I1062">
        <f t="shared" si="37"/>
        <v>26</v>
      </c>
    </row>
    <row r="1063" spans="1:10" ht="15.75" hidden="1" customHeight="1" x14ac:dyDescent="0.25">
      <c r="A1063" s="19">
        <v>43893</v>
      </c>
      <c r="B1063" s="20" t="s">
        <v>62</v>
      </c>
      <c r="C1063" s="20" t="s">
        <v>65</v>
      </c>
      <c r="D1063" s="6">
        <v>505</v>
      </c>
      <c r="E1063" s="23">
        <v>5</v>
      </c>
      <c r="F1063" s="21">
        <v>2525</v>
      </c>
      <c r="G1063" s="22" t="s">
        <v>66</v>
      </c>
      <c r="H1063">
        <f t="shared" si="36"/>
        <v>3</v>
      </c>
      <c r="I1063">
        <f t="shared" si="37"/>
        <v>3</v>
      </c>
    </row>
    <row r="1064" spans="1:10" ht="15.75" hidden="1" customHeight="1" x14ac:dyDescent="0.25">
      <c r="A1064" s="19">
        <v>44180</v>
      </c>
      <c r="B1064" s="20" t="s">
        <v>62</v>
      </c>
      <c r="C1064" s="20" t="s">
        <v>63</v>
      </c>
      <c r="D1064" s="20">
        <v>297</v>
      </c>
      <c r="E1064" s="21">
        <v>5</v>
      </c>
      <c r="F1064" s="21">
        <v>1485</v>
      </c>
      <c r="G1064" s="22" t="s">
        <v>75</v>
      </c>
      <c r="H1064">
        <f t="shared" si="36"/>
        <v>12</v>
      </c>
      <c r="I1064">
        <f t="shared" si="37"/>
        <v>15</v>
      </c>
    </row>
    <row r="1065" spans="1:10" ht="15.75" hidden="1" customHeight="1" x14ac:dyDescent="0.25">
      <c r="A1065" s="19">
        <v>43934</v>
      </c>
      <c r="B1065" s="20" t="s">
        <v>67</v>
      </c>
      <c r="C1065" s="20" t="s">
        <v>63</v>
      </c>
      <c r="D1065" s="20">
        <v>96</v>
      </c>
      <c r="E1065" s="21">
        <v>11</v>
      </c>
      <c r="F1065" s="21">
        <v>1056</v>
      </c>
      <c r="G1065" s="22" t="s">
        <v>75</v>
      </c>
      <c r="H1065">
        <f t="shared" si="36"/>
        <v>4</v>
      </c>
      <c r="I1065">
        <f t="shared" si="37"/>
        <v>13</v>
      </c>
    </row>
    <row r="1066" spans="1:10" ht="15.75" hidden="1" customHeight="1" x14ac:dyDescent="0.25">
      <c r="A1066" s="19">
        <v>43987</v>
      </c>
      <c r="B1066" s="20" t="s">
        <v>69</v>
      </c>
      <c r="C1066" s="20" t="s">
        <v>65</v>
      </c>
      <c r="D1066" s="20">
        <v>237</v>
      </c>
      <c r="E1066" s="21">
        <v>7</v>
      </c>
      <c r="F1066" s="21">
        <v>1659</v>
      </c>
      <c r="G1066" s="22" t="s">
        <v>68</v>
      </c>
      <c r="H1066">
        <f t="shared" si="36"/>
        <v>6</v>
      </c>
      <c r="I1066">
        <f t="shared" si="37"/>
        <v>5</v>
      </c>
    </row>
    <row r="1067" spans="1:10" ht="15.75" hidden="1" customHeight="1" x14ac:dyDescent="0.25">
      <c r="A1067" s="19">
        <v>44080</v>
      </c>
      <c r="B1067" s="20" t="s">
        <v>72</v>
      </c>
      <c r="C1067" s="20" t="s">
        <v>63</v>
      </c>
      <c r="D1067" s="20">
        <v>315</v>
      </c>
      <c r="E1067" s="21">
        <v>16</v>
      </c>
      <c r="F1067" s="21">
        <v>5040</v>
      </c>
      <c r="G1067" s="22" t="s">
        <v>68</v>
      </c>
      <c r="H1067">
        <f t="shared" si="36"/>
        <v>9</v>
      </c>
      <c r="I1067">
        <f t="shared" si="37"/>
        <v>6</v>
      </c>
    </row>
    <row r="1068" spans="1:10" ht="15.75" hidden="1" customHeight="1" x14ac:dyDescent="0.25">
      <c r="A1068" s="19">
        <v>43997</v>
      </c>
      <c r="B1068" s="20" t="s">
        <v>62</v>
      </c>
      <c r="C1068" s="20" t="s">
        <v>63</v>
      </c>
      <c r="D1068" s="20">
        <v>160</v>
      </c>
      <c r="E1068" s="21">
        <v>5</v>
      </c>
      <c r="F1068" s="21">
        <v>800</v>
      </c>
      <c r="G1068" s="22" t="s">
        <v>75</v>
      </c>
      <c r="H1068">
        <f t="shared" si="36"/>
        <v>6</v>
      </c>
      <c r="I1068">
        <f t="shared" si="37"/>
        <v>15</v>
      </c>
    </row>
    <row r="1069" spans="1:10" ht="15.75" hidden="1" customHeight="1" x14ac:dyDescent="0.25">
      <c r="A1069" s="19">
        <v>44157</v>
      </c>
      <c r="B1069" s="20" t="s">
        <v>67</v>
      </c>
      <c r="C1069" s="20" t="s">
        <v>63</v>
      </c>
      <c r="D1069" s="20">
        <v>261</v>
      </c>
      <c r="E1069" s="21">
        <v>11</v>
      </c>
      <c r="F1069" s="21">
        <v>2871</v>
      </c>
      <c r="G1069" s="22" t="s">
        <v>64</v>
      </c>
      <c r="H1069">
        <f t="shared" si="36"/>
        <v>11</v>
      </c>
      <c r="I1069">
        <f t="shared" si="37"/>
        <v>22</v>
      </c>
    </row>
    <row r="1070" spans="1:10" ht="15.75" hidden="1" customHeight="1" x14ac:dyDescent="0.25">
      <c r="A1070" s="19">
        <v>44088</v>
      </c>
      <c r="B1070" s="20" t="s">
        <v>67</v>
      </c>
      <c r="C1070" s="20" t="s">
        <v>63</v>
      </c>
      <c r="D1070" s="20">
        <v>259</v>
      </c>
      <c r="E1070" s="21">
        <v>11</v>
      </c>
      <c r="F1070" s="21">
        <v>2849</v>
      </c>
      <c r="G1070" s="22" t="s">
        <v>80</v>
      </c>
      <c r="H1070">
        <f t="shared" si="36"/>
        <v>9</v>
      </c>
      <c r="I1070">
        <f t="shared" si="37"/>
        <v>14</v>
      </c>
    </row>
    <row r="1071" spans="1:10" ht="15.75" hidden="1" customHeight="1" x14ac:dyDescent="0.25">
      <c r="A1071" s="19">
        <v>43901</v>
      </c>
      <c r="B1071" s="20" t="s">
        <v>69</v>
      </c>
      <c r="C1071" s="20" t="s">
        <v>65</v>
      </c>
      <c r="D1071" s="20">
        <v>126</v>
      </c>
      <c r="E1071" s="21">
        <v>7</v>
      </c>
      <c r="F1071" s="21">
        <v>882</v>
      </c>
      <c r="G1071" s="22" t="s">
        <v>64</v>
      </c>
      <c r="H1071">
        <f t="shared" si="36"/>
        <v>3</v>
      </c>
      <c r="I1071">
        <f t="shared" si="37"/>
        <v>11</v>
      </c>
    </row>
    <row r="1072" spans="1:10" ht="15.75" hidden="1" customHeight="1" x14ac:dyDescent="0.25">
      <c r="A1072" s="19">
        <v>43935</v>
      </c>
      <c r="B1072" s="20" t="s">
        <v>72</v>
      </c>
      <c r="C1072" s="20" t="s">
        <v>63</v>
      </c>
      <c r="D1072" s="20">
        <v>118</v>
      </c>
      <c r="E1072" s="21">
        <v>16</v>
      </c>
      <c r="F1072" s="21">
        <v>1888</v>
      </c>
      <c r="G1072" s="22" t="s">
        <v>75</v>
      </c>
      <c r="H1072">
        <f t="shared" si="36"/>
        <v>4</v>
      </c>
      <c r="I1072">
        <f t="shared" si="37"/>
        <v>14</v>
      </c>
    </row>
    <row r="1073" spans="1:10" ht="15.75" hidden="1" customHeight="1" x14ac:dyDescent="0.25">
      <c r="A1073" s="19">
        <v>43943</v>
      </c>
      <c r="B1073" s="20" t="s">
        <v>62</v>
      </c>
      <c r="C1073" s="20" t="s">
        <v>65</v>
      </c>
      <c r="D1073" s="6">
        <v>196</v>
      </c>
      <c r="E1073" s="23">
        <v>5</v>
      </c>
      <c r="F1073" s="21">
        <v>980</v>
      </c>
      <c r="G1073" s="22" t="s">
        <v>75</v>
      </c>
      <c r="H1073">
        <f t="shared" si="36"/>
        <v>4</v>
      </c>
      <c r="I1073">
        <f t="shared" si="37"/>
        <v>22</v>
      </c>
    </row>
    <row r="1074" spans="1:10" ht="15.75" hidden="1" customHeight="1" x14ac:dyDescent="0.25">
      <c r="A1074" s="19">
        <v>44126</v>
      </c>
      <c r="B1074" s="20" t="s">
        <v>62</v>
      </c>
      <c r="C1074" s="20" t="s">
        <v>65</v>
      </c>
      <c r="D1074" s="20">
        <v>376</v>
      </c>
      <c r="E1074" s="23">
        <v>5</v>
      </c>
      <c r="F1074" s="21">
        <v>1880</v>
      </c>
      <c r="G1074" s="22" t="s">
        <v>64</v>
      </c>
      <c r="H1074">
        <f t="shared" si="36"/>
        <v>10</v>
      </c>
      <c r="I1074">
        <f t="shared" si="37"/>
        <v>22</v>
      </c>
    </row>
    <row r="1075" spans="1:10" ht="15.75" hidden="1" customHeight="1" x14ac:dyDescent="0.25">
      <c r="A1075" s="19">
        <v>43980</v>
      </c>
      <c r="B1075" s="20" t="s">
        <v>72</v>
      </c>
      <c r="C1075" s="20" t="s">
        <v>63</v>
      </c>
      <c r="D1075" s="20">
        <v>200</v>
      </c>
      <c r="E1075" s="21">
        <v>16</v>
      </c>
      <c r="F1075" s="21">
        <v>3200</v>
      </c>
      <c r="G1075" s="22" t="s">
        <v>70</v>
      </c>
      <c r="H1075">
        <f t="shared" si="36"/>
        <v>5</v>
      </c>
      <c r="I1075">
        <f t="shared" si="37"/>
        <v>29</v>
      </c>
    </row>
    <row r="1076" spans="1:10" ht="15.75" hidden="1" customHeight="1" x14ac:dyDescent="0.25">
      <c r="A1076" s="19">
        <v>43966</v>
      </c>
      <c r="B1076" s="20" t="s">
        <v>67</v>
      </c>
      <c r="C1076" s="20" t="s">
        <v>65</v>
      </c>
      <c r="D1076" s="20">
        <v>157</v>
      </c>
      <c r="E1076" s="21">
        <v>11</v>
      </c>
      <c r="F1076" s="21">
        <v>1727</v>
      </c>
      <c r="G1076" s="22" t="s">
        <v>70</v>
      </c>
      <c r="H1076">
        <f t="shared" si="36"/>
        <v>5</v>
      </c>
      <c r="I1076">
        <f t="shared" si="37"/>
        <v>15</v>
      </c>
    </row>
    <row r="1077" spans="1:10" ht="15.75" hidden="1" customHeight="1" x14ac:dyDescent="0.25">
      <c r="A1077" s="19">
        <v>43966</v>
      </c>
      <c r="B1077" s="20" t="s">
        <v>69</v>
      </c>
      <c r="C1077" s="20" t="s">
        <v>65</v>
      </c>
      <c r="D1077" s="20">
        <v>232</v>
      </c>
      <c r="E1077" s="21">
        <v>7</v>
      </c>
      <c r="F1077" s="21">
        <v>1624</v>
      </c>
      <c r="G1077" s="22" t="s">
        <v>70</v>
      </c>
      <c r="H1077">
        <f t="shared" si="36"/>
        <v>5</v>
      </c>
      <c r="I1077">
        <f t="shared" si="37"/>
        <v>15</v>
      </c>
    </row>
    <row r="1078" spans="1:10" ht="15.75" hidden="1" customHeight="1" x14ac:dyDescent="0.25">
      <c r="A1078" s="19">
        <v>44059</v>
      </c>
      <c r="B1078" s="20" t="s">
        <v>62</v>
      </c>
      <c r="C1078" s="20" t="s">
        <v>65</v>
      </c>
      <c r="D1078" s="6">
        <v>396</v>
      </c>
      <c r="E1078" s="23">
        <v>5</v>
      </c>
      <c r="F1078" s="21">
        <v>1980</v>
      </c>
      <c r="G1078" s="22" t="s">
        <v>78</v>
      </c>
      <c r="H1078">
        <f t="shared" si="36"/>
        <v>8</v>
      </c>
      <c r="I1078">
        <f t="shared" si="37"/>
        <v>16</v>
      </c>
    </row>
    <row r="1079" spans="1:10" ht="15.75" hidden="1" customHeight="1" x14ac:dyDescent="0.25">
      <c r="A1079" s="19">
        <v>44069</v>
      </c>
      <c r="B1079" s="20" t="s">
        <v>62</v>
      </c>
      <c r="C1079" s="20" t="s">
        <v>65</v>
      </c>
      <c r="D1079" s="6">
        <v>368</v>
      </c>
      <c r="E1079" s="23">
        <v>5</v>
      </c>
      <c r="F1079" s="21">
        <v>1840</v>
      </c>
      <c r="G1079" s="22" t="s">
        <v>73</v>
      </c>
      <c r="H1079">
        <f t="shared" si="36"/>
        <v>8</v>
      </c>
      <c r="I1079">
        <f t="shared" si="37"/>
        <v>26</v>
      </c>
    </row>
    <row r="1080" spans="1:10" ht="15.75" hidden="1" customHeight="1" x14ac:dyDescent="0.25">
      <c r="A1080" s="19">
        <v>44080</v>
      </c>
      <c r="B1080" s="20" t="s">
        <v>67</v>
      </c>
      <c r="C1080" s="20" t="s">
        <v>63</v>
      </c>
      <c r="D1080" s="20">
        <v>200</v>
      </c>
      <c r="E1080" s="21">
        <v>11</v>
      </c>
      <c r="F1080" s="21">
        <v>2200</v>
      </c>
      <c r="G1080" s="22" t="s">
        <v>68</v>
      </c>
      <c r="H1080">
        <f t="shared" si="36"/>
        <v>9</v>
      </c>
      <c r="I1080">
        <f t="shared" si="37"/>
        <v>6</v>
      </c>
    </row>
    <row r="1081" spans="1:10" ht="15.75" hidden="1" customHeight="1" x14ac:dyDescent="0.25">
      <c r="A1081" s="19">
        <v>44047</v>
      </c>
      <c r="B1081" s="20" t="s">
        <v>72</v>
      </c>
      <c r="C1081" s="20" t="s">
        <v>63</v>
      </c>
      <c r="D1081" s="20">
        <v>258</v>
      </c>
      <c r="E1081" s="21">
        <v>16</v>
      </c>
      <c r="F1081" s="21">
        <v>4128</v>
      </c>
      <c r="G1081" s="22" t="s">
        <v>68</v>
      </c>
      <c r="H1081">
        <f t="shared" si="36"/>
        <v>8</v>
      </c>
      <c r="I1081">
        <f t="shared" si="37"/>
        <v>4</v>
      </c>
    </row>
    <row r="1082" spans="1:10" ht="15.75" hidden="1" customHeight="1" x14ac:dyDescent="0.25">
      <c r="A1082" s="19">
        <v>44114</v>
      </c>
      <c r="B1082" s="20" t="s">
        <v>72</v>
      </c>
      <c r="C1082" s="20" t="s">
        <v>63</v>
      </c>
      <c r="D1082" s="20">
        <v>262</v>
      </c>
      <c r="E1082" s="21">
        <v>16</v>
      </c>
      <c r="F1082" s="21">
        <v>4192</v>
      </c>
      <c r="G1082" s="22" t="s">
        <v>66</v>
      </c>
      <c r="H1082">
        <f t="shared" si="36"/>
        <v>10</v>
      </c>
      <c r="I1082">
        <f t="shared" si="37"/>
        <v>10</v>
      </c>
    </row>
    <row r="1083" spans="1:10" ht="15.75" customHeight="1" x14ac:dyDescent="0.25">
      <c r="A1083" s="19">
        <v>43875</v>
      </c>
      <c r="B1083" s="20" t="s">
        <v>62</v>
      </c>
      <c r="C1083" s="20" t="s">
        <v>63</v>
      </c>
      <c r="D1083" s="20">
        <v>84</v>
      </c>
      <c r="E1083" s="21">
        <v>5</v>
      </c>
      <c r="F1083" s="21">
        <v>420</v>
      </c>
      <c r="G1083" s="22" t="s">
        <v>75</v>
      </c>
      <c r="H1083" s="45">
        <f>MONTH(A1083)</f>
        <v>2</v>
      </c>
      <c r="I1083" s="45">
        <f t="shared" si="37"/>
        <v>14</v>
      </c>
      <c r="J1083" s="52">
        <f>IF(Hari&lt;=7,1,IF(AND(Hari&gt;=8,Hari&lt;=14),2,IF(AND(Hari&gt;=15,Hari&lt;=21),3,IF(AND(Hari&gt;=22,Hari&lt;=31),4))))</f>
        <v>2</v>
      </c>
    </row>
    <row r="1084" spans="1:10" ht="15.75" hidden="1" customHeight="1" x14ac:dyDescent="0.25">
      <c r="A1084" s="19">
        <v>43893</v>
      </c>
      <c r="B1084" s="20" t="s">
        <v>69</v>
      </c>
      <c r="C1084" s="20" t="s">
        <v>65</v>
      </c>
      <c r="D1084" s="20">
        <v>397</v>
      </c>
      <c r="E1084" s="21">
        <v>7</v>
      </c>
      <c r="F1084" s="21">
        <v>2779</v>
      </c>
      <c r="G1084" s="22" t="s">
        <v>66</v>
      </c>
      <c r="H1084">
        <f t="shared" si="36"/>
        <v>3</v>
      </c>
      <c r="I1084">
        <f t="shared" si="37"/>
        <v>3</v>
      </c>
    </row>
    <row r="1085" spans="1:10" ht="15.75" hidden="1" customHeight="1" x14ac:dyDescent="0.25">
      <c r="A1085" s="19">
        <v>44009</v>
      </c>
      <c r="B1085" s="20" t="s">
        <v>72</v>
      </c>
      <c r="C1085" s="20" t="s">
        <v>63</v>
      </c>
      <c r="D1085" s="20">
        <v>205</v>
      </c>
      <c r="E1085" s="21">
        <v>16</v>
      </c>
      <c r="F1085" s="21">
        <v>3280</v>
      </c>
      <c r="G1085" s="22" t="s">
        <v>73</v>
      </c>
      <c r="H1085">
        <f t="shared" si="36"/>
        <v>6</v>
      </c>
      <c r="I1085">
        <f t="shared" si="37"/>
        <v>27</v>
      </c>
    </row>
    <row r="1086" spans="1:10" ht="15.75" hidden="1" customHeight="1" x14ac:dyDescent="0.25">
      <c r="A1086" s="19">
        <v>44083</v>
      </c>
      <c r="B1086" s="20" t="s">
        <v>62</v>
      </c>
      <c r="C1086" s="20" t="s">
        <v>63</v>
      </c>
      <c r="D1086" s="20">
        <v>280</v>
      </c>
      <c r="E1086" s="21">
        <v>5</v>
      </c>
      <c r="F1086" s="21">
        <v>1400</v>
      </c>
      <c r="G1086" s="22" t="s">
        <v>66</v>
      </c>
      <c r="H1086">
        <f t="shared" si="36"/>
        <v>9</v>
      </c>
      <c r="I1086">
        <f t="shared" si="37"/>
        <v>9</v>
      </c>
    </row>
    <row r="1087" spans="1:10" ht="15.75" hidden="1" customHeight="1" x14ac:dyDescent="0.25">
      <c r="A1087" s="19">
        <v>44045</v>
      </c>
      <c r="B1087" s="20" t="s">
        <v>67</v>
      </c>
      <c r="C1087" s="20" t="s">
        <v>63</v>
      </c>
      <c r="D1087" s="20">
        <v>188</v>
      </c>
      <c r="E1087" s="21">
        <v>11</v>
      </c>
      <c r="F1087" s="21">
        <v>2068</v>
      </c>
      <c r="G1087" s="22" t="s">
        <v>68</v>
      </c>
      <c r="H1087">
        <f t="shared" si="36"/>
        <v>8</v>
      </c>
      <c r="I1087">
        <f t="shared" si="37"/>
        <v>2</v>
      </c>
    </row>
    <row r="1088" spans="1:10" ht="15.75" hidden="1" customHeight="1" x14ac:dyDescent="0.25">
      <c r="A1088" s="19">
        <v>44153</v>
      </c>
      <c r="B1088" s="20" t="s">
        <v>67</v>
      </c>
      <c r="C1088" s="20" t="s">
        <v>65</v>
      </c>
      <c r="D1088" s="20">
        <v>285</v>
      </c>
      <c r="E1088" s="21">
        <v>11</v>
      </c>
      <c r="F1088" s="21">
        <v>3135</v>
      </c>
      <c r="G1088" s="22" t="s">
        <v>71</v>
      </c>
      <c r="H1088">
        <f t="shared" si="36"/>
        <v>11</v>
      </c>
      <c r="I1088">
        <f t="shared" si="37"/>
        <v>18</v>
      </c>
    </row>
    <row r="1089" spans="1:10" ht="15.75" hidden="1" customHeight="1" x14ac:dyDescent="0.25">
      <c r="A1089" s="19">
        <v>44195</v>
      </c>
      <c r="B1089" s="20" t="s">
        <v>67</v>
      </c>
      <c r="C1089" s="20" t="s">
        <v>65</v>
      </c>
      <c r="D1089" s="20">
        <v>288</v>
      </c>
      <c r="E1089" s="21">
        <v>11</v>
      </c>
      <c r="F1089" s="21">
        <v>3168</v>
      </c>
      <c r="G1089" s="22" t="s">
        <v>64</v>
      </c>
      <c r="H1089">
        <f t="shared" si="36"/>
        <v>12</v>
      </c>
      <c r="I1089">
        <f t="shared" si="37"/>
        <v>30</v>
      </c>
    </row>
    <row r="1090" spans="1:10" ht="15.75" hidden="1" customHeight="1" x14ac:dyDescent="0.25">
      <c r="A1090" s="19">
        <v>44122</v>
      </c>
      <c r="B1090" s="20" t="s">
        <v>62</v>
      </c>
      <c r="C1090" s="20" t="s">
        <v>65</v>
      </c>
      <c r="D1090" s="20">
        <v>504</v>
      </c>
      <c r="E1090" s="23">
        <v>5</v>
      </c>
      <c r="F1090" s="21">
        <v>2520</v>
      </c>
      <c r="G1090" s="22" t="s">
        <v>71</v>
      </c>
      <c r="H1090">
        <f t="shared" si="36"/>
        <v>10</v>
      </c>
      <c r="I1090">
        <f t="shared" si="37"/>
        <v>18</v>
      </c>
    </row>
    <row r="1091" spans="1:10" ht="15.75" hidden="1" customHeight="1" x14ac:dyDescent="0.25">
      <c r="A1091" s="19">
        <v>44193</v>
      </c>
      <c r="B1091" s="20" t="s">
        <v>62</v>
      </c>
      <c r="C1091" s="20" t="s">
        <v>65</v>
      </c>
      <c r="D1091" s="20">
        <v>624</v>
      </c>
      <c r="E1091" s="23">
        <v>5</v>
      </c>
      <c r="F1091" s="21">
        <v>3120</v>
      </c>
      <c r="G1091" s="22" t="s">
        <v>73</v>
      </c>
      <c r="H1091">
        <f t="shared" ref="H1091:H1154" si="38">MONTH(A1091)</f>
        <v>12</v>
      </c>
      <c r="I1091">
        <f t="shared" ref="I1091:I1154" si="39">DAY(A1091)</f>
        <v>28</v>
      </c>
    </row>
    <row r="1092" spans="1:10" ht="15.75" hidden="1" customHeight="1" x14ac:dyDescent="0.25">
      <c r="A1092" s="19">
        <v>44193</v>
      </c>
      <c r="B1092" s="20" t="s">
        <v>67</v>
      </c>
      <c r="C1092" s="20" t="s">
        <v>63</v>
      </c>
      <c r="D1092" s="20">
        <v>271</v>
      </c>
      <c r="E1092" s="21">
        <v>11</v>
      </c>
      <c r="F1092" s="21">
        <v>2981</v>
      </c>
      <c r="G1092" s="22" t="s">
        <v>73</v>
      </c>
      <c r="H1092">
        <f t="shared" si="38"/>
        <v>12</v>
      </c>
      <c r="I1092">
        <f t="shared" si="39"/>
        <v>28</v>
      </c>
    </row>
    <row r="1093" spans="1:10" ht="15.75" hidden="1" customHeight="1" x14ac:dyDescent="0.25">
      <c r="A1093" s="19">
        <v>44104</v>
      </c>
      <c r="B1093" s="20" t="s">
        <v>72</v>
      </c>
      <c r="C1093" s="20" t="s">
        <v>63</v>
      </c>
      <c r="D1093" s="20">
        <v>294</v>
      </c>
      <c r="E1093" s="21">
        <v>16</v>
      </c>
      <c r="F1093" s="21">
        <v>4704</v>
      </c>
      <c r="G1093" s="22" t="s">
        <v>80</v>
      </c>
      <c r="H1093">
        <f t="shared" si="38"/>
        <v>9</v>
      </c>
      <c r="I1093">
        <f t="shared" si="39"/>
        <v>30</v>
      </c>
    </row>
    <row r="1094" spans="1:10" ht="15.75" customHeight="1" x14ac:dyDescent="0.25">
      <c r="A1094" s="19">
        <v>43835</v>
      </c>
      <c r="B1094" s="20" t="s">
        <v>62</v>
      </c>
      <c r="C1094" s="20" t="s">
        <v>65</v>
      </c>
      <c r="D1094" s="6">
        <v>167</v>
      </c>
      <c r="E1094" s="23">
        <v>5</v>
      </c>
      <c r="F1094" s="21">
        <v>835</v>
      </c>
      <c r="G1094" s="22" t="s">
        <v>79</v>
      </c>
      <c r="H1094" s="45">
        <f>MONTH(A1094)</f>
        <v>1</v>
      </c>
      <c r="I1094" s="45">
        <f t="shared" si="39"/>
        <v>5</v>
      </c>
      <c r="J1094" s="52">
        <f>IF(Hari&lt;=7,1,IF(AND(Hari&gt;=8,Hari&lt;=14),2,IF(AND(Hari&gt;=15,Hari&lt;=21),3,IF(AND(Hari&gt;=22,Hari&lt;=31),4))))</f>
        <v>1</v>
      </c>
    </row>
    <row r="1095" spans="1:10" ht="15.75" hidden="1" customHeight="1" x14ac:dyDescent="0.25">
      <c r="A1095" s="19">
        <v>44126</v>
      </c>
      <c r="B1095" s="20" t="s">
        <v>67</v>
      </c>
      <c r="C1095" s="20" t="s">
        <v>65</v>
      </c>
      <c r="D1095" s="20">
        <v>214</v>
      </c>
      <c r="E1095" s="21">
        <v>11</v>
      </c>
      <c r="F1095" s="21">
        <v>2354</v>
      </c>
      <c r="G1095" s="22" t="s">
        <v>64</v>
      </c>
      <c r="H1095">
        <f t="shared" si="38"/>
        <v>10</v>
      </c>
      <c r="I1095">
        <f t="shared" si="39"/>
        <v>22</v>
      </c>
    </row>
    <row r="1096" spans="1:10" ht="15.75" hidden="1" customHeight="1" x14ac:dyDescent="0.25">
      <c r="A1096" s="19">
        <v>43897</v>
      </c>
      <c r="B1096" s="20" t="s">
        <v>69</v>
      </c>
      <c r="C1096" s="20" t="s">
        <v>65</v>
      </c>
      <c r="D1096" s="20">
        <v>168</v>
      </c>
      <c r="E1096" s="21">
        <v>7</v>
      </c>
      <c r="F1096" s="21">
        <v>1176</v>
      </c>
      <c r="G1096" s="22" t="s">
        <v>68</v>
      </c>
      <c r="H1096">
        <f t="shared" si="38"/>
        <v>3</v>
      </c>
      <c r="I1096">
        <f t="shared" si="39"/>
        <v>7</v>
      </c>
    </row>
    <row r="1097" spans="1:10" ht="15.75" hidden="1" customHeight="1" x14ac:dyDescent="0.25">
      <c r="A1097" s="19">
        <v>44141</v>
      </c>
      <c r="B1097" s="20" t="s">
        <v>62</v>
      </c>
      <c r="C1097" s="20" t="s">
        <v>65</v>
      </c>
      <c r="D1097" s="20">
        <v>521</v>
      </c>
      <c r="E1097" s="23">
        <v>5</v>
      </c>
      <c r="F1097" s="21">
        <v>2605</v>
      </c>
      <c r="G1097" s="22" t="s">
        <v>68</v>
      </c>
      <c r="H1097">
        <f t="shared" si="38"/>
        <v>11</v>
      </c>
      <c r="I1097">
        <f t="shared" si="39"/>
        <v>6</v>
      </c>
    </row>
    <row r="1098" spans="1:10" ht="15.75" customHeight="1" x14ac:dyDescent="0.25">
      <c r="A1098" s="19">
        <v>43876</v>
      </c>
      <c r="B1098" s="20" t="s">
        <v>72</v>
      </c>
      <c r="C1098" s="20" t="s">
        <v>63</v>
      </c>
      <c r="D1098" s="20">
        <v>93</v>
      </c>
      <c r="E1098" s="21">
        <v>16</v>
      </c>
      <c r="F1098" s="21">
        <v>1488</v>
      </c>
      <c r="G1098" s="22" t="s">
        <v>75</v>
      </c>
      <c r="H1098" s="45">
        <f>MONTH(A1098)</f>
        <v>2</v>
      </c>
      <c r="I1098" s="45">
        <f t="shared" si="39"/>
        <v>15</v>
      </c>
      <c r="J1098" s="52">
        <f>IF(Hari&lt;=7,1,IF(AND(Hari&gt;=8,Hari&lt;=14),2,IF(AND(Hari&gt;=15,Hari&lt;=21),3,IF(AND(Hari&gt;=22,Hari&lt;=31),4))))</f>
        <v>3</v>
      </c>
    </row>
    <row r="1099" spans="1:10" ht="15.75" hidden="1" customHeight="1" x14ac:dyDescent="0.25">
      <c r="A1099" s="19">
        <v>44132</v>
      </c>
      <c r="B1099" s="20" t="s">
        <v>72</v>
      </c>
      <c r="C1099" s="20" t="s">
        <v>63</v>
      </c>
      <c r="D1099" s="20">
        <v>252</v>
      </c>
      <c r="E1099" s="21">
        <v>16</v>
      </c>
      <c r="F1099" s="21">
        <v>4032</v>
      </c>
      <c r="G1099" s="22" t="s">
        <v>73</v>
      </c>
      <c r="H1099">
        <f t="shared" si="38"/>
        <v>10</v>
      </c>
      <c r="I1099">
        <f t="shared" si="39"/>
        <v>28</v>
      </c>
    </row>
    <row r="1100" spans="1:10" ht="15.75" hidden="1" customHeight="1" x14ac:dyDescent="0.25">
      <c r="A1100" s="19">
        <v>43895</v>
      </c>
      <c r="B1100" s="20" t="s">
        <v>72</v>
      </c>
      <c r="C1100" s="20" t="s">
        <v>63</v>
      </c>
      <c r="D1100" s="20">
        <v>122</v>
      </c>
      <c r="E1100" s="21">
        <v>16</v>
      </c>
      <c r="F1100" s="21">
        <v>1952</v>
      </c>
      <c r="G1100" s="22" t="s">
        <v>68</v>
      </c>
      <c r="H1100">
        <f t="shared" si="38"/>
        <v>3</v>
      </c>
      <c r="I1100">
        <f t="shared" si="39"/>
        <v>5</v>
      </c>
    </row>
    <row r="1101" spans="1:10" ht="15.75" customHeight="1" x14ac:dyDescent="0.25">
      <c r="A1101" s="19">
        <v>43843</v>
      </c>
      <c r="B1101" s="20" t="s">
        <v>62</v>
      </c>
      <c r="C1101" s="20" t="s">
        <v>65</v>
      </c>
      <c r="D1101" s="6">
        <v>104</v>
      </c>
      <c r="E1101" s="23">
        <v>5</v>
      </c>
      <c r="F1101" s="21">
        <v>520</v>
      </c>
      <c r="G1101" s="22" t="s">
        <v>64</v>
      </c>
      <c r="H1101" s="45">
        <f>MONTH(A1101)</f>
        <v>1</v>
      </c>
      <c r="I1101" s="45">
        <f t="shared" si="39"/>
        <v>13</v>
      </c>
      <c r="J1101" s="52">
        <f>IF(Hari&lt;=7,1,IF(AND(Hari&gt;=8,Hari&lt;=14),2,IF(AND(Hari&gt;=15,Hari&lt;=21),3,IF(AND(Hari&gt;=22,Hari&lt;=31),4))))</f>
        <v>2</v>
      </c>
    </row>
    <row r="1102" spans="1:10" ht="15.75" hidden="1" customHeight="1" x14ac:dyDescent="0.25">
      <c r="A1102" s="19">
        <v>43925</v>
      </c>
      <c r="B1102" s="20" t="s">
        <v>67</v>
      </c>
      <c r="C1102" s="20" t="s">
        <v>65</v>
      </c>
      <c r="D1102" s="20">
        <v>103</v>
      </c>
      <c r="E1102" s="21">
        <v>11</v>
      </c>
      <c r="F1102" s="21">
        <v>1133</v>
      </c>
      <c r="G1102" s="22" t="s">
        <v>66</v>
      </c>
      <c r="H1102">
        <f t="shared" si="38"/>
        <v>4</v>
      </c>
      <c r="I1102">
        <f t="shared" si="39"/>
        <v>4</v>
      </c>
    </row>
    <row r="1103" spans="1:10" ht="15.75" hidden="1" customHeight="1" x14ac:dyDescent="0.25">
      <c r="A1103" s="19">
        <v>43994</v>
      </c>
      <c r="B1103" s="20" t="s">
        <v>69</v>
      </c>
      <c r="C1103" s="20" t="s">
        <v>65</v>
      </c>
      <c r="D1103" s="20">
        <v>251</v>
      </c>
      <c r="E1103" s="21">
        <v>7</v>
      </c>
      <c r="F1103" s="21">
        <v>1757</v>
      </c>
      <c r="G1103" s="22" t="s">
        <v>64</v>
      </c>
      <c r="H1103">
        <f t="shared" si="38"/>
        <v>6</v>
      </c>
      <c r="I1103">
        <f t="shared" si="39"/>
        <v>12</v>
      </c>
    </row>
    <row r="1104" spans="1:10" ht="15.75" hidden="1" customHeight="1" x14ac:dyDescent="0.25">
      <c r="A1104" s="19">
        <v>44129</v>
      </c>
      <c r="B1104" s="20" t="s">
        <v>67</v>
      </c>
      <c r="C1104" s="20" t="s">
        <v>65</v>
      </c>
      <c r="D1104" s="20">
        <v>213</v>
      </c>
      <c r="E1104" s="21">
        <v>11</v>
      </c>
      <c r="F1104" s="21">
        <v>2343</v>
      </c>
      <c r="G1104" s="22" t="s">
        <v>73</v>
      </c>
      <c r="H1104">
        <f t="shared" si="38"/>
        <v>10</v>
      </c>
      <c r="I1104">
        <f t="shared" si="39"/>
        <v>25</v>
      </c>
    </row>
    <row r="1105" spans="1:10" ht="15.75" hidden="1" customHeight="1" x14ac:dyDescent="0.25">
      <c r="A1105" s="19">
        <v>44128</v>
      </c>
      <c r="B1105" s="20" t="s">
        <v>62</v>
      </c>
      <c r="C1105" s="20" t="s">
        <v>63</v>
      </c>
      <c r="D1105" s="20">
        <v>265</v>
      </c>
      <c r="E1105" s="21">
        <v>5</v>
      </c>
      <c r="F1105" s="21">
        <v>1325</v>
      </c>
      <c r="G1105" s="22" t="s">
        <v>64</v>
      </c>
      <c r="H1105">
        <f t="shared" si="38"/>
        <v>10</v>
      </c>
      <c r="I1105">
        <f t="shared" si="39"/>
        <v>24</v>
      </c>
    </row>
    <row r="1106" spans="1:10" ht="15.75" customHeight="1" x14ac:dyDescent="0.25">
      <c r="A1106" s="19">
        <v>43855</v>
      </c>
      <c r="B1106" s="20" t="s">
        <v>67</v>
      </c>
      <c r="C1106" s="20" t="s">
        <v>63</v>
      </c>
      <c r="D1106" s="20">
        <v>61</v>
      </c>
      <c r="E1106" s="21">
        <v>11</v>
      </c>
      <c r="F1106" s="21">
        <v>671</v>
      </c>
      <c r="G1106" s="22" t="s">
        <v>73</v>
      </c>
      <c r="H1106" s="45">
        <f>MONTH(A1106)</f>
        <v>1</v>
      </c>
      <c r="I1106" s="45">
        <f t="shared" si="39"/>
        <v>25</v>
      </c>
      <c r="J1106" s="52">
        <f>IF(Hari&lt;=7,1,IF(AND(Hari&gt;=8,Hari&lt;=14),2,IF(AND(Hari&gt;=15,Hari&lt;=21),3,IF(AND(Hari&gt;=22,Hari&lt;=31),4))))</f>
        <v>4</v>
      </c>
    </row>
    <row r="1107" spans="1:10" ht="15.75" hidden="1" customHeight="1" x14ac:dyDescent="0.25">
      <c r="A1107" s="19">
        <v>44169</v>
      </c>
      <c r="B1107" s="20" t="s">
        <v>69</v>
      </c>
      <c r="C1107" s="20" t="s">
        <v>65</v>
      </c>
      <c r="D1107" s="20">
        <v>392</v>
      </c>
      <c r="E1107" s="21">
        <v>7</v>
      </c>
      <c r="F1107" s="21">
        <v>2744</v>
      </c>
      <c r="G1107" s="22" t="s">
        <v>68</v>
      </c>
      <c r="H1107">
        <f t="shared" si="38"/>
        <v>12</v>
      </c>
      <c r="I1107">
        <f t="shared" si="39"/>
        <v>4</v>
      </c>
    </row>
    <row r="1108" spans="1:10" ht="15.75" hidden="1" customHeight="1" x14ac:dyDescent="0.25">
      <c r="A1108" s="19">
        <v>43992</v>
      </c>
      <c r="B1108" s="20" t="s">
        <v>69</v>
      </c>
      <c r="C1108" s="20" t="s">
        <v>65</v>
      </c>
      <c r="D1108" s="20">
        <v>197</v>
      </c>
      <c r="E1108" s="21">
        <v>7</v>
      </c>
      <c r="F1108" s="21">
        <v>1379</v>
      </c>
      <c r="G1108" s="22" t="s">
        <v>68</v>
      </c>
      <c r="H1108">
        <f t="shared" si="38"/>
        <v>6</v>
      </c>
      <c r="I1108">
        <f t="shared" si="39"/>
        <v>10</v>
      </c>
    </row>
    <row r="1109" spans="1:10" ht="15.75" hidden="1" customHeight="1" x14ac:dyDescent="0.25">
      <c r="A1109" s="19">
        <v>44172</v>
      </c>
      <c r="B1109" s="20" t="s">
        <v>72</v>
      </c>
      <c r="C1109" s="20" t="s">
        <v>63</v>
      </c>
      <c r="D1109" s="20">
        <v>391</v>
      </c>
      <c r="E1109" s="21">
        <v>16</v>
      </c>
      <c r="F1109" s="21">
        <v>6256</v>
      </c>
      <c r="G1109" s="22" t="s">
        <v>68</v>
      </c>
      <c r="H1109">
        <f t="shared" si="38"/>
        <v>12</v>
      </c>
      <c r="I1109">
        <f t="shared" si="39"/>
        <v>7</v>
      </c>
    </row>
    <row r="1110" spans="1:10" ht="15.75" hidden="1" customHeight="1" x14ac:dyDescent="0.25">
      <c r="A1110" s="19">
        <v>44193</v>
      </c>
      <c r="B1110" s="20" t="s">
        <v>72</v>
      </c>
      <c r="C1110" s="20" t="s">
        <v>63</v>
      </c>
      <c r="D1110" s="20">
        <v>346</v>
      </c>
      <c r="E1110" s="21">
        <v>16</v>
      </c>
      <c r="F1110" s="21">
        <v>5536</v>
      </c>
      <c r="G1110" s="22" t="s">
        <v>73</v>
      </c>
      <c r="H1110">
        <f t="shared" si="38"/>
        <v>12</v>
      </c>
      <c r="I1110">
        <f t="shared" si="39"/>
        <v>28</v>
      </c>
    </row>
    <row r="1111" spans="1:10" ht="15.75" hidden="1" customHeight="1" x14ac:dyDescent="0.25">
      <c r="A1111" s="19">
        <v>44091</v>
      </c>
      <c r="B1111" s="20" t="s">
        <v>62</v>
      </c>
      <c r="C1111" s="20" t="s">
        <v>65</v>
      </c>
      <c r="D1111" s="6">
        <v>437</v>
      </c>
      <c r="E1111" s="23">
        <v>5</v>
      </c>
      <c r="F1111" s="21">
        <v>2185</v>
      </c>
      <c r="G1111" s="22" t="s">
        <v>64</v>
      </c>
      <c r="H1111">
        <f t="shared" si="38"/>
        <v>9</v>
      </c>
      <c r="I1111">
        <f t="shared" si="39"/>
        <v>17</v>
      </c>
    </row>
    <row r="1112" spans="1:10" ht="15.75" hidden="1" customHeight="1" x14ac:dyDescent="0.25">
      <c r="A1112" s="19">
        <v>43997</v>
      </c>
      <c r="B1112" s="20" t="s">
        <v>67</v>
      </c>
      <c r="C1112" s="20" t="s">
        <v>65</v>
      </c>
      <c r="D1112" s="20">
        <v>170</v>
      </c>
      <c r="E1112" s="21">
        <v>11</v>
      </c>
      <c r="F1112" s="21">
        <v>1870</v>
      </c>
      <c r="G1112" s="22" t="s">
        <v>75</v>
      </c>
      <c r="H1112">
        <f t="shared" si="38"/>
        <v>6</v>
      </c>
      <c r="I1112">
        <f t="shared" si="39"/>
        <v>15</v>
      </c>
    </row>
    <row r="1113" spans="1:10" ht="15.75" hidden="1" customHeight="1" x14ac:dyDescent="0.25">
      <c r="A1113" s="19">
        <v>44063</v>
      </c>
      <c r="B1113" s="20" t="s">
        <v>67</v>
      </c>
      <c r="C1113" s="20" t="s">
        <v>65</v>
      </c>
      <c r="D1113" s="20">
        <v>171</v>
      </c>
      <c r="E1113" s="21">
        <v>11</v>
      </c>
      <c r="F1113" s="21">
        <v>1881</v>
      </c>
      <c r="G1113" s="22" t="s">
        <v>74</v>
      </c>
      <c r="H1113">
        <f t="shared" si="38"/>
        <v>8</v>
      </c>
      <c r="I1113">
        <f t="shared" si="39"/>
        <v>20</v>
      </c>
    </row>
    <row r="1114" spans="1:10" ht="15.75" hidden="1" customHeight="1" x14ac:dyDescent="0.25">
      <c r="A1114" s="19">
        <v>44172</v>
      </c>
      <c r="B1114" s="20" t="s">
        <v>62</v>
      </c>
      <c r="C1114" s="20" t="s">
        <v>63</v>
      </c>
      <c r="D1114" s="20">
        <v>260</v>
      </c>
      <c r="E1114" s="21">
        <v>5</v>
      </c>
      <c r="F1114" s="21">
        <v>1300</v>
      </c>
      <c r="G1114" s="22" t="s">
        <v>68</v>
      </c>
      <c r="H1114">
        <f t="shared" si="38"/>
        <v>12</v>
      </c>
      <c r="I1114">
        <f t="shared" si="39"/>
        <v>7</v>
      </c>
    </row>
    <row r="1115" spans="1:10" ht="15.75" customHeight="1" x14ac:dyDescent="0.25">
      <c r="A1115" s="19">
        <v>43857</v>
      </c>
      <c r="B1115" s="20" t="s">
        <v>67</v>
      </c>
      <c r="C1115" s="20" t="s">
        <v>65</v>
      </c>
      <c r="D1115" s="20">
        <v>56</v>
      </c>
      <c r="E1115" s="21">
        <v>11</v>
      </c>
      <c r="F1115" s="21">
        <v>616</v>
      </c>
      <c r="G1115" s="22" t="s">
        <v>73</v>
      </c>
      <c r="H1115" s="45">
        <f t="shared" si="38"/>
        <v>1</v>
      </c>
      <c r="I1115" s="45">
        <f t="shared" si="39"/>
        <v>27</v>
      </c>
      <c r="J1115" s="52">
        <f>IF(Hari&lt;=7,1,IF(AND(Hari&gt;=8,Hari&lt;=14),2,IF(AND(Hari&gt;=15,Hari&lt;=21),3,IF(AND(Hari&gt;=22,Hari&lt;=31),4))))</f>
        <v>4</v>
      </c>
    </row>
    <row r="1116" spans="1:10" ht="15.75" customHeight="1" x14ac:dyDescent="0.25">
      <c r="A1116" s="19">
        <v>43843</v>
      </c>
      <c r="B1116" s="20" t="s">
        <v>67</v>
      </c>
      <c r="C1116" s="20" t="s">
        <v>63</v>
      </c>
      <c r="D1116" s="20">
        <v>71</v>
      </c>
      <c r="E1116" s="21">
        <v>11</v>
      </c>
      <c r="F1116" s="21">
        <v>781</v>
      </c>
      <c r="G1116" s="22" t="s">
        <v>64</v>
      </c>
      <c r="H1116" s="45">
        <f t="shared" si="38"/>
        <v>1</v>
      </c>
      <c r="I1116" s="45">
        <f t="shared" si="39"/>
        <v>13</v>
      </c>
      <c r="J1116" s="52">
        <f>IF(Hari&lt;=7,1,IF(AND(Hari&gt;=8,Hari&lt;=14),2,IF(AND(Hari&gt;=15,Hari&lt;=21),3,IF(AND(Hari&gt;=22,Hari&lt;=31),4))))</f>
        <v>2</v>
      </c>
    </row>
    <row r="1117" spans="1:10" ht="15.75" hidden="1" customHeight="1" x14ac:dyDescent="0.25">
      <c r="A1117" s="19">
        <v>44162</v>
      </c>
      <c r="B1117" s="20" t="s">
        <v>67</v>
      </c>
      <c r="C1117" s="20" t="s">
        <v>65</v>
      </c>
      <c r="D1117" s="20">
        <v>294</v>
      </c>
      <c r="E1117" s="21">
        <v>11</v>
      </c>
      <c r="F1117" s="21">
        <v>3234</v>
      </c>
      <c r="G1117" s="22" t="s">
        <v>73</v>
      </c>
      <c r="H1117">
        <f t="shared" si="38"/>
        <v>11</v>
      </c>
      <c r="I1117">
        <f t="shared" si="39"/>
        <v>27</v>
      </c>
    </row>
    <row r="1118" spans="1:10" ht="15.75" customHeight="1" x14ac:dyDescent="0.25">
      <c r="A1118" s="19">
        <v>43862</v>
      </c>
      <c r="B1118" s="20" t="s">
        <v>67</v>
      </c>
      <c r="C1118" s="20" t="s">
        <v>63</v>
      </c>
      <c r="D1118" s="20">
        <v>92</v>
      </c>
      <c r="E1118" s="21">
        <v>11</v>
      </c>
      <c r="F1118" s="21">
        <v>1012</v>
      </c>
      <c r="G1118" s="22" t="s">
        <v>68</v>
      </c>
      <c r="H1118" s="45">
        <f>MONTH(A1118)</f>
        <v>2</v>
      </c>
      <c r="I1118" s="45">
        <f t="shared" si="39"/>
        <v>1</v>
      </c>
      <c r="J1118" s="52">
        <f>IF(Hari&lt;=7,1,IF(AND(Hari&gt;=8,Hari&lt;=14),2,IF(AND(Hari&gt;=15,Hari&lt;=21),3,IF(AND(Hari&gt;=22,Hari&lt;=31),4))))</f>
        <v>1</v>
      </c>
    </row>
    <row r="1119" spans="1:10" ht="15.75" hidden="1" customHeight="1" x14ac:dyDescent="0.25">
      <c r="A1119" s="19">
        <v>43989</v>
      </c>
      <c r="B1119" s="20" t="s">
        <v>62</v>
      </c>
      <c r="C1119" s="20" t="s">
        <v>63</v>
      </c>
      <c r="D1119" s="20">
        <v>171</v>
      </c>
      <c r="E1119" s="21">
        <v>5</v>
      </c>
      <c r="F1119" s="21">
        <v>855</v>
      </c>
      <c r="G1119" s="22" t="s">
        <v>68</v>
      </c>
      <c r="H1119">
        <f t="shared" si="38"/>
        <v>6</v>
      </c>
      <c r="I1119">
        <f t="shared" si="39"/>
        <v>7</v>
      </c>
    </row>
    <row r="1120" spans="1:10" ht="15.75" hidden="1" customHeight="1" x14ac:dyDescent="0.25">
      <c r="A1120" s="19">
        <v>44072</v>
      </c>
      <c r="B1120" s="20" t="s">
        <v>62</v>
      </c>
      <c r="C1120" s="20" t="s">
        <v>65</v>
      </c>
      <c r="D1120" s="6">
        <v>366</v>
      </c>
      <c r="E1120" s="23">
        <v>5</v>
      </c>
      <c r="F1120" s="21">
        <v>1830</v>
      </c>
      <c r="G1120" s="22" t="s">
        <v>78</v>
      </c>
      <c r="H1120">
        <f t="shared" si="38"/>
        <v>8</v>
      </c>
      <c r="I1120">
        <f t="shared" si="39"/>
        <v>29</v>
      </c>
    </row>
    <row r="1121" spans="1:9" ht="15.75" hidden="1" customHeight="1" x14ac:dyDescent="0.25">
      <c r="A1121" s="19">
        <v>44170</v>
      </c>
      <c r="B1121" s="20" t="s">
        <v>62</v>
      </c>
      <c r="C1121" s="20" t="s">
        <v>65</v>
      </c>
      <c r="D1121" s="20">
        <v>603</v>
      </c>
      <c r="E1121" s="23">
        <v>5</v>
      </c>
      <c r="F1121" s="21">
        <v>3015</v>
      </c>
      <c r="G1121" s="22" t="s">
        <v>68</v>
      </c>
      <c r="H1121">
        <f t="shared" si="38"/>
        <v>12</v>
      </c>
      <c r="I1121">
        <f t="shared" si="39"/>
        <v>5</v>
      </c>
    </row>
    <row r="1122" spans="1:9" ht="15.75" hidden="1" customHeight="1" x14ac:dyDescent="0.25">
      <c r="A1122" s="19">
        <v>44002</v>
      </c>
      <c r="B1122" s="20" t="s">
        <v>62</v>
      </c>
      <c r="C1122" s="20" t="s">
        <v>63</v>
      </c>
      <c r="D1122" s="20">
        <v>149</v>
      </c>
      <c r="E1122" s="21">
        <v>5</v>
      </c>
      <c r="F1122" s="21">
        <v>745</v>
      </c>
      <c r="G1122" s="22" t="s">
        <v>71</v>
      </c>
      <c r="H1122">
        <f t="shared" si="38"/>
        <v>6</v>
      </c>
      <c r="I1122">
        <f t="shared" si="39"/>
        <v>20</v>
      </c>
    </row>
    <row r="1123" spans="1:9" ht="15.75" hidden="1" customHeight="1" x14ac:dyDescent="0.25">
      <c r="A1123" s="19">
        <v>44167</v>
      </c>
      <c r="B1123" s="20" t="s">
        <v>69</v>
      </c>
      <c r="C1123" s="20" t="s">
        <v>65</v>
      </c>
      <c r="D1123" s="20">
        <v>421</v>
      </c>
      <c r="E1123" s="21">
        <v>7</v>
      </c>
      <c r="F1123" s="21">
        <v>2947</v>
      </c>
      <c r="G1123" s="22" t="s">
        <v>68</v>
      </c>
      <c r="H1123">
        <f t="shared" si="38"/>
        <v>12</v>
      </c>
      <c r="I1123">
        <f t="shared" si="39"/>
        <v>2</v>
      </c>
    </row>
    <row r="1124" spans="1:9" ht="15.75" hidden="1" customHeight="1" x14ac:dyDescent="0.25">
      <c r="A1124" s="19">
        <v>44046</v>
      </c>
      <c r="B1124" s="20" t="s">
        <v>62</v>
      </c>
      <c r="C1124" s="20" t="s">
        <v>63</v>
      </c>
      <c r="D1124" s="20">
        <v>175</v>
      </c>
      <c r="E1124" s="21">
        <v>5</v>
      </c>
      <c r="F1124" s="21">
        <v>875</v>
      </c>
      <c r="G1124" s="22" t="s">
        <v>68</v>
      </c>
      <c r="H1124">
        <f t="shared" si="38"/>
        <v>8</v>
      </c>
      <c r="I1124">
        <f t="shared" si="39"/>
        <v>3</v>
      </c>
    </row>
    <row r="1125" spans="1:9" ht="15.75" hidden="1" customHeight="1" x14ac:dyDescent="0.25">
      <c r="A1125" s="19">
        <v>44012</v>
      </c>
      <c r="B1125" s="20" t="s">
        <v>67</v>
      </c>
      <c r="C1125" s="20" t="s">
        <v>65</v>
      </c>
      <c r="D1125" s="20">
        <v>164</v>
      </c>
      <c r="E1125" s="21">
        <v>11</v>
      </c>
      <c r="F1125" s="21">
        <v>1804</v>
      </c>
      <c r="G1125" s="22" t="s">
        <v>64</v>
      </c>
      <c r="H1125">
        <f t="shared" si="38"/>
        <v>6</v>
      </c>
      <c r="I1125">
        <f t="shared" si="39"/>
        <v>30</v>
      </c>
    </row>
    <row r="1126" spans="1:9" ht="15.75" hidden="1" customHeight="1" x14ac:dyDescent="0.25">
      <c r="A1126" s="19">
        <v>44177</v>
      </c>
      <c r="B1126" s="20" t="s">
        <v>67</v>
      </c>
      <c r="C1126" s="20" t="s">
        <v>65</v>
      </c>
      <c r="D1126" s="20">
        <v>288</v>
      </c>
      <c r="E1126" s="21">
        <v>11</v>
      </c>
      <c r="F1126" s="21">
        <v>3168</v>
      </c>
      <c r="G1126" s="22" t="s">
        <v>66</v>
      </c>
      <c r="H1126">
        <f t="shared" si="38"/>
        <v>12</v>
      </c>
      <c r="I1126">
        <f t="shared" si="39"/>
        <v>12</v>
      </c>
    </row>
    <row r="1127" spans="1:9" ht="15.75" hidden="1" customHeight="1" x14ac:dyDescent="0.25">
      <c r="A1127" s="19">
        <v>43920</v>
      </c>
      <c r="B1127" s="20" t="s">
        <v>62</v>
      </c>
      <c r="C1127" s="20" t="s">
        <v>65</v>
      </c>
      <c r="D1127" s="6">
        <v>243</v>
      </c>
      <c r="E1127" s="23">
        <v>5</v>
      </c>
      <c r="F1127" s="21">
        <v>1215</v>
      </c>
      <c r="G1127" s="22" t="s">
        <v>73</v>
      </c>
      <c r="H1127">
        <f t="shared" si="38"/>
        <v>3</v>
      </c>
      <c r="I1127">
        <f t="shared" si="39"/>
        <v>30</v>
      </c>
    </row>
    <row r="1128" spans="1:9" ht="15.75" hidden="1" customHeight="1" x14ac:dyDescent="0.25">
      <c r="A1128" s="19">
        <v>44188</v>
      </c>
      <c r="B1128" s="20" t="s">
        <v>69</v>
      </c>
      <c r="C1128" s="20" t="s">
        <v>65</v>
      </c>
      <c r="D1128" s="20">
        <v>392</v>
      </c>
      <c r="E1128" s="21">
        <v>7</v>
      </c>
      <c r="F1128" s="21">
        <v>2744</v>
      </c>
      <c r="G1128" s="22" t="s">
        <v>76</v>
      </c>
      <c r="H1128">
        <f t="shared" si="38"/>
        <v>12</v>
      </c>
      <c r="I1128">
        <f t="shared" si="39"/>
        <v>23</v>
      </c>
    </row>
    <row r="1129" spans="1:9" ht="15.75" hidden="1" customHeight="1" x14ac:dyDescent="0.25">
      <c r="A1129" s="19">
        <v>43911</v>
      </c>
      <c r="B1129" s="20" t="s">
        <v>62</v>
      </c>
      <c r="C1129" s="20" t="s">
        <v>65</v>
      </c>
      <c r="D1129" s="6">
        <v>214</v>
      </c>
      <c r="E1129" s="23">
        <v>5</v>
      </c>
      <c r="F1129" s="21">
        <v>1070</v>
      </c>
      <c r="G1129" s="22" t="s">
        <v>71</v>
      </c>
      <c r="H1129">
        <f t="shared" si="38"/>
        <v>3</v>
      </c>
      <c r="I1129">
        <f t="shared" si="39"/>
        <v>21</v>
      </c>
    </row>
    <row r="1130" spans="1:9" ht="15.75" hidden="1" customHeight="1" x14ac:dyDescent="0.25">
      <c r="A1130" s="19">
        <v>44018</v>
      </c>
      <c r="B1130" s="20" t="s">
        <v>62</v>
      </c>
      <c r="C1130" s="20" t="s">
        <v>65</v>
      </c>
      <c r="D1130" s="6">
        <v>311</v>
      </c>
      <c r="E1130" s="23">
        <v>5</v>
      </c>
      <c r="F1130" s="21">
        <v>1555</v>
      </c>
      <c r="G1130" s="22" t="s">
        <v>68</v>
      </c>
      <c r="H1130">
        <f t="shared" si="38"/>
        <v>7</v>
      </c>
      <c r="I1130">
        <f t="shared" si="39"/>
        <v>6</v>
      </c>
    </row>
    <row r="1131" spans="1:9" ht="15.75" hidden="1" customHeight="1" x14ac:dyDescent="0.25">
      <c r="A1131" s="19">
        <v>43950</v>
      </c>
      <c r="B1131" s="20" t="s">
        <v>69</v>
      </c>
      <c r="C1131" s="20" t="s">
        <v>65</v>
      </c>
      <c r="D1131" s="20">
        <v>162</v>
      </c>
      <c r="E1131" s="21">
        <v>7</v>
      </c>
      <c r="F1131" s="21">
        <v>1134</v>
      </c>
      <c r="G1131" s="22" t="s">
        <v>64</v>
      </c>
      <c r="H1131">
        <f t="shared" si="38"/>
        <v>4</v>
      </c>
      <c r="I1131">
        <f t="shared" si="39"/>
        <v>29</v>
      </c>
    </row>
    <row r="1132" spans="1:9" ht="15.75" hidden="1" customHeight="1" x14ac:dyDescent="0.25">
      <c r="A1132" s="19">
        <v>44155</v>
      </c>
      <c r="B1132" s="20" t="s">
        <v>67</v>
      </c>
      <c r="C1132" s="20" t="s">
        <v>65</v>
      </c>
      <c r="D1132" s="20">
        <v>283</v>
      </c>
      <c r="E1132" s="21">
        <v>11</v>
      </c>
      <c r="F1132" s="21">
        <v>3113</v>
      </c>
      <c r="G1132" s="22" t="s">
        <v>71</v>
      </c>
      <c r="H1132">
        <f t="shared" si="38"/>
        <v>11</v>
      </c>
      <c r="I1132">
        <f t="shared" si="39"/>
        <v>20</v>
      </c>
    </row>
    <row r="1133" spans="1:9" ht="15.75" hidden="1" customHeight="1" x14ac:dyDescent="0.25">
      <c r="A1133" s="19">
        <v>44166</v>
      </c>
      <c r="B1133" s="20" t="s">
        <v>67</v>
      </c>
      <c r="C1133" s="20" t="s">
        <v>63</v>
      </c>
      <c r="D1133" s="20">
        <v>255</v>
      </c>
      <c r="E1133" s="21">
        <v>11</v>
      </c>
      <c r="F1133" s="21">
        <v>2805</v>
      </c>
      <c r="G1133" s="22" t="s">
        <v>68</v>
      </c>
      <c r="H1133">
        <f t="shared" si="38"/>
        <v>12</v>
      </c>
      <c r="I1133">
        <f t="shared" si="39"/>
        <v>1</v>
      </c>
    </row>
    <row r="1134" spans="1:9" ht="15.75" hidden="1" customHeight="1" x14ac:dyDescent="0.25">
      <c r="A1134" s="19">
        <v>43956</v>
      </c>
      <c r="B1134" s="20" t="s">
        <v>69</v>
      </c>
      <c r="C1134" s="20" t="s">
        <v>65</v>
      </c>
      <c r="D1134" s="20">
        <v>252</v>
      </c>
      <c r="E1134" s="21">
        <v>7</v>
      </c>
      <c r="F1134" s="21">
        <v>1764</v>
      </c>
      <c r="G1134" s="22" t="s">
        <v>66</v>
      </c>
      <c r="H1134">
        <f t="shared" si="38"/>
        <v>5</v>
      </c>
      <c r="I1134">
        <f t="shared" si="39"/>
        <v>5</v>
      </c>
    </row>
    <row r="1135" spans="1:9" ht="15.75" hidden="1" customHeight="1" x14ac:dyDescent="0.25">
      <c r="A1135" s="19">
        <v>43905</v>
      </c>
      <c r="B1135" s="20" t="s">
        <v>69</v>
      </c>
      <c r="C1135" s="20" t="s">
        <v>65</v>
      </c>
      <c r="D1135" s="20">
        <v>182</v>
      </c>
      <c r="E1135" s="21">
        <v>7</v>
      </c>
      <c r="F1135" s="21">
        <v>1274</v>
      </c>
      <c r="G1135" s="22" t="s">
        <v>75</v>
      </c>
      <c r="H1135">
        <f t="shared" si="38"/>
        <v>3</v>
      </c>
      <c r="I1135">
        <f t="shared" si="39"/>
        <v>15</v>
      </c>
    </row>
    <row r="1136" spans="1:9" ht="15.75" hidden="1" customHeight="1" x14ac:dyDescent="0.25">
      <c r="A1136" s="19">
        <v>44166</v>
      </c>
      <c r="B1136" s="20" t="s">
        <v>69</v>
      </c>
      <c r="C1136" s="20" t="s">
        <v>65</v>
      </c>
      <c r="D1136" s="20">
        <v>383</v>
      </c>
      <c r="E1136" s="21">
        <v>7</v>
      </c>
      <c r="F1136" s="21">
        <v>2681</v>
      </c>
      <c r="G1136" s="22" t="s">
        <v>68</v>
      </c>
      <c r="H1136">
        <f t="shared" si="38"/>
        <v>12</v>
      </c>
      <c r="I1136">
        <f t="shared" si="39"/>
        <v>1</v>
      </c>
    </row>
    <row r="1137" spans="1:10" ht="15.75" hidden="1" customHeight="1" x14ac:dyDescent="0.25">
      <c r="A1137" s="19">
        <v>43931</v>
      </c>
      <c r="B1137" s="20" t="s">
        <v>69</v>
      </c>
      <c r="C1137" s="20" t="s">
        <v>65</v>
      </c>
      <c r="D1137" s="20">
        <v>154</v>
      </c>
      <c r="E1137" s="21">
        <v>7</v>
      </c>
      <c r="F1137" s="21">
        <v>1078</v>
      </c>
      <c r="G1137" s="22" t="s">
        <v>68</v>
      </c>
      <c r="H1137">
        <f t="shared" si="38"/>
        <v>4</v>
      </c>
      <c r="I1137">
        <f t="shared" si="39"/>
        <v>10</v>
      </c>
    </row>
    <row r="1138" spans="1:10" ht="15.75" hidden="1" customHeight="1" x14ac:dyDescent="0.25">
      <c r="A1138" s="19">
        <v>43948</v>
      </c>
      <c r="B1138" s="20" t="s">
        <v>67</v>
      </c>
      <c r="C1138" s="20" t="s">
        <v>65</v>
      </c>
      <c r="D1138" s="20">
        <v>103</v>
      </c>
      <c r="E1138" s="21">
        <v>11</v>
      </c>
      <c r="F1138" s="21">
        <v>1133</v>
      </c>
      <c r="G1138" s="22" t="s">
        <v>73</v>
      </c>
      <c r="H1138">
        <f t="shared" si="38"/>
        <v>4</v>
      </c>
      <c r="I1138">
        <f t="shared" si="39"/>
        <v>27</v>
      </c>
    </row>
    <row r="1139" spans="1:10" ht="15.75" hidden="1" customHeight="1" x14ac:dyDescent="0.25">
      <c r="A1139" s="19">
        <v>43969</v>
      </c>
      <c r="B1139" s="20" t="s">
        <v>67</v>
      </c>
      <c r="C1139" s="20" t="s">
        <v>65</v>
      </c>
      <c r="D1139" s="20">
        <v>171</v>
      </c>
      <c r="E1139" s="21">
        <v>11</v>
      </c>
      <c r="F1139" s="21">
        <v>1881</v>
      </c>
      <c r="G1139" s="22" t="s">
        <v>70</v>
      </c>
      <c r="H1139">
        <f t="shared" si="38"/>
        <v>5</v>
      </c>
      <c r="I1139">
        <f t="shared" si="39"/>
        <v>18</v>
      </c>
    </row>
    <row r="1140" spans="1:10" ht="15.75" hidden="1" customHeight="1" x14ac:dyDescent="0.25">
      <c r="A1140" s="19">
        <v>44021</v>
      </c>
      <c r="B1140" s="20" t="s">
        <v>72</v>
      </c>
      <c r="C1140" s="20" t="s">
        <v>63</v>
      </c>
      <c r="D1140" s="20">
        <v>185</v>
      </c>
      <c r="E1140" s="21">
        <v>16</v>
      </c>
      <c r="F1140" s="21">
        <v>2960</v>
      </c>
      <c r="G1140" s="22" t="s">
        <v>68</v>
      </c>
      <c r="H1140">
        <f t="shared" si="38"/>
        <v>7</v>
      </c>
      <c r="I1140">
        <f t="shared" si="39"/>
        <v>9</v>
      </c>
    </row>
    <row r="1141" spans="1:10" ht="15.75" hidden="1" customHeight="1" x14ac:dyDescent="0.25">
      <c r="A1141" s="19">
        <v>44133</v>
      </c>
      <c r="B1141" s="20" t="s">
        <v>62</v>
      </c>
      <c r="C1141" s="20" t="s">
        <v>65</v>
      </c>
      <c r="D1141" s="20">
        <v>501</v>
      </c>
      <c r="E1141" s="23">
        <v>5</v>
      </c>
      <c r="F1141" s="21">
        <v>2505</v>
      </c>
      <c r="G1141" s="22" t="s">
        <v>73</v>
      </c>
      <c r="H1141">
        <f t="shared" si="38"/>
        <v>10</v>
      </c>
      <c r="I1141">
        <f t="shared" si="39"/>
        <v>29</v>
      </c>
    </row>
    <row r="1142" spans="1:10" ht="15.75" customHeight="1" x14ac:dyDescent="0.25">
      <c r="A1142" s="19">
        <v>43890</v>
      </c>
      <c r="B1142" s="20" t="s">
        <v>67</v>
      </c>
      <c r="C1142" s="20" t="s">
        <v>65</v>
      </c>
      <c r="D1142" s="20">
        <v>71</v>
      </c>
      <c r="E1142" s="21">
        <v>11</v>
      </c>
      <c r="F1142" s="21">
        <v>781</v>
      </c>
      <c r="G1142" s="22" t="s">
        <v>75</v>
      </c>
      <c r="H1142" s="45">
        <f>MONTH(A1142)</f>
        <v>2</v>
      </c>
      <c r="I1142" s="45">
        <f t="shared" si="39"/>
        <v>29</v>
      </c>
      <c r="J1142" s="52">
        <f>IF(Hari&lt;=7,1,IF(AND(Hari&gt;=8,Hari&lt;=14),2,IF(AND(Hari&gt;=15,Hari&lt;=21),3,IF(AND(Hari&gt;=22,Hari&lt;=31),4))))</f>
        <v>4</v>
      </c>
    </row>
    <row r="1143" spans="1:10" ht="15.75" hidden="1" customHeight="1" x14ac:dyDescent="0.25">
      <c r="A1143" s="19">
        <v>44128</v>
      </c>
      <c r="B1143" s="20" t="s">
        <v>69</v>
      </c>
      <c r="C1143" s="20" t="s">
        <v>65</v>
      </c>
      <c r="D1143" s="20">
        <v>347</v>
      </c>
      <c r="E1143" s="21">
        <v>7</v>
      </c>
      <c r="F1143" s="21">
        <v>2429</v>
      </c>
      <c r="G1143" s="22" t="s">
        <v>64</v>
      </c>
      <c r="H1143">
        <f t="shared" si="38"/>
        <v>10</v>
      </c>
      <c r="I1143">
        <f t="shared" si="39"/>
        <v>24</v>
      </c>
    </row>
    <row r="1144" spans="1:10" ht="15.75" hidden="1" customHeight="1" x14ac:dyDescent="0.25">
      <c r="A1144" s="19">
        <v>43965</v>
      </c>
      <c r="B1144" s="20" t="s">
        <v>69</v>
      </c>
      <c r="C1144" s="20" t="s">
        <v>65</v>
      </c>
      <c r="D1144" s="20">
        <v>227</v>
      </c>
      <c r="E1144" s="21">
        <v>7</v>
      </c>
      <c r="F1144" s="21">
        <v>1589</v>
      </c>
      <c r="G1144" s="22" t="s">
        <v>64</v>
      </c>
      <c r="H1144">
        <f t="shared" si="38"/>
        <v>5</v>
      </c>
      <c r="I1144">
        <f t="shared" si="39"/>
        <v>14</v>
      </c>
    </row>
    <row r="1145" spans="1:10" ht="15.75" hidden="1" customHeight="1" x14ac:dyDescent="0.25">
      <c r="A1145" s="19">
        <v>43979</v>
      </c>
      <c r="B1145" s="20" t="s">
        <v>67</v>
      </c>
      <c r="C1145" s="20" t="s">
        <v>65</v>
      </c>
      <c r="D1145" s="20">
        <v>157</v>
      </c>
      <c r="E1145" s="21">
        <v>11</v>
      </c>
      <c r="F1145" s="21">
        <v>1727</v>
      </c>
      <c r="G1145" s="22" t="s">
        <v>70</v>
      </c>
      <c r="H1145">
        <f t="shared" si="38"/>
        <v>5</v>
      </c>
      <c r="I1145">
        <f t="shared" si="39"/>
        <v>28</v>
      </c>
    </row>
    <row r="1146" spans="1:10" ht="15.75" hidden="1" customHeight="1" x14ac:dyDescent="0.25">
      <c r="A1146" s="19">
        <v>44093</v>
      </c>
      <c r="B1146" s="20" t="s">
        <v>69</v>
      </c>
      <c r="C1146" s="20" t="s">
        <v>65</v>
      </c>
      <c r="D1146" s="20">
        <v>379</v>
      </c>
      <c r="E1146" s="21">
        <v>7</v>
      </c>
      <c r="F1146" s="21">
        <v>2653</v>
      </c>
      <c r="G1146" s="22" t="s">
        <v>71</v>
      </c>
      <c r="H1146">
        <f t="shared" si="38"/>
        <v>9</v>
      </c>
      <c r="I1146">
        <f t="shared" si="39"/>
        <v>19</v>
      </c>
    </row>
    <row r="1147" spans="1:10" ht="15.75" hidden="1" customHeight="1" x14ac:dyDescent="0.25">
      <c r="A1147" s="19">
        <v>44126</v>
      </c>
      <c r="B1147" s="20" t="s">
        <v>72</v>
      </c>
      <c r="C1147" s="20" t="s">
        <v>63</v>
      </c>
      <c r="D1147" s="20">
        <v>269</v>
      </c>
      <c r="E1147" s="21">
        <v>16</v>
      </c>
      <c r="F1147" s="21">
        <v>4304</v>
      </c>
      <c r="G1147" s="22" t="s">
        <v>64</v>
      </c>
      <c r="H1147">
        <f t="shared" si="38"/>
        <v>10</v>
      </c>
      <c r="I1147">
        <f t="shared" si="39"/>
        <v>22</v>
      </c>
    </row>
    <row r="1148" spans="1:10" ht="15.75" hidden="1" customHeight="1" x14ac:dyDescent="0.25">
      <c r="A1148" s="19">
        <v>43906</v>
      </c>
      <c r="B1148" s="20" t="s">
        <v>67</v>
      </c>
      <c r="C1148" s="20" t="s">
        <v>63</v>
      </c>
      <c r="D1148" s="20">
        <v>112</v>
      </c>
      <c r="E1148" s="21">
        <v>11</v>
      </c>
      <c r="F1148" s="21">
        <v>1232</v>
      </c>
      <c r="G1148" s="22" t="s">
        <v>75</v>
      </c>
      <c r="H1148">
        <f t="shared" si="38"/>
        <v>3</v>
      </c>
      <c r="I1148">
        <f t="shared" si="39"/>
        <v>16</v>
      </c>
    </row>
    <row r="1149" spans="1:10" ht="15.75" hidden="1" customHeight="1" x14ac:dyDescent="0.25">
      <c r="A1149" s="19">
        <v>44035</v>
      </c>
      <c r="B1149" s="20" t="s">
        <v>67</v>
      </c>
      <c r="C1149" s="20" t="s">
        <v>63</v>
      </c>
      <c r="D1149" s="20">
        <v>162</v>
      </c>
      <c r="E1149" s="21">
        <v>11</v>
      </c>
      <c r="F1149" s="21">
        <v>1782</v>
      </c>
      <c r="G1149" s="22" t="s">
        <v>64</v>
      </c>
      <c r="H1149">
        <f t="shared" si="38"/>
        <v>7</v>
      </c>
      <c r="I1149">
        <f t="shared" si="39"/>
        <v>23</v>
      </c>
    </row>
    <row r="1150" spans="1:10" ht="15.75" hidden="1" customHeight="1" x14ac:dyDescent="0.25">
      <c r="A1150" s="19">
        <v>43990</v>
      </c>
      <c r="B1150" s="20" t="s">
        <v>67</v>
      </c>
      <c r="C1150" s="20" t="s">
        <v>65</v>
      </c>
      <c r="D1150" s="20">
        <v>114</v>
      </c>
      <c r="E1150" s="21">
        <v>11</v>
      </c>
      <c r="F1150" s="21">
        <v>1254</v>
      </c>
      <c r="G1150" s="22" t="s">
        <v>68</v>
      </c>
      <c r="H1150">
        <f t="shared" si="38"/>
        <v>6</v>
      </c>
      <c r="I1150">
        <f t="shared" si="39"/>
        <v>8</v>
      </c>
    </row>
    <row r="1151" spans="1:10" ht="15.75" hidden="1" customHeight="1" x14ac:dyDescent="0.25">
      <c r="A1151" s="19">
        <v>43915</v>
      </c>
      <c r="B1151" s="20" t="s">
        <v>72</v>
      </c>
      <c r="C1151" s="20" t="s">
        <v>63</v>
      </c>
      <c r="D1151" s="20">
        <v>122</v>
      </c>
      <c r="E1151" s="21">
        <v>16</v>
      </c>
      <c r="F1151" s="21">
        <v>1952</v>
      </c>
      <c r="G1151" s="22" t="s">
        <v>73</v>
      </c>
      <c r="H1151">
        <f t="shared" si="38"/>
        <v>3</v>
      </c>
      <c r="I1151">
        <f t="shared" si="39"/>
        <v>25</v>
      </c>
    </row>
    <row r="1152" spans="1:10" ht="15.75" hidden="1" customHeight="1" x14ac:dyDescent="0.25">
      <c r="A1152" s="19">
        <v>44176</v>
      </c>
      <c r="B1152" s="20" t="s">
        <v>67</v>
      </c>
      <c r="C1152" s="20" t="s">
        <v>65</v>
      </c>
      <c r="D1152" s="20">
        <v>247</v>
      </c>
      <c r="E1152" s="21">
        <v>11</v>
      </c>
      <c r="F1152" s="21">
        <v>2717</v>
      </c>
      <c r="G1152" s="22" t="s">
        <v>76</v>
      </c>
      <c r="H1152">
        <f t="shared" si="38"/>
        <v>12</v>
      </c>
      <c r="I1152">
        <f t="shared" si="39"/>
        <v>11</v>
      </c>
    </row>
    <row r="1153" spans="1:10" ht="15.75" hidden="1" customHeight="1" x14ac:dyDescent="0.25">
      <c r="A1153" s="19">
        <v>44185</v>
      </c>
      <c r="B1153" s="20" t="s">
        <v>69</v>
      </c>
      <c r="C1153" s="20" t="s">
        <v>65</v>
      </c>
      <c r="D1153" s="20">
        <v>468</v>
      </c>
      <c r="E1153" s="21">
        <v>7</v>
      </c>
      <c r="F1153" s="21">
        <v>3276</v>
      </c>
      <c r="G1153" s="22" t="s">
        <v>71</v>
      </c>
      <c r="H1153">
        <f t="shared" si="38"/>
        <v>12</v>
      </c>
      <c r="I1153">
        <f t="shared" si="39"/>
        <v>20</v>
      </c>
    </row>
    <row r="1154" spans="1:10" ht="15.75" hidden="1" customHeight="1" x14ac:dyDescent="0.25">
      <c r="A1154" s="19">
        <v>43973</v>
      </c>
      <c r="B1154" s="20" t="s">
        <v>62</v>
      </c>
      <c r="C1154" s="20" t="s">
        <v>65</v>
      </c>
      <c r="D1154" s="6">
        <v>317</v>
      </c>
      <c r="E1154" s="23">
        <v>5</v>
      </c>
      <c r="F1154" s="21">
        <v>1585</v>
      </c>
      <c r="G1154" s="22" t="s">
        <v>64</v>
      </c>
      <c r="H1154">
        <f t="shared" si="38"/>
        <v>5</v>
      </c>
      <c r="I1154">
        <f t="shared" si="39"/>
        <v>22</v>
      </c>
    </row>
    <row r="1155" spans="1:10" ht="15.75" hidden="1" customHeight="1" x14ac:dyDescent="0.25">
      <c r="A1155" s="19">
        <v>43978</v>
      </c>
      <c r="B1155" s="20" t="s">
        <v>72</v>
      </c>
      <c r="C1155" s="20" t="s">
        <v>63</v>
      </c>
      <c r="D1155" s="20">
        <v>215</v>
      </c>
      <c r="E1155" s="21">
        <v>16</v>
      </c>
      <c r="F1155" s="21">
        <v>3440</v>
      </c>
      <c r="G1155" s="22" t="s">
        <v>73</v>
      </c>
      <c r="H1155">
        <f t="shared" ref="H1155:H1218" si="40">MONTH(A1155)</f>
        <v>5</v>
      </c>
      <c r="I1155">
        <f t="shared" ref="I1155:I1218" si="41">DAY(A1155)</f>
        <v>27</v>
      </c>
    </row>
    <row r="1156" spans="1:10" ht="15.75" hidden="1" customHeight="1" x14ac:dyDescent="0.25">
      <c r="A1156" s="19">
        <v>43936</v>
      </c>
      <c r="B1156" s="20" t="s">
        <v>62</v>
      </c>
      <c r="C1156" s="20" t="s">
        <v>65</v>
      </c>
      <c r="D1156" s="6">
        <v>215</v>
      </c>
      <c r="E1156" s="23">
        <v>5</v>
      </c>
      <c r="F1156" s="21">
        <v>1075</v>
      </c>
      <c r="G1156" s="22" t="s">
        <v>64</v>
      </c>
      <c r="H1156">
        <f t="shared" si="40"/>
        <v>4</v>
      </c>
      <c r="I1156">
        <f t="shared" si="41"/>
        <v>15</v>
      </c>
    </row>
    <row r="1157" spans="1:10" ht="15.75" customHeight="1" x14ac:dyDescent="0.25">
      <c r="A1157" s="19">
        <v>43835</v>
      </c>
      <c r="B1157" s="20" t="s">
        <v>67</v>
      </c>
      <c r="C1157" s="20" t="s">
        <v>65</v>
      </c>
      <c r="D1157" s="20">
        <v>79</v>
      </c>
      <c r="E1157" s="21">
        <v>11</v>
      </c>
      <c r="F1157" s="21">
        <v>869</v>
      </c>
      <c r="G1157" s="22" t="s">
        <v>79</v>
      </c>
      <c r="H1157" s="45">
        <f>MONTH(A1157)</f>
        <v>1</v>
      </c>
      <c r="I1157" s="45">
        <f t="shared" si="41"/>
        <v>5</v>
      </c>
      <c r="J1157" s="52">
        <f>IF(Hari&lt;=7,1,IF(AND(Hari&gt;=8,Hari&lt;=14),2,IF(AND(Hari&gt;=15,Hari&lt;=21),3,IF(AND(Hari&gt;=22,Hari&lt;=31),4))))</f>
        <v>1</v>
      </c>
    </row>
    <row r="1158" spans="1:10" ht="15.75" hidden="1" customHeight="1" x14ac:dyDescent="0.25">
      <c r="A1158" s="19">
        <v>43985</v>
      </c>
      <c r="B1158" s="20" t="s">
        <v>62</v>
      </c>
      <c r="C1158" s="20" t="s">
        <v>65</v>
      </c>
      <c r="D1158" s="6">
        <v>249</v>
      </c>
      <c r="E1158" s="23">
        <v>5</v>
      </c>
      <c r="F1158" s="21">
        <v>1245</v>
      </c>
      <c r="G1158" s="22" t="s">
        <v>68</v>
      </c>
      <c r="H1158">
        <f t="shared" si="40"/>
        <v>6</v>
      </c>
      <c r="I1158">
        <f t="shared" si="41"/>
        <v>3</v>
      </c>
    </row>
    <row r="1159" spans="1:10" ht="15.75" hidden="1" customHeight="1" x14ac:dyDescent="0.25">
      <c r="A1159" s="19">
        <v>43921</v>
      </c>
      <c r="B1159" s="20" t="s">
        <v>69</v>
      </c>
      <c r="C1159" s="20" t="s">
        <v>65</v>
      </c>
      <c r="D1159" s="20">
        <v>151</v>
      </c>
      <c r="E1159" s="21">
        <v>7</v>
      </c>
      <c r="F1159" s="21">
        <v>1057</v>
      </c>
      <c r="G1159" s="22" t="s">
        <v>73</v>
      </c>
      <c r="H1159">
        <f t="shared" si="40"/>
        <v>3</v>
      </c>
      <c r="I1159">
        <f t="shared" si="41"/>
        <v>31</v>
      </c>
    </row>
    <row r="1160" spans="1:10" ht="15.75" customHeight="1" x14ac:dyDescent="0.25">
      <c r="A1160" s="19">
        <v>43866</v>
      </c>
      <c r="B1160" s="20" t="s">
        <v>62</v>
      </c>
      <c r="C1160" s="20" t="s">
        <v>63</v>
      </c>
      <c r="D1160" s="20">
        <v>67</v>
      </c>
      <c r="E1160" s="21">
        <v>5</v>
      </c>
      <c r="F1160" s="21">
        <v>335</v>
      </c>
      <c r="G1160" s="22" t="s">
        <v>68</v>
      </c>
      <c r="H1160" s="45">
        <f>MONTH(A1160)</f>
        <v>2</v>
      </c>
      <c r="I1160" s="45">
        <f t="shared" si="41"/>
        <v>5</v>
      </c>
      <c r="J1160" s="52">
        <f>IF(Hari&lt;=7,1,IF(AND(Hari&gt;=8,Hari&lt;=14),2,IF(AND(Hari&gt;=15,Hari&lt;=21),3,IF(AND(Hari&gt;=22,Hari&lt;=31),4))))</f>
        <v>1</v>
      </c>
    </row>
    <row r="1161" spans="1:10" ht="15.75" hidden="1" customHeight="1" x14ac:dyDescent="0.25">
      <c r="A1161" s="19">
        <v>44059</v>
      </c>
      <c r="B1161" s="20" t="s">
        <v>72</v>
      </c>
      <c r="C1161" s="20" t="s">
        <v>63</v>
      </c>
      <c r="D1161" s="20">
        <v>239</v>
      </c>
      <c r="E1161" s="21">
        <v>16</v>
      </c>
      <c r="F1161" s="21">
        <v>3824</v>
      </c>
      <c r="G1161" s="22" t="s">
        <v>78</v>
      </c>
      <c r="H1161">
        <f t="shared" si="40"/>
        <v>8</v>
      </c>
      <c r="I1161">
        <f t="shared" si="41"/>
        <v>16</v>
      </c>
    </row>
    <row r="1162" spans="1:10" ht="15.75" hidden="1" customHeight="1" x14ac:dyDescent="0.25">
      <c r="A1162" s="19">
        <v>44055</v>
      </c>
      <c r="B1162" s="20" t="s">
        <v>72</v>
      </c>
      <c r="C1162" s="20" t="s">
        <v>63</v>
      </c>
      <c r="D1162" s="20">
        <v>241</v>
      </c>
      <c r="E1162" s="21">
        <v>16</v>
      </c>
      <c r="F1162" s="21">
        <v>3856</v>
      </c>
      <c r="G1162" s="22" t="s">
        <v>64</v>
      </c>
      <c r="H1162">
        <f t="shared" si="40"/>
        <v>8</v>
      </c>
      <c r="I1162">
        <f t="shared" si="41"/>
        <v>12</v>
      </c>
    </row>
    <row r="1163" spans="1:10" ht="15.75" hidden="1" customHeight="1" x14ac:dyDescent="0.25">
      <c r="A1163" s="19">
        <v>44025</v>
      </c>
      <c r="B1163" s="20" t="s">
        <v>62</v>
      </c>
      <c r="C1163" s="20" t="s">
        <v>63</v>
      </c>
      <c r="D1163" s="20">
        <v>186</v>
      </c>
      <c r="E1163" s="21">
        <v>5</v>
      </c>
      <c r="F1163" s="21">
        <v>930</v>
      </c>
      <c r="G1163" s="22" t="s">
        <v>77</v>
      </c>
      <c r="H1163">
        <f t="shared" si="40"/>
        <v>7</v>
      </c>
      <c r="I1163">
        <f t="shared" si="41"/>
        <v>13</v>
      </c>
    </row>
    <row r="1164" spans="1:10" ht="15.75" hidden="1" customHeight="1" x14ac:dyDescent="0.25">
      <c r="A1164" s="19">
        <v>44194</v>
      </c>
      <c r="B1164" s="20" t="s">
        <v>69</v>
      </c>
      <c r="C1164" s="20" t="s">
        <v>65</v>
      </c>
      <c r="D1164" s="20">
        <v>471</v>
      </c>
      <c r="E1164" s="21">
        <v>7</v>
      </c>
      <c r="F1164" s="21">
        <v>3297</v>
      </c>
      <c r="G1164" s="22" t="s">
        <v>64</v>
      </c>
      <c r="H1164">
        <f t="shared" si="40"/>
        <v>12</v>
      </c>
      <c r="I1164">
        <f t="shared" si="41"/>
        <v>29</v>
      </c>
    </row>
    <row r="1165" spans="1:10" ht="15.75" customHeight="1" x14ac:dyDescent="0.25">
      <c r="A1165" s="19">
        <v>43881</v>
      </c>
      <c r="B1165" s="20" t="s">
        <v>62</v>
      </c>
      <c r="C1165" s="20" t="s">
        <v>65</v>
      </c>
      <c r="D1165" s="6">
        <v>166</v>
      </c>
      <c r="E1165" s="23">
        <v>5</v>
      </c>
      <c r="F1165" s="21">
        <v>830</v>
      </c>
      <c r="G1165" s="22" t="s">
        <v>71</v>
      </c>
      <c r="H1165" s="45">
        <f>MONTH(A1165)</f>
        <v>2</v>
      </c>
      <c r="I1165" s="45">
        <f t="shared" si="41"/>
        <v>20</v>
      </c>
      <c r="J1165" s="52">
        <f>IF(Hari&lt;=7,1,IF(AND(Hari&gt;=8,Hari&lt;=14),2,IF(AND(Hari&gt;=15,Hari&lt;=21),3,IF(AND(Hari&gt;=22,Hari&lt;=31),4))))</f>
        <v>3</v>
      </c>
    </row>
    <row r="1166" spans="1:10" ht="15.75" hidden="1" customHeight="1" x14ac:dyDescent="0.25">
      <c r="A1166" s="19">
        <v>44145</v>
      </c>
      <c r="B1166" s="20" t="s">
        <v>67</v>
      </c>
      <c r="C1166" s="20" t="s">
        <v>63</v>
      </c>
      <c r="D1166" s="20">
        <v>272</v>
      </c>
      <c r="E1166" s="21">
        <v>11</v>
      </c>
      <c r="F1166" s="21">
        <v>2992</v>
      </c>
      <c r="G1166" s="22" t="s">
        <v>68</v>
      </c>
      <c r="H1166">
        <f t="shared" si="40"/>
        <v>11</v>
      </c>
      <c r="I1166">
        <f t="shared" si="41"/>
        <v>10</v>
      </c>
    </row>
    <row r="1167" spans="1:10" ht="15.75" hidden="1" customHeight="1" x14ac:dyDescent="0.25">
      <c r="A1167" s="19">
        <v>44044</v>
      </c>
      <c r="B1167" s="20" t="s">
        <v>67</v>
      </c>
      <c r="C1167" s="20" t="s">
        <v>63</v>
      </c>
      <c r="D1167" s="20">
        <v>180</v>
      </c>
      <c r="E1167" s="21">
        <v>11</v>
      </c>
      <c r="F1167" s="21">
        <v>1980</v>
      </c>
      <c r="G1167" s="22" t="s">
        <v>68</v>
      </c>
      <c r="H1167">
        <f t="shared" si="40"/>
        <v>8</v>
      </c>
      <c r="I1167">
        <f t="shared" si="41"/>
        <v>1</v>
      </c>
    </row>
    <row r="1168" spans="1:10" ht="15.75" customHeight="1" x14ac:dyDescent="0.25">
      <c r="A1168" s="19">
        <v>43885</v>
      </c>
      <c r="B1168" s="20" t="s">
        <v>62</v>
      </c>
      <c r="C1168" s="20" t="s">
        <v>65</v>
      </c>
      <c r="D1168" s="6">
        <v>128</v>
      </c>
      <c r="E1168" s="23">
        <v>5</v>
      </c>
      <c r="F1168" s="21">
        <v>640</v>
      </c>
      <c r="G1168" s="22" t="s">
        <v>64</v>
      </c>
      <c r="H1168" s="45">
        <f>MONTH(A1168)</f>
        <v>2</v>
      </c>
      <c r="I1168" s="45">
        <f t="shared" si="41"/>
        <v>24</v>
      </c>
      <c r="J1168" s="52">
        <f>IF(Hari&lt;=7,1,IF(AND(Hari&gt;=8,Hari&lt;=14),2,IF(AND(Hari&gt;=15,Hari&lt;=21),3,IF(AND(Hari&gt;=22,Hari&lt;=31),4))))</f>
        <v>4</v>
      </c>
    </row>
    <row r="1169" spans="1:10" ht="15.75" hidden="1" customHeight="1" x14ac:dyDescent="0.25">
      <c r="A1169" s="19">
        <v>44179</v>
      </c>
      <c r="B1169" s="20" t="s">
        <v>72</v>
      </c>
      <c r="C1169" s="20" t="s">
        <v>63</v>
      </c>
      <c r="D1169" s="20">
        <v>404</v>
      </c>
      <c r="E1169" s="21">
        <v>16</v>
      </c>
      <c r="F1169" s="21">
        <v>6464</v>
      </c>
      <c r="G1169" s="22" t="s">
        <v>64</v>
      </c>
      <c r="H1169">
        <f t="shared" si="40"/>
        <v>12</v>
      </c>
      <c r="I1169">
        <f t="shared" si="41"/>
        <v>14</v>
      </c>
    </row>
    <row r="1170" spans="1:10" ht="15.75" hidden="1" customHeight="1" x14ac:dyDescent="0.25">
      <c r="A1170" s="19">
        <v>43956</v>
      </c>
      <c r="B1170" s="20" t="s">
        <v>62</v>
      </c>
      <c r="C1170" s="20" t="s">
        <v>65</v>
      </c>
      <c r="D1170" s="6">
        <v>342</v>
      </c>
      <c r="E1170" s="23">
        <v>5</v>
      </c>
      <c r="F1170" s="21">
        <v>1710</v>
      </c>
      <c r="G1170" s="22" t="s">
        <v>66</v>
      </c>
      <c r="H1170">
        <f t="shared" si="40"/>
        <v>5</v>
      </c>
      <c r="I1170">
        <f t="shared" si="41"/>
        <v>5</v>
      </c>
    </row>
    <row r="1171" spans="1:10" ht="15.75" hidden="1" customHeight="1" x14ac:dyDescent="0.25">
      <c r="A1171" s="19">
        <v>43990</v>
      </c>
      <c r="B1171" s="20" t="s">
        <v>72</v>
      </c>
      <c r="C1171" s="20" t="s">
        <v>63</v>
      </c>
      <c r="D1171" s="20">
        <v>167</v>
      </c>
      <c r="E1171" s="21">
        <v>16</v>
      </c>
      <c r="F1171" s="21">
        <v>2672</v>
      </c>
      <c r="G1171" s="22" t="s">
        <v>68</v>
      </c>
      <c r="H1171">
        <f t="shared" si="40"/>
        <v>6</v>
      </c>
      <c r="I1171">
        <f t="shared" si="41"/>
        <v>8</v>
      </c>
    </row>
    <row r="1172" spans="1:10" ht="15.75" hidden="1" customHeight="1" x14ac:dyDescent="0.25">
      <c r="A1172" s="19">
        <v>44083</v>
      </c>
      <c r="B1172" s="20" t="s">
        <v>67</v>
      </c>
      <c r="C1172" s="20" t="s">
        <v>65</v>
      </c>
      <c r="D1172" s="20">
        <v>231</v>
      </c>
      <c r="E1172" s="21">
        <v>11</v>
      </c>
      <c r="F1172" s="21">
        <v>2541</v>
      </c>
      <c r="G1172" s="22" t="s">
        <v>66</v>
      </c>
      <c r="H1172">
        <f t="shared" si="40"/>
        <v>9</v>
      </c>
      <c r="I1172">
        <f t="shared" si="41"/>
        <v>9</v>
      </c>
    </row>
    <row r="1173" spans="1:10" ht="15.75" hidden="1" customHeight="1" x14ac:dyDescent="0.25">
      <c r="A1173" s="19">
        <v>44065</v>
      </c>
      <c r="B1173" s="20" t="s">
        <v>62</v>
      </c>
      <c r="C1173" s="20" t="s">
        <v>65</v>
      </c>
      <c r="D1173" s="6">
        <v>339</v>
      </c>
      <c r="E1173" s="23">
        <v>5</v>
      </c>
      <c r="F1173" s="21">
        <v>1695</v>
      </c>
      <c r="G1173" s="22" t="s">
        <v>64</v>
      </c>
      <c r="H1173">
        <f t="shared" si="40"/>
        <v>8</v>
      </c>
      <c r="I1173">
        <f t="shared" si="41"/>
        <v>22</v>
      </c>
    </row>
    <row r="1174" spans="1:10" ht="15.75" hidden="1" customHeight="1" x14ac:dyDescent="0.25">
      <c r="A1174" s="19">
        <v>44144</v>
      </c>
      <c r="B1174" s="20" t="s">
        <v>72</v>
      </c>
      <c r="C1174" s="20" t="s">
        <v>63</v>
      </c>
      <c r="D1174" s="20">
        <v>353</v>
      </c>
      <c r="E1174" s="21">
        <v>16</v>
      </c>
      <c r="F1174" s="21">
        <v>5648</v>
      </c>
      <c r="G1174" s="22" t="s">
        <v>68</v>
      </c>
      <c r="H1174">
        <f t="shared" si="40"/>
        <v>11</v>
      </c>
      <c r="I1174">
        <f t="shared" si="41"/>
        <v>9</v>
      </c>
    </row>
    <row r="1175" spans="1:10" ht="15.75" hidden="1" customHeight="1" x14ac:dyDescent="0.25">
      <c r="A1175" s="19">
        <v>43943</v>
      </c>
      <c r="B1175" s="20" t="s">
        <v>67</v>
      </c>
      <c r="C1175" s="20" t="s">
        <v>63</v>
      </c>
      <c r="D1175" s="20">
        <v>106</v>
      </c>
      <c r="E1175" s="21">
        <v>11</v>
      </c>
      <c r="F1175" s="21">
        <v>1166</v>
      </c>
      <c r="G1175" s="22" t="s">
        <v>75</v>
      </c>
      <c r="H1175">
        <f t="shared" si="40"/>
        <v>4</v>
      </c>
      <c r="I1175">
        <f t="shared" si="41"/>
        <v>22</v>
      </c>
    </row>
    <row r="1176" spans="1:10" ht="15.75" customHeight="1" x14ac:dyDescent="0.25">
      <c r="A1176" s="19">
        <v>43888</v>
      </c>
      <c r="B1176" s="20" t="s">
        <v>72</v>
      </c>
      <c r="C1176" s="20" t="s">
        <v>63</v>
      </c>
      <c r="D1176" s="20">
        <v>111</v>
      </c>
      <c r="E1176" s="21">
        <v>16</v>
      </c>
      <c r="F1176" s="21">
        <v>1776</v>
      </c>
      <c r="G1176" s="22" t="s">
        <v>73</v>
      </c>
      <c r="H1176" s="45">
        <f>MONTH(A1176)</f>
        <v>2</v>
      </c>
      <c r="I1176" s="45">
        <f t="shared" si="41"/>
        <v>27</v>
      </c>
      <c r="J1176" s="52">
        <f>IF(Hari&lt;=7,1,IF(AND(Hari&gt;=8,Hari&lt;=14),2,IF(AND(Hari&gt;=15,Hari&lt;=21),3,IF(AND(Hari&gt;=22,Hari&lt;=31),4))))</f>
        <v>4</v>
      </c>
    </row>
    <row r="1177" spans="1:10" ht="15.75" hidden="1" customHeight="1" x14ac:dyDescent="0.25">
      <c r="A1177" s="19">
        <v>44103</v>
      </c>
      <c r="B1177" s="20" t="s">
        <v>72</v>
      </c>
      <c r="C1177" s="20" t="s">
        <v>63</v>
      </c>
      <c r="D1177" s="20">
        <v>300</v>
      </c>
      <c r="E1177" s="21">
        <v>16</v>
      </c>
      <c r="F1177" s="21">
        <v>4800</v>
      </c>
      <c r="G1177" s="22" t="s">
        <v>80</v>
      </c>
      <c r="H1177">
        <f t="shared" si="40"/>
        <v>9</v>
      </c>
      <c r="I1177">
        <f t="shared" si="41"/>
        <v>29</v>
      </c>
    </row>
    <row r="1178" spans="1:10" ht="15.75" hidden="1" customHeight="1" x14ac:dyDescent="0.25">
      <c r="A1178" s="19">
        <v>44143</v>
      </c>
      <c r="B1178" s="20" t="s">
        <v>69</v>
      </c>
      <c r="C1178" s="20" t="s">
        <v>65</v>
      </c>
      <c r="D1178" s="20">
        <v>424</v>
      </c>
      <c r="E1178" s="21">
        <v>7</v>
      </c>
      <c r="F1178" s="21">
        <v>2968</v>
      </c>
      <c r="G1178" s="22" t="s">
        <v>68</v>
      </c>
      <c r="H1178">
        <f t="shared" si="40"/>
        <v>11</v>
      </c>
      <c r="I1178">
        <f t="shared" si="41"/>
        <v>8</v>
      </c>
    </row>
    <row r="1179" spans="1:10" ht="15.75" hidden="1" customHeight="1" x14ac:dyDescent="0.25">
      <c r="A1179" s="19">
        <v>43936</v>
      </c>
      <c r="B1179" s="20" t="s">
        <v>69</v>
      </c>
      <c r="C1179" s="20" t="s">
        <v>65</v>
      </c>
      <c r="D1179" s="20">
        <v>155</v>
      </c>
      <c r="E1179" s="21">
        <v>7</v>
      </c>
      <c r="F1179" s="21">
        <v>1085</v>
      </c>
      <c r="G1179" s="22" t="s">
        <v>64</v>
      </c>
      <c r="H1179">
        <f t="shared" si="40"/>
        <v>4</v>
      </c>
      <c r="I1179">
        <f t="shared" si="41"/>
        <v>15</v>
      </c>
    </row>
    <row r="1180" spans="1:10" ht="15.75" customHeight="1" x14ac:dyDescent="0.25">
      <c r="A1180" s="19">
        <v>43875</v>
      </c>
      <c r="B1180" s="20" t="s">
        <v>62</v>
      </c>
      <c r="C1180" s="20" t="s">
        <v>65</v>
      </c>
      <c r="D1180" s="6">
        <v>193</v>
      </c>
      <c r="E1180" s="23">
        <v>5</v>
      </c>
      <c r="F1180" s="21">
        <v>965</v>
      </c>
      <c r="G1180" s="22" t="s">
        <v>75</v>
      </c>
      <c r="H1180" s="45">
        <f>MONTH(A1180)</f>
        <v>2</v>
      </c>
      <c r="I1180" s="45">
        <f t="shared" si="41"/>
        <v>14</v>
      </c>
      <c r="J1180" s="52">
        <f>IF(Hari&lt;=7,1,IF(AND(Hari&gt;=8,Hari&lt;=14),2,IF(AND(Hari&gt;=15,Hari&lt;=21),3,IF(AND(Hari&gt;=22,Hari&lt;=31),4))))</f>
        <v>2</v>
      </c>
    </row>
    <row r="1181" spans="1:10" ht="15.75" hidden="1" customHeight="1" x14ac:dyDescent="0.25">
      <c r="A1181" s="19">
        <v>44138</v>
      </c>
      <c r="B1181" s="20" t="s">
        <v>67</v>
      </c>
      <c r="C1181" s="20" t="s">
        <v>63</v>
      </c>
      <c r="D1181" s="20">
        <v>270</v>
      </c>
      <c r="E1181" s="21">
        <v>11</v>
      </c>
      <c r="F1181" s="21">
        <v>2970</v>
      </c>
      <c r="G1181" s="22" t="s">
        <v>68</v>
      </c>
      <c r="H1181">
        <f t="shared" si="40"/>
        <v>11</v>
      </c>
      <c r="I1181">
        <f t="shared" si="41"/>
        <v>3</v>
      </c>
    </row>
    <row r="1182" spans="1:10" ht="15.75" hidden="1" customHeight="1" x14ac:dyDescent="0.25">
      <c r="A1182" s="19">
        <v>44174</v>
      </c>
      <c r="B1182" s="20" t="s">
        <v>69</v>
      </c>
      <c r="C1182" s="20" t="s">
        <v>65</v>
      </c>
      <c r="D1182" s="20">
        <v>404</v>
      </c>
      <c r="E1182" s="21">
        <v>7</v>
      </c>
      <c r="F1182" s="21">
        <v>2828</v>
      </c>
      <c r="G1182" s="22" t="s">
        <v>68</v>
      </c>
      <c r="H1182">
        <f t="shared" si="40"/>
        <v>12</v>
      </c>
      <c r="I1182">
        <f t="shared" si="41"/>
        <v>9</v>
      </c>
    </row>
    <row r="1183" spans="1:10" ht="15.75" hidden="1" customHeight="1" x14ac:dyDescent="0.25">
      <c r="A1183" s="19">
        <v>43996</v>
      </c>
      <c r="B1183" s="20" t="s">
        <v>69</v>
      </c>
      <c r="C1183" s="20" t="s">
        <v>65</v>
      </c>
      <c r="D1183" s="20">
        <v>234</v>
      </c>
      <c r="E1183" s="21">
        <v>7</v>
      </c>
      <c r="F1183" s="21">
        <v>1638</v>
      </c>
      <c r="G1183" s="22" t="s">
        <v>75</v>
      </c>
      <c r="H1183">
        <f t="shared" si="40"/>
        <v>6</v>
      </c>
      <c r="I1183">
        <f t="shared" si="41"/>
        <v>14</v>
      </c>
    </row>
    <row r="1184" spans="1:10" ht="15.75" hidden="1" customHeight="1" x14ac:dyDescent="0.25">
      <c r="A1184" s="19">
        <v>44052</v>
      </c>
      <c r="B1184" s="20" t="s">
        <v>72</v>
      </c>
      <c r="C1184" s="20" t="s">
        <v>63</v>
      </c>
      <c r="D1184" s="20">
        <v>219</v>
      </c>
      <c r="E1184" s="21">
        <v>16</v>
      </c>
      <c r="F1184" s="21">
        <v>3504</v>
      </c>
      <c r="G1184" s="22" t="s">
        <v>68</v>
      </c>
      <c r="H1184">
        <f t="shared" si="40"/>
        <v>8</v>
      </c>
      <c r="I1184">
        <f t="shared" si="41"/>
        <v>9</v>
      </c>
    </row>
    <row r="1185" spans="1:10" ht="15.75" hidden="1" customHeight="1" x14ac:dyDescent="0.25">
      <c r="A1185" s="19">
        <v>43959</v>
      </c>
      <c r="B1185" s="20" t="s">
        <v>69</v>
      </c>
      <c r="C1185" s="20" t="s">
        <v>65</v>
      </c>
      <c r="D1185" s="20">
        <v>253</v>
      </c>
      <c r="E1185" s="21">
        <v>7</v>
      </c>
      <c r="F1185" s="21">
        <v>1771</v>
      </c>
      <c r="G1185" s="22" t="s">
        <v>68</v>
      </c>
      <c r="H1185">
        <f t="shared" si="40"/>
        <v>5</v>
      </c>
      <c r="I1185">
        <f t="shared" si="41"/>
        <v>8</v>
      </c>
    </row>
    <row r="1186" spans="1:10" ht="15.75" hidden="1" customHeight="1" x14ac:dyDescent="0.25">
      <c r="A1186" s="19">
        <v>43904</v>
      </c>
      <c r="B1186" s="20" t="s">
        <v>67</v>
      </c>
      <c r="C1186" s="20" t="s">
        <v>65</v>
      </c>
      <c r="D1186" s="20">
        <v>100</v>
      </c>
      <c r="E1186" s="21">
        <v>11</v>
      </c>
      <c r="F1186" s="21">
        <v>1100</v>
      </c>
      <c r="G1186" s="22" t="s">
        <v>64</v>
      </c>
      <c r="H1186">
        <f t="shared" si="40"/>
        <v>3</v>
      </c>
      <c r="I1186">
        <f t="shared" si="41"/>
        <v>14</v>
      </c>
    </row>
    <row r="1187" spans="1:10" ht="15.75" hidden="1" customHeight="1" x14ac:dyDescent="0.25">
      <c r="A1187" s="19">
        <v>44035</v>
      </c>
      <c r="B1187" s="20" t="s">
        <v>62</v>
      </c>
      <c r="C1187" s="20" t="s">
        <v>63</v>
      </c>
      <c r="D1187" s="20">
        <v>184</v>
      </c>
      <c r="E1187" s="21">
        <v>5</v>
      </c>
      <c r="F1187" s="21">
        <v>920</v>
      </c>
      <c r="G1187" s="22" t="s">
        <v>64</v>
      </c>
      <c r="H1187">
        <f t="shared" si="40"/>
        <v>7</v>
      </c>
      <c r="I1187">
        <f t="shared" si="41"/>
        <v>23</v>
      </c>
    </row>
    <row r="1188" spans="1:10" ht="15.75" hidden="1" customHeight="1" x14ac:dyDescent="0.25">
      <c r="A1188" s="19">
        <v>44059</v>
      </c>
      <c r="B1188" s="20" t="s">
        <v>67</v>
      </c>
      <c r="C1188" s="20" t="s">
        <v>65</v>
      </c>
      <c r="D1188" s="20">
        <v>192</v>
      </c>
      <c r="E1188" s="21">
        <v>11</v>
      </c>
      <c r="F1188" s="21">
        <v>2112</v>
      </c>
      <c r="G1188" s="22" t="s">
        <v>78</v>
      </c>
      <c r="H1188">
        <f t="shared" si="40"/>
        <v>8</v>
      </c>
      <c r="I1188">
        <f t="shared" si="41"/>
        <v>16</v>
      </c>
    </row>
    <row r="1189" spans="1:10" ht="15.75" hidden="1" customHeight="1" x14ac:dyDescent="0.25">
      <c r="A1189" s="19">
        <v>43913</v>
      </c>
      <c r="B1189" s="20" t="s">
        <v>62</v>
      </c>
      <c r="C1189" s="20" t="s">
        <v>63</v>
      </c>
      <c r="D1189" s="20">
        <v>85</v>
      </c>
      <c r="E1189" s="21">
        <v>5</v>
      </c>
      <c r="F1189" s="21">
        <v>425</v>
      </c>
      <c r="G1189" s="22" t="s">
        <v>64</v>
      </c>
      <c r="H1189">
        <f t="shared" si="40"/>
        <v>3</v>
      </c>
      <c r="I1189">
        <f t="shared" si="41"/>
        <v>23</v>
      </c>
    </row>
    <row r="1190" spans="1:10" ht="15.75" customHeight="1" x14ac:dyDescent="0.25">
      <c r="A1190" s="19">
        <v>43889</v>
      </c>
      <c r="B1190" s="20" t="s">
        <v>62</v>
      </c>
      <c r="C1190" s="20" t="s">
        <v>65</v>
      </c>
      <c r="D1190" s="6">
        <v>171</v>
      </c>
      <c r="E1190" s="23">
        <v>5</v>
      </c>
      <c r="F1190" s="21">
        <v>855</v>
      </c>
      <c r="G1190" s="22" t="s">
        <v>73</v>
      </c>
      <c r="H1190" s="45">
        <f>MONTH(A1190)</f>
        <v>2</v>
      </c>
      <c r="I1190" s="45">
        <f t="shared" si="41"/>
        <v>28</v>
      </c>
      <c r="J1190" s="52">
        <f>IF(Hari&lt;=7,1,IF(AND(Hari&gt;=8,Hari&lt;=14),2,IF(AND(Hari&gt;=15,Hari&lt;=21),3,IF(AND(Hari&gt;=22,Hari&lt;=31),4))))</f>
        <v>4</v>
      </c>
    </row>
    <row r="1191" spans="1:10" ht="15.75" hidden="1" customHeight="1" x14ac:dyDescent="0.25">
      <c r="A1191" s="19">
        <v>44008</v>
      </c>
      <c r="B1191" s="20" t="s">
        <v>69</v>
      </c>
      <c r="C1191" s="20" t="s">
        <v>65</v>
      </c>
      <c r="D1191" s="20">
        <v>239</v>
      </c>
      <c r="E1191" s="21">
        <v>7</v>
      </c>
      <c r="F1191" s="21">
        <v>1673</v>
      </c>
      <c r="G1191" s="22" t="s">
        <v>73</v>
      </c>
      <c r="H1191">
        <f t="shared" si="40"/>
        <v>6</v>
      </c>
      <c r="I1191">
        <f t="shared" si="41"/>
        <v>26</v>
      </c>
    </row>
    <row r="1192" spans="1:10" ht="15.75" hidden="1" customHeight="1" x14ac:dyDescent="0.25">
      <c r="A1192" s="19">
        <v>44023</v>
      </c>
      <c r="B1192" s="20" t="s">
        <v>69</v>
      </c>
      <c r="C1192" s="20" t="s">
        <v>65</v>
      </c>
      <c r="D1192" s="20">
        <v>225</v>
      </c>
      <c r="E1192" s="21">
        <v>7</v>
      </c>
      <c r="F1192" s="21">
        <v>1575</v>
      </c>
      <c r="G1192" s="22" t="s">
        <v>64</v>
      </c>
      <c r="H1192">
        <f t="shared" si="40"/>
        <v>7</v>
      </c>
      <c r="I1192">
        <f t="shared" si="41"/>
        <v>11</v>
      </c>
    </row>
    <row r="1193" spans="1:10" ht="15.75" hidden="1" customHeight="1" x14ac:dyDescent="0.25">
      <c r="A1193" s="19">
        <v>43895</v>
      </c>
      <c r="B1193" s="20" t="s">
        <v>67</v>
      </c>
      <c r="C1193" s="20" t="s">
        <v>65</v>
      </c>
      <c r="D1193" s="20">
        <v>114</v>
      </c>
      <c r="E1193" s="21">
        <v>11</v>
      </c>
      <c r="F1193" s="21">
        <v>1254</v>
      </c>
      <c r="G1193" s="22" t="s">
        <v>68</v>
      </c>
      <c r="H1193">
        <f t="shared" si="40"/>
        <v>3</v>
      </c>
      <c r="I1193">
        <f t="shared" si="41"/>
        <v>5</v>
      </c>
    </row>
    <row r="1194" spans="1:10" ht="15.75" hidden="1" customHeight="1" x14ac:dyDescent="0.25">
      <c r="A1194" s="19">
        <v>44189</v>
      </c>
      <c r="B1194" s="20" t="s">
        <v>62</v>
      </c>
      <c r="C1194" s="20" t="s">
        <v>63</v>
      </c>
      <c r="D1194" s="20">
        <v>299</v>
      </c>
      <c r="E1194" s="21">
        <v>5</v>
      </c>
      <c r="F1194" s="21">
        <v>1495</v>
      </c>
      <c r="G1194" s="22" t="s">
        <v>76</v>
      </c>
      <c r="H1194">
        <f t="shared" si="40"/>
        <v>12</v>
      </c>
      <c r="I1194">
        <f t="shared" si="41"/>
        <v>24</v>
      </c>
    </row>
    <row r="1195" spans="1:10" ht="15.75" customHeight="1" x14ac:dyDescent="0.25">
      <c r="A1195" s="19">
        <v>43863</v>
      </c>
      <c r="B1195" s="20" t="s">
        <v>62</v>
      </c>
      <c r="C1195" s="20" t="s">
        <v>65</v>
      </c>
      <c r="D1195" s="6">
        <v>386</v>
      </c>
      <c r="E1195" s="23">
        <v>5</v>
      </c>
      <c r="F1195" s="21">
        <v>1930</v>
      </c>
      <c r="G1195" s="22" t="s">
        <v>66</v>
      </c>
      <c r="H1195" s="45">
        <f t="shared" si="40"/>
        <v>2</v>
      </c>
      <c r="I1195" s="45">
        <f t="shared" si="41"/>
        <v>2</v>
      </c>
      <c r="J1195" s="52">
        <f>IF(Hari&lt;=7,1,IF(AND(Hari&gt;=8,Hari&lt;=14),2,IF(AND(Hari&gt;=15,Hari&lt;=21),3,IF(AND(Hari&gt;=22,Hari&lt;=31),4))))</f>
        <v>1</v>
      </c>
    </row>
    <row r="1196" spans="1:10" ht="15.75" customHeight="1" x14ac:dyDescent="0.25">
      <c r="A1196" s="19">
        <v>43876</v>
      </c>
      <c r="B1196" s="20" t="s">
        <v>67</v>
      </c>
      <c r="C1196" s="20" t="s">
        <v>65</v>
      </c>
      <c r="D1196" s="20">
        <v>78</v>
      </c>
      <c r="E1196" s="21">
        <v>11</v>
      </c>
      <c r="F1196" s="21">
        <v>858</v>
      </c>
      <c r="G1196" s="22" t="s">
        <v>75</v>
      </c>
      <c r="H1196" s="45">
        <f t="shared" si="40"/>
        <v>2</v>
      </c>
      <c r="I1196" s="45">
        <f t="shared" si="41"/>
        <v>15</v>
      </c>
      <c r="J1196" s="52">
        <f>IF(Hari&lt;=7,1,IF(AND(Hari&gt;=8,Hari&lt;=14),2,IF(AND(Hari&gt;=15,Hari&lt;=21),3,IF(AND(Hari&gt;=22,Hari&lt;=31),4))))</f>
        <v>3</v>
      </c>
    </row>
    <row r="1197" spans="1:10" ht="15.75" hidden="1" customHeight="1" x14ac:dyDescent="0.25">
      <c r="A1197" s="19">
        <v>43914</v>
      </c>
      <c r="B1197" s="20" t="s">
        <v>67</v>
      </c>
      <c r="C1197" s="20" t="s">
        <v>65</v>
      </c>
      <c r="D1197" s="20">
        <v>102</v>
      </c>
      <c r="E1197" s="21">
        <v>11</v>
      </c>
      <c r="F1197" s="21">
        <v>1122</v>
      </c>
      <c r="G1197" s="22" t="s">
        <v>64</v>
      </c>
      <c r="H1197">
        <f t="shared" si="40"/>
        <v>3</v>
      </c>
      <c r="I1197">
        <f t="shared" si="41"/>
        <v>24</v>
      </c>
    </row>
    <row r="1198" spans="1:10" ht="15.75" hidden="1" customHeight="1" x14ac:dyDescent="0.25">
      <c r="A1198" s="19">
        <v>43902</v>
      </c>
      <c r="B1198" s="20" t="s">
        <v>62</v>
      </c>
      <c r="C1198" s="20" t="s">
        <v>63</v>
      </c>
      <c r="D1198" s="20">
        <v>112</v>
      </c>
      <c r="E1198" s="21">
        <v>5</v>
      </c>
      <c r="F1198" s="21">
        <v>560</v>
      </c>
      <c r="G1198" s="22" t="s">
        <v>64</v>
      </c>
      <c r="H1198">
        <f t="shared" si="40"/>
        <v>3</v>
      </c>
      <c r="I1198">
        <f t="shared" si="41"/>
        <v>12</v>
      </c>
    </row>
    <row r="1199" spans="1:10" ht="15.75" hidden="1" customHeight="1" x14ac:dyDescent="0.25">
      <c r="A1199" s="19">
        <v>44102</v>
      </c>
      <c r="B1199" s="20" t="s">
        <v>69</v>
      </c>
      <c r="C1199" s="20" t="s">
        <v>65</v>
      </c>
      <c r="D1199" s="20">
        <v>301</v>
      </c>
      <c r="E1199" s="21">
        <v>7</v>
      </c>
      <c r="F1199" s="21">
        <v>2107</v>
      </c>
      <c r="G1199" s="22" t="s">
        <v>73</v>
      </c>
      <c r="H1199">
        <f t="shared" si="40"/>
        <v>9</v>
      </c>
      <c r="I1199">
        <f t="shared" si="41"/>
        <v>28</v>
      </c>
    </row>
    <row r="1200" spans="1:10" ht="15.75" hidden="1" customHeight="1" x14ac:dyDescent="0.25">
      <c r="A1200" s="19">
        <v>43926</v>
      </c>
      <c r="B1200" s="20" t="s">
        <v>67</v>
      </c>
      <c r="C1200" s="20" t="s">
        <v>65</v>
      </c>
      <c r="D1200" s="20">
        <v>102</v>
      </c>
      <c r="E1200" s="21">
        <v>11</v>
      </c>
      <c r="F1200" s="21">
        <v>1122</v>
      </c>
      <c r="G1200" s="22" t="s">
        <v>68</v>
      </c>
      <c r="H1200">
        <f t="shared" si="40"/>
        <v>4</v>
      </c>
      <c r="I1200">
        <f t="shared" si="41"/>
        <v>5</v>
      </c>
    </row>
    <row r="1201" spans="1:10" ht="15.75" customHeight="1" x14ac:dyDescent="0.25">
      <c r="A1201" s="19">
        <v>43877</v>
      </c>
      <c r="B1201" s="20" t="s">
        <v>67</v>
      </c>
      <c r="C1201" s="20" t="s">
        <v>63</v>
      </c>
      <c r="D1201" s="20">
        <v>90</v>
      </c>
      <c r="E1201" s="21">
        <v>11</v>
      </c>
      <c r="F1201" s="21">
        <v>990</v>
      </c>
      <c r="G1201" s="22" t="s">
        <v>64</v>
      </c>
      <c r="H1201" s="45">
        <f>MONTH(A1201)</f>
        <v>2</v>
      </c>
      <c r="I1201" s="45">
        <f t="shared" si="41"/>
        <v>16</v>
      </c>
      <c r="J1201" s="52">
        <f>IF(Hari&lt;=7,1,IF(AND(Hari&gt;=8,Hari&lt;=14),2,IF(AND(Hari&gt;=15,Hari&lt;=21),3,IF(AND(Hari&gt;=22,Hari&lt;=31),4))))</f>
        <v>3</v>
      </c>
    </row>
    <row r="1202" spans="1:10" ht="15.75" hidden="1" customHeight="1" x14ac:dyDescent="0.25">
      <c r="A1202" s="19">
        <v>44187</v>
      </c>
      <c r="B1202" s="20" t="s">
        <v>62</v>
      </c>
      <c r="C1202" s="20" t="s">
        <v>65</v>
      </c>
      <c r="D1202" s="20">
        <v>579</v>
      </c>
      <c r="E1202" s="23">
        <v>5</v>
      </c>
      <c r="F1202" s="21">
        <v>2895</v>
      </c>
      <c r="G1202" s="22" t="s">
        <v>64</v>
      </c>
      <c r="H1202">
        <f t="shared" si="40"/>
        <v>12</v>
      </c>
      <c r="I1202">
        <f t="shared" si="41"/>
        <v>22</v>
      </c>
    </row>
    <row r="1203" spans="1:10" ht="15.75" customHeight="1" x14ac:dyDescent="0.25">
      <c r="A1203" s="19">
        <v>43844</v>
      </c>
      <c r="B1203" s="20" t="s">
        <v>72</v>
      </c>
      <c r="C1203" s="20" t="s">
        <v>63</v>
      </c>
      <c r="D1203" s="20">
        <v>71</v>
      </c>
      <c r="E1203" s="21">
        <v>16</v>
      </c>
      <c r="F1203" s="21">
        <v>1136</v>
      </c>
      <c r="G1203" s="22" t="s">
        <v>64</v>
      </c>
      <c r="H1203" s="45">
        <f>MONTH(A1203)</f>
        <v>1</v>
      </c>
      <c r="I1203" s="45">
        <f t="shared" si="41"/>
        <v>14</v>
      </c>
      <c r="J1203" s="52">
        <f>IF(Hari&lt;=7,1,IF(AND(Hari&gt;=8,Hari&lt;=14),2,IF(AND(Hari&gt;=15,Hari&lt;=21),3,IF(AND(Hari&gt;=22,Hari&lt;=31),4))))</f>
        <v>2</v>
      </c>
    </row>
    <row r="1204" spans="1:10" ht="15.75" hidden="1" customHeight="1" x14ac:dyDescent="0.25">
      <c r="A1204" s="19">
        <v>44170</v>
      </c>
      <c r="B1204" s="20" t="s">
        <v>69</v>
      </c>
      <c r="C1204" s="20" t="s">
        <v>65</v>
      </c>
      <c r="D1204" s="20">
        <v>424</v>
      </c>
      <c r="E1204" s="21">
        <v>7</v>
      </c>
      <c r="F1204" s="21">
        <v>2968</v>
      </c>
      <c r="G1204" s="22" t="s">
        <v>68</v>
      </c>
      <c r="H1204">
        <f t="shared" si="40"/>
        <v>12</v>
      </c>
      <c r="I1204">
        <f t="shared" si="41"/>
        <v>5</v>
      </c>
    </row>
    <row r="1205" spans="1:10" ht="15.75" hidden="1" customHeight="1" x14ac:dyDescent="0.25">
      <c r="A1205" s="19">
        <v>43934</v>
      </c>
      <c r="B1205" s="20" t="s">
        <v>62</v>
      </c>
      <c r="C1205" s="20" t="s">
        <v>65</v>
      </c>
      <c r="D1205" s="6">
        <v>187</v>
      </c>
      <c r="E1205" s="23">
        <v>5</v>
      </c>
      <c r="F1205" s="21">
        <v>935</v>
      </c>
      <c r="G1205" s="22" t="s">
        <v>75</v>
      </c>
      <c r="H1205">
        <f t="shared" si="40"/>
        <v>4</v>
      </c>
      <c r="I1205">
        <f t="shared" si="41"/>
        <v>13</v>
      </c>
    </row>
    <row r="1206" spans="1:10" ht="15.75" hidden="1" customHeight="1" x14ac:dyDescent="0.25">
      <c r="A1206" s="19">
        <v>43952</v>
      </c>
      <c r="B1206" s="20" t="s">
        <v>69</v>
      </c>
      <c r="C1206" s="20" t="s">
        <v>65</v>
      </c>
      <c r="D1206" s="20">
        <v>231</v>
      </c>
      <c r="E1206" s="21">
        <v>7</v>
      </c>
      <c r="F1206" s="21">
        <v>1617</v>
      </c>
      <c r="G1206" s="22" t="s">
        <v>68</v>
      </c>
      <c r="H1206">
        <f t="shared" si="40"/>
        <v>5</v>
      </c>
      <c r="I1206">
        <f t="shared" si="41"/>
        <v>1</v>
      </c>
    </row>
    <row r="1207" spans="1:10" ht="15.75" customHeight="1" x14ac:dyDescent="0.25">
      <c r="A1207" s="19">
        <v>43837</v>
      </c>
      <c r="B1207" s="20" t="s">
        <v>67</v>
      </c>
      <c r="C1207" s="20" t="s">
        <v>63</v>
      </c>
      <c r="D1207" s="20">
        <v>76</v>
      </c>
      <c r="E1207" s="21">
        <v>11</v>
      </c>
      <c r="F1207" s="21">
        <v>836</v>
      </c>
      <c r="G1207" s="22" t="s">
        <v>79</v>
      </c>
      <c r="H1207" s="45">
        <f>MONTH(A1207)</f>
        <v>1</v>
      </c>
      <c r="I1207" s="45">
        <f t="shared" si="41"/>
        <v>7</v>
      </c>
      <c r="J1207" s="52">
        <f>IF(Hari&lt;=7,1,IF(AND(Hari&gt;=8,Hari&lt;=14),2,IF(AND(Hari&gt;=15,Hari&lt;=21),3,IF(AND(Hari&gt;=22,Hari&lt;=31),4))))</f>
        <v>1</v>
      </c>
    </row>
    <row r="1208" spans="1:10" ht="15.75" hidden="1" customHeight="1" x14ac:dyDescent="0.25">
      <c r="A1208" s="19">
        <v>44148</v>
      </c>
      <c r="B1208" s="20" t="s">
        <v>62</v>
      </c>
      <c r="C1208" s="20" t="s">
        <v>63</v>
      </c>
      <c r="D1208" s="20">
        <v>304</v>
      </c>
      <c r="E1208" s="21">
        <v>5</v>
      </c>
      <c r="F1208" s="21">
        <v>1520</v>
      </c>
      <c r="G1208" s="22" t="s">
        <v>64</v>
      </c>
      <c r="H1208">
        <f t="shared" si="40"/>
        <v>11</v>
      </c>
      <c r="I1208">
        <f t="shared" si="41"/>
        <v>13</v>
      </c>
    </row>
    <row r="1209" spans="1:10" ht="15.75" hidden="1" customHeight="1" x14ac:dyDescent="0.25">
      <c r="A1209" s="19">
        <v>44110</v>
      </c>
      <c r="B1209" s="20" t="s">
        <v>67</v>
      </c>
      <c r="C1209" s="20" t="s">
        <v>63</v>
      </c>
      <c r="D1209" s="20">
        <v>258</v>
      </c>
      <c r="E1209" s="21">
        <v>11</v>
      </c>
      <c r="F1209" s="21">
        <v>2838</v>
      </c>
      <c r="G1209" s="22" t="s">
        <v>68</v>
      </c>
      <c r="H1209">
        <f t="shared" si="40"/>
        <v>10</v>
      </c>
      <c r="I1209">
        <f t="shared" si="41"/>
        <v>6</v>
      </c>
    </row>
    <row r="1210" spans="1:10" ht="15.75" hidden="1" customHeight="1" x14ac:dyDescent="0.25">
      <c r="A1210" s="19">
        <v>44046</v>
      </c>
      <c r="B1210" s="20" t="s">
        <v>72</v>
      </c>
      <c r="C1210" s="20" t="s">
        <v>63</v>
      </c>
      <c r="D1210" s="20">
        <v>254</v>
      </c>
      <c r="E1210" s="21">
        <v>16</v>
      </c>
      <c r="F1210" s="21">
        <v>4064</v>
      </c>
      <c r="G1210" s="22" t="s">
        <v>68</v>
      </c>
      <c r="H1210">
        <f t="shared" si="40"/>
        <v>8</v>
      </c>
      <c r="I1210">
        <f t="shared" si="41"/>
        <v>3</v>
      </c>
    </row>
    <row r="1211" spans="1:10" ht="15.75" hidden="1" customHeight="1" x14ac:dyDescent="0.25">
      <c r="A1211" s="19">
        <v>44077</v>
      </c>
      <c r="B1211" s="20" t="s">
        <v>62</v>
      </c>
      <c r="C1211" s="20" t="s">
        <v>65</v>
      </c>
      <c r="D1211" s="6">
        <v>517</v>
      </c>
      <c r="E1211" s="23">
        <v>5</v>
      </c>
      <c r="F1211" s="21">
        <v>2585</v>
      </c>
      <c r="G1211" s="22" t="s">
        <v>68</v>
      </c>
      <c r="H1211">
        <f t="shared" si="40"/>
        <v>9</v>
      </c>
      <c r="I1211">
        <f t="shared" si="41"/>
        <v>3</v>
      </c>
    </row>
    <row r="1212" spans="1:10" ht="15.75" hidden="1" customHeight="1" x14ac:dyDescent="0.25">
      <c r="A1212" s="19">
        <v>43941</v>
      </c>
      <c r="B1212" s="20" t="s">
        <v>62</v>
      </c>
      <c r="C1212" s="20" t="s">
        <v>63</v>
      </c>
      <c r="D1212" s="20">
        <v>109</v>
      </c>
      <c r="E1212" s="21">
        <v>5</v>
      </c>
      <c r="F1212" s="21">
        <v>545</v>
      </c>
      <c r="G1212" s="22" t="s">
        <v>71</v>
      </c>
      <c r="H1212">
        <f t="shared" si="40"/>
        <v>4</v>
      </c>
      <c r="I1212">
        <f t="shared" si="41"/>
        <v>20</v>
      </c>
    </row>
    <row r="1213" spans="1:10" ht="15.75" hidden="1" customHeight="1" x14ac:dyDescent="0.25">
      <c r="A1213" s="19">
        <v>43957</v>
      </c>
      <c r="B1213" s="20" t="s">
        <v>67</v>
      </c>
      <c r="C1213" s="20" t="s">
        <v>63</v>
      </c>
      <c r="D1213" s="20">
        <v>151</v>
      </c>
      <c r="E1213" s="21">
        <v>11</v>
      </c>
      <c r="F1213" s="21">
        <v>1661</v>
      </c>
      <c r="G1213" s="22" t="s">
        <v>68</v>
      </c>
      <c r="H1213">
        <f t="shared" si="40"/>
        <v>5</v>
      </c>
      <c r="I1213">
        <f t="shared" si="41"/>
        <v>6</v>
      </c>
    </row>
    <row r="1214" spans="1:10" ht="15.75" hidden="1" customHeight="1" x14ac:dyDescent="0.25">
      <c r="A1214" s="19">
        <v>44028</v>
      </c>
      <c r="B1214" s="20" t="s">
        <v>67</v>
      </c>
      <c r="C1214" s="20" t="s">
        <v>63</v>
      </c>
      <c r="D1214" s="20">
        <v>146</v>
      </c>
      <c r="E1214" s="21">
        <v>11</v>
      </c>
      <c r="F1214" s="21">
        <v>1606</v>
      </c>
      <c r="G1214" s="22" t="s">
        <v>77</v>
      </c>
      <c r="H1214">
        <f t="shared" si="40"/>
        <v>7</v>
      </c>
      <c r="I1214">
        <f t="shared" si="41"/>
        <v>16</v>
      </c>
    </row>
    <row r="1215" spans="1:10" ht="15.75" customHeight="1" x14ac:dyDescent="0.25">
      <c r="A1215" s="19">
        <v>43879</v>
      </c>
      <c r="B1215" s="20" t="s">
        <v>72</v>
      </c>
      <c r="C1215" s="20" t="s">
        <v>63</v>
      </c>
      <c r="D1215" s="20">
        <v>96</v>
      </c>
      <c r="E1215" s="21">
        <v>16</v>
      </c>
      <c r="F1215" s="21">
        <v>1536</v>
      </c>
      <c r="G1215" s="22" t="s">
        <v>71</v>
      </c>
      <c r="H1215" s="45">
        <f>MONTH(A1215)</f>
        <v>2</v>
      </c>
      <c r="I1215" s="45">
        <f t="shared" si="41"/>
        <v>18</v>
      </c>
      <c r="J1215" s="52">
        <f>IF(Hari&lt;=7,1,IF(AND(Hari&gt;=8,Hari&lt;=14),2,IF(AND(Hari&gt;=15,Hari&lt;=21),3,IF(AND(Hari&gt;=22,Hari&lt;=31),4))))</f>
        <v>3</v>
      </c>
    </row>
    <row r="1216" spans="1:10" ht="15.75" hidden="1" customHeight="1" x14ac:dyDescent="0.25">
      <c r="A1216" s="19">
        <v>43896</v>
      </c>
      <c r="B1216" s="20" t="s">
        <v>62</v>
      </c>
      <c r="C1216" s="20" t="s">
        <v>65</v>
      </c>
      <c r="D1216" s="6">
        <v>201</v>
      </c>
      <c r="E1216" s="23">
        <v>5</v>
      </c>
      <c r="F1216" s="21">
        <v>1005</v>
      </c>
      <c r="G1216" s="22" t="s">
        <v>68</v>
      </c>
      <c r="H1216">
        <f t="shared" si="40"/>
        <v>3</v>
      </c>
      <c r="I1216">
        <f t="shared" si="41"/>
        <v>6</v>
      </c>
    </row>
    <row r="1217" spans="1:10" ht="15.75" hidden="1" customHeight="1" x14ac:dyDescent="0.25">
      <c r="A1217" s="19">
        <v>44156</v>
      </c>
      <c r="B1217" s="20" t="s">
        <v>67</v>
      </c>
      <c r="C1217" s="20" t="s">
        <v>65</v>
      </c>
      <c r="D1217" s="20">
        <v>281</v>
      </c>
      <c r="E1217" s="21">
        <v>11</v>
      </c>
      <c r="F1217" s="21">
        <v>3091</v>
      </c>
      <c r="G1217" s="22" t="s">
        <v>64</v>
      </c>
      <c r="H1217">
        <f t="shared" si="40"/>
        <v>11</v>
      </c>
      <c r="I1217">
        <f t="shared" si="41"/>
        <v>21</v>
      </c>
    </row>
    <row r="1218" spans="1:10" ht="15.75" hidden="1" customHeight="1" x14ac:dyDescent="0.25">
      <c r="A1218" s="19">
        <v>44128</v>
      </c>
      <c r="B1218" s="20" t="s">
        <v>67</v>
      </c>
      <c r="C1218" s="20" t="s">
        <v>65</v>
      </c>
      <c r="D1218" s="20">
        <v>273</v>
      </c>
      <c r="E1218" s="21">
        <v>11</v>
      </c>
      <c r="F1218" s="21">
        <v>3003</v>
      </c>
      <c r="G1218" s="22" t="s">
        <v>64</v>
      </c>
      <c r="H1218">
        <f t="shared" si="40"/>
        <v>10</v>
      </c>
      <c r="I1218">
        <f t="shared" si="41"/>
        <v>24</v>
      </c>
    </row>
    <row r="1219" spans="1:10" ht="15.75" hidden="1" customHeight="1" x14ac:dyDescent="0.25">
      <c r="A1219" s="19">
        <v>44006</v>
      </c>
      <c r="B1219" s="20" t="s">
        <v>72</v>
      </c>
      <c r="C1219" s="20" t="s">
        <v>63</v>
      </c>
      <c r="D1219" s="20">
        <v>214</v>
      </c>
      <c r="E1219" s="21">
        <v>16</v>
      </c>
      <c r="F1219" s="21">
        <v>3424</v>
      </c>
      <c r="G1219" s="22" t="s">
        <v>75</v>
      </c>
      <c r="H1219">
        <f t="shared" ref="H1219:H1282" si="42">MONTH(A1219)</f>
        <v>6</v>
      </c>
      <c r="I1219">
        <f t="shared" ref="I1219:I1282" si="43">DAY(A1219)</f>
        <v>24</v>
      </c>
    </row>
    <row r="1220" spans="1:10" ht="15.75" hidden="1" customHeight="1" x14ac:dyDescent="0.25">
      <c r="A1220" s="19">
        <v>44015</v>
      </c>
      <c r="B1220" s="20" t="s">
        <v>67</v>
      </c>
      <c r="C1220" s="20" t="s">
        <v>65</v>
      </c>
      <c r="D1220" s="20">
        <v>138</v>
      </c>
      <c r="E1220" s="21">
        <v>11</v>
      </c>
      <c r="F1220" s="21">
        <v>1518</v>
      </c>
      <c r="G1220" s="22" t="s">
        <v>68</v>
      </c>
      <c r="H1220">
        <f t="shared" si="42"/>
        <v>7</v>
      </c>
      <c r="I1220">
        <f t="shared" si="43"/>
        <v>3</v>
      </c>
    </row>
    <row r="1221" spans="1:10" ht="15.75" hidden="1" customHeight="1" x14ac:dyDescent="0.25">
      <c r="A1221" s="19">
        <v>44194</v>
      </c>
      <c r="B1221" s="20" t="s">
        <v>62</v>
      </c>
      <c r="C1221" s="20" t="s">
        <v>63</v>
      </c>
      <c r="D1221" s="20">
        <v>277</v>
      </c>
      <c r="E1221" s="21">
        <v>5</v>
      </c>
      <c r="F1221" s="21">
        <v>1385</v>
      </c>
      <c r="G1221" s="22" t="s">
        <v>64</v>
      </c>
      <c r="H1221">
        <f t="shared" si="42"/>
        <v>12</v>
      </c>
      <c r="I1221">
        <f t="shared" si="43"/>
        <v>29</v>
      </c>
    </row>
    <row r="1222" spans="1:10" ht="15.75" hidden="1" customHeight="1" x14ac:dyDescent="0.25">
      <c r="A1222" s="19">
        <v>44037</v>
      </c>
      <c r="B1222" s="20" t="s">
        <v>72</v>
      </c>
      <c r="C1222" s="20" t="s">
        <v>63</v>
      </c>
      <c r="D1222" s="20">
        <v>185</v>
      </c>
      <c r="E1222" s="21">
        <v>16</v>
      </c>
      <c r="F1222" s="21">
        <v>2960</v>
      </c>
      <c r="G1222" s="22" t="s">
        <v>73</v>
      </c>
      <c r="H1222">
        <f t="shared" si="42"/>
        <v>7</v>
      </c>
      <c r="I1222">
        <f t="shared" si="43"/>
        <v>25</v>
      </c>
    </row>
    <row r="1223" spans="1:10" ht="15.75" hidden="1" customHeight="1" x14ac:dyDescent="0.25">
      <c r="A1223" s="19">
        <v>43985</v>
      </c>
      <c r="B1223" s="20" t="s">
        <v>67</v>
      </c>
      <c r="C1223" s="20" t="s">
        <v>65</v>
      </c>
      <c r="D1223" s="20">
        <v>134</v>
      </c>
      <c r="E1223" s="21">
        <v>11</v>
      </c>
      <c r="F1223" s="21">
        <v>1474</v>
      </c>
      <c r="G1223" s="22" t="s">
        <v>68</v>
      </c>
      <c r="H1223">
        <f t="shared" si="42"/>
        <v>6</v>
      </c>
      <c r="I1223">
        <f t="shared" si="43"/>
        <v>3</v>
      </c>
    </row>
    <row r="1224" spans="1:10" ht="15.75" hidden="1" customHeight="1" x14ac:dyDescent="0.25">
      <c r="A1224" s="19">
        <v>43933</v>
      </c>
      <c r="B1224" s="20" t="s">
        <v>67</v>
      </c>
      <c r="C1224" s="20" t="s">
        <v>65</v>
      </c>
      <c r="D1224" s="20">
        <v>96</v>
      </c>
      <c r="E1224" s="21">
        <v>11</v>
      </c>
      <c r="F1224" s="21">
        <v>1056</v>
      </c>
      <c r="G1224" s="22" t="s">
        <v>75</v>
      </c>
      <c r="H1224">
        <f t="shared" si="42"/>
        <v>4</v>
      </c>
      <c r="I1224">
        <f t="shared" si="43"/>
        <v>12</v>
      </c>
    </row>
    <row r="1225" spans="1:10" ht="15.75" hidden="1" customHeight="1" x14ac:dyDescent="0.25">
      <c r="A1225" s="19">
        <v>43936</v>
      </c>
      <c r="B1225" s="20" t="s">
        <v>62</v>
      </c>
      <c r="C1225" s="20" t="s">
        <v>63</v>
      </c>
      <c r="D1225" s="20">
        <v>109</v>
      </c>
      <c r="E1225" s="21">
        <v>5</v>
      </c>
      <c r="F1225" s="21">
        <v>545</v>
      </c>
      <c r="G1225" s="22" t="s">
        <v>64</v>
      </c>
      <c r="H1225">
        <f t="shared" si="42"/>
        <v>4</v>
      </c>
      <c r="I1225">
        <f t="shared" si="43"/>
        <v>15</v>
      </c>
    </row>
    <row r="1226" spans="1:10" ht="15.75" hidden="1" customHeight="1" x14ac:dyDescent="0.25">
      <c r="A1226" s="19">
        <v>43955</v>
      </c>
      <c r="B1226" s="20" t="s">
        <v>72</v>
      </c>
      <c r="C1226" s="20" t="s">
        <v>63</v>
      </c>
      <c r="D1226" s="20">
        <v>225</v>
      </c>
      <c r="E1226" s="21">
        <v>16</v>
      </c>
      <c r="F1226" s="21">
        <v>3600</v>
      </c>
      <c r="G1226" s="22" t="s">
        <v>68</v>
      </c>
      <c r="H1226">
        <f t="shared" si="42"/>
        <v>5</v>
      </c>
      <c r="I1226">
        <f t="shared" si="43"/>
        <v>4</v>
      </c>
    </row>
    <row r="1227" spans="1:10" ht="15.75" hidden="1" customHeight="1" x14ac:dyDescent="0.25">
      <c r="A1227" s="19">
        <v>43902</v>
      </c>
      <c r="B1227" s="20" t="s">
        <v>72</v>
      </c>
      <c r="C1227" s="20" t="s">
        <v>63</v>
      </c>
      <c r="D1227" s="20">
        <v>148</v>
      </c>
      <c r="E1227" s="21">
        <v>16</v>
      </c>
      <c r="F1227" s="21">
        <v>2368</v>
      </c>
      <c r="G1227" s="22" t="s">
        <v>64</v>
      </c>
      <c r="H1227">
        <f t="shared" si="42"/>
        <v>3</v>
      </c>
      <c r="I1227">
        <f t="shared" si="43"/>
        <v>12</v>
      </c>
    </row>
    <row r="1228" spans="1:10" ht="15.75" customHeight="1" x14ac:dyDescent="0.25">
      <c r="A1228" s="19">
        <v>43836</v>
      </c>
      <c r="B1228" s="20" t="s">
        <v>62</v>
      </c>
      <c r="C1228" s="20" t="s">
        <v>63</v>
      </c>
      <c r="D1228" s="20">
        <v>76</v>
      </c>
      <c r="E1228" s="21">
        <v>5</v>
      </c>
      <c r="F1228" s="21">
        <v>380</v>
      </c>
      <c r="G1228" s="22" t="s">
        <v>79</v>
      </c>
      <c r="H1228" s="45">
        <f>MONTH(A1228)</f>
        <v>1</v>
      </c>
      <c r="I1228" s="45">
        <f t="shared" si="43"/>
        <v>6</v>
      </c>
      <c r="J1228" s="52">
        <f>IF(Hari&lt;=7,1,IF(AND(Hari&gt;=8,Hari&lt;=14),2,IF(AND(Hari&gt;=15,Hari&lt;=21),3,IF(AND(Hari&gt;=22,Hari&lt;=31),4))))</f>
        <v>1</v>
      </c>
    </row>
    <row r="1229" spans="1:10" ht="15.75" hidden="1" customHeight="1" x14ac:dyDescent="0.25">
      <c r="A1229" s="19">
        <v>43970</v>
      </c>
      <c r="B1229" s="20" t="s">
        <v>67</v>
      </c>
      <c r="C1229" s="20" t="s">
        <v>65</v>
      </c>
      <c r="D1229" s="20">
        <v>155</v>
      </c>
      <c r="E1229" s="21">
        <v>11</v>
      </c>
      <c r="F1229" s="21">
        <v>1705</v>
      </c>
      <c r="G1229" s="22" t="s">
        <v>71</v>
      </c>
      <c r="H1229">
        <f t="shared" si="42"/>
        <v>5</v>
      </c>
      <c r="I1229">
        <f t="shared" si="43"/>
        <v>19</v>
      </c>
    </row>
    <row r="1230" spans="1:10" ht="15.75" hidden="1" customHeight="1" x14ac:dyDescent="0.25">
      <c r="A1230" s="19">
        <v>44150</v>
      </c>
      <c r="B1230" s="20" t="s">
        <v>69</v>
      </c>
      <c r="C1230" s="20" t="s">
        <v>65</v>
      </c>
      <c r="D1230" s="20">
        <v>360</v>
      </c>
      <c r="E1230" s="21">
        <v>7</v>
      </c>
      <c r="F1230" s="21">
        <v>2520</v>
      </c>
      <c r="G1230" s="22" t="s">
        <v>75</v>
      </c>
      <c r="H1230">
        <f t="shared" si="42"/>
        <v>11</v>
      </c>
      <c r="I1230">
        <f t="shared" si="43"/>
        <v>15</v>
      </c>
    </row>
    <row r="1231" spans="1:10" ht="15.75" hidden="1" customHeight="1" x14ac:dyDescent="0.25">
      <c r="A1231" s="19">
        <v>44177</v>
      </c>
      <c r="B1231" s="20" t="s">
        <v>62</v>
      </c>
      <c r="C1231" s="20" t="s">
        <v>63</v>
      </c>
      <c r="D1231" s="20">
        <v>281</v>
      </c>
      <c r="E1231" s="21">
        <v>5</v>
      </c>
      <c r="F1231" s="21">
        <v>1405</v>
      </c>
      <c r="G1231" s="22" t="s">
        <v>66</v>
      </c>
      <c r="H1231">
        <f t="shared" si="42"/>
        <v>12</v>
      </c>
      <c r="I1231">
        <f t="shared" si="43"/>
        <v>12</v>
      </c>
    </row>
    <row r="1232" spans="1:10" ht="15.75" hidden="1" customHeight="1" x14ac:dyDescent="0.25">
      <c r="A1232" s="19">
        <v>43960</v>
      </c>
      <c r="B1232" s="20" t="s">
        <v>69</v>
      </c>
      <c r="C1232" s="20" t="s">
        <v>65</v>
      </c>
      <c r="D1232" s="20">
        <v>254</v>
      </c>
      <c r="E1232" s="21">
        <v>7</v>
      </c>
      <c r="F1232" s="21">
        <v>1778</v>
      </c>
      <c r="G1232" s="22" t="s">
        <v>68</v>
      </c>
      <c r="H1232">
        <f t="shared" si="42"/>
        <v>5</v>
      </c>
      <c r="I1232">
        <f t="shared" si="43"/>
        <v>9</v>
      </c>
    </row>
    <row r="1233" spans="1:10" ht="15.75" hidden="1" customHeight="1" x14ac:dyDescent="0.25">
      <c r="A1233" s="19">
        <v>44142</v>
      </c>
      <c r="B1233" s="20" t="s">
        <v>62</v>
      </c>
      <c r="C1233" s="20" t="s">
        <v>63</v>
      </c>
      <c r="D1233" s="20">
        <v>308</v>
      </c>
      <c r="E1233" s="21">
        <v>5</v>
      </c>
      <c r="F1233" s="21">
        <v>1540</v>
      </c>
      <c r="G1233" s="22" t="s">
        <v>68</v>
      </c>
      <c r="H1233">
        <f t="shared" si="42"/>
        <v>11</v>
      </c>
      <c r="I1233">
        <f t="shared" si="43"/>
        <v>7</v>
      </c>
    </row>
    <row r="1234" spans="1:10" ht="15.75" hidden="1" customHeight="1" x14ac:dyDescent="0.25">
      <c r="A1234" s="19">
        <v>43922</v>
      </c>
      <c r="B1234" s="20" t="s">
        <v>69</v>
      </c>
      <c r="C1234" s="20" t="s">
        <v>65</v>
      </c>
      <c r="D1234" s="20">
        <v>168</v>
      </c>
      <c r="E1234" s="21">
        <v>7</v>
      </c>
      <c r="F1234" s="21">
        <v>1176</v>
      </c>
      <c r="G1234" s="22" t="s">
        <v>68</v>
      </c>
      <c r="H1234">
        <f t="shared" si="42"/>
        <v>4</v>
      </c>
      <c r="I1234">
        <f t="shared" si="43"/>
        <v>1</v>
      </c>
    </row>
    <row r="1235" spans="1:10" ht="15.75" customHeight="1" x14ac:dyDescent="0.25">
      <c r="A1235" s="19">
        <v>43855</v>
      </c>
      <c r="B1235" s="20" t="s">
        <v>67</v>
      </c>
      <c r="C1235" s="20" t="s">
        <v>65</v>
      </c>
      <c r="D1235" s="20">
        <v>80</v>
      </c>
      <c r="E1235" s="21">
        <v>11</v>
      </c>
      <c r="F1235" s="21">
        <v>880</v>
      </c>
      <c r="G1235" s="22" t="s">
        <v>73</v>
      </c>
      <c r="H1235" s="45">
        <f>MONTH(A1235)</f>
        <v>1</v>
      </c>
      <c r="I1235" s="45">
        <f t="shared" si="43"/>
        <v>25</v>
      </c>
      <c r="J1235" s="52">
        <f>IF(Hari&lt;=7,1,IF(AND(Hari&gt;=8,Hari&lt;=14),2,IF(AND(Hari&gt;=15,Hari&lt;=21),3,IF(AND(Hari&gt;=22,Hari&lt;=31),4))))</f>
        <v>4</v>
      </c>
    </row>
    <row r="1236" spans="1:10" ht="15.75" hidden="1" customHeight="1" x14ac:dyDescent="0.25">
      <c r="A1236" s="19">
        <v>44003</v>
      </c>
      <c r="B1236" s="20" t="s">
        <v>69</v>
      </c>
      <c r="C1236" s="20" t="s">
        <v>65</v>
      </c>
      <c r="D1236" s="20">
        <v>250</v>
      </c>
      <c r="E1236" s="21">
        <v>7</v>
      </c>
      <c r="F1236" s="21">
        <v>1750</v>
      </c>
      <c r="G1236" s="22" t="s">
        <v>64</v>
      </c>
      <c r="H1236">
        <f t="shared" si="42"/>
        <v>6</v>
      </c>
      <c r="I1236">
        <f t="shared" si="43"/>
        <v>21</v>
      </c>
    </row>
    <row r="1237" spans="1:10" ht="15.75" hidden="1" customHeight="1" x14ac:dyDescent="0.25">
      <c r="A1237" s="19">
        <v>44090</v>
      </c>
      <c r="B1237" s="20" t="s">
        <v>62</v>
      </c>
      <c r="C1237" s="20" t="s">
        <v>65</v>
      </c>
      <c r="D1237" s="6">
        <v>452</v>
      </c>
      <c r="E1237" s="23">
        <v>5</v>
      </c>
      <c r="F1237" s="21">
        <v>2260</v>
      </c>
      <c r="G1237" s="22" t="s">
        <v>80</v>
      </c>
      <c r="H1237">
        <f t="shared" si="42"/>
        <v>9</v>
      </c>
      <c r="I1237">
        <f t="shared" si="43"/>
        <v>16</v>
      </c>
    </row>
    <row r="1238" spans="1:10" ht="15.75" hidden="1" customHeight="1" x14ac:dyDescent="0.25">
      <c r="A1238" s="19">
        <v>44084</v>
      </c>
      <c r="B1238" s="20" t="s">
        <v>62</v>
      </c>
      <c r="C1238" s="20" t="s">
        <v>65</v>
      </c>
      <c r="D1238" s="6">
        <v>436</v>
      </c>
      <c r="E1238" s="23">
        <v>5</v>
      </c>
      <c r="F1238" s="21">
        <v>2180</v>
      </c>
      <c r="G1238" s="22" t="s">
        <v>68</v>
      </c>
      <c r="H1238">
        <f t="shared" si="42"/>
        <v>9</v>
      </c>
      <c r="I1238">
        <f t="shared" si="43"/>
        <v>10</v>
      </c>
    </row>
    <row r="1239" spans="1:10" ht="15.75" hidden="1" customHeight="1" x14ac:dyDescent="0.25">
      <c r="A1239" s="19">
        <v>44009</v>
      </c>
      <c r="B1239" s="20" t="s">
        <v>67</v>
      </c>
      <c r="C1239" s="20" t="s">
        <v>63</v>
      </c>
      <c r="D1239" s="20">
        <v>130</v>
      </c>
      <c r="E1239" s="21">
        <v>11</v>
      </c>
      <c r="F1239" s="21">
        <v>1430</v>
      </c>
      <c r="G1239" s="22" t="s">
        <v>73</v>
      </c>
      <c r="H1239">
        <f t="shared" si="42"/>
        <v>6</v>
      </c>
      <c r="I1239">
        <f t="shared" si="43"/>
        <v>27</v>
      </c>
    </row>
    <row r="1240" spans="1:10" ht="15.75" hidden="1" customHeight="1" x14ac:dyDescent="0.25">
      <c r="A1240" s="19">
        <v>44088</v>
      </c>
      <c r="B1240" s="20" t="s">
        <v>62</v>
      </c>
      <c r="C1240" s="20" t="s">
        <v>63</v>
      </c>
      <c r="D1240" s="20">
        <v>230</v>
      </c>
      <c r="E1240" s="21">
        <v>5</v>
      </c>
      <c r="F1240" s="21">
        <v>1150</v>
      </c>
      <c r="G1240" s="22" t="s">
        <v>80</v>
      </c>
      <c r="H1240">
        <f t="shared" si="42"/>
        <v>9</v>
      </c>
      <c r="I1240">
        <f t="shared" si="43"/>
        <v>14</v>
      </c>
    </row>
    <row r="1241" spans="1:10" ht="15.75" customHeight="1" x14ac:dyDescent="0.25">
      <c r="A1241" s="19">
        <v>43860</v>
      </c>
      <c r="B1241" s="20" t="s">
        <v>72</v>
      </c>
      <c r="C1241" s="20" t="s">
        <v>63</v>
      </c>
      <c r="D1241" s="20">
        <v>86</v>
      </c>
      <c r="E1241" s="21">
        <v>16</v>
      </c>
      <c r="F1241" s="21">
        <v>1376</v>
      </c>
      <c r="G1241" s="22" t="s">
        <v>64</v>
      </c>
      <c r="H1241" s="45">
        <f>MONTH(A1241)</f>
        <v>1</v>
      </c>
      <c r="I1241" s="45">
        <f t="shared" si="43"/>
        <v>30</v>
      </c>
      <c r="J1241" s="52">
        <f>IF(Hari&lt;=7,1,IF(AND(Hari&gt;=8,Hari&lt;=14),2,IF(AND(Hari&gt;=15,Hari&lt;=21),3,IF(AND(Hari&gt;=22,Hari&lt;=31),4))))</f>
        <v>4</v>
      </c>
    </row>
    <row r="1242" spans="1:10" ht="15.75" hidden="1" customHeight="1" x14ac:dyDescent="0.25">
      <c r="A1242" s="19">
        <v>44093</v>
      </c>
      <c r="B1242" s="20" t="s">
        <v>67</v>
      </c>
      <c r="C1242" s="20" t="s">
        <v>63</v>
      </c>
      <c r="D1242" s="20">
        <v>216</v>
      </c>
      <c r="E1242" s="21">
        <v>11</v>
      </c>
      <c r="F1242" s="21">
        <v>2376</v>
      </c>
      <c r="G1242" s="22" t="s">
        <v>71</v>
      </c>
      <c r="H1242">
        <f t="shared" si="42"/>
        <v>9</v>
      </c>
      <c r="I1242">
        <f t="shared" si="43"/>
        <v>19</v>
      </c>
    </row>
    <row r="1243" spans="1:10" ht="15.75" hidden="1" customHeight="1" x14ac:dyDescent="0.25">
      <c r="A1243" s="19">
        <v>44168</v>
      </c>
      <c r="B1243" s="20" t="s">
        <v>67</v>
      </c>
      <c r="C1243" s="20" t="s">
        <v>65</v>
      </c>
      <c r="D1243" s="20">
        <v>298</v>
      </c>
      <c r="E1243" s="21">
        <v>11</v>
      </c>
      <c r="F1243" s="21">
        <v>3278</v>
      </c>
      <c r="G1243" s="22" t="s">
        <v>68</v>
      </c>
      <c r="H1243">
        <f t="shared" si="42"/>
        <v>12</v>
      </c>
      <c r="I1243">
        <f t="shared" si="43"/>
        <v>3</v>
      </c>
    </row>
    <row r="1244" spans="1:10" ht="15.75" hidden="1" customHeight="1" x14ac:dyDescent="0.25">
      <c r="A1244" s="19">
        <v>44195</v>
      </c>
      <c r="B1244" s="20" t="s">
        <v>69</v>
      </c>
      <c r="C1244" s="20" t="s">
        <v>65</v>
      </c>
      <c r="D1244" s="20">
        <v>394</v>
      </c>
      <c r="E1244" s="21">
        <v>7</v>
      </c>
      <c r="F1244" s="21">
        <v>2758</v>
      </c>
      <c r="G1244" s="22" t="s">
        <v>64</v>
      </c>
      <c r="H1244">
        <f t="shared" si="42"/>
        <v>12</v>
      </c>
      <c r="I1244">
        <f t="shared" si="43"/>
        <v>30</v>
      </c>
    </row>
    <row r="1245" spans="1:10" ht="15.75" hidden="1" customHeight="1" x14ac:dyDescent="0.25">
      <c r="A1245" s="19">
        <v>43900</v>
      </c>
      <c r="B1245" s="20" t="s">
        <v>62</v>
      </c>
      <c r="C1245" s="20" t="s">
        <v>65</v>
      </c>
      <c r="D1245" s="6">
        <v>154</v>
      </c>
      <c r="E1245" s="23">
        <v>5</v>
      </c>
      <c r="F1245" s="21">
        <v>770</v>
      </c>
      <c r="G1245" s="22" t="s">
        <v>68</v>
      </c>
      <c r="H1245">
        <f t="shared" si="42"/>
        <v>3</v>
      </c>
      <c r="I1245">
        <f t="shared" si="43"/>
        <v>10</v>
      </c>
    </row>
    <row r="1246" spans="1:10" ht="15.75" hidden="1" customHeight="1" x14ac:dyDescent="0.25">
      <c r="A1246" s="19">
        <v>43939</v>
      </c>
      <c r="B1246" s="20" t="s">
        <v>62</v>
      </c>
      <c r="C1246" s="20" t="s">
        <v>63</v>
      </c>
      <c r="D1246" s="20">
        <v>121</v>
      </c>
      <c r="E1246" s="21">
        <v>5</v>
      </c>
      <c r="F1246" s="21">
        <v>605</v>
      </c>
      <c r="G1246" s="22" t="s">
        <v>71</v>
      </c>
      <c r="H1246">
        <f t="shared" si="42"/>
        <v>4</v>
      </c>
      <c r="I1246">
        <f t="shared" si="43"/>
        <v>18</v>
      </c>
    </row>
    <row r="1247" spans="1:10" ht="15.75" customHeight="1" x14ac:dyDescent="0.25">
      <c r="A1247" s="19">
        <v>43850</v>
      </c>
      <c r="B1247" s="20" t="s">
        <v>72</v>
      </c>
      <c r="C1247" s="20" t="s">
        <v>63</v>
      </c>
      <c r="D1247" s="20">
        <v>72</v>
      </c>
      <c r="E1247" s="21">
        <v>16</v>
      </c>
      <c r="F1247" s="21">
        <v>1152</v>
      </c>
      <c r="G1247" s="22" t="s">
        <v>71</v>
      </c>
      <c r="H1247" s="45">
        <f t="shared" si="42"/>
        <v>1</v>
      </c>
      <c r="I1247" s="45">
        <f t="shared" si="43"/>
        <v>20</v>
      </c>
      <c r="J1247" s="52">
        <f>IF(Hari&lt;=7,1,IF(AND(Hari&gt;=8,Hari&lt;=14),2,IF(AND(Hari&gt;=15,Hari&lt;=21),3,IF(AND(Hari&gt;=22,Hari&lt;=31),4))))</f>
        <v>3</v>
      </c>
    </row>
    <row r="1248" spans="1:10" ht="15.75" customHeight="1" x14ac:dyDescent="0.25">
      <c r="A1248" s="19">
        <v>43864</v>
      </c>
      <c r="B1248" s="20" t="s">
        <v>72</v>
      </c>
      <c r="C1248" s="20" t="s">
        <v>63</v>
      </c>
      <c r="D1248" s="20">
        <v>111</v>
      </c>
      <c r="E1248" s="21">
        <v>16</v>
      </c>
      <c r="F1248" s="21">
        <v>1776</v>
      </c>
      <c r="G1248" s="22" t="s">
        <v>68</v>
      </c>
      <c r="H1248" s="45">
        <f t="shared" si="42"/>
        <v>2</v>
      </c>
      <c r="I1248" s="45">
        <f t="shared" si="43"/>
        <v>3</v>
      </c>
      <c r="J1248" s="52">
        <f>IF(Hari&lt;=7,1,IF(AND(Hari&gt;=8,Hari&lt;=14),2,IF(AND(Hari&gt;=15,Hari&lt;=21),3,IF(AND(Hari&gt;=22,Hari&lt;=31),4))))</f>
        <v>1</v>
      </c>
    </row>
    <row r="1249" spans="1:10" ht="15.75" hidden="1" customHeight="1" x14ac:dyDescent="0.25">
      <c r="A1249" s="19">
        <v>44135</v>
      </c>
      <c r="B1249" s="20" t="s">
        <v>62</v>
      </c>
      <c r="C1249" s="20" t="s">
        <v>65</v>
      </c>
      <c r="D1249" s="20">
        <v>459</v>
      </c>
      <c r="E1249" s="23">
        <v>5</v>
      </c>
      <c r="F1249" s="21">
        <v>2295</v>
      </c>
      <c r="G1249" s="22" t="s">
        <v>75</v>
      </c>
      <c r="H1249">
        <f t="shared" si="42"/>
        <v>10</v>
      </c>
      <c r="I1249">
        <f t="shared" si="43"/>
        <v>31</v>
      </c>
    </row>
    <row r="1250" spans="1:10" ht="15.75" hidden="1" customHeight="1" x14ac:dyDescent="0.25">
      <c r="A1250" s="19">
        <v>44068</v>
      </c>
      <c r="B1250" s="20" t="s">
        <v>67</v>
      </c>
      <c r="C1250" s="20" t="s">
        <v>63</v>
      </c>
      <c r="D1250" s="20">
        <v>180</v>
      </c>
      <c r="E1250" s="21">
        <v>11</v>
      </c>
      <c r="F1250" s="21">
        <v>1980</v>
      </c>
      <c r="G1250" s="22" t="s">
        <v>73</v>
      </c>
      <c r="H1250">
        <f t="shared" si="42"/>
        <v>8</v>
      </c>
      <c r="I1250">
        <f t="shared" si="43"/>
        <v>25</v>
      </c>
    </row>
    <row r="1251" spans="1:10" ht="15.75" hidden="1" customHeight="1" x14ac:dyDescent="0.25">
      <c r="A1251" s="19">
        <v>44092</v>
      </c>
      <c r="B1251" s="20" t="s">
        <v>69</v>
      </c>
      <c r="C1251" s="20" t="s">
        <v>65</v>
      </c>
      <c r="D1251" s="20">
        <v>375</v>
      </c>
      <c r="E1251" s="21">
        <v>7</v>
      </c>
      <c r="F1251" s="21">
        <v>2625</v>
      </c>
      <c r="G1251" s="22" t="s">
        <v>71</v>
      </c>
      <c r="H1251">
        <f t="shared" si="42"/>
        <v>9</v>
      </c>
      <c r="I1251">
        <f t="shared" si="43"/>
        <v>18</v>
      </c>
    </row>
    <row r="1252" spans="1:10" ht="15.75" customHeight="1" x14ac:dyDescent="0.25">
      <c r="A1252" s="19">
        <v>43860</v>
      </c>
      <c r="B1252" s="20" t="s">
        <v>69</v>
      </c>
      <c r="C1252" s="20" t="s">
        <v>65</v>
      </c>
      <c r="D1252" s="20">
        <v>106</v>
      </c>
      <c r="E1252" s="21">
        <v>7</v>
      </c>
      <c r="F1252" s="21">
        <v>742</v>
      </c>
      <c r="G1252" s="22" t="s">
        <v>64</v>
      </c>
      <c r="H1252" s="45">
        <f t="shared" si="42"/>
        <v>1</v>
      </c>
      <c r="I1252" s="45">
        <f t="shared" si="43"/>
        <v>30</v>
      </c>
      <c r="J1252" s="52">
        <f>IF(Hari&lt;=7,1,IF(AND(Hari&gt;=8,Hari&lt;=14),2,IF(AND(Hari&gt;=15,Hari&lt;=21),3,IF(AND(Hari&gt;=22,Hari&lt;=31),4))))</f>
        <v>4</v>
      </c>
    </row>
    <row r="1253" spans="1:10" ht="15.75" customHeight="1" x14ac:dyDescent="0.25">
      <c r="A1253" s="19">
        <v>43842</v>
      </c>
      <c r="B1253" s="20" t="s">
        <v>67</v>
      </c>
      <c r="C1253" s="20" t="s">
        <v>63</v>
      </c>
      <c r="D1253" s="20">
        <v>87</v>
      </c>
      <c r="E1253" s="21">
        <v>11</v>
      </c>
      <c r="F1253" s="21">
        <v>957</v>
      </c>
      <c r="G1253" s="22" t="s">
        <v>64</v>
      </c>
      <c r="H1253" s="45">
        <f t="shared" si="42"/>
        <v>1</v>
      </c>
      <c r="I1253" s="45">
        <f t="shared" si="43"/>
        <v>12</v>
      </c>
      <c r="J1253" s="52">
        <f>IF(Hari&lt;=7,1,IF(AND(Hari&gt;=8,Hari&lt;=14),2,IF(AND(Hari&gt;=15,Hari&lt;=21),3,IF(AND(Hari&gt;=22,Hari&lt;=31),4))))</f>
        <v>2</v>
      </c>
    </row>
    <row r="1254" spans="1:10" ht="15.75" hidden="1" customHeight="1" x14ac:dyDescent="0.25">
      <c r="A1254" s="19">
        <v>43909</v>
      </c>
      <c r="B1254" s="20" t="s">
        <v>62</v>
      </c>
      <c r="C1254" s="20" t="s">
        <v>65</v>
      </c>
      <c r="D1254" s="6">
        <v>236</v>
      </c>
      <c r="E1254" s="23">
        <v>5</v>
      </c>
      <c r="F1254" s="21">
        <v>1180</v>
      </c>
      <c r="G1254" s="22" t="s">
        <v>71</v>
      </c>
      <c r="H1254">
        <f t="shared" si="42"/>
        <v>3</v>
      </c>
      <c r="I1254">
        <f t="shared" si="43"/>
        <v>19</v>
      </c>
    </row>
    <row r="1255" spans="1:10" ht="15.75" hidden="1" customHeight="1" x14ac:dyDescent="0.25">
      <c r="A1255" s="19">
        <v>44019</v>
      </c>
      <c r="B1255" s="20" t="s">
        <v>69</v>
      </c>
      <c r="C1255" s="20" t="s">
        <v>65</v>
      </c>
      <c r="D1255" s="20">
        <v>260</v>
      </c>
      <c r="E1255" s="21">
        <v>7</v>
      </c>
      <c r="F1255" s="21">
        <v>1820</v>
      </c>
      <c r="G1255" s="22" t="s">
        <v>66</v>
      </c>
      <c r="H1255">
        <f t="shared" si="42"/>
        <v>7</v>
      </c>
      <c r="I1255">
        <f t="shared" si="43"/>
        <v>7</v>
      </c>
    </row>
    <row r="1256" spans="1:10" ht="15.75" hidden="1" customHeight="1" x14ac:dyDescent="0.25">
      <c r="A1256" s="19">
        <v>43921</v>
      </c>
      <c r="B1256" s="20" t="s">
        <v>62</v>
      </c>
      <c r="C1256" s="20" t="s">
        <v>65</v>
      </c>
      <c r="D1256" s="6">
        <v>177</v>
      </c>
      <c r="E1256" s="23">
        <v>5</v>
      </c>
      <c r="F1256" s="21">
        <v>885</v>
      </c>
      <c r="G1256" s="22" t="s">
        <v>73</v>
      </c>
      <c r="H1256">
        <f t="shared" si="42"/>
        <v>3</v>
      </c>
      <c r="I1256">
        <f t="shared" si="43"/>
        <v>31</v>
      </c>
    </row>
    <row r="1257" spans="1:10" ht="15.75" hidden="1" customHeight="1" x14ac:dyDescent="0.25">
      <c r="A1257" s="19">
        <v>44106</v>
      </c>
      <c r="B1257" s="20" t="s">
        <v>62</v>
      </c>
      <c r="C1257" s="20" t="s">
        <v>63</v>
      </c>
      <c r="D1257" s="20">
        <v>288</v>
      </c>
      <c r="E1257" s="21">
        <v>5</v>
      </c>
      <c r="F1257" s="21">
        <v>1440</v>
      </c>
      <c r="G1257" s="22" t="s">
        <v>68</v>
      </c>
      <c r="H1257">
        <f t="shared" si="42"/>
        <v>10</v>
      </c>
      <c r="I1257">
        <f t="shared" si="43"/>
        <v>2</v>
      </c>
    </row>
    <row r="1258" spans="1:10" ht="15.75" hidden="1" customHeight="1" x14ac:dyDescent="0.25">
      <c r="A1258" s="19">
        <v>43960</v>
      </c>
      <c r="B1258" s="20" t="s">
        <v>62</v>
      </c>
      <c r="C1258" s="20" t="s">
        <v>63</v>
      </c>
      <c r="D1258" s="20">
        <v>188</v>
      </c>
      <c r="E1258" s="21">
        <v>5</v>
      </c>
      <c r="F1258" s="21">
        <v>940</v>
      </c>
      <c r="G1258" s="22" t="s">
        <v>68</v>
      </c>
      <c r="H1258">
        <f t="shared" si="42"/>
        <v>5</v>
      </c>
      <c r="I1258">
        <f t="shared" si="43"/>
        <v>9</v>
      </c>
    </row>
    <row r="1259" spans="1:10" ht="15.75" hidden="1" customHeight="1" x14ac:dyDescent="0.25">
      <c r="A1259" s="19">
        <v>44019</v>
      </c>
      <c r="B1259" s="20" t="s">
        <v>62</v>
      </c>
      <c r="C1259" s="20" t="s">
        <v>63</v>
      </c>
      <c r="D1259" s="20">
        <v>163</v>
      </c>
      <c r="E1259" s="21">
        <v>5</v>
      </c>
      <c r="F1259" s="21">
        <v>815</v>
      </c>
      <c r="G1259" s="22" t="s">
        <v>66</v>
      </c>
      <c r="H1259">
        <f t="shared" si="42"/>
        <v>7</v>
      </c>
      <c r="I1259">
        <f t="shared" si="43"/>
        <v>7</v>
      </c>
    </row>
    <row r="1260" spans="1:10" ht="15.75" hidden="1" customHeight="1" x14ac:dyDescent="0.25">
      <c r="A1260" s="19">
        <v>44146</v>
      </c>
      <c r="B1260" s="20" t="s">
        <v>67</v>
      </c>
      <c r="C1260" s="20" t="s">
        <v>65</v>
      </c>
      <c r="D1260" s="20">
        <v>233</v>
      </c>
      <c r="E1260" s="21">
        <v>11</v>
      </c>
      <c r="F1260" s="21">
        <v>2563</v>
      </c>
      <c r="G1260" s="22" t="s">
        <v>66</v>
      </c>
      <c r="H1260">
        <f t="shared" si="42"/>
        <v>11</v>
      </c>
      <c r="I1260">
        <f t="shared" si="43"/>
        <v>11</v>
      </c>
    </row>
    <row r="1261" spans="1:10" ht="15.75" hidden="1" customHeight="1" x14ac:dyDescent="0.25">
      <c r="A1261" s="19">
        <v>44036</v>
      </c>
      <c r="B1261" s="20" t="s">
        <v>62</v>
      </c>
      <c r="C1261" s="20" t="s">
        <v>63</v>
      </c>
      <c r="D1261" s="20">
        <v>188</v>
      </c>
      <c r="E1261" s="21">
        <v>5</v>
      </c>
      <c r="F1261" s="21">
        <v>940</v>
      </c>
      <c r="G1261" s="22" t="s">
        <v>64</v>
      </c>
      <c r="H1261">
        <f t="shared" si="42"/>
        <v>7</v>
      </c>
      <c r="I1261">
        <f t="shared" si="43"/>
        <v>24</v>
      </c>
    </row>
    <row r="1262" spans="1:10" ht="15.75" hidden="1" customHeight="1" x14ac:dyDescent="0.25">
      <c r="A1262" s="19">
        <v>44140</v>
      </c>
      <c r="B1262" s="20" t="s">
        <v>62</v>
      </c>
      <c r="C1262" s="20" t="s">
        <v>63</v>
      </c>
      <c r="D1262" s="20">
        <v>272</v>
      </c>
      <c r="E1262" s="21">
        <v>5</v>
      </c>
      <c r="F1262" s="21">
        <v>1360</v>
      </c>
      <c r="G1262" s="22" t="s">
        <v>68</v>
      </c>
      <c r="H1262">
        <f t="shared" si="42"/>
        <v>11</v>
      </c>
      <c r="I1262">
        <f t="shared" si="43"/>
        <v>5</v>
      </c>
    </row>
    <row r="1263" spans="1:10" ht="15.75" customHeight="1" x14ac:dyDescent="0.25">
      <c r="A1263" s="19">
        <v>43874</v>
      </c>
      <c r="B1263" s="20" t="s">
        <v>67</v>
      </c>
      <c r="C1263" s="20" t="s">
        <v>63</v>
      </c>
      <c r="D1263" s="20">
        <v>99</v>
      </c>
      <c r="E1263" s="21">
        <v>11</v>
      </c>
      <c r="F1263" s="21">
        <v>1089</v>
      </c>
      <c r="G1263" s="22" t="s">
        <v>75</v>
      </c>
      <c r="H1263" s="45">
        <f>MONTH(A1263)</f>
        <v>2</v>
      </c>
      <c r="I1263" s="45">
        <f t="shared" si="43"/>
        <v>13</v>
      </c>
      <c r="J1263" s="52">
        <f>IF(Hari&lt;=7,1,IF(AND(Hari&gt;=8,Hari&lt;=14),2,IF(AND(Hari&gt;=15,Hari&lt;=21),3,IF(AND(Hari&gt;=22,Hari&lt;=31),4))))</f>
        <v>2</v>
      </c>
    </row>
    <row r="1264" spans="1:10" ht="15.75" hidden="1" customHeight="1" x14ac:dyDescent="0.25">
      <c r="A1264" s="19">
        <v>43957</v>
      </c>
      <c r="B1264" s="20" t="s">
        <v>72</v>
      </c>
      <c r="C1264" s="20" t="s">
        <v>63</v>
      </c>
      <c r="D1264" s="20">
        <v>207</v>
      </c>
      <c r="E1264" s="21">
        <v>16</v>
      </c>
      <c r="F1264" s="21">
        <v>3312</v>
      </c>
      <c r="G1264" s="22" t="s">
        <v>68</v>
      </c>
      <c r="H1264">
        <f t="shared" si="42"/>
        <v>5</v>
      </c>
      <c r="I1264">
        <f t="shared" si="43"/>
        <v>6</v>
      </c>
    </row>
    <row r="1265" spans="1:10" ht="15.75" hidden="1" customHeight="1" x14ac:dyDescent="0.25">
      <c r="A1265" s="19">
        <v>44179</v>
      </c>
      <c r="B1265" s="20" t="s">
        <v>62</v>
      </c>
      <c r="C1265" s="20" t="s">
        <v>63</v>
      </c>
      <c r="D1265" s="20">
        <v>321</v>
      </c>
      <c r="E1265" s="21">
        <v>5</v>
      </c>
      <c r="F1265" s="21">
        <v>1605</v>
      </c>
      <c r="G1265" s="22" t="s">
        <v>64</v>
      </c>
      <c r="H1265">
        <f t="shared" si="42"/>
        <v>12</v>
      </c>
      <c r="I1265">
        <f t="shared" si="43"/>
        <v>14</v>
      </c>
    </row>
    <row r="1266" spans="1:10" ht="15.75" customHeight="1" x14ac:dyDescent="0.25">
      <c r="A1266" s="19">
        <v>43858</v>
      </c>
      <c r="B1266" s="20" t="s">
        <v>62</v>
      </c>
      <c r="C1266" s="20" t="s">
        <v>65</v>
      </c>
      <c r="D1266" s="6">
        <v>176</v>
      </c>
      <c r="E1266" s="23">
        <v>5</v>
      </c>
      <c r="F1266" s="21">
        <v>880</v>
      </c>
      <c r="G1266" s="22" t="s">
        <v>73</v>
      </c>
      <c r="H1266" s="45">
        <f>MONTH(A1266)</f>
        <v>1</v>
      </c>
      <c r="I1266" s="45">
        <f t="shared" si="43"/>
        <v>28</v>
      </c>
      <c r="J1266" s="52">
        <f>IF(Hari&lt;=7,1,IF(AND(Hari&gt;=8,Hari&lt;=14),2,IF(AND(Hari&gt;=15,Hari&lt;=21),3,IF(AND(Hari&gt;=22,Hari&lt;=31),4))))</f>
        <v>4</v>
      </c>
    </row>
    <row r="1267" spans="1:10" ht="15.75" hidden="1" customHeight="1" x14ac:dyDescent="0.25">
      <c r="A1267" s="19">
        <v>44142</v>
      </c>
      <c r="B1267" s="20" t="s">
        <v>67</v>
      </c>
      <c r="C1267" s="20" t="s">
        <v>63</v>
      </c>
      <c r="D1267" s="20">
        <v>288</v>
      </c>
      <c r="E1267" s="21">
        <v>11</v>
      </c>
      <c r="F1267" s="21">
        <v>3168</v>
      </c>
      <c r="G1267" s="22" t="s">
        <v>68</v>
      </c>
      <c r="H1267">
        <f t="shared" si="42"/>
        <v>11</v>
      </c>
      <c r="I1267">
        <f t="shared" si="43"/>
        <v>7</v>
      </c>
    </row>
    <row r="1268" spans="1:10" ht="15.75" hidden="1" customHeight="1" x14ac:dyDescent="0.25">
      <c r="A1268" s="19">
        <v>44180</v>
      </c>
      <c r="B1268" s="20" t="s">
        <v>69</v>
      </c>
      <c r="C1268" s="20" t="s">
        <v>65</v>
      </c>
      <c r="D1268" s="20">
        <v>475</v>
      </c>
      <c r="E1268" s="21">
        <v>7</v>
      </c>
      <c r="F1268" s="21">
        <v>3325</v>
      </c>
      <c r="G1268" s="22" t="s">
        <v>75</v>
      </c>
      <c r="H1268">
        <f t="shared" si="42"/>
        <v>12</v>
      </c>
      <c r="I1268">
        <f t="shared" si="43"/>
        <v>15</v>
      </c>
    </row>
    <row r="1269" spans="1:10" ht="15.75" hidden="1" customHeight="1" x14ac:dyDescent="0.25">
      <c r="A1269" s="19">
        <v>44074</v>
      </c>
      <c r="B1269" s="20" t="s">
        <v>67</v>
      </c>
      <c r="C1269" s="20" t="s">
        <v>63</v>
      </c>
      <c r="D1269" s="20">
        <v>188</v>
      </c>
      <c r="E1269" s="21">
        <v>11</v>
      </c>
      <c r="F1269" s="21">
        <v>2068</v>
      </c>
      <c r="G1269" s="22" t="s">
        <v>78</v>
      </c>
      <c r="H1269">
        <f t="shared" si="42"/>
        <v>8</v>
      </c>
      <c r="I1269">
        <f t="shared" si="43"/>
        <v>31</v>
      </c>
    </row>
    <row r="1270" spans="1:10" ht="15.75" hidden="1" customHeight="1" x14ac:dyDescent="0.25">
      <c r="A1270" s="19">
        <v>44191</v>
      </c>
      <c r="B1270" s="20" t="s">
        <v>72</v>
      </c>
      <c r="C1270" s="20" t="s">
        <v>63</v>
      </c>
      <c r="D1270" s="20">
        <v>350</v>
      </c>
      <c r="E1270" s="21">
        <v>16</v>
      </c>
      <c r="F1270" s="21">
        <v>5600</v>
      </c>
      <c r="G1270" s="22" t="s">
        <v>73</v>
      </c>
      <c r="H1270">
        <f t="shared" si="42"/>
        <v>12</v>
      </c>
      <c r="I1270">
        <f t="shared" si="43"/>
        <v>26</v>
      </c>
    </row>
    <row r="1271" spans="1:10" ht="15.75" hidden="1" customHeight="1" x14ac:dyDescent="0.25">
      <c r="A1271" s="19">
        <v>44032</v>
      </c>
      <c r="B1271" s="20" t="s">
        <v>69</v>
      </c>
      <c r="C1271" s="20" t="s">
        <v>65</v>
      </c>
      <c r="D1271" s="20">
        <v>260</v>
      </c>
      <c r="E1271" s="21">
        <v>7</v>
      </c>
      <c r="F1271" s="21">
        <v>1820</v>
      </c>
      <c r="G1271" s="22" t="s">
        <v>74</v>
      </c>
      <c r="H1271">
        <f t="shared" si="42"/>
        <v>7</v>
      </c>
      <c r="I1271">
        <f t="shared" si="43"/>
        <v>20</v>
      </c>
    </row>
    <row r="1272" spans="1:10" ht="15.75" hidden="1" customHeight="1" x14ac:dyDescent="0.25">
      <c r="A1272" s="19">
        <v>43902</v>
      </c>
      <c r="B1272" s="20" t="s">
        <v>67</v>
      </c>
      <c r="C1272" s="20" t="s">
        <v>63</v>
      </c>
      <c r="D1272" s="20">
        <v>87</v>
      </c>
      <c r="E1272" s="21">
        <v>11</v>
      </c>
      <c r="F1272" s="21">
        <v>957</v>
      </c>
      <c r="G1272" s="22" t="s">
        <v>64</v>
      </c>
      <c r="H1272">
        <f t="shared" si="42"/>
        <v>3</v>
      </c>
      <c r="I1272">
        <f t="shared" si="43"/>
        <v>12</v>
      </c>
    </row>
    <row r="1273" spans="1:10" ht="15.75" hidden="1" customHeight="1" x14ac:dyDescent="0.25">
      <c r="A1273" s="19">
        <v>44100</v>
      </c>
      <c r="B1273" s="20" t="s">
        <v>69</v>
      </c>
      <c r="C1273" s="20" t="s">
        <v>65</v>
      </c>
      <c r="D1273" s="20">
        <v>317</v>
      </c>
      <c r="E1273" s="21">
        <v>7</v>
      </c>
      <c r="F1273" s="21">
        <v>2219</v>
      </c>
      <c r="G1273" s="22" t="s">
        <v>73</v>
      </c>
      <c r="H1273">
        <f t="shared" si="42"/>
        <v>9</v>
      </c>
      <c r="I1273">
        <f t="shared" si="43"/>
        <v>26</v>
      </c>
    </row>
    <row r="1274" spans="1:10" ht="15.75" customHeight="1" x14ac:dyDescent="0.25">
      <c r="A1274" s="19">
        <v>43840</v>
      </c>
      <c r="B1274" s="20" t="s">
        <v>67</v>
      </c>
      <c r="C1274" s="20" t="s">
        <v>65</v>
      </c>
      <c r="D1274" s="20">
        <v>53</v>
      </c>
      <c r="E1274" s="21">
        <v>11</v>
      </c>
      <c r="F1274" s="21">
        <v>583</v>
      </c>
      <c r="G1274" s="22" t="s">
        <v>79</v>
      </c>
      <c r="H1274" s="45">
        <f>MONTH(A1274)</f>
        <v>1</v>
      </c>
      <c r="I1274" s="45">
        <f t="shared" si="43"/>
        <v>10</v>
      </c>
      <c r="J1274" s="52">
        <f>IF(Hari&lt;=7,1,IF(AND(Hari&gt;=8,Hari&lt;=14),2,IF(AND(Hari&gt;=15,Hari&lt;=21),3,IF(AND(Hari&gt;=22,Hari&lt;=31),4))))</f>
        <v>2</v>
      </c>
    </row>
    <row r="1275" spans="1:10" ht="15.75" hidden="1" customHeight="1" x14ac:dyDescent="0.25">
      <c r="A1275" s="19">
        <v>44179</v>
      </c>
      <c r="B1275" s="20" t="s">
        <v>69</v>
      </c>
      <c r="C1275" s="20" t="s">
        <v>65</v>
      </c>
      <c r="D1275" s="20">
        <v>385</v>
      </c>
      <c r="E1275" s="21">
        <v>7</v>
      </c>
      <c r="F1275" s="21">
        <v>2695</v>
      </c>
      <c r="G1275" s="22" t="s">
        <v>64</v>
      </c>
      <c r="H1275">
        <f t="shared" si="42"/>
        <v>12</v>
      </c>
      <c r="I1275">
        <f t="shared" si="43"/>
        <v>14</v>
      </c>
    </row>
    <row r="1276" spans="1:10" ht="15.75" hidden="1" customHeight="1" x14ac:dyDescent="0.25">
      <c r="A1276" s="19">
        <v>44191</v>
      </c>
      <c r="B1276" s="20" t="s">
        <v>67</v>
      </c>
      <c r="C1276" s="20" t="s">
        <v>63</v>
      </c>
      <c r="D1276" s="20">
        <v>240</v>
      </c>
      <c r="E1276" s="21">
        <v>11</v>
      </c>
      <c r="F1276" s="21">
        <v>2640</v>
      </c>
      <c r="G1276" s="22" t="s">
        <v>73</v>
      </c>
      <c r="H1276">
        <f t="shared" si="42"/>
        <v>12</v>
      </c>
      <c r="I1276">
        <f t="shared" si="43"/>
        <v>26</v>
      </c>
    </row>
    <row r="1277" spans="1:10" ht="15.75" hidden="1" customHeight="1" x14ac:dyDescent="0.25">
      <c r="A1277" s="19">
        <v>44051</v>
      </c>
      <c r="B1277" s="20" t="s">
        <v>72</v>
      </c>
      <c r="C1277" s="20" t="s">
        <v>63</v>
      </c>
      <c r="D1277" s="20">
        <v>242</v>
      </c>
      <c r="E1277" s="21">
        <v>16</v>
      </c>
      <c r="F1277" s="21">
        <v>3872</v>
      </c>
      <c r="G1277" s="22" t="s">
        <v>66</v>
      </c>
      <c r="H1277">
        <f t="shared" si="42"/>
        <v>8</v>
      </c>
      <c r="I1277">
        <f t="shared" si="43"/>
        <v>8</v>
      </c>
    </row>
    <row r="1278" spans="1:10" ht="15.75" hidden="1" customHeight="1" x14ac:dyDescent="0.25">
      <c r="A1278" s="19">
        <v>44156</v>
      </c>
      <c r="B1278" s="20" t="s">
        <v>62</v>
      </c>
      <c r="C1278" s="20" t="s">
        <v>63</v>
      </c>
      <c r="D1278" s="20">
        <v>269</v>
      </c>
      <c r="E1278" s="21">
        <v>5</v>
      </c>
      <c r="F1278" s="21">
        <v>1345</v>
      </c>
      <c r="G1278" s="22" t="s">
        <v>64</v>
      </c>
      <c r="H1278">
        <f t="shared" si="42"/>
        <v>11</v>
      </c>
      <c r="I1278">
        <f t="shared" si="43"/>
        <v>21</v>
      </c>
    </row>
    <row r="1279" spans="1:10" ht="15.75" customHeight="1" x14ac:dyDescent="0.25">
      <c r="A1279" s="19">
        <v>43842</v>
      </c>
      <c r="B1279" s="20" t="s">
        <v>72</v>
      </c>
      <c r="C1279" s="20" t="s">
        <v>63</v>
      </c>
      <c r="D1279" s="20">
        <v>124</v>
      </c>
      <c r="E1279" s="21">
        <v>16</v>
      </c>
      <c r="F1279" s="21">
        <v>1984</v>
      </c>
      <c r="G1279" s="22" t="s">
        <v>64</v>
      </c>
      <c r="H1279" s="45">
        <f>MONTH(A1279)</f>
        <v>1</v>
      </c>
      <c r="I1279" s="45">
        <f t="shared" si="43"/>
        <v>12</v>
      </c>
      <c r="J1279" s="52">
        <f>IF(Hari&lt;=7,1,IF(AND(Hari&gt;=8,Hari&lt;=14),2,IF(AND(Hari&gt;=15,Hari&lt;=21),3,IF(AND(Hari&gt;=22,Hari&lt;=31),4))))</f>
        <v>2</v>
      </c>
    </row>
    <row r="1280" spans="1:10" ht="15.75" hidden="1" customHeight="1" x14ac:dyDescent="0.25">
      <c r="A1280" s="19">
        <v>43911</v>
      </c>
      <c r="B1280" s="20" t="s">
        <v>67</v>
      </c>
      <c r="C1280" s="20" t="s">
        <v>65</v>
      </c>
      <c r="D1280" s="20">
        <v>123</v>
      </c>
      <c r="E1280" s="21">
        <v>11</v>
      </c>
      <c r="F1280" s="21">
        <v>1353</v>
      </c>
      <c r="G1280" s="22" t="s">
        <v>71</v>
      </c>
      <c r="H1280">
        <f t="shared" si="42"/>
        <v>3</v>
      </c>
      <c r="I1280">
        <f t="shared" si="43"/>
        <v>21</v>
      </c>
    </row>
    <row r="1281" spans="1:10" ht="15.75" hidden="1" customHeight="1" x14ac:dyDescent="0.25">
      <c r="A1281" s="19">
        <v>44022</v>
      </c>
      <c r="B1281" s="20" t="s">
        <v>72</v>
      </c>
      <c r="C1281" s="20" t="s">
        <v>63</v>
      </c>
      <c r="D1281" s="20">
        <v>199</v>
      </c>
      <c r="E1281" s="21">
        <v>16</v>
      </c>
      <c r="F1281" s="21">
        <v>3184</v>
      </c>
      <c r="G1281" s="22" t="s">
        <v>68</v>
      </c>
      <c r="H1281">
        <f t="shared" si="42"/>
        <v>7</v>
      </c>
      <c r="I1281">
        <f t="shared" si="43"/>
        <v>10</v>
      </c>
    </row>
    <row r="1282" spans="1:10" ht="15.75" hidden="1" customHeight="1" x14ac:dyDescent="0.25">
      <c r="A1282" s="19">
        <v>44078</v>
      </c>
      <c r="B1282" s="20" t="s">
        <v>62</v>
      </c>
      <c r="C1282" s="20" t="s">
        <v>63</v>
      </c>
      <c r="D1282" s="20">
        <v>261</v>
      </c>
      <c r="E1282" s="21">
        <v>5</v>
      </c>
      <c r="F1282" s="21">
        <v>1305</v>
      </c>
      <c r="G1282" s="22" t="s">
        <v>68</v>
      </c>
      <c r="H1282">
        <f t="shared" si="42"/>
        <v>9</v>
      </c>
      <c r="I1282">
        <f t="shared" si="43"/>
        <v>4</v>
      </c>
    </row>
    <row r="1283" spans="1:10" ht="15.75" hidden="1" customHeight="1" x14ac:dyDescent="0.25">
      <c r="A1283" s="19">
        <v>44189</v>
      </c>
      <c r="B1283" s="20" t="s">
        <v>67</v>
      </c>
      <c r="C1283" s="20" t="s">
        <v>65</v>
      </c>
      <c r="D1283" s="20">
        <v>292</v>
      </c>
      <c r="E1283" s="21">
        <v>11</v>
      </c>
      <c r="F1283" s="21">
        <v>3212</v>
      </c>
      <c r="G1283" s="22" t="s">
        <v>76</v>
      </c>
      <c r="H1283">
        <f t="shared" ref="H1283:H1346" si="44">MONTH(A1283)</f>
        <v>12</v>
      </c>
      <c r="I1283">
        <f t="shared" ref="I1283:I1346" si="45">DAY(A1283)</f>
        <v>24</v>
      </c>
    </row>
    <row r="1284" spans="1:10" ht="15.75" hidden="1" customHeight="1" x14ac:dyDescent="0.25">
      <c r="A1284" s="19">
        <v>43970</v>
      </c>
      <c r="B1284" s="20" t="s">
        <v>69</v>
      </c>
      <c r="C1284" s="20" t="s">
        <v>65</v>
      </c>
      <c r="D1284" s="20">
        <v>250</v>
      </c>
      <c r="E1284" s="21">
        <v>7</v>
      </c>
      <c r="F1284" s="21">
        <v>1750</v>
      </c>
      <c r="G1284" s="22" t="s">
        <v>71</v>
      </c>
      <c r="H1284">
        <f t="shared" si="44"/>
        <v>5</v>
      </c>
      <c r="I1284">
        <f t="shared" si="45"/>
        <v>19</v>
      </c>
    </row>
    <row r="1285" spans="1:10" ht="15.75" customHeight="1" x14ac:dyDescent="0.25">
      <c r="A1285" s="19">
        <v>43865</v>
      </c>
      <c r="B1285" s="20" t="s">
        <v>69</v>
      </c>
      <c r="C1285" s="20" t="s">
        <v>65</v>
      </c>
      <c r="D1285" s="20">
        <v>130</v>
      </c>
      <c r="E1285" s="21">
        <v>7</v>
      </c>
      <c r="F1285" s="21">
        <v>910</v>
      </c>
      <c r="G1285" s="22" t="s">
        <v>68</v>
      </c>
      <c r="H1285" s="45">
        <f>MONTH(A1285)</f>
        <v>2</v>
      </c>
      <c r="I1285" s="45">
        <f t="shared" si="45"/>
        <v>4</v>
      </c>
      <c r="J1285" s="52">
        <f>IF(Hari&lt;=7,1,IF(AND(Hari&gt;=8,Hari&lt;=14),2,IF(AND(Hari&gt;=15,Hari&lt;=21),3,IF(AND(Hari&gt;=22,Hari&lt;=31),4))))</f>
        <v>1</v>
      </c>
    </row>
    <row r="1286" spans="1:10" ht="15.75" hidden="1" customHeight="1" x14ac:dyDescent="0.25">
      <c r="A1286" s="19">
        <v>44184</v>
      </c>
      <c r="B1286" s="20" t="s">
        <v>69</v>
      </c>
      <c r="C1286" s="20" t="s">
        <v>65</v>
      </c>
      <c r="D1286" s="20">
        <v>436</v>
      </c>
      <c r="E1286" s="21">
        <v>7</v>
      </c>
      <c r="F1286" s="21">
        <v>3052</v>
      </c>
      <c r="G1286" s="22" t="s">
        <v>71</v>
      </c>
      <c r="H1286">
        <f t="shared" si="44"/>
        <v>12</v>
      </c>
      <c r="I1286">
        <f t="shared" si="45"/>
        <v>19</v>
      </c>
    </row>
    <row r="1287" spans="1:10" ht="15.75" customHeight="1" x14ac:dyDescent="0.25">
      <c r="A1287" s="19">
        <v>43844</v>
      </c>
      <c r="B1287" s="20" t="s">
        <v>67</v>
      </c>
      <c r="C1287" s="20" t="s">
        <v>63</v>
      </c>
      <c r="D1287" s="20">
        <v>60</v>
      </c>
      <c r="E1287" s="21">
        <v>11</v>
      </c>
      <c r="F1287" s="21">
        <v>660</v>
      </c>
      <c r="G1287" s="22" t="s">
        <v>64</v>
      </c>
      <c r="H1287" s="45">
        <f>MONTH(A1287)</f>
        <v>1</v>
      </c>
      <c r="I1287" s="45">
        <f t="shared" si="45"/>
        <v>14</v>
      </c>
      <c r="J1287" s="52">
        <f>IF(Hari&lt;=7,1,IF(AND(Hari&gt;=8,Hari&lt;=14),2,IF(AND(Hari&gt;=15,Hari&lt;=21),3,IF(AND(Hari&gt;=22,Hari&lt;=31),4))))</f>
        <v>2</v>
      </c>
    </row>
    <row r="1288" spans="1:10" ht="15.75" hidden="1" customHeight="1" x14ac:dyDescent="0.25">
      <c r="A1288" s="19">
        <v>43939</v>
      </c>
      <c r="B1288" s="20" t="s">
        <v>69</v>
      </c>
      <c r="C1288" s="20" t="s">
        <v>65</v>
      </c>
      <c r="D1288" s="20">
        <v>133</v>
      </c>
      <c r="E1288" s="21">
        <v>7</v>
      </c>
      <c r="F1288" s="21">
        <v>931</v>
      </c>
      <c r="G1288" s="22" t="s">
        <v>71</v>
      </c>
      <c r="H1288">
        <f t="shared" si="44"/>
        <v>4</v>
      </c>
      <c r="I1288">
        <f t="shared" si="45"/>
        <v>18</v>
      </c>
    </row>
    <row r="1289" spans="1:10" ht="15.75" hidden="1" customHeight="1" x14ac:dyDescent="0.25">
      <c r="A1289" s="19">
        <v>44171</v>
      </c>
      <c r="B1289" s="20" t="s">
        <v>67</v>
      </c>
      <c r="C1289" s="20" t="s">
        <v>65</v>
      </c>
      <c r="D1289" s="20">
        <v>243</v>
      </c>
      <c r="E1289" s="21">
        <v>11</v>
      </c>
      <c r="F1289" s="21">
        <v>2673</v>
      </c>
      <c r="G1289" s="22" t="s">
        <v>68</v>
      </c>
      <c r="H1289">
        <f t="shared" si="44"/>
        <v>12</v>
      </c>
      <c r="I1289">
        <f t="shared" si="45"/>
        <v>6</v>
      </c>
    </row>
    <row r="1290" spans="1:10" ht="15.75" hidden="1" customHeight="1" x14ac:dyDescent="0.25">
      <c r="A1290" s="19">
        <v>44071</v>
      </c>
      <c r="B1290" s="20" t="s">
        <v>62</v>
      </c>
      <c r="C1290" s="20" t="s">
        <v>63</v>
      </c>
      <c r="D1290" s="20">
        <v>188</v>
      </c>
      <c r="E1290" s="21">
        <v>5</v>
      </c>
      <c r="F1290" s="21">
        <v>940</v>
      </c>
      <c r="G1290" s="22" t="s">
        <v>78</v>
      </c>
      <c r="H1290">
        <f t="shared" si="44"/>
        <v>8</v>
      </c>
      <c r="I1290">
        <f t="shared" si="45"/>
        <v>28</v>
      </c>
    </row>
    <row r="1291" spans="1:10" ht="15.75" hidden="1" customHeight="1" x14ac:dyDescent="0.25">
      <c r="A1291" s="19">
        <v>43939</v>
      </c>
      <c r="B1291" s="20" t="s">
        <v>72</v>
      </c>
      <c r="C1291" s="20" t="s">
        <v>63</v>
      </c>
      <c r="D1291" s="20">
        <v>137</v>
      </c>
      <c r="E1291" s="21">
        <v>16</v>
      </c>
      <c r="F1291" s="21">
        <v>2192</v>
      </c>
      <c r="G1291" s="22" t="s">
        <v>71</v>
      </c>
      <c r="H1291">
        <f t="shared" si="44"/>
        <v>4</v>
      </c>
      <c r="I1291">
        <f t="shared" si="45"/>
        <v>18</v>
      </c>
    </row>
    <row r="1292" spans="1:10" ht="15.75" hidden="1" customHeight="1" x14ac:dyDescent="0.25">
      <c r="A1292" s="19">
        <v>44191</v>
      </c>
      <c r="B1292" s="20" t="s">
        <v>62</v>
      </c>
      <c r="C1292" s="20" t="s">
        <v>65</v>
      </c>
      <c r="D1292" s="20">
        <v>632</v>
      </c>
      <c r="E1292" s="23">
        <v>5</v>
      </c>
      <c r="F1292" s="21">
        <v>3160</v>
      </c>
      <c r="G1292" s="22" t="s">
        <v>73</v>
      </c>
      <c r="H1292">
        <f t="shared" si="44"/>
        <v>12</v>
      </c>
      <c r="I1292">
        <f t="shared" si="45"/>
        <v>26</v>
      </c>
    </row>
    <row r="1293" spans="1:10" ht="15.75" hidden="1" customHeight="1" x14ac:dyDescent="0.25">
      <c r="A1293" s="19">
        <v>44100</v>
      </c>
      <c r="B1293" s="20" t="s">
        <v>67</v>
      </c>
      <c r="C1293" s="20" t="s">
        <v>63</v>
      </c>
      <c r="D1293" s="20">
        <v>211</v>
      </c>
      <c r="E1293" s="21">
        <v>11</v>
      </c>
      <c r="F1293" s="21">
        <v>2321</v>
      </c>
      <c r="G1293" s="22" t="s">
        <v>73</v>
      </c>
      <c r="H1293">
        <f t="shared" si="44"/>
        <v>9</v>
      </c>
      <c r="I1293">
        <f t="shared" si="45"/>
        <v>26</v>
      </c>
    </row>
    <row r="1294" spans="1:10" ht="15.75" hidden="1" customHeight="1" x14ac:dyDescent="0.25">
      <c r="A1294" s="19">
        <v>44123</v>
      </c>
      <c r="B1294" s="20" t="s">
        <v>69</v>
      </c>
      <c r="C1294" s="20" t="s">
        <v>65</v>
      </c>
      <c r="D1294" s="20">
        <v>394</v>
      </c>
      <c r="E1294" s="21">
        <v>7</v>
      </c>
      <c r="F1294" s="21">
        <v>2758</v>
      </c>
      <c r="G1294" s="22" t="s">
        <v>71</v>
      </c>
      <c r="H1294">
        <f t="shared" si="44"/>
        <v>10</v>
      </c>
      <c r="I1294">
        <f t="shared" si="45"/>
        <v>19</v>
      </c>
    </row>
    <row r="1295" spans="1:10" ht="15.75" hidden="1" customHeight="1" x14ac:dyDescent="0.25">
      <c r="A1295" s="19">
        <v>43994</v>
      </c>
      <c r="B1295" s="20" t="s">
        <v>62</v>
      </c>
      <c r="C1295" s="20" t="s">
        <v>63</v>
      </c>
      <c r="D1295" s="20">
        <v>121</v>
      </c>
      <c r="E1295" s="21">
        <v>5</v>
      </c>
      <c r="F1295" s="21">
        <v>605</v>
      </c>
      <c r="G1295" s="22" t="s">
        <v>64</v>
      </c>
      <c r="H1295">
        <f t="shared" si="44"/>
        <v>6</v>
      </c>
      <c r="I1295">
        <f t="shared" si="45"/>
        <v>12</v>
      </c>
    </row>
    <row r="1296" spans="1:10" ht="15.75" hidden="1" customHeight="1" x14ac:dyDescent="0.25">
      <c r="A1296" s="19">
        <v>43951</v>
      </c>
      <c r="B1296" s="20" t="s">
        <v>72</v>
      </c>
      <c r="C1296" s="20" t="s">
        <v>63</v>
      </c>
      <c r="D1296" s="20">
        <v>136</v>
      </c>
      <c r="E1296" s="21">
        <v>16</v>
      </c>
      <c r="F1296" s="21">
        <v>2176</v>
      </c>
      <c r="G1296" s="22" t="s">
        <v>64</v>
      </c>
      <c r="H1296">
        <f t="shared" si="44"/>
        <v>4</v>
      </c>
      <c r="I1296">
        <f t="shared" si="45"/>
        <v>30</v>
      </c>
    </row>
    <row r="1297" spans="1:10" ht="15.75" hidden="1" customHeight="1" x14ac:dyDescent="0.25">
      <c r="A1297" s="19">
        <v>44110</v>
      </c>
      <c r="B1297" s="20" t="s">
        <v>69</v>
      </c>
      <c r="C1297" s="20" t="s">
        <v>65</v>
      </c>
      <c r="D1297" s="20">
        <v>408</v>
      </c>
      <c r="E1297" s="21">
        <v>7</v>
      </c>
      <c r="F1297" s="21">
        <v>2856</v>
      </c>
      <c r="G1297" s="22" t="s">
        <v>68</v>
      </c>
      <c r="H1297">
        <f t="shared" si="44"/>
        <v>10</v>
      </c>
      <c r="I1297">
        <f t="shared" si="45"/>
        <v>6</v>
      </c>
    </row>
    <row r="1298" spans="1:10" ht="15.75" hidden="1" customHeight="1" x14ac:dyDescent="0.25">
      <c r="A1298" s="19">
        <v>44170</v>
      </c>
      <c r="B1298" s="20" t="s">
        <v>67</v>
      </c>
      <c r="C1298" s="20" t="s">
        <v>65</v>
      </c>
      <c r="D1298" s="20">
        <v>244</v>
      </c>
      <c r="E1298" s="21">
        <v>11</v>
      </c>
      <c r="F1298" s="21">
        <v>2684</v>
      </c>
      <c r="G1298" s="22" t="s">
        <v>68</v>
      </c>
      <c r="H1298">
        <f t="shared" si="44"/>
        <v>12</v>
      </c>
      <c r="I1298">
        <f t="shared" si="45"/>
        <v>5</v>
      </c>
    </row>
    <row r="1299" spans="1:10" ht="15.75" hidden="1" customHeight="1" x14ac:dyDescent="0.25">
      <c r="A1299" s="19">
        <v>43968</v>
      </c>
      <c r="B1299" s="20" t="s">
        <v>72</v>
      </c>
      <c r="C1299" s="20" t="s">
        <v>63</v>
      </c>
      <c r="D1299" s="20">
        <v>196</v>
      </c>
      <c r="E1299" s="21">
        <v>16</v>
      </c>
      <c r="F1299" s="21">
        <v>3136</v>
      </c>
      <c r="G1299" s="22" t="s">
        <v>70</v>
      </c>
      <c r="H1299">
        <f t="shared" si="44"/>
        <v>5</v>
      </c>
      <c r="I1299">
        <f t="shared" si="45"/>
        <v>17</v>
      </c>
    </row>
    <row r="1300" spans="1:10" ht="15.75" hidden="1" customHeight="1" x14ac:dyDescent="0.25">
      <c r="A1300" s="19">
        <v>44108</v>
      </c>
      <c r="B1300" s="20" t="s">
        <v>62</v>
      </c>
      <c r="C1300" s="20" t="s">
        <v>63</v>
      </c>
      <c r="D1300" s="20">
        <v>287</v>
      </c>
      <c r="E1300" s="21">
        <v>5</v>
      </c>
      <c r="F1300" s="21">
        <v>1435</v>
      </c>
      <c r="G1300" s="22" t="s">
        <v>68</v>
      </c>
      <c r="H1300">
        <f t="shared" si="44"/>
        <v>10</v>
      </c>
      <c r="I1300">
        <f t="shared" si="45"/>
        <v>4</v>
      </c>
    </row>
    <row r="1301" spans="1:10" ht="15.75" hidden="1" customHeight="1" x14ac:dyDescent="0.25">
      <c r="A1301" s="19">
        <v>44049</v>
      </c>
      <c r="B1301" s="20" t="s">
        <v>67</v>
      </c>
      <c r="C1301" s="20" t="s">
        <v>65</v>
      </c>
      <c r="D1301" s="20">
        <v>182</v>
      </c>
      <c r="E1301" s="21">
        <v>11</v>
      </c>
      <c r="F1301" s="21">
        <v>2002</v>
      </c>
      <c r="G1301" s="22" t="s">
        <v>68</v>
      </c>
      <c r="H1301">
        <f t="shared" si="44"/>
        <v>8</v>
      </c>
      <c r="I1301">
        <f t="shared" si="45"/>
        <v>6</v>
      </c>
    </row>
    <row r="1302" spans="1:10" ht="15.75" hidden="1" customHeight="1" x14ac:dyDescent="0.25">
      <c r="A1302" s="19">
        <v>44159</v>
      </c>
      <c r="B1302" s="20" t="s">
        <v>72</v>
      </c>
      <c r="C1302" s="20" t="s">
        <v>63</v>
      </c>
      <c r="D1302" s="20">
        <v>297</v>
      </c>
      <c r="E1302" s="21">
        <v>16</v>
      </c>
      <c r="F1302" s="21">
        <v>4752</v>
      </c>
      <c r="G1302" s="22" t="s">
        <v>76</v>
      </c>
      <c r="H1302">
        <f t="shared" si="44"/>
        <v>11</v>
      </c>
      <c r="I1302">
        <f t="shared" si="45"/>
        <v>24</v>
      </c>
    </row>
    <row r="1303" spans="1:10" ht="15.75" hidden="1" customHeight="1" x14ac:dyDescent="0.25">
      <c r="A1303" s="19">
        <v>44133</v>
      </c>
      <c r="B1303" s="20" t="s">
        <v>62</v>
      </c>
      <c r="C1303" s="20" t="s">
        <v>63</v>
      </c>
      <c r="D1303" s="20">
        <v>219</v>
      </c>
      <c r="E1303" s="21">
        <v>5</v>
      </c>
      <c r="F1303" s="21">
        <v>1095</v>
      </c>
      <c r="G1303" s="22" t="s">
        <v>73</v>
      </c>
      <c r="H1303">
        <f t="shared" si="44"/>
        <v>10</v>
      </c>
      <c r="I1303">
        <f t="shared" si="45"/>
        <v>29</v>
      </c>
    </row>
    <row r="1304" spans="1:10" ht="15.75" hidden="1" customHeight="1" x14ac:dyDescent="0.25">
      <c r="A1304" s="19">
        <v>44097</v>
      </c>
      <c r="B1304" s="20" t="s">
        <v>62</v>
      </c>
      <c r="C1304" s="20" t="s">
        <v>65</v>
      </c>
      <c r="D1304" s="6">
        <v>434</v>
      </c>
      <c r="E1304" s="23">
        <v>5</v>
      </c>
      <c r="F1304" s="21">
        <v>2170</v>
      </c>
      <c r="G1304" s="22" t="s">
        <v>80</v>
      </c>
      <c r="H1304">
        <f t="shared" si="44"/>
        <v>9</v>
      </c>
      <c r="I1304">
        <f t="shared" si="45"/>
        <v>23</v>
      </c>
    </row>
    <row r="1305" spans="1:10" ht="15.75" hidden="1" customHeight="1" x14ac:dyDescent="0.25">
      <c r="A1305" s="19">
        <v>44023</v>
      </c>
      <c r="B1305" s="20" t="s">
        <v>72</v>
      </c>
      <c r="C1305" s="20" t="s">
        <v>63</v>
      </c>
      <c r="D1305" s="20">
        <v>221</v>
      </c>
      <c r="E1305" s="21">
        <v>16</v>
      </c>
      <c r="F1305" s="21">
        <v>3536</v>
      </c>
      <c r="G1305" s="22" t="s">
        <v>64</v>
      </c>
      <c r="H1305">
        <f t="shared" si="44"/>
        <v>7</v>
      </c>
      <c r="I1305">
        <f t="shared" si="45"/>
        <v>11</v>
      </c>
    </row>
    <row r="1306" spans="1:10" ht="15.75" hidden="1" customHeight="1" x14ac:dyDescent="0.25">
      <c r="A1306" s="19">
        <v>44106</v>
      </c>
      <c r="B1306" s="20" t="s">
        <v>72</v>
      </c>
      <c r="C1306" s="20" t="s">
        <v>63</v>
      </c>
      <c r="D1306" s="20">
        <v>307</v>
      </c>
      <c r="E1306" s="21">
        <v>16</v>
      </c>
      <c r="F1306" s="21">
        <v>4912</v>
      </c>
      <c r="G1306" s="22" t="s">
        <v>68</v>
      </c>
      <c r="H1306">
        <f t="shared" si="44"/>
        <v>10</v>
      </c>
      <c r="I1306">
        <f t="shared" si="45"/>
        <v>2</v>
      </c>
    </row>
    <row r="1307" spans="1:10" ht="15.75" hidden="1" customHeight="1" x14ac:dyDescent="0.25">
      <c r="A1307" s="19">
        <v>44023</v>
      </c>
      <c r="B1307" s="20" t="s">
        <v>62</v>
      </c>
      <c r="C1307" s="20" t="s">
        <v>65</v>
      </c>
      <c r="D1307" s="6">
        <v>339</v>
      </c>
      <c r="E1307" s="23">
        <v>5</v>
      </c>
      <c r="F1307" s="21">
        <v>1695</v>
      </c>
      <c r="G1307" s="22" t="s">
        <v>64</v>
      </c>
      <c r="H1307">
        <f t="shared" si="44"/>
        <v>7</v>
      </c>
      <c r="I1307">
        <f t="shared" si="45"/>
        <v>11</v>
      </c>
    </row>
    <row r="1308" spans="1:10" ht="15.75" hidden="1" customHeight="1" x14ac:dyDescent="0.25">
      <c r="A1308" s="19">
        <v>44002</v>
      </c>
      <c r="B1308" s="20" t="s">
        <v>67</v>
      </c>
      <c r="C1308" s="20" t="s">
        <v>63</v>
      </c>
      <c r="D1308" s="20">
        <v>119</v>
      </c>
      <c r="E1308" s="21">
        <v>11</v>
      </c>
      <c r="F1308" s="21">
        <v>1309</v>
      </c>
      <c r="G1308" s="22" t="s">
        <v>71</v>
      </c>
      <c r="H1308">
        <f t="shared" si="44"/>
        <v>6</v>
      </c>
      <c r="I1308">
        <f t="shared" si="45"/>
        <v>20</v>
      </c>
    </row>
    <row r="1309" spans="1:10" ht="15.75" customHeight="1" x14ac:dyDescent="0.25">
      <c r="A1309" s="19">
        <v>43886</v>
      </c>
      <c r="B1309" s="20" t="s">
        <v>72</v>
      </c>
      <c r="C1309" s="20" t="s">
        <v>63</v>
      </c>
      <c r="D1309" s="20">
        <v>126</v>
      </c>
      <c r="E1309" s="21">
        <v>16</v>
      </c>
      <c r="F1309" s="21">
        <v>2016</v>
      </c>
      <c r="G1309" s="22" t="s">
        <v>73</v>
      </c>
      <c r="H1309" s="45">
        <f t="shared" si="44"/>
        <v>2</v>
      </c>
      <c r="I1309" s="45">
        <f t="shared" si="45"/>
        <v>25</v>
      </c>
      <c r="J1309" s="52">
        <f>IF(Hari&lt;=7,1,IF(AND(Hari&gt;=8,Hari&lt;=14),2,IF(AND(Hari&gt;=15,Hari&lt;=21),3,IF(AND(Hari&gt;=22,Hari&lt;=31),4))))</f>
        <v>4</v>
      </c>
    </row>
    <row r="1310" spans="1:10" ht="15.75" customHeight="1" x14ac:dyDescent="0.25">
      <c r="A1310" s="19">
        <v>43882</v>
      </c>
      <c r="B1310" s="20" t="s">
        <v>62</v>
      </c>
      <c r="C1310" s="20" t="s">
        <v>63</v>
      </c>
      <c r="D1310" s="20">
        <v>88</v>
      </c>
      <c r="E1310" s="21">
        <v>5</v>
      </c>
      <c r="F1310" s="21">
        <v>440</v>
      </c>
      <c r="G1310" s="22" t="s">
        <v>71</v>
      </c>
      <c r="H1310" s="45">
        <f t="shared" si="44"/>
        <v>2</v>
      </c>
      <c r="I1310" s="45">
        <f t="shared" si="45"/>
        <v>21</v>
      </c>
      <c r="J1310" s="52">
        <f>IF(Hari&lt;=7,1,IF(AND(Hari&gt;=8,Hari&lt;=14),2,IF(AND(Hari&gt;=15,Hari&lt;=21),3,IF(AND(Hari&gt;=22,Hari&lt;=31),4))))</f>
        <v>3</v>
      </c>
    </row>
    <row r="1311" spans="1:10" ht="15.75" hidden="1" customHeight="1" x14ac:dyDescent="0.25">
      <c r="A1311" s="19">
        <v>44033</v>
      </c>
      <c r="B1311" s="20" t="s">
        <v>62</v>
      </c>
      <c r="C1311" s="20" t="s">
        <v>63</v>
      </c>
      <c r="D1311" s="20">
        <v>153</v>
      </c>
      <c r="E1311" s="21">
        <v>5</v>
      </c>
      <c r="F1311" s="21">
        <v>765</v>
      </c>
      <c r="G1311" s="22" t="s">
        <v>64</v>
      </c>
      <c r="H1311">
        <f t="shared" si="44"/>
        <v>7</v>
      </c>
      <c r="I1311">
        <f t="shared" si="45"/>
        <v>21</v>
      </c>
    </row>
    <row r="1312" spans="1:10" ht="15.75" hidden="1" customHeight="1" x14ac:dyDescent="0.25">
      <c r="A1312" s="19">
        <v>44174</v>
      </c>
      <c r="B1312" s="20" t="s">
        <v>72</v>
      </c>
      <c r="C1312" s="20" t="s">
        <v>63</v>
      </c>
      <c r="D1312" s="20">
        <v>388</v>
      </c>
      <c r="E1312" s="21">
        <v>16</v>
      </c>
      <c r="F1312" s="21">
        <v>6208</v>
      </c>
      <c r="G1312" s="22" t="s">
        <v>68</v>
      </c>
      <c r="H1312">
        <f t="shared" si="44"/>
        <v>12</v>
      </c>
      <c r="I1312">
        <f t="shared" si="45"/>
        <v>9</v>
      </c>
    </row>
    <row r="1313" spans="1:10" ht="15.75" customHeight="1" x14ac:dyDescent="0.25">
      <c r="A1313" s="19">
        <v>43887</v>
      </c>
      <c r="B1313" s="20" t="s">
        <v>62</v>
      </c>
      <c r="C1313" s="20" t="s">
        <v>65</v>
      </c>
      <c r="D1313" s="6">
        <v>169</v>
      </c>
      <c r="E1313" s="23">
        <v>5</v>
      </c>
      <c r="F1313" s="21">
        <v>845</v>
      </c>
      <c r="G1313" s="22" t="s">
        <v>73</v>
      </c>
      <c r="H1313" s="45">
        <f>MONTH(A1313)</f>
        <v>2</v>
      </c>
      <c r="I1313" s="45">
        <f t="shared" si="45"/>
        <v>26</v>
      </c>
      <c r="J1313" s="52">
        <f>IF(Hari&lt;=7,1,IF(AND(Hari&gt;=8,Hari&lt;=14),2,IF(AND(Hari&gt;=15,Hari&lt;=21),3,IF(AND(Hari&gt;=22,Hari&lt;=31),4))))</f>
        <v>4</v>
      </c>
    </row>
    <row r="1314" spans="1:10" ht="15.75" hidden="1" customHeight="1" x14ac:dyDescent="0.25">
      <c r="A1314" s="19">
        <v>43934</v>
      </c>
      <c r="B1314" s="20" t="s">
        <v>69</v>
      </c>
      <c r="C1314" s="20" t="s">
        <v>65</v>
      </c>
      <c r="D1314" s="20">
        <v>141</v>
      </c>
      <c r="E1314" s="21">
        <v>7</v>
      </c>
      <c r="F1314" s="21">
        <v>987</v>
      </c>
      <c r="G1314" s="22" t="s">
        <v>75</v>
      </c>
      <c r="H1314">
        <f t="shared" si="44"/>
        <v>4</v>
      </c>
      <c r="I1314">
        <f t="shared" si="45"/>
        <v>13</v>
      </c>
    </row>
    <row r="1315" spans="1:10" ht="15.75" hidden="1" customHeight="1" x14ac:dyDescent="0.25">
      <c r="A1315" s="19">
        <v>44153</v>
      </c>
      <c r="B1315" s="20" t="s">
        <v>62</v>
      </c>
      <c r="C1315" s="20" t="s">
        <v>63</v>
      </c>
      <c r="D1315" s="20">
        <v>250</v>
      </c>
      <c r="E1315" s="21">
        <v>5</v>
      </c>
      <c r="F1315" s="21">
        <v>1250</v>
      </c>
      <c r="G1315" s="22" t="s">
        <v>71</v>
      </c>
      <c r="H1315">
        <f t="shared" si="44"/>
        <v>11</v>
      </c>
      <c r="I1315">
        <f t="shared" si="45"/>
        <v>18</v>
      </c>
    </row>
    <row r="1316" spans="1:10" ht="15.75" hidden="1" customHeight="1" x14ac:dyDescent="0.25">
      <c r="A1316" s="19">
        <v>43899</v>
      </c>
      <c r="B1316" s="20" t="s">
        <v>62</v>
      </c>
      <c r="C1316" s="20" t="s">
        <v>63</v>
      </c>
      <c r="D1316" s="20">
        <v>108</v>
      </c>
      <c r="E1316" s="21">
        <v>5</v>
      </c>
      <c r="F1316" s="21">
        <v>540</v>
      </c>
      <c r="G1316" s="22" t="s">
        <v>68</v>
      </c>
      <c r="H1316">
        <f t="shared" si="44"/>
        <v>3</v>
      </c>
      <c r="I1316">
        <f t="shared" si="45"/>
        <v>9</v>
      </c>
    </row>
    <row r="1317" spans="1:10" ht="15.75" hidden="1" customHeight="1" x14ac:dyDescent="0.25">
      <c r="A1317" s="19">
        <v>44192</v>
      </c>
      <c r="B1317" s="20" t="s">
        <v>69</v>
      </c>
      <c r="C1317" s="20" t="s">
        <v>65</v>
      </c>
      <c r="D1317" s="20">
        <v>425</v>
      </c>
      <c r="E1317" s="21">
        <v>7</v>
      </c>
      <c r="F1317" s="21">
        <v>2975</v>
      </c>
      <c r="G1317" s="22" t="s">
        <v>73</v>
      </c>
      <c r="H1317">
        <f t="shared" si="44"/>
        <v>12</v>
      </c>
      <c r="I1317">
        <f t="shared" si="45"/>
        <v>27</v>
      </c>
    </row>
    <row r="1318" spans="1:10" ht="15.75" hidden="1" customHeight="1" x14ac:dyDescent="0.25">
      <c r="A1318" s="19">
        <v>44090</v>
      </c>
      <c r="B1318" s="20" t="s">
        <v>72</v>
      </c>
      <c r="C1318" s="20" t="s">
        <v>63</v>
      </c>
      <c r="D1318" s="20">
        <v>330</v>
      </c>
      <c r="E1318" s="21">
        <v>16</v>
      </c>
      <c r="F1318" s="21">
        <v>5280</v>
      </c>
      <c r="G1318" s="22" t="s">
        <v>80</v>
      </c>
      <c r="H1318">
        <f t="shared" si="44"/>
        <v>9</v>
      </c>
      <c r="I1318">
        <f t="shared" si="45"/>
        <v>16</v>
      </c>
    </row>
    <row r="1319" spans="1:10" ht="15.75" hidden="1" customHeight="1" x14ac:dyDescent="0.25">
      <c r="A1319" s="19">
        <v>44039</v>
      </c>
      <c r="B1319" s="20" t="s">
        <v>62</v>
      </c>
      <c r="C1319" s="20" t="s">
        <v>63</v>
      </c>
      <c r="D1319" s="20">
        <v>162</v>
      </c>
      <c r="E1319" s="21">
        <v>5</v>
      </c>
      <c r="F1319" s="21">
        <v>810</v>
      </c>
      <c r="G1319" s="22" t="s">
        <v>73</v>
      </c>
      <c r="H1319">
        <f t="shared" si="44"/>
        <v>7</v>
      </c>
      <c r="I1319">
        <f t="shared" si="45"/>
        <v>27</v>
      </c>
    </row>
    <row r="1320" spans="1:10" ht="15.75" hidden="1" customHeight="1" x14ac:dyDescent="0.25">
      <c r="A1320" s="19">
        <v>43920</v>
      </c>
      <c r="B1320" s="20" t="s">
        <v>62</v>
      </c>
      <c r="C1320" s="20" t="s">
        <v>63</v>
      </c>
      <c r="D1320" s="20">
        <v>106</v>
      </c>
      <c r="E1320" s="21">
        <v>5</v>
      </c>
      <c r="F1320" s="21">
        <v>530</v>
      </c>
      <c r="G1320" s="22" t="s">
        <v>73</v>
      </c>
      <c r="H1320">
        <f t="shared" si="44"/>
        <v>3</v>
      </c>
      <c r="I1320">
        <f t="shared" si="45"/>
        <v>30</v>
      </c>
    </row>
    <row r="1321" spans="1:10" ht="15.75" hidden="1" customHeight="1" x14ac:dyDescent="0.25">
      <c r="A1321" s="19">
        <v>43987</v>
      </c>
      <c r="B1321" s="20" t="s">
        <v>67</v>
      </c>
      <c r="C1321" s="20" t="s">
        <v>65</v>
      </c>
      <c r="D1321" s="20">
        <v>126</v>
      </c>
      <c r="E1321" s="21">
        <v>11</v>
      </c>
      <c r="F1321" s="21">
        <v>1386</v>
      </c>
      <c r="G1321" s="22" t="s">
        <v>68</v>
      </c>
      <c r="H1321">
        <f t="shared" si="44"/>
        <v>6</v>
      </c>
      <c r="I1321">
        <f t="shared" si="45"/>
        <v>5</v>
      </c>
    </row>
    <row r="1322" spans="1:10" ht="15.75" hidden="1" customHeight="1" x14ac:dyDescent="0.25">
      <c r="A1322" s="19">
        <v>44092</v>
      </c>
      <c r="B1322" s="20" t="s">
        <v>62</v>
      </c>
      <c r="C1322" s="20" t="s">
        <v>65</v>
      </c>
      <c r="D1322" s="6">
        <v>473</v>
      </c>
      <c r="E1322" s="23">
        <v>5</v>
      </c>
      <c r="F1322" s="21">
        <v>2365</v>
      </c>
      <c r="G1322" s="22" t="s">
        <v>71</v>
      </c>
      <c r="H1322">
        <f t="shared" si="44"/>
        <v>9</v>
      </c>
      <c r="I1322">
        <f t="shared" si="45"/>
        <v>18</v>
      </c>
    </row>
    <row r="1323" spans="1:10" ht="15.75" hidden="1" customHeight="1" x14ac:dyDescent="0.25">
      <c r="A1323" s="19">
        <v>44069</v>
      </c>
      <c r="B1323" s="20" t="s">
        <v>67</v>
      </c>
      <c r="C1323" s="20" t="s">
        <v>65</v>
      </c>
      <c r="D1323" s="20">
        <v>191</v>
      </c>
      <c r="E1323" s="21">
        <v>11</v>
      </c>
      <c r="F1323" s="21">
        <v>2101</v>
      </c>
      <c r="G1323" s="22" t="s">
        <v>73</v>
      </c>
      <c r="H1323">
        <f t="shared" si="44"/>
        <v>8</v>
      </c>
      <c r="I1323">
        <f t="shared" si="45"/>
        <v>26</v>
      </c>
    </row>
    <row r="1324" spans="1:10" ht="15.75" hidden="1" customHeight="1" x14ac:dyDescent="0.25">
      <c r="A1324" s="19">
        <v>44106</v>
      </c>
      <c r="B1324" s="20" t="s">
        <v>67</v>
      </c>
      <c r="C1324" s="20" t="s">
        <v>65</v>
      </c>
      <c r="D1324" s="20">
        <v>269</v>
      </c>
      <c r="E1324" s="21">
        <v>11</v>
      </c>
      <c r="F1324" s="21">
        <v>2959</v>
      </c>
      <c r="G1324" s="22" t="s">
        <v>68</v>
      </c>
      <c r="H1324">
        <f t="shared" si="44"/>
        <v>10</v>
      </c>
      <c r="I1324">
        <f t="shared" si="45"/>
        <v>2</v>
      </c>
    </row>
    <row r="1325" spans="1:10" ht="15.75" hidden="1" customHeight="1" x14ac:dyDescent="0.25">
      <c r="A1325" s="19">
        <v>43946</v>
      </c>
      <c r="B1325" s="20" t="s">
        <v>69</v>
      </c>
      <c r="C1325" s="20" t="s">
        <v>65</v>
      </c>
      <c r="D1325" s="20">
        <v>150</v>
      </c>
      <c r="E1325" s="21">
        <v>7</v>
      </c>
      <c r="F1325" s="21">
        <v>1050</v>
      </c>
      <c r="G1325" s="22" t="s">
        <v>64</v>
      </c>
      <c r="H1325">
        <f t="shared" si="44"/>
        <v>4</v>
      </c>
      <c r="I1325">
        <f t="shared" si="45"/>
        <v>25</v>
      </c>
    </row>
    <row r="1326" spans="1:10" ht="15.75" hidden="1" customHeight="1" x14ac:dyDescent="0.25">
      <c r="A1326" s="19">
        <v>44081</v>
      </c>
      <c r="B1326" s="20" t="s">
        <v>67</v>
      </c>
      <c r="C1326" s="20" t="s">
        <v>65</v>
      </c>
      <c r="D1326" s="20">
        <v>227</v>
      </c>
      <c r="E1326" s="21">
        <v>11</v>
      </c>
      <c r="F1326" s="21">
        <v>2497</v>
      </c>
      <c r="G1326" s="22" t="s">
        <v>68</v>
      </c>
      <c r="H1326">
        <f t="shared" si="44"/>
        <v>9</v>
      </c>
      <c r="I1326">
        <f t="shared" si="45"/>
        <v>7</v>
      </c>
    </row>
    <row r="1327" spans="1:10" ht="15.75" hidden="1" customHeight="1" x14ac:dyDescent="0.25">
      <c r="A1327" s="19">
        <v>44078</v>
      </c>
      <c r="B1327" s="20" t="s">
        <v>62</v>
      </c>
      <c r="C1327" s="20" t="s">
        <v>65</v>
      </c>
      <c r="D1327" s="6">
        <v>509</v>
      </c>
      <c r="E1327" s="23">
        <v>5</v>
      </c>
      <c r="F1327" s="21">
        <v>2545</v>
      </c>
      <c r="G1327" s="22" t="s">
        <v>68</v>
      </c>
      <c r="H1327">
        <f t="shared" si="44"/>
        <v>9</v>
      </c>
      <c r="I1327">
        <f t="shared" si="45"/>
        <v>4</v>
      </c>
    </row>
    <row r="1328" spans="1:10" ht="15.75" hidden="1" customHeight="1" x14ac:dyDescent="0.25">
      <c r="A1328" s="19">
        <v>43980</v>
      </c>
      <c r="B1328" s="20" t="s">
        <v>67</v>
      </c>
      <c r="C1328" s="20" t="s">
        <v>63</v>
      </c>
      <c r="D1328" s="20">
        <v>153</v>
      </c>
      <c r="E1328" s="21">
        <v>11</v>
      </c>
      <c r="F1328" s="21">
        <v>1683</v>
      </c>
      <c r="G1328" s="22" t="s">
        <v>70</v>
      </c>
      <c r="H1328">
        <f t="shared" si="44"/>
        <v>5</v>
      </c>
      <c r="I1328">
        <f t="shared" si="45"/>
        <v>29</v>
      </c>
    </row>
    <row r="1329" spans="1:10" ht="15.75" hidden="1" customHeight="1" x14ac:dyDescent="0.25">
      <c r="A1329" s="19">
        <v>44055</v>
      </c>
      <c r="B1329" s="20" t="s">
        <v>67</v>
      </c>
      <c r="C1329" s="20" t="s">
        <v>65</v>
      </c>
      <c r="D1329" s="20">
        <v>186</v>
      </c>
      <c r="E1329" s="21">
        <v>11</v>
      </c>
      <c r="F1329" s="21">
        <v>2046</v>
      </c>
      <c r="G1329" s="22" t="s">
        <v>64</v>
      </c>
      <c r="H1329">
        <f t="shared" si="44"/>
        <v>8</v>
      </c>
      <c r="I1329">
        <f t="shared" si="45"/>
        <v>12</v>
      </c>
    </row>
    <row r="1330" spans="1:10" ht="15.75" customHeight="1" x14ac:dyDescent="0.25">
      <c r="A1330" s="19">
        <v>43848</v>
      </c>
      <c r="B1330" s="20" t="s">
        <v>67</v>
      </c>
      <c r="C1330" s="20" t="s">
        <v>63</v>
      </c>
      <c r="D1330" s="20">
        <v>68</v>
      </c>
      <c r="E1330" s="21">
        <v>11</v>
      </c>
      <c r="F1330" s="21">
        <v>748</v>
      </c>
      <c r="G1330" s="22" t="s">
        <v>71</v>
      </c>
      <c r="H1330" s="45">
        <f>MONTH(A1330)</f>
        <v>1</v>
      </c>
      <c r="I1330" s="45">
        <f t="shared" si="45"/>
        <v>18</v>
      </c>
      <c r="J1330" s="52">
        <f>IF(Hari&lt;=7,1,IF(AND(Hari&gt;=8,Hari&lt;=14),2,IF(AND(Hari&gt;=15,Hari&lt;=21),3,IF(AND(Hari&gt;=22,Hari&lt;=31),4))))</f>
        <v>3</v>
      </c>
    </row>
    <row r="1331" spans="1:10" ht="15.75" hidden="1" customHeight="1" x14ac:dyDescent="0.25">
      <c r="A1331" s="19">
        <v>44071</v>
      </c>
      <c r="B1331" s="20" t="s">
        <v>72</v>
      </c>
      <c r="C1331" s="20" t="s">
        <v>63</v>
      </c>
      <c r="D1331" s="20">
        <v>215</v>
      </c>
      <c r="E1331" s="21">
        <v>16</v>
      </c>
      <c r="F1331" s="21">
        <v>3440</v>
      </c>
      <c r="G1331" s="22" t="s">
        <v>78</v>
      </c>
      <c r="H1331">
        <f t="shared" si="44"/>
        <v>8</v>
      </c>
      <c r="I1331">
        <f t="shared" si="45"/>
        <v>28</v>
      </c>
    </row>
    <row r="1332" spans="1:10" ht="15.75" hidden="1" customHeight="1" x14ac:dyDescent="0.25">
      <c r="A1332" s="19">
        <v>43911</v>
      </c>
      <c r="B1332" s="20" t="s">
        <v>72</v>
      </c>
      <c r="C1332" s="20" t="s">
        <v>63</v>
      </c>
      <c r="D1332" s="20">
        <v>161</v>
      </c>
      <c r="E1332" s="21">
        <v>16</v>
      </c>
      <c r="F1332" s="21">
        <v>2576</v>
      </c>
      <c r="G1332" s="22" t="s">
        <v>71</v>
      </c>
      <c r="H1332">
        <f t="shared" si="44"/>
        <v>3</v>
      </c>
      <c r="I1332">
        <f t="shared" si="45"/>
        <v>21</v>
      </c>
    </row>
    <row r="1333" spans="1:10" ht="15.75" hidden="1" customHeight="1" x14ac:dyDescent="0.25">
      <c r="A1333" s="19">
        <v>44082</v>
      </c>
      <c r="B1333" s="20" t="s">
        <v>67</v>
      </c>
      <c r="C1333" s="20" t="s">
        <v>63</v>
      </c>
      <c r="D1333" s="20">
        <v>222</v>
      </c>
      <c r="E1333" s="21">
        <v>11</v>
      </c>
      <c r="F1333" s="21">
        <v>2442</v>
      </c>
      <c r="G1333" s="22" t="s">
        <v>68</v>
      </c>
      <c r="H1333">
        <f t="shared" si="44"/>
        <v>9</v>
      </c>
      <c r="I1333">
        <f t="shared" si="45"/>
        <v>8</v>
      </c>
    </row>
    <row r="1334" spans="1:10" ht="15.75" hidden="1" customHeight="1" x14ac:dyDescent="0.25">
      <c r="A1334" s="19">
        <v>44128</v>
      </c>
      <c r="B1334" s="20" t="s">
        <v>62</v>
      </c>
      <c r="C1334" s="20" t="s">
        <v>65</v>
      </c>
      <c r="D1334" s="20">
        <v>545</v>
      </c>
      <c r="E1334" s="23">
        <v>5</v>
      </c>
      <c r="F1334" s="21">
        <v>2725</v>
      </c>
      <c r="G1334" s="22" t="s">
        <v>64</v>
      </c>
      <c r="H1334">
        <f t="shared" si="44"/>
        <v>10</v>
      </c>
      <c r="I1334">
        <f t="shared" si="45"/>
        <v>24</v>
      </c>
    </row>
    <row r="1335" spans="1:10" ht="15.75" hidden="1" customHeight="1" x14ac:dyDescent="0.25">
      <c r="A1335" s="19">
        <v>44180</v>
      </c>
      <c r="B1335" s="20" t="s">
        <v>67</v>
      </c>
      <c r="C1335" s="20" t="s">
        <v>65</v>
      </c>
      <c r="D1335" s="20">
        <v>284</v>
      </c>
      <c r="E1335" s="21">
        <v>11</v>
      </c>
      <c r="F1335" s="21">
        <v>3124</v>
      </c>
      <c r="G1335" s="22" t="s">
        <v>75</v>
      </c>
      <c r="H1335">
        <f t="shared" si="44"/>
        <v>12</v>
      </c>
      <c r="I1335">
        <f t="shared" si="45"/>
        <v>15</v>
      </c>
    </row>
    <row r="1336" spans="1:10" ht="15.75" hidden="1" customHeight="1" x14ac:dyDescent="0.25">
      <c r="A1336" s="19">
        <v>44116</v>
      </c>
      <c r="B1336" s="20" t="s">
        <v>72</v>
      </c>
      <c r="C1336" s="20" t="s">
        <v>63</v>
      </c>
      <c r="D1336" s="20">
        <v>326</v>
      </c>
      <c r="E1336" s="21">
        <v>16</v>
      </c>
      <c r="F1336" s="21">
        <v>5216</v>
      </c>
      <c r="G1336" s="22" t="s">
        <v>75</v>
      </c>
      <c r="H1336">
        <f t="shared" si="44"/>
        <v>10</v>
      </c>
      <c r="I1336">
        <f t="shared" si="45"/>
        <v>12</v>
      </c>
    </row>
    <row r="1337" spans="1:10" ht="15.75" hidden="1" customHeight="1" x14ac:dyDescent="0.25">
      <c r="A1337" s="19">
        <v>43976</v>
      </c>
      <c r="B1337" s="20" t="s">
        <v>67</v>
      </c>
      <c r="C1337" s="20" t="s">
        <v>65</v>
      </c>
      <c r="D1337" s="20">
        <v>161</v>
      </c>
      <c r="E1337" s="21">
        <v>11</v>
      </c>
      <c r="F1337" s="21">
        <v>1771</v>
      </c>
      <c r="G1337" s="22" t="s">
        <v>73</v>
      </c>
      <c r="H1337">
        <f t="shared" si="44"/>
        <v>5</v>
      </c>
      <c r="I1337">
        <f t="shared" si="45"/>
        <v>25</v>
      </c>
    </row>
    <row r="1338" spans="1:10" ht="15.75" hidden="1" customHeight="1" x14ac:dyDescent="0.25">
      <c r="A1338" s="19">
        <v>44152</v>
      </c>
      <c r="B1338" s="20" t="s">
        <v>72</v>
      </c>
      <c r="C1338" s="20" t="s">
        <v>63</v>
      </c>
      <c r="D1338" s="20">
        <v>337</v>
      </c>
      <c r="E1338" s="21">
        <v>16</v>
      </c>
      <c r="F1338" s="21">
        <v>5392</v>
      </c>
      <c r="G1338" s="22" t="s">
        <v>76</v>
      </c>
      <c r="H1338">
        <f t="shared" si="44"/>
        <v>11</v>
      </c>
      <c r="I1338">
        <f t="shared" si="45"/>
        <v>17</v>
      </c>
    </row>
    <row r="1339" spans="1:10" ht="15.75" hidden="1" customHeight="1" x14ac:dyDescent="0.25">
      <c r="A1339" s="19">
        <v>43940</v>
      </c>
      <c r="B1339" s="20" t="s">
        <v>69</v>
      </c>
      <c r="C1339" s="20" t="s">
        <v>65</v>
      </c>
      <c r="D1339" s="20">
        <v>156</v>
      </c>
      <c r="E1339" s="21">
        <v>7</v>
      </c>
      <c r="F1339" s="21">
        <v>1092</v>
      </c>
      <c r="G1339" s="22" t="s">
        <v>71</v>
      </c>
      <c r="H1339">
        <f t="shared" si="44"/>
        <v>4</v>
      </c>
      <c r="I1339">
        <f t="shared" si="45"/>
        <v>19</v>
      </c>
    </row>
    <row r="1340" spans="1:10" ht="15.75" hidden="1" customHeight="1" x14ac:dyDescent="0.25">
      <c r="A1340" s="19">
        <v>43937</v>
      </c>
      <c r="B1340" s="20" t="s">
        <v>62</v>
      </c>
      <c r="C1340" s="20" t="s">
        <v>63</v>
      </c>
      <c r="D1340" s="20">
        <v>120</v>
      </c>
      <c r="E1340" s="21">
        <v>5</v>
      </c>
      <c r="F1340" s="21">
        <v>600</v>
      </c>
      <c r="G1340" s="22" t="s">
        <v>64</v>
      </c>
      <c r="H1340">
        <f t="shared" si="44"/>
        <v>4</v>
      </c>
      <c r="I1340">
        <f t="shared" si="45"/>
        <v>16</v>
      </c>
    </row>
    <row r="1341" spans="1:10" ht="15.75" customHeight="1" x14ac:dyDescent="0.25">
      <c r="A1341" s="19">
        <v>43885</v>
      </c>
      <c r="B1341" s="20" t="s">
        <v>67</v>
      </c>
      <c r="C1341" s="20" t="s">
        <v>65</v>
      </c>
      <c r="D1341" s="20">
        <v>78</v>
      </c>
      <c r="E1341" s="21">
        <v>11</v>
      </c>
      <c r="F1341" s="21">
        <v>858</v>
      </c>
      <c r="G1341" s="22" t="s">
        <v>64</v>
      </c>
      <c r="H1341" s="45">
        <f>MONTH(A1341)</f>
        <v>2</v>
      </c>
      <c r="I1341" s="45">
        <f t="shared" si="45"/>
        <v>24</v>
      </c>
      <c r="J1341" s="52">
        <f>IF(Hari&lt;=7,1,IF(AND(Hari&gt;=8,Hari&lt;=14),2,IF(AND(Hari&gt;=15,Hari&lt;=21),3,IF(AND(Hari&gt;=22,Hari&lt;=31),4))))</f>
        <v>4</v>
      </c>
    </row>
    <row r="1342" spans="1:10" ht="15.75" hidden="1" customHeight="1" x14ac:dyDescent="0.25">
      <c r="A1342" s="19">
        <v>43900</v>
      </c>
      <c r="B1342" s="20" t="s">
        <v>69</v>
      </c>
      <c r="C1342" s="20" t="s">
        <v>65</v>
      </c>
      <c r="D1342" s="20">
        <v>168</v>
      </c>
      <c r="E1342" s="21">
        <v>7</v>
      </c>
      <c r="F1342" s="21">
        <v>1176</v>
      </c>
      <c r="G1342" s="22" t="s">
        <v>68</v>
      </c>
      <c r="H1342">
        <f t="shared" si="44"/>
        <v>3</v>
      </c>
      <c r="I1342">
        <f t="shared" si="45"/>
        <v>10</v>
      </c>
    </row>
    <row r="1343" spans="1:10" ht="15.75" hidden="1" customHeight="1" x14ac:dyDescent="0.25">
      <c r="A1343" s="19">
        <v>44162</v>
      </c>
      <c r="B1343" s="20" t="s">
        <v>72</v>
      </c>
      <c r="C1343" s="20" t="s">
        <v>63</v>
      </c>
      <c r="D1343" s="20">
        <v>357</v>
      </c>
      <c r="E1343" s="21">
        <v>16</v>
      </c>
      <c r="F1343" s="21">
        <v>5712</v>
      </c>
      <c r="G1343" s="22" t="s">
        <v>73</v>
      </c>
      <c r="H1343">
        <f t="shared" si="44"/>
        <v>11</v>
      </c>
      <c r="I1343">
        <f t="shared" si="45"/>
        <v>27</v>
      </c>
    </row>
    <row r="1344" spans="1:10" ht="15.75" hidden="1" customHeight="1" x14ac:dyDescent="0.25">
      <c r="A1344" s="19">
        <v>44001</v>
      </c>
      <c r="B1344" s="20" t="s">
        <v>69</v>
      </c>
      <c r="C1344" s="20" t="s">
        <v>65</v>
      </c>
      <c r="D1344" s="20">
        <v>255</v>
      </c>
      <c r="E1344" s="21">
        <v>7</v>
      </c>
      <c r="F1344" s="21">
        <v>1785</v>
      </c>
      <c r="G1344" s="22" t="s">
        <v>71</v>
      </c>
      <c r="H1344">
        <f t="shared" si="44"/>
        <v>6</v>
      </c>
      <c r="I1344">
        <f t="shared" si="45"/>
        <v>19</v>
      </c>
    </row>
    <row r="1345" spans="1:10" ht="15.75" customHeight="1" x14ac:dyDescent="0.25">
      <c r="A1345" s="19">
        <v>43852</v>
      </c>
      <c r="B1345" s="20" t="s">
        <v>69</v>
      </c>
      <c r="C1345" s="20" t="s">
        <v>65</v>
      </c>
      <c r="D1345" s="20">
        <v>89</v>
      </c>
      <c r="E1345" s="21">
        <v>7</v>
      </c>
      <c r="F1345" s="21">
        <v>623</v>
      </c>
      <c r="G1345" s="22" t="s">
        <v>64</v>
      </c>
      <c r="H1345" s="45">
        <f>MONTH(A1345)</f>
        <v>1</v>
      </c>
      <c r="I1345" s="45">
        <f t="shared" si="45"/>
        <v>22</v>
      </c>
      <c r="J1345" s="52">
        <f>IF(Hari&lt;=7,1,IF(AND(Hari&gt;=8,Hari&lt;=14),2,IF(AND(Hari&gt;=15,Hari&lt;=21),3,IF(AND(Hari&gt;=22,Hari&lt;=31),4))))</f>
        <v>4</v>
      </c>
    </row>
    <row r="1346" spans="1:10" ht="15.75" hidden="1" customHeight="1" x14ac:dyDescent="0.25">
      <c r="A1346" s="19">
        <v>44038</v>
      </c>
      <c r="B1346" s="20" t="s">
        <v>62</v>
      </c>
      <c r="C1346" s="20" t="s">
        <v>65</v>
      </c>
      <c r="D1346" s="6">
        <v>291</v>
      </c>
      <c r="E1346" s="23">
        <v>5</v>
      </c>
      <c r="F1346" s="21">
        <v>1455</v>
      </c>
      <c r="G1346" s="22" t="s">
        <v>73</v>
      </c>
      <c r="H1346">
        <f t="shared" si="44"/>
        <v>7</v>
      </c>
      <c r="I1346">
        <f t="shared" si="45"/>
        <v>26</v>
      </c>
    </row>
    <row r="1347" spans="1:10" ht="15.75" hidden="1" customHeight="1" x14ac:dyDescent="0.25">
      <c r="A1347" s="19">
        <v>44060</v>
      </c>
      <c r="B1347" s="20" t="s">
        <v>67</v>
      </c>
      <c r="C1347" s="20" t="s">
        <v>65</v>
      </c>
      <c r="D1347" s="20">
        <v>197</v>
      </c>
      <c r="E1347" s="21">
        <v>11</v>
      </c>
      <c r="F1347" s="21">
        <v>2167</v>
      </c>
      <c r="G1347" s="22" t="s">
        <v>78</v>
      </c>
      <c r="H1347">
        <f t="shared" ref="H1347:H1410" si="46">MONTH(A1347)</f>
        <v>8</v>
      </c>
      <c r="I1347">
        <f t="shared" ref="I1347:I1410" si="47">DAY(A1347)</f>
        <v>17</v>
      </c>
    </row>
    <row r="1348" spans="1:10" ht="15.75" hidden="1" customHeight="1" x14ac:dyDescent="0.25">
      <c r="A1348" s="19">
        <v>44090</v>
      </c>
      <c r="B1348" s="20" t="s">
        <v>67</v>
      </c>
      <c r="C1348" s="20" t="s">
        <v>65</v>
      </c>
      <c r="D1348" s="20">
        <v>207</v>
      </c>
      <c r="E1348" s="21">
        <v>11</v>
      </c>
      <c r="F1348" s="21">
        <v>2277</v>
      </c>
      <c r="G1348" s="22" t="s">
        <v>80</v>
      </c>
      <c r="H1348">
        <f t="shared" si="46"/>
        <v>9</v>
      </c>
      <c r="I1348">
        <f t="shared" si="47"/>
        <v>16</v>
      </c>
    </row>
    <row r="1349" spans="1:10" ht="15.75" hidden="1" customHeight="1" x14ac:dyDescent="0.25">
      <c r="A1349" s="19">
        <v>44120</v>
      </c>
      <c r="B1349" s="20" t="s">
        <v>69</v>
      </c>
      <c r="C1349" s="20" t="s">
        <v>65</v>
      </c>
      <c r="D1349" s="20">
        <v>311</v>
      </c>
      <c r="E1349" s="21">
        <v>7</v>
      </c>
      <c r="F1349" s="21">
        <v>2177</v>
      </c>
      <c r="G1349" s="22" t="s">
        <v>64</v>
      </c>
      <c r="H1349">
        <f t="shared" si="46"/>
        <v>10</v>
      </c>
      <c r="I1349">
        <f t="shared" si="47"/>
        <v>16</v>
      </c>
    </row>
    <row r="1350" spans="1:10" ht="15.75" hidden="1" customHeight="1" x14ac:dyDescent="0.25">
      <c r="A1350" s="19">
        <v>44047</v>
      </c>
      <c r="B1350" s="20" t="s">
        <v>62</v>
      </c>
      <c r="C1350" s="20" t="s">
        <v>63</v>
      </c>
      <c r="D1350" s="20">
        <v>179</v>
      </c>
      <c r="E1350" s="21">
        <v>5</v>
      </c>
      <c r="F1350" s="21">
        <v>895</v>
      </c>
      <c r="G1350" s="22" t="s">
        <v>68</v>
      </c>
      <c r="H1350">
        <f t="shared" si="46"/>
        <v>8</v>
      </c>
      <c r="I1350">
        <f t="shared" si="47"/>
        <v>4</v>
      </c>
    </row>
    <row r="1351" spans="1:10" ht="15.75" hidden="1" customHeight="1" x14ac:dyDescent="0.25">
      <c r="A1351" s="19">
        <v>44125</v>
      </c>
      <c r="B1351" s="20" t="s">
        <v>67</v>
      </c>
      <c r="C1351" s="20" t="s">
        <v>63</v>
      </c>
      <c r="D1351" s="20">
        <v>217</v>
      </c>
      <c r="E1351" s="21">
        <v>11</v>
      </c>
      <c r="F1351" s="21">
        <v>2387</v>
      </c>
      <c r="G1351" s="22" t="s">
        <v>64</v>
      </c>
      <c r="H1351">
        <f t="shared" si="46"/>
        <v>10</v>
      </c>
      <c r="I1351">
        <f t="shared" si="47"/>
        <v>21</v>
      </c>
    </row>
    <row r="1352" spans="1:10" ht="15.75" hidden="1" customHeight="1" x14ac:dyDescent="0.25">
      <c r="A1352" s="19">
        <v>44032</v>
      </c>
      <c r="B1352" s="20" t="s">
        <v>67</v>
      </c>
      <c r="C1352" s="20" t="s">
        <v>65</v>
      </c>
      <c r="D1352" s="20">
        <v>164</v>
      </c>
      <c r="E1352" s="21">
        <v>11</v>
      </c>
      <c r="F1352" s="21">
        <v>1804</v>
      </c>
      <c r="G1352" s="22" t="s">
        <v>74</v>
      </c>
      <c r="H1352">
        <f t="shared" si="46"/>
        <v>7</v>
      </c>
      <c r="I1352">
        <f t="shared" si="47"/>
        <v>20</v>
      </c>
    </row>
    <row r="1353" spans="1:10" ht="15.75" customHeight="1" x14ac:dyDescent="0.25">
      <c r="A1353" s="19">
        <v>43839</v>
      </c>
      <c r="B1353" s="20" t="s">
        <v>72</v>
      </c>
      <c r="C1353" s="20" t="s">
        <v>63</v>
      </c>
      <c r="D1353" s="20">
        <v>120</v>
      </c>
      <c r="E1353" s="21">
        <v>16</v>
      </c>
      <c r="F1353" s="21">
        <v>1920</v>
      </c>
      <c r="G1353" s="22" t="s">
        <v>79</v>
      </c>
      <c r="H1353" s="45">
        <f>MONTH(A1353)</f>
        <v>1</v>
      </c>
      <c r="I1353" s="45">
        <f t="shared" si="47"/>
        <v>9</v>
      </c>
      <c r="J1353" s="52">
        <f>IF(Hari&lt;=7,1,IF(AND(Hari&gt;=8,Hari&lt;=14),2,IF(AND(Hari&gt;=15,Hari&lt;=21),3,IF(AND(Hari&gt;=22,Hari&lt;=31),4))))</f>
        <v>2</v>
      </c>
    </row>
    <row r="1354" spans="1:10" ht="15.75" hidden="1" customHeight="1" x14ac:dyDescent="0.25">
      <c r="A1354" s="19">
        <v>43976</v>
      </c>
      <c r="B1354" s="20" t="s">
        <v>62</v>
      </c>
      <c r="C1354" s="20" t="s">
        <v>65</v>
      </c>
      <c r="D1354" s="6">
        <v>329</v>
      </c>
      <c r="E1354" s="23">
        <v>5</v>
      </c>
      <c r="F1354" s="21">
        <v>1645</v>
      </c>
      <c r="G1354" s="22" t="s">
        <v>73</v>
      </c>
      <c r="H1354">
        <f t="shared" si="46"/>
        <v>5</v>
      </c>
      <c r="I1354">
        <f t="shared" si="47"/>
        <v>25</v>
      </c>
    </row>
    <row r="1355" spans="1:10" ht="15.75" hidden="1" customHeight="1" x14ac:dyDescent="0.25">
      <c r="A1355" s="19">
        <v>44139</v>
      </c>
      <c r="B1355" s="20" t="s">
        <v>62</v>
      </c>
      <c r="C1355" s="20" t="s">
        <v>65</v>
      </c>
      <c r="D1355" s="20">
        <v>566</v>
      </c>
      <c r="E1355" s="23">
        <v>5</v>
      </c>
      <c r="F1355" s="21">
        <v>2830</v>
      </c>
      <c r="G1355" s="22" t="s">
        <v>68</v>
      </c>
      <c r="H1355">
        <f t="shared" si="46"/>
        <v>11</v>
      </c>
      <c r="I1355">
        <f t="shared" si="47"/>
        <v>4</v>
      </c>
    </row>
    <row r="1356" spans="1:10" ht="15.75" hidden="1" customHeight="1" x14ac:dyDescent="0.25">
      <c r="A1356" s="19">
        <v>43968</v>
      </c>
      <c r="B1356" s="20" t="s">
        <v>67</v>
      </c>
      <c r="C1356" s="20" t="s">
        <v>65</v>
      </c>
      <c r="D1356" s="20">
        <v>158</v>
      </c>
      <c r="E1356" s="21">
        <v>11</v>
      </c>
      <c r="F1356" s="21">
        <v>1738</v>
      </c>
      <c r="G1356" s="22" t="s">
        <v>70</v>
      </c>
      <c r="H1356">
        <f t="shared" si="46"/>
        <v>5</v>
      </c>
      <c r="I1356">
        <f t="shared" si="47"/>
        <v>17</v>
      </c>
    </row>
    <row r="1357" spans="1:10" ht="15.75" customHeight="1" x14ac:dyDescent="0.25">
      <c r="A1357" s="19">
        <v>43840</v>
      </c>
      <c r="B1357" s="20" t="s">
        <v>62</v>
      </c>
      <c r="C1357" s="20" t="s">
        <v>63</v>
      </c>
      <c r="D1357" s="20">
        <v>85</v>
      </c>
      <c r="E1357" s="21">
        <v>5</v>
      </c>
      <c r="F1357" s="21">
        <v>425</v>
      </c>
      <c r="G1357" s="22" t="s">
        <v>79</v>
      </c>
      <c r="H1357" s="45">
        <f>MONTH(A1357)</f>
        <v>1</v>
      </c>
      <c r="I1357" s="45">
        <f t="shared" si="47"/>
        <v>10</v>
      </c>
      <c r="J1357" s="52">
        <f>IF(Hari&lt;=7,1,IF(AND(Hari&gt;=8,Hari&lt;=14),2,IF(AND(Hari&gt;=15,Hari&lt;=21),3,IF(AND(Hari&gt;=22,Hari&lt;=31),4))))</f>
        <v>2</v>
      </c>
    </row>
    <row r="1358" spans="1:10" ht="15.75" hidden="1" customHeight="1" x14ac:dyDescent="0.25">
      <c r="A1358" s="19">
        <v>44181</v>
      </c>
      <c r="B1358" s="20" t="s">
        <v>72</v>
      </c>
      <c r="C1358" s="20" t="s">
        <v>63</v>
      </c>
      <c r="D1358" s="20">
        <v>376</v>
      </c>
      <c r="E1358" s="21">
        <v>16</v>
      </c>
      <c r="F1358" s="21">
        <v>6016</v>
      </c>
      <c r="G1358" s="22" t="s">
        <v>75</v>
      </c>
      <c r="H1358">
        <f t="shared" si="46"/>
        <v>12</v>
      </c>
      <c r="I1358">
        <f t="shared" si="47"/>
        <v>16</v>
      </c>
    </row>
    <row r="1359" spans="1:10" ht="15.75" hidden="1" customHeight="1" x14ac:dyDescent="0.25">
      <c r="A1359" s="19">
        <v>44085</v>
      </c>
      <c r="B1359" s="20" t="s">
        <v>67</v>
      </c>
      <c r="C1359" s="20" t="s">
        <v>63</v>
      </c>
      <c r="D1359" s="20">
        <v>260</v>
      </c>
      <c r="E1359" s="21">
        <v>11</v>
      </c>
      <c r="F1359" s="21">
        <v>2860</v>
      </c>
      <c r="G1359" s="22" t="s">
        <v>64</v>
      </c>
      <c r="H1359">
        <f t="shared" si="46"/>
        <v>9</v>
      </c>
      <c r="I1359">
        <f t="shared" si="47"/>
        <v>11</v>
      </c>
    </row>
    <row r="1360" spans="1:10" ht="15.75" hidden="1" customHeight="1" x14ac:dyDescent="0.25">
      <c r="A1360" s="19">
        <v>44179</v>
      </c>
      <c r="B1360" s="20" t="s">
        <v>67</v>
      </c>
      <c r="C1360" s="20" t="s">
        <v>63</v>
      </c>
      <c r="D1360" s="20">
        <v>317</v>
      </c>
      <c r="E1360" s="21">
        <v>11</v>
      </c>
      <c r="F1360" s="21">
        <v>3487</v>
      </c>
      <c r="G1360" s="22" t="s">
        <v>64</v>
      </c>
      <c r="H1360">
        <f t="shared" si="46"/>
        <v>12</v>
      </c>
      <c r="I1360">
        <f t="shared" si="47"/>
        <v>14</v>
      </c>
    </row>
    <row r="1361" spans="1:10" ht="15.75" customHeight="1" x14ac:dyDescent="0.25">
      <c r="A1361" s="19">
        <v>43873</v>
      </c>
      <c r="B1361" s="20" t="s">
        <v>69</v>
      </c>
      <c r="C1361" s="20" t="s">
        <v>65</v>
      </c>
      <c r="D1361" s="20">
        <v>133</v>
      </c>
      <c r="E1361" s="21">
        <v>7</v>
      </c>
      <c r="F1361" s="21">
        <v>931</v>
      </c>
      <c r="G1361" s="22" t="s">
        <v>75</v>
      </c>
      <c r="H1361" s="45">
        <f>MONTH(A1361)</f>
        <v>2</v>
      </c>
      <c r="I1361" s="45">
        <f t="shared" si="47"/>
        <v>12</v>
      </c>
      <c r="J1361" s="52">
        <f>IF(Hari&lt;=7,1,IF(AND(Hari&gt;=8,Hari&lt;=14),2,IF(AND(Hari&gt;=15,Hari&lt;=21),3,IF(AND(Hari&gt;=22,Hari&lt;=31),4))))</f>
        <v>2</v>
      </c>
    </row>
    <row r="1362" spans="1:10" ht="15.75" hidden="1" customHeight="1" x14ac:dyDescent="0.25">
      <c r="A1362" s="19">
        <v>44169</v>
      </c>
      <c r="B1362" s="20" t="s">
        <v>62</v>
      </c>
      <c r="C1362" s="20" t="s">
        <v>63</v>
      </c>
      <c r="D1362" s="20">
        <v>259</v>
      </c>
      <c r="E1362" s="21">
        <v>5</v>
      </c>
      <c r="F1362" s="21">
        <v>1295</v>
      </c>
      <c r="G1362" s="22" t="s">
        <v>68</v>
      </c>
      <c r="H1362">
        <f t="shared" si="46"/>
        <v>12</v>
      </c>
      <c r="I1362">
        <f t="shared" si="47"/>
        <v>4</v>
      </c>
    </row>
    <row r="1363" spans="1:10" ht="15.75" hidden="1" customHeight="1" x14ac:dyDescent="0.25">
      <c r="A1363" s="19">
        <v>44017</v>
      </c>
      <c r="B1363" s="20" t="s">
        <v>72</v>
      </c>
      <c r="C1363" s="20" t="s">
        <v>63</v>
      </c>
      <c r="D1363" s="20">
        <v>194</v>
      </c>
      <c r="E1363" s="21">
        <v>16</v>
      </c>
      <c r="F1363" s="21">
        <v>3104</v>
      </c>
      <c r="G1363" s="22" t="s">
        <v>68</v>
      </c>
      <c r="H1363">
        <f t="shared" si="46"/>
        <v>7</v>
      </c>
      <c r="I1363">
        <f t="shared" si="47"/>
        <v>5</v>
      </c>
    </row>
    <row r="1364" spans="1:10" ht="15.75" hidden="1" customHeight="1" x14ac:dyDescent="0.25">
      <c r="A1364" s="19">
        <v>44075</v>
      </c>
      <c r="B1364" s="20" t="s">
        <v>67</v>
      </c>
      <c r="C1364" s="20" t="s">
        <v>63</v>
      </c>
      <c r="D1364" s="20">
        <v>261</v>
      </c>
      <c r="E1364" s="21">
        <v>11</v>
      </c>
      <c r="F1364" s="21">
        <v>2871</v>
      </c>
      <c r="G1364" s="22" t="s">
        <v>68</v>
      </c>
      <c r="H1364">
        <f t="shared" si="46"/>
        <v>9</v>
      </c>
      <c r="I1364">
        <f t="shared" si="47"/>
        <v>1</v>
      </c>
    </row>
    <row r="1365" spans="1:10" ht="15.75" hidden="1" customHeight="1" x14ac:dyDescent="0.25">
      <c r="A1365" s="19">
        <v>44137</v>
      </c>
      <c r="B1365" s="20" t="s">
        <v>69</v>
      </c>
      <c r="C1365" s="20" t="s">
        <v>65</v>
      </c>
      <c r="D1365" s="20">
        <v>381</v>
      </c>
      <c r="E1365" s="21">
        <v>7</v>
      </c>
      <c r="F1365" s="21">
        <v>2667</v>
      </c>
      <c r="G1365" s="22" t="s">
        <v>68</v>
      </c>
      <c r="H1365">
        <f t="shared" si="46"/>
        <v>11</v>
      </c>
      <c r="I1365">
        <f t="shared" si="47"/>
        <v>2</v>
      </c>
    </row>
    <row r="1366" spans="1:10" ht="15.75" hidden="1" customHeight="1" x14ac:dyDescent="0.25">
      <c r="A1366" s="19">
        <v>43901</v>
      </c>
      <c r="B1366" s="20" t="s">
        <v>62</v>
      </c>
      <c r="C1366" s="20" t="s">
        <v>63</v>
      </c>
      <c r="D1366" s="20">
        <v>112</v>
      </c>
      <c r="E1366" s="21">
        <v>5</v>
      </c>
      <c r="F1366" s="21">
        <v>560</v>
      </c>
      <c r="G1366" s="22" t="s">
        <v>64</v>
      </c>
      <c r="H1366">
        <f t="shared" si="46"/>
        <v>3</v>
      </c>
      <c r="I1366">
        <f t="shared" si="47"/>
        <v>11</v>
      </c>
    </row>
    <row r="1367" spans="1:10" ht="15.75" hidden="1" customHeight="1" x14ac:dyDescent="0.25">
      <c r="A1367" s="19">
        <v>43992</v>
      </c>
      <c r="B1367" s="20" t="s">
        <v>62</v>
      </c>
      <c r="C1367" s="20" t="s">
        <v>63</v>
      </c>
      <c r="D1367" s="20">
        <v>159</v>
      </c>
      <c r="E1367" s="21">
        <v>5</v>
      </c>
      <c r="F1367" s="21">
        <v>795</v>
      </c>
      <c r="G1367" s="22" t="s">
        <v>68</v>
      </c>
      <c r="H1367">
        <f t="shared" si="46"/>
        <v>6</v>
      </c>
      <c r="I1367">
        <f t="shared" si="47"/>
        <v>10</v>
      </c>
    </row>
    <row r="1368" spans="1:10" ht="15.75" hidden="1" customHeight="1" x14ac:dyDescent="0.25">
      <c r="A1368" s="19">
        <v>44140</v>
      </c>
      <c r="B1368" s="20" t="s">
        <v>69</v>
      </c>
      <c r="C1368" s="20" t="s">
        <v>65</v>
      </c>
      <c r="D1368" s="20">
        <v>357</v>
      </c>
      <c r="E1368" s="21">
        <v>7</v>
      </c>
      <c r="F1368" s="21">
        <v>2499</v>
      </c>
      <c r="G1368" s="22" t="s">
        <v>68</v>
      </c>
      <c r="H1368">
        <f t="shared" si="46"/>
        <v>11</v>
      </c>
      <c r="I1368">
        <f t="shared" si="47"/>
        <v>5</v>
      </c>
    </row>
    <row r="1369" spans="1:10" ht="15.75" hidden="1" customHeight="1" x14ac:dyDescent="0.25">
      <c r="A1369" s="19">
        <v>44192</v>
      </c>
      <c r="B1369" s="20" t="s">
        <v>62</v>
      </c>
      <c r="C1369" s="20" t="s">
        <v>63</v>
      </c>
      <c r="D1369" s="20">
        <v>284</v>
      </c>
      <c r="E1369" s="21">
        <v>5</v>
      </c>
      <c r="F1369" s="21">
        <v>1420</v>
      </c>
      <c r="G1369" s="22" t="s">
        <v>73</v>
      </c>
      <c r="H1369">
        <f t="shared" si="46"/>
        <v>12</v>
      </c>
      <c r="I1369">
        <f t="shared" si="47"/>
        <v>27</v>
      </c>
    </row>
    <row r="1370" spans="1:10" ht="15.75" hidden="1" customHeight="1" x14ac:dyDescent="0.25">
      <c r="A1370" s="19">
        <v>44132</v>
      </c>
      <c r="B1370" s="20" t="s">
        <v>62</v>
      </c>
      <c r="C1370" s="20" t="s">
        <v>63</v>
      </c>
      <c r="D1370" s="20">
        <v>287</v>
      </c>
      <c r="E1370" s="21">
        <v>5</v>
      </c>
      <c r="F1370" s="21">
        <v>1435</v>
      </c>
      <c r="G1370" s="22" t="s">
        <v>73</v>
      </c>
      <c r="H1370">
        <f t="shared" si="46"/>
        <v>10</v>
      </c>
      <c r="I1370">
        <f t="shared" si="47"/>
        <v>28</v>
      </c>
    </row>
    <row r="1371" spans="1:10" ht="15.75" customHeight="1" x14ac:dyDescent="0.25">
      <c r="A1371" s="19">
        <v>43845</v>
      </c>
      <c r="B1371" s="20" t="s">
        <v>69</v>
      </c>
      <c r="C1371" s="20" t="s">
        <v>65</v>
      </c>
      <c r="D1371" s="20">
        <v>115</v>
      </c>
      <c r="E1371" s="21">
        <v>7</v>
      </c>
      <c r="F1371" s="21">
        <v>805</v>
      </c>
      <c r="G1371" s="22" t="s">
        <v>75</v>
      </c>
      <c r="H1371" s="45">
        <f>MONTH(A1371)</f>
        <v>1</v>
      </c>
      <c r="I1371" s="45">
        <f t="shared" si="47"/>
        <v>15</v>
      </c>
      <c r="J1371" s="52">
        <f>IF(Hari&lt;=7,1,IF(AND(Hari&gt;=8,Hari&lt;=14),2,IF(AND(Hari&gt;=15,Hari&lt;=21),3,IF(AND(Hari&gt;=22,Hari&lt;=31),4))))</f>
        <v>3</v>
      </c>
    </row>
    <row r="1372" spans="1:10" ht="15.75" hidden="1" customHeight="1" x14ac:dyDescent="0.25">
      <c r="A1372" s="19">
        <v>43900</v>
      </c>
      <c r="B1372" s="20" t="s">
        <v>62</v>
      </c>
      <c r="C1372" s="20" t="s">
        <v>63</v>
      </c>
      <c r="D1372" s="20">
        <v>122</v>
      </c>
      <c r="E1372" s="21">
        <v>5</v>
      </c>
      <c r="F1372" s="21">
        <v>610</v>
      </c>
      <c r="G1372" s="22" t="s">
        <v>68</v>
      </c>
      <c r="H1372">
        <f t="shared" si="46"/>
        <v>3</v>
      </c>
      <c r="I1372">
        <f t="shared" si="47"/>
        <v>10</v>
      </c>
    </row>
    <row r="1373" spans="1:10" ht="15.75" hidden="1" customHeight="1" x14ac:dyDescent="0.25">
      <c r="A1373" s="19">
        <v>43991</v>
      </c>
      <c r="B1373" s="20" t="s">
        <v>67</v>
      </c>
      <c r="C1373" s="20" t="s">
        <v>63</v>
      </c>
      <c r="D1373" s="20">
        <v>122</v>
      </c>
      <c r="E1373" s="21">
        <v>11</v>
      </c>
      <c r="F1373" s="21">
        <v>1342</v>
      </c>
      <c r="G1373" s="22" t="s">
        <v>68</v>
      </c>
      <c r="H1373">
        <f t="shared" si="46"/>
        <v>6</v>
      </c>
      <c r="I1373">
        <f t="shared" si="47"/>
        <v>9</v>
      </c>
    </row>
    <row r="1374" spans="1:10" ht="15.75" hidden="1" customHeight="1" x14ac:dyDescent="0.25">
      <c r="A1374" s="19">
        <v>44046</v>
      </c>
      <c r="B1374" s="20" t="s">
        <v>69</v>
      </c>
      <c r="C1374" s="20" t="s">
        <v>65</v>
      </c>
      <c r="D1374" s="20">
        <v>300</v>
      </c>
      <c r="E1374" s="21">
        <v>7</v>
      </c>
      <c r="F1374" s="21">
        <v>2100</v>
      </c>
      <c r="G1374" s="22" t="s">
        <v>68</v>
      </c>
      <c r="H1374">
        <f t="shared" si="46"/>
        <v>8</v>
      </c>
      <c r="I1374">
        <f t="shared" si="47"/>
        <v>3</v>
      </c>
    </row>
    <row r="1375" spans="1:10" ht="15.75" hidden="1" customHeight="1" x14ac:dyDescent="0.25">
      <c r="A1375" s="19">
        <v>44013</v>
      </c>
      <c r="B1375" s="20" t="s">
        <v>67</v>
      </c>
      <c r="C1375" s="20" t="s">
        <v>63</v>
      </c>
      <c r="D1375" s="20">
        <v>147</v>
      </c>
      <c r="E1375" s="21">
        <v>11</v>
      </c>
      <c r="F1375" s="21">
        <v>1617</v>
      </c>
      <c r="G1375" s="22" t="s">
        <v>68</v>
      </c>
      <c r="H1375">
        <f t="shared" si="46"/>
        <v>7</v>
      </c>
      <c r="I1375">
        <f t="shared" si="47"/>
        <v>1</v>
      </c>
    </row>
    <row r="1376" spans="1:10" ht="15.75" hidden="1" customHeight="1" x14ac:dyDescent="0.25">
      <c r="A1376" s="19">
        <v>44027</v>
      </c>
      <c r="B1376" s="20" t="s">
        <v>62</v>
      </c>
      <c r="C1376" s="20" t="s">
        <v>65</v>
      </c>
      <c r="D1376" s="6">
        <v>321</v>
      </c>
      <c r="E1376" s="23">
        <v>5</v>
      </c>
      <c r="F1376" s="21">
        <v>1605</v>
      </c>
      <c r="G1376" s="22" t="s">
        <v>77</v>
      </c>
      <c r="H1376">
        <f t="shared" si="46"/>
        <v>7</v>
      </c>
      <c r="I1376">
        <f t="shared" si="47"/>
        <v>15</v>
      </c>
    </row>
    <row r="1377" spans="1:10" ht="15.75" hidden="1" customHeight="1" x14ac:dyDescent="0.25">
      <c r="A1377" s="19">
        <v>43954</v>
      </c>
      <c r="B1377" s="20" t="s">
        <v>62</v>
      </c>
      <c r="C1377" s="20" t="s">
        <v>63</v>
      </c>
      <c r="D1377" s="20">
        <v>184</v>
      </c>
      <c r="E1377" s="21">
        <v>5</v>
      </c>
      <c r="F1377" s="21">
        <v>920</v>
      </c>
      <c r="G1377" s="22" t="s">
        <v>68</v>
      </c>
      <c r="H1377">
        <f t="shared" si="46"/>
        <v>5</v>
      </c>
      <c r="I1377">
        <f t="shared" si="47"/>
        <v>3</v>
      </c>
    </row>
    <row r="1378" spans="1:10" ht="15.75" customHeight="1" x14ac:dyDescent="0.25">
      <c r="A1378" s="19">
        <v>43865</v>
      </c>
      <c r="B1378" s="20" t="s">
        <v>72</v>
      </c>
      <c r="C1378" s="20" t="s">
        <v>63</v>
      </c>
      <c r="D1378" s="20">
        <v>100</v>
      </c>
      <c r="E1378" s="21">
        <v>16</v>
      </c>
      <c r="F1378" s="21">
        <v>1600</v>
      </c>
      <c r="G1378" s="22" t="s">
        <v>68</v>
      </c>
      <c r="H1378" s="45">
        <f>MONTH(A1378)</f>
        <v>2</v>
      </c>
      <c r="I1378" s="45">
        <f t="shared" si="47"/>
        <v>4</v>
      </c>
      <c r="J1378" s="52">
        <f>IF(Hari&lt;=7,1,IF(AND(Hari&gt;=8,Hari&lt;=14),2,IF(AND(Hari&gt;=15,Hari&lt;=21),3,IF(AND(Hari&gt;=22,Hari&lt;=31),4))))</f>
        <v>1</v>
      </c>
    </row>
    <row r="1379" spans="1:10" ht="15.75" hidden="1" customHeight="1" x14ac:dyDescent="0.25">
      <c r="A1379" s="19">
        <v>44051</v>
      </c>
      <c r="B1379" s="20" t="s">
        <v>69</v>
      </c>
      <c r="C1379" s="20" t="s">
        <v>65</v>
      </c>
      <c r="D1379" s="20">
        <v>254</v>
      </c>
      <c r="E1379" s="21">
        <v>7</v>
      </c>
      <c r="F1379" s="21">
        <v>1778</v>
      </c>
      <c r="G1379" s="22" t="s">
        <v>66</v>
      </c>
      <c r="H1379">
        <f t="shared" si="46"/>
        <v>8</v>
      </c>
      <c r="I1379">
        <f t="shared" si="47"/>
        <v>8</v>
      </c>
    </row>
    <row r="1380" spans="1:10" ht="15.75" hidden="1" customHeight="1" x14ac:dyDescent="0.25">
      <c r="A1380" s="19">
        <v>44020</v>
      </c>
      <c r="B1380" s="20" t="s">
        <v>67</v>
      </c>
      <c r="C1380" s="20" t="s">
        <v>63</v>
      </c>
      <c r="D1380" s="20">
        <v>167</v>
      </c>
      <c r="E1380" s="21">
        <v>11</v>
      </c>
      <c r="F1380" s="21">
        <v>1837</v>
      </c>
      <c r="G1380" s="22" t="s">
        <v>68</v>
      </c>
      <c r="H1380">
        <f t="shared" si="46"/>
        <v>7</v>
      </c>
      <c r="I1380">
        <f t="shared" si="47"/>
        <v>8</v>
      </c>
    </row>
    <row r="1381" spans="1:10" ht="15.75" hidden="1" customHeight="1" x14ac:dyDescent="0.25">
      <c r="A1381" s="19">
        <v>44116</v>
      </c>
      <c r="B1381" s="20" t="s">
        <v>67</v>
      </c>
      <c r="C1381" s="20" t="s">
        <v>65</v>
      </c>
      <c r="D1381" s="20">
        <v>264</v>
      </c>
      <c r="E1381" s="21">
        <v>11</v>
      </c>
      <c r="F1381" s="21">
        <v>2904</v>
      </c>
      <c r="G1381" s="22" t="s">
        <v>75</v>
      </c>
      <c r="H1381">
        <f t="shared" si="46"/>
        <v>10</v>
      </c>
      <c r="I1381">
        <f t="shared" si="47"/>
        <v>12</v>
      </c>
    </row>
    <row r="1382" spans="1:10" ht="15.75" hidden="1" customHeight="1" x14ac:dyDescent="0.25">
      <c r="A1382" s="19">
        <v>44082</v>
      </c>
      <c r="B1382" s="20" t="s">
        <v>62</v>
      </c>
      <c r="C1382" s="20" t="s">
        <v>65</v>
      </c>
      <c r="D1382" s="6">
        <v>519</v>
      </c>
      <c r="E1382" s="23">
        <v>5</v>
      </c>
      <c r="F1382" s="21">
        <v>2595</v>
      </c>
      <c r="G1382" s="22" t="s">
        <v>68</v>
      </c>
      <c r="H1382">
        <f t="shared" si="46"/>
        <v>9</v>
      </c>
      <c r="I1382">
        <f t="shared" si="47"/>
        <v>8</v>
      </c>
    </row>
    <row r="1383" spans="1:10" ht="15.75" hidden="1" customHeight="1" x14ac:dyDescent="0.25">
      <c r="A1383" s="19">
        <v>44102</v>
      </c>
      <c r="B1383" s="20" t="s">
        <v>72</v>
      </c>
      <c r="C1383" s="20" t="s">
        <v>63</v>
      </c>
      <c r="D1383" s="20">
        <v>264</v>
      </c>
      <c r="E1383" s="21">
        <v>16</v>
      </c>
      <c r="F1383" s="21">
        <v>4224</v>
      </c>
      <c r="G1383" s="22" t="s">
        <v>73</v>
      </c>
      <c r="H1383">
        <f t="shared" si="46"/>
        <v>9</v>
      </c>
      <c r="I1383">
        <f t="shared" si="47"/>
        <v>28</v>
      </c>
    </row>
    <row r="1384" spans="1:10" ht="15.75" hidden="1" customHeight="1" x14ac:dyDescent="0.25">
      <c r="A1384" s="19">
        <v>44079</v>
      </c>
      <c r="B1384" s="20" t="s">
        <v>72</v>
      </c>
      <c r="C1384" s="20" t="s">
        <v>63</v>
      </c>
      <c r="D1384" s="20">
        <v>271</v>
      </c>
      <c r="E1384" s="21">
        <v>16</v>
      </c>
      <c r="F1384" s="21">
        <v>4336</v>
      </c>
      <c r="G1384" s="22" t="s">
        <v>68</v>
      </c>
      <c r="H1384">
        <f t="shared" si="46"/>
        <v>9</v>
      </c>
      <c r="I1384">
        <f t="shared" si="47"/>
        <v>5</v>
      </c>
    </row>
    <row r="1385" spans="1:10" ht="15.75" hidden="1" customHeight="1" x14ac:dyDescent="0.25">
      <c r="A1385" s="19">
        <v>43909</v>
      </c>
      <c r="B1385" s="20" t="s">
        <v>69</v>
      </c>
      <c r="C1385" s="20" t="s">
        <v>65</v>
      </c>
      <c r="D1385" s="20">
        <v>188</v>
      </c>
      <c r="E1385" s="21">
        <v>7</v>
      </c>
      <c r="F1385" s="21">
        <v>1316</v>
      </c>
      <c r="G1385" s="22" t="s">
        <v>71</v>
      </c>
      <c r="H1385">
        <f t="shared" si="46"/>
        <v>3</v>
      </c>
      <c r="I1385">
        <f t="shared" si="47"/>
        <v>19</v>
      </c>
    </row>
    <row r="1386" spans="1:10" ht="15.75" hidden="1" customHeight="1" x14ac:dyDescent="0.25">
      <c r="A1386" s="19">
        <v>43993</v>
      </c>
      <c r="B1386" s="20" t="s">
        <v>67</v>
      </c>
      <c r="C1386" s="20" t="s">
        <v>63</v>
      </c>
      <c r="D1386" s="20">
        <v>118</v>
      </c>
      <c r="E1386" s="21">
        <v>11</v>
      </c>
      <c r="F1386" s="21">
        <v>1298</v>
      </c>
      <c r="G1386" s="22" t="s">
        <v>64</v>
      </c>
      <c r="H1386">
        <f t="shared" si="46"/>
        <v>6</v>
      </c>
      <c r="I1386">
        <f t="shared" si="47"/>
        <v>11</v>
      </c>
    </row>
    <row r="1387" spans="1:10" ht="15.75" hidden="1" customHeight="1" x14ac:dyDescent="0.25">
      <c r="A1387" s="19">
        <v>44160</v>
      </c>
      <c r="B1387" s="20" t="s">
        <v>67</v>
      </c>
      <c r="C1387" s="20" t="s">
        <v>63</v>
      </c>
      <c r="D1387" s="20">
        <v>284</v>
      </c>
      <c r="E1387" s="21">
        <v>11</v>
      </c>
      <c r="F1387" s="21">
        <v>3124</v>
      </c>
      <c r="G1387" s="22" t="s">
        <v>76</v>
      </c>
      <c r="H1387">
        <f t="shared" si="46"/>
        <v>11</v>
      </c>
      <c r="I1387">
        <f t="shared" si="47"/>
        <v>25</v>
      </c>
    </row>
    <row r="1388" spans="1:10" ht="15.75" hidden="1" customHeight="1" x14ac:dyDescent="0.25">
      <c r="A1388" s="19">
        <v>43971</v>
      </c>
      <c r="B1388" s="20" t="s">
        <v>62</v>
      </c>
      <c r="C1388" s="20" t="s">
        <v>65</v>
      </c>
      <c r="D1388" s="6">
        <v>347</v>
      </c>
      <c r="E1388" s="23">
        <v>5</v>
      </c>
      <c r="F1388" s="21">
        <v>1735</v>
      </c>
      <c r="G1388" s="22" t="s">
        <v>71</v>
      </c>
      <c r="H1388">
        <f t="shared" si="46"/>
        <v>5</v>
      </c>
      <c r="I1388">
        <f t="shared" si="47"/>
        <v>20</v>
      </c>
    </row>
    <row r="1389" spans="1:10" ht="15.75" hidden="1" customHeight="1" x14ac:dyDescent="0.25">
      <c r="A1389" s="19">
        <v>44181</v>
      </c>
      <c r="B1389" s="20" t="s">
        <v>69</v>
      </c>
      <c r="C1389" s="20" t="s">
        <v>65</v>
      </c>
      <c r="D1389" s="20">
        <v>474</v>
      </c>
      <c r="E1389" s="21">
        <v>7</v>
      </c>
      <c r="F1389" s="21">
        <v>3318</v>
      </c>
      <c r="G1389" s="22" t="s">
        <v>75</v>
      </c>
      <c r="H1389">
        <f t="shared" si="46"/>
        <v>12</v>
      </c>
      <c r="I1389">
        <f t="shared" si="47"/>
        <v>16</v>
      </c>
    </row>
    <row r="1390" spans="1:10" ht="15.75" hidden="1" customHeight="1" x14ac:dyDescent="0.25">
      <c r="A1390" s="19">
        <v>44161</v>
      </c>
      <c r="B1390" s="20" t="s">
        <v>69</v>
      </c>
      <c r="C1390" s="20" t="s">
        <v>65</v>
      </c>
      <c r="D1390" s="20">
        <v>352</v>
      </c>
      <c r="E1390" s="21">
        <v>7</v>
      </c>
      <c r="F1390" s="21">
        <v>2464</v>
      </c>
      <c r="G1390" s="22" t="s">
        <v>73</v>
      </c>
      <c r="H1390">
        <f t="shared" si="46"/>
        <v>11</v>
      </c>
      <c r="I1390">
        <f t="shared" si="47"/>
        <v>26</v>
      </c>
    </row>
    <row r="1391" spans="1:10" ht="15.75" hidden="1" customHeight="1" x14ac:dyDescent="0.25">
      <c r="A1391" s="19">
        <v>43972</v>
      </c>
      <c r="B1391" s="20" t="s">
        <v>69</v>
      </c>
      <c r="C1391" s="20" t="s">
        <v>65</v>
      </c>
      <c r="D1391" s="20">
        <v>232</v>
      </c>
      <c r="E1391" s="21">
        <v>7</v>
      </c>
      <c r="F1391" s="21">
        <v>1624</v>
      </c>
      <c r="G1391" s="22" t="s">
        <v>71</v>
      </c>
      <c r="H1391">
        <f t="shared" si="46"/>
        <v>5</v>
      </c>
      <c r="I1391">
        <f t="shared" si="47"/>
        <v>21</v>
      </c>
    </row>
    <row r="1392" spans="1:10" ht="15.75" hidden="1" customHeight="1" x14ac:dyDescent="0.25">
      <c r="A1392" s="19">
        <v>44138</v>
      </c>
      <c r="B1392" s="20" t="s">
        <v>62</v>
      </c>
      <c r="C1392" s="20" t="s">
        <v>63</v>
      </c>
      <c r="D1392" s="20">
        <v>302</v>
      </c>
      <c r="E1392" s="21">
        <v>5</v>
      </c>
      <c r="F1392" s="21">
        <v>1510</v>
      </c>
      <c r="G1392" s="22" t="s">
        <v>68</v>
      </c>
      <c r="H1392">
        <f t="shared" si="46"/>
        <v>11</v>
      </c>
      <c r="I1392">
        <f t="shared" si="47"/>
        <v>3</v>
      </c>
    </row>
    <row r="1393" spans="1:10" ht="15.75" hidden="1" customHeight="1" x14ac:dyDescent="0.25">
      <c r="A1393" s="19">
        <v>44029</v>
      </c>
      <c r="B1393" s="20" t="s">
        <v>67</v>
      </c>
      <c r="C1393" s="20" t="s">
        <v>63</v>
      </c>
      <c r="D1393" s="20">
        <v>160</v>
      </c>
      <c r="E1393" s="21">
        <v>11</v>
      </c>
      <c r="F1393" s="21">
        <v>1760</v>
      </c>
      <c r="G1393" s="22" t="s">
        <v>77</v>
      </c>
      <c r="H1393">
        <f t="shared" si="46"/>
        <v>7</v>
      </c>
      <c r="I1393">
        <f t="shared" si="47"/>
        <v>17</v>
      </c>
    </row>
    <row r="1394" spans="1:10" ht="15.75" customHeight="1" x14ac:dyDescent="0.25">
      <c r="A1394" s="19">
        <v>43870</v>
      </c>
      <c r="B1394" s="20" t="s">
        <v>69</v>
      </c>
      <c r="C1394" s="20" t="s">
        <v>65</v>
      </c>
      <c r="D1394" s="20">
        <v>109</v>
      </c>
      <c r="E1394" s="21">
        <v>7</v>
      </c>
      <c r="F1394" s="21">
        <v>763</v>
      </c>
      <c r="G1394" s="22" t="s">
        <v>68</v>
      </c>
      <c r="H1394" s="45">
        <f>MONTH(A1394)</f>
        <v>2</v>
      </c>
      <c r="I1394" s="45">
        <f t="shared" si="47"/>
        <v>9</v>
      </c>
      <c r="J1394" s="52">
        <f>IF(Hari&lt;=7,1,IF(AND(Hari&gt;=8,Hari&lt;=14),2,IF(AND(Hari&gt;=15,Hari&lt;=21),3,IF(AND(Hari&gt;=22,Hari&lt;=31),4))))</f>
        <v>2</v>
      </c>
    </row>
    <row r="1395" spans="1:10" ht="15.75" hidden="1" customHeight="1" x14ac:dyDescent="0.25">
      <c r="A1395" s="19">
        <v>44054</v>
      </c>
      <c r="B1395" s="20" t="s">
        <v>62</v>
      </c>
      <c r="C1395" s="20" t="s">
        <v>65</v>
      </c>
      <c r="D1395" s="6">
        <v>393</v>
      </c>
      <c r="E1395" s="23">
        <v>5</v>
      </c>
      <c r="F1395" s="21">
        <v>1965</v>
      </c>
      <c r="G1395" s="22" t="s">
        <v>64</v>
      </c>
      <c r="H1395">
        <f t="shared" si="46"/>
        <v>8</v>
      </c>
      <c r="I1395">
        <f t="shared" si="47"/>
        <v>11</v>
      </c>
    </row>
    <row r="1396" spans="1:10" ht="15.75" hidden="1" customHeight="1" x14ac:dyDescent="0.25">
      <c r="A1396" s="19">
        <v>44179</v>
      </c>
      <c r="B1396" s="20" t="s">
        <v>67</v>
      </c>
      <c r="C1396" s="20" t="s">
        <v>65</v>
      </c>
      <c r="D1396" s="20">
        <v>248</v>
      </c>
      <c r="E1396" s="21">
        <v>11</v>
      </c>
      <c r="F1396" s="21">
        <v>2728</v>
      </c>
      <c r="G1396" s="22" t="s">
        <v>64</v>
      </c>
      <c r="H1396">
        <f t="shared" si="46"/>
        <v>12</v>
      </c>
      <c r="I1396">
        <f t="shared" si="47"/>
        <v>14</v>
      </c>
    </row>
    <row r="1397" spans="1:10" ht="15.75" hidden="1" customHeight="1" x14ac:dyDescent="0.25">
      <c r="A1397" s="19">
        <v>43982</v>
      </c>
      <c r="B1397" s="20" t="s">
        <v>62</v>
      </c>
      <c r="C1397" s="20" t="s">
        <v>63</v>
      </c>
      <c r="D1397" s="20">
        <v>172</v>
      </c>
      <c r="E1397" s="21">
        <v>5</v>
      </c>
      <c r="F1397" s="21">
        <v>860</v>
      </c>
      <c r="G1397" s="22" t="s">
        <v>70</v>
      </c>
      <c r="H1397">
        <f t="shared" si="46"/>
        <v>5</v>
      </c>
      <c r="I1397">
        <f t="shared" si="47"/>
        <v>31</v>
      </c>
    </row>
    <row r="1398" spans="1:10" ht="15.75" hidden="1" customHeight="1" x14ac:dyDescent="0.25">
      <c r="A1398" s="19">
        <v>44091</v>
      </c>
      <c r="B1398" s="20" t="s">
        <v>67</v>
      </c>
      <c r="C1398" s="20" t="s">
        <v>63</v>
      </c>
      <c r="D1398" s="20">
        <v>236</v>
      </c>
      <c r="E1398" s="21">
        <v>11</v>
      </c>
      <c r="F1398" s="21">
        <v>2596</v>
      </c>
      <c r="G1398" s="22" t="s">
        <v>64</v>
      </c>
      <c r="H1398">
        <f t="shared" si="46"/>
        <v>9</v>
      </c>
      <c r="I1398">
        <f t="shared" si="47"/>
        <v>17</v>
      </c>
    </row>
    <row r="1399" spans="1:10" ht="15.75" hidden="1" customHeight="1" x14ac:dyDescent="0.25">
      <c r="A1399" s="19">
        <v>43991</v>
      </c>
      <c r="B1399" s="20" t="s">
        <v>69</v>
      </c>
      <c r="C1399" s="20" t="s">
        <v>65</v>
      </c>
      <c r="D1399" s="20">
        <v>195</v>
      </c>
      <c r="E1399" s="21">
        <v>7</v>
      </c>
      <c r="F1399" s="21">
        <v>1365</v>
      </c>
      <c r="G1399" s="22" t="s">
        <v>68</v>
      </c>
      <c r="H1399">
        <f t="shared" si="46"/>
        <v>6</v>
      </c>
      <c r="I1399">
        <f t="shared" si="47"/>
        <v>9</v>
      </c>
    </row>
    <row r="1400" spans="1:10" ht="15.75" hidden="1" customHeight="1" x14ac:dyDescent="0.25">
      <c r="A1400" s="19">
        <v>43986</v>
      </c>
      <c r="B1400" s="20" t="s">
        <v>62</v>
      </c>
      <c r="C1400" s="20" t="s">
        <v>63</v>
      </c>
      <c r="D1400" s="20">
        <v>122</v>
      </c>
      <c r="E1400" s="21">
        <v>5</v>
      </c>
      <c r="F1400" s="21">
        <v>610</v>
      </c>
      <c r="G1400" s="22" t="s">
        <v>68</v>
      </c>
      <c r="H1400">
        <f t="shared" si="46"/>
        <v>6</v>
      </c>
      <c r="I1400">
        <f t="shared" si="47"/>
        <v>4</v>
      </c>
    </row>
    <row r="1401" spans="1:10" ht="15.75" hidden="1" customHeight="1" x14ac:dyDescent="0.25">
      <c r="A1401" s="19">
        <v>43924</v>
      </c>
      <c r="B1401" s="20" t="s">
        <v>69</v>
      </c>
      <c r="C1401" s="20" t="s">
        <v>65</v>
      </c>
      <c r="D1401" s="20">
        <v>164</v>
      </c>
      <c r="E1401" s="21">
        <v>7</v>
      </c>
      <c r="F1401" s="21">
        <v>1148</v>
      </c>
      <c r="G1401" s="22" t="s">
        <v>68</v>
      </c>
      <c r="H1401">
        <f t="shared" si="46"/>
        <v>4</v>
      </c>
      <c r="I1401">
        <f t="shared" si="47"/>
        <v>3</v>
      </c>
    </row>
    <row r="1402" spans="1:10" ht="15.75" hidden="1" customHeight="1" x14ac:dyDescent="0.25">
      <c r="A1402" s="19">
        <v>43976</v>
      </c>
      <c r="B1402" s="20" t="s">
        <v>62</v>
      </c>
      <c r="C1402" s="20" t="s">
        <v>63</v>
      </c>
      <c r="D1402" s="20">
        <v>186</v>
      </c>
      <c r="E1402" s="21">
        <v>5</v>
      </c>
      <c r="F1402" s="21">
        <v>930</v>
      </c>
      <c r="G1402" s="22" t="s">
        <v>73</v>
      </c>
      <c r="H1402">
        <f t="shared" si="46"/>
        <v>5</v>
      </c>
      <c r="I1402">
        <f t="shared" si="47"/>
        <v>25</v>
      </c>
    </row>
    <row r="1403" spans="1:10" ht="15.75" hidden="1" customHeight="1" x14ac:dyDescent="0.25">
      <c r="A1403" s="19">
        <v>44192</v>
      </c>
      <c r="B1403" s="20" t="s">
        <v>62</v>
      </c>
      <c r="C1403" s="20" t="s">
        <v>65</v>
      </c>
      <c r="D1403" s="20">
        <v>643</v>
      </c>
      <c r="E1403" s="23">
        <v>5</v>
      </c>
      <c r="F1403" s="21">
        <v>3215</v>
      </c>
      <c r="G1403" s="22" t="s">
        <v>73</v>
      </c>
      <c r="H1403">
        <f t="shared" si="46"/>
        <v>12</v>
      </c>
      <c r="I1403">
        <f t="shared" si="47"/>
        <v>27</v>
      </c>
    </row>
    <row r="1404" spans="1:10" ht="15.75" hidden="1" customHeight="1" x14ac:dyDescent="0.25">
      <c r="A1404" s="19">
        <v>44092</v>
      </c>
      <c r="B1404" s="20" t="s">
        <v>67</v>
      </c>
      <c r="C1404" s="20" t="s">
        <v>63</v>
      </c>
      <c r="D1404" s="20">
        <v>201</v>
      </c>
      <c r="E1404" s="21">
        <v>11</v>
      </c>
      <c r="F1404" s="21">
        <v>2211</v>
      </c>
      <c r="G1404" s="22" t="s">
        <v>71</v>
      </c>
      <c r="H1404">
        <f t="shared" si="46"/>
        <v>9</v>
      </c>
      <c r="I1404">
        <f t="shared" si="47"/>
        <v>18</v>
      </c>
    </row>
    <row r="1405" spans="1:10" ht="15.75" hidden="1" customHeight="1" x14ac:dyDescent="0.25">
      <c r="A1405" s="19">
        <v>43949</v>
      </c>
      <c r="B1405" s="20" t="s">
        <v>62</v>
      </c>
      <c r="C1405" s="20" t="s">
        <v>65</v>
      </c>
      <c r="D1405" s="6">
        <v>180</v>
      </c>
      <c r="E1405" s="23">
        <v>5</v>
      </c>
      <c r="F1405" s="21">
        <v>900</v>
      </c>
      <c r="G1405" s="22" t="s">
        <v>73</v>
      </c>
      <c r="H1405">
        <f t="shared" si="46"/>
        <v>4</v>
      </c>
      <c r="I1405">
        <f t="shared" si="47"/>
        <v>28</v>
      </c>
    </row>
    <row r="1406" spans="1:10" ht="15.75" hidden="1" customHeight="1" x14ac:dyDescent="0.25">
      <c r="A1406" s="19">
        <v>44107</v>
      </c>
      <c r="B1406" s="20" t="s">
        <v>67</v>
      </c>
      <c r="C1406" s="20" t="s">
        <v>63</v>
      </c>
      <c r="D1406" s="20">
        <v>202</v>
      </c>
      <c r="E1406" s="21">
        <v>11</v>
      </c>
      <c r="F1406" s="21">
        <v>2222</v>
      </c>
      <c r="G1406" s="22" t="s">
        <v>68</v>
      </c>
      <c r="H1406">
        <f t="shared" si="46"/>
        <v>10</v>
      </c>
      <c r="I1406">
        <f t="shared" si="47"/>
        <v>3</v>
      </c>
    </row>
    <row r="1407" spans="1:10" ht="15.75" hidden="1" customHeight="1" x14ac:dyDescent="0.25">
      <c r="A1407" s="19">
        <v>44010</v>
      </c>
      <c r="B1407" s="20" t="s">
        <v>67</v>
      </c>
      <c r="C1407" s="20" t="s">
        <v>63</v>
      </c>
      <c r="D1407" s="20">
        <v>163</v>
      </c>
      <c r="E1407" s="21">
        <v>11</v>
      </c>
      <c r="F1407" s="21">
        <v>1793</v>
      </c>
      <c r="G1407" s="22" t="s">
        <v>73</v>
      </c>
      <c r="H1407">
        <f t="shared" si="46"/>
        <v>6</v>
      </c>
      <c r="I1407">
        <f t="shared" si="47"/>
        <v>28</v>
      </c>
    </row>
    <row r="1408" spans="1:10" ht="15.75" hidden="1" customHeight="1" x14ac:dyDescent="0.25">
      <c r="A1408" s="19">
        <v>43947</v>
      </c>
      <c r="B1408" s="20" t="s">
        <v>72</v>
      </c>
      <c r="C1408" s="20" t="s">
        <v>63</v>
      </c>
      <c r="D1408" s="20">
        <v>115</v>
      </c>
      <c r="E1408" s="21">
        <v>16</v>
      </c>
      <c r="F1408" s="21">
        <v>1840</v>
      </c>
      <c r="G1408" s="22" t="s">
        <v>73</v>
      </c>
      <c r="H1408">
        <f t="shared" si="46"/>
        <v>4</v>
      </c>
      <c r="I1408">
        <f t="shared" si="47"/>
        <v>26</v>
      </c>
    </row>
    <row r="1409" spans="1:10" ht="15.75" hidden="1" customHeight="1" x14ac:dyDescent="0.25">
      <c r="A1409" s="19">
        <v>43963</v>
      </c>
      <c r="B1409" s="20" t="s">
        <v>67</v>
      </c>
      <c r="C1409" s="20" t="s">
        <v>65</v>
      </c>
      <c r="D1409" s="20">
        <v>171</v>
      </c>
      <c r="E1409" s="21">
        <v>11</v>
      </c>
      <c r="F1409" s="21">
        <v>1881</v>
      </c>
      <c r="G1409" s="22" t="s">
        <v>64</v>
      </c>
      <c r="H1409">
        <f t="shared" si="46"/>
        <v>5</v>
      </c>
      <c r="I1409">
        <f t="shared" si="47"/>
        <v>12</v>
      </c>
    </row>
    <row r="1410" spans="1:10" ht="15.75" hidden="1" customHeight="1" x14ac:dyDescent="0.25">
      <c r="A1410" s="19">
        <v>44151</v>
      </c>
      <c r="B1410" s="20" t="s">
        <v>62</v>
      </c>
      <c r="C1410" s="20" t="s">
        <v>65</v>
      </c>
      <c r="D1410" s="20">
        <v>576</v>
      </c>
      <c r="E1410" s="23">
        <v>5</v>
      </c>
      <c r="F1410" s="21">
        <v>2880</v>
      </c>
      <c r="G1410" s="22" t="s">
        <v>76</v>
      </c>
      <c r="H1410">
        <f t="shared" si="46"/>
        <v>11</v>
      </c>
      <c r="I1410">
        <f t="shared" si="47"/>
        <v>16</v>
      </c>
    </row>
    <row r="1411" spans="1:10" ht="15.75" hidden="1" customHeight="1" x14ac:dyDescent="0.25">
      <c r="A1411" s="19">
        <v>43891</v>
      </c>
      <c r="B1411" s="20" t="s">
        <v>69</v>
      </c>
      <c r="C1411" s="20" t="s">
        <v>65</v>
      </c>
      <c r="D1411" s="20">
        <v>132</v>
      </c>
      <c r="E1411" s="21">
        <v>7</v>
      </c>
      <c r="F1411" s="21">
        <v>924</v>
      </c>
      <c r="G1411" s="22" t="s">
        <v>68</v>
      </c>
      <c r="H1411">
        <f t="shared" ref="H1411:H1474" si="48">MONTH(A1411)</f>
        <v>3</v>
      </c>
      <c r="I1411">
        <f t="shared" ref="I1411:I1474" si="49">DAY(A1411)</f>
        <v>1</v>
      </c>
    </row>
    <row r="1412" spans="1:10" ht="15.75" hidden="1" customHeight="1" x14ac:dyDescent="0.25">
      <c r="A1412" s="19">
        <v>44008</v>
      </c>
      <c r="B1412" s="20" t="s">
        <v>72</v>
      </c>
      <c r="C1412" s="20" t="s">
        <v>63</v>
      </c>
      <c r="D1412" s="20">
        <v>193</v>
      </c>
      <c r="E1412" s="21">
        <v>16</v>
      </c>
      <c r="F1412" s="21">
        <v>3088</v>
      </c>
      <c r="G1412" s="22" t="s">
        <v>73</v>
      </c>
      <c r="H1412">
        <f t="shared" si="48"/>
        <v>6</v>
      </c>
      <c r="I1412">
        <f t="shared" si="49"/>
        <v>26</v>
      </c>
    </row>
    <row r="1413" spans="1:10" ht="15.75" hidden="1" customHeight="1" x14ac:dyDescent="0.25">
      <c r="A1413" s="19">
        <v>44026</v>
      </c>
      <c r="B1413" s="20" t="s">
        <v>69</v>
      </c>
      <c r="C1413" s="20" t="s">
        <v>65</v>
      </c>
      <c r="D1413" s="20">
        <v>240</v>
      </c>
      <c r="E1413" s="21">
        <v>7</v>
      </c>
      <c r="F1413" s="21">
        <v>1680</v>
      </c>
      <c r="G1413" s="22" t="s">
        <v>77</v>
      </c>
      <c r="H1413">
        <f t="shared" si="48"/>
        <v>7</v>
      </c>
      <c r="I1413">
        <f t="shared" si="49"/>
        <v>14</v>
      </c>
    </row>
    <row r="1414" spans="1:10" ht="15.75" hidden="1" customHeight="1" x14ac:dyDescent="0.25">
      <c r="A1414" s="19">
        <v>44169</v>
      </c>
      <c r="B1414" s="20" t="s">
        <v>72</v>
      </c>
      <c r="C1414" s="20" t="s">
        <v>63</v>
      </c>
      <c r="D1414" s="20">
        <v>315</v>
      </c>
      <c r="E1414" s="21">
        <v>16</v>
      </c>
      <c r="F1414" s="21">
        <v>5040</v>
      </c>
      <c r="G1414" s="22" t="s">
        <v>68</v>
      </c>
      <c r="H1414">
        <f t="shared" si="48"/>
        <v>12</v>
      </c>
      <c r="I1414">
        <f t="shared" si="49"/>
        <v>4</v>
      </c>
    </row>
    <row r="1415" spans="1:10" ht="15.75" customHeight="1" x14ac:dyDescent="0.25">
      <c r="A1415" s="19">
        <v>43837</v>
      </c>
      <c r="B1415" s="20" t="s">
        <v>62</v>
      </c>
      <c r="C1415" s="20" t="s">
        <v>63</v>
      </c>
      <c r="D1415" s="20">
        <v>58</v>
      </c>
      <c r="E1415" s="21">
        <v>5</v>
      </c>
      <c r="F1415" s="21">
        <v>290</v>
      </c>
      <c r="G1415" s="22" t="s">
        <v>79</v>
      </c>
      <c r="H1415" s="45">
        <f>MONTH(A1415)</f>
        <v>1</v>
      </c>
      <c r="I1415" s="45">
        <f t="shared" si="49"/>
        <v>7</v>
      </c>
      <c r="J1415" s="52">
        <f>IF(Hari&lt;=7,1,IF(AND(Hari&gt;=8,Hari&lt;=14),2,IF(AND(Hari&gt;=15,Hari&lt;=21),3,IF(AND(Hari&gt;=22,Hari&lt;=31),4))))</f>
        <v>1</v>
      </c>
    </row>
    <row r="1416" spans="1:10" ht="15.75" hidden="1" customHeight="1" x14ac:dyDescent="0.25">
      <c r="A1416" s="19">
        <v>44056</v>
      </c>
      <c r="B1416" s="20" t="s">
        <v>62</v>
      </c>
      <c r="C1416" s="20" t="s">
        <v>65</v>
      </c>
      <c r="D1416" s="6">
        <v>358</v>
      </c>
      <c r="E1416" s="23">
        <v>5</v>
      </c>
      <c r="F1416" s="21">
        <v>1790</v>
      </c>
      <c r="G1416" s="22" t="s">
        <v>64</v>
      </c>
      <c r="H1416">
        <f t="shared" si="48"/>
        <v>8</v>
      </c>
      <c r="I1416">
        <f t="shared" si="49"/>
        <v>13</v>
      </c>
    </row>
    <row r="1417" spans="1:10" ht="15.75" hidden="1" customHeight="1" x14ac:dyDescent="0.25">
      <c r="A1417" s="19">
        <v>43980</v>
      </c>
      <c r="B1417" s="20" t="s">
        <v>62</v>
      </c>
      <c r="C1417" s="20" t="s">
        <v>63</v>
      </c>
      <c r="D1417" s="20">
        <v>174</v>
      </c>
      <c r="E1417" s="21">
        <v>5</v>
      </c>
      <c r="F1417" s="21">
        <v>870</v>
      </c>
      <c r="G1417" s="22" t="s">
        <v>70</v>
      </c>
      <c r="H1417">
        <f t="shared" si="48"/>
        <v>5</v>
      </c>
      <c r="I1417">
        <f t="shared" si="49"/>
        <v>29</v>
      </c>
    </row>
    <row r="1418" spans="1:10" ht="15.75" hidden="1" customHeight="1" x14ac:dyDescent="0.25">
      <c r="A1418" s="19">
        <v>43904</v>
      </c>
      <c r="B1418" s="20" t="s">
        <v>67</v>
      </c>
      <c r="C1418" s="20" t="s">
        <v>63</v>
      </c>
      <c r="D1418" s="20">
        <v>107</v>
      </c>
      <c r="E1418" s="21">
        <v>11</v>
      </c>
      <c r="F1418" s="21">
        <v>1177</v>
      </c>
      <c r="G1418" s="22" t="s">
        <v>64</v>
      </c>
      <c r="H1418">
        <f t="shared" si="48"/>
        <v>3</v>
      </c>
      <c r="I1418">
        <f t="shared" si="49"/>
        <v>14</v>
      </c>
    </row>
    <row r="1419" spans="1:10" ht="15.75" hidden="1" customHeight="1" x14ac:dyDescent="0.25">
      <c r="A1419" s="19">
        <v>43977</v>
      </c>
      <c r="B1419" s="20" t="s">
        <v>72</v>
      </c>
      <c r="C1419" s="20" t="s">
        <v>63</v>
      </c>
      <c r="D1419" s="20">
        <v>214</v>
      </c>
      <c r="E1419" s="21">
        <v>16</v>
      </c>
      <c r="F1419" s="21">
        <v>3424</v>
      </c>
      <c r="G1419" s="22" t="s">
        <v>73</v>
      </c>
      <c r="H1419">
        <f t="shared" si="48"/>
        <v>5</v>
      </c>
      <c r="I1419">
        <f t="shared" si="49"/>
        <v>26</v>
      </c>
    </row>
    <row r="1420" spans="1:10" ht="15.75" customHeight="1" x14ac:dyDescent="0.25">
      <c r="A1420" s="19">
        <v>43839</v>
      </c>
      <c r="B1420" s="20" t="s">
        <v>67</v>
      </c>
      <c r="C1420" s="20" t="s">
        <v>65</v>
      </c>
      <c r="D1420" s="20">
        <v>91</v>
      </c>
      <c r="E1420" s="21">
        <v>11</v>
      </c>
      <c r="F1420" s="21">
        <v>1001</v>
      </c>
      <c r="G1420" s="22" t="s">
        <v>79</v>
      </c>
      <c r="H1420" s="45">
        <f>MONTH(A1420)</f>
        <v>1</v>
      </c>
      <c r="I1420" s="45">
        <f t="shared" si="49"/>
        <v>9</v>
      </c>
      <c r="J1420" s="52">
        <f>IF(Hari&lt;=7,1,IF(AND(Hari&gt;=8,Hari&lt;=14),2,IF(AND(Hari&gt;=15,Hari&lt;=21),3,IF(AND(Hari&gt;=22,Hari&lt;=31),4))))</f>
        <v>2</v>
      </c>
    </row>
    <row r="1421" spans="1:10" ht="15.75" hidden="1" customHeight="1" x14ac:dyDescent="0.25">
      <c r="A1421" s="19">
        <v>44107</v>
      </c>
      <c r="B1421" s="20" t="s">
        <v>67</v>
      </c>
      <c r="C1421" s="20" t="s">
        <v>65</v>
      </c>
      <c r="D1421" s="20">
        <v>241</v>
      </c>
      <c r="E1421" s="21">
        <v>11</v>
      </c>
      <c r="F1421" s="21">
        <v>2651</v>
      </c>
      <c r="G1421" s="22" t="s">
        <v>68</v>
      </c>
      <c r="H1421">
        <f t="shared" si="48"/>
        <v>10</v>
      </c>
      <c r="I1421">
        <f t="shared" si="49"/>
        <v>3</v>
      </c>
    </row>
    <row r="1422" spans="1:10" ht="15.75" hidden="1" customHeight="1" x14ac:dyDescent="0.25">
      <c r="A1422" s="19">
        <v>44061</v>
      </c>
      <c r="B1422" s="20" t="s">
        <v>72</v>
      </c>
      <c r="C1422" s="20" t="s">
        <v>63</v>
      </c>
      <c r="D1422" s="20">
        <v>234</v>
      </c>
      <c r="E1422" s="21">
        <v>16</v>
      </c>
      <c r="F1422" s="21">
        <v>3744</v>
      </c>
      <c r="G1422" s="22" t="s">
        <v>78</v>
      </c>
      <c r="H1422">
        <f t="shared" si="48"/>
        <v>8</v>
      </c>
      <c r="I1422">
        <f t="shared" si="49"/>
        <v>18</v>
      </c>
    </row>
    <row r="1423" spans="1:10" ht="15.75" hidden="1" customHeight="1" x14ac:dyDescent="0.25">
      <c r="A1423" s="19">
        <v>44027</v>
      </c>
      <c r="B1423" s="20" t="s">
        <v>72</v>
      </c>
      <c r="C1423" s="20" t="s">
        <v>63</v>
      </c>
      <c r="D1423" s="20">
        <v>228</v>
      </c>
      <c r="E1423" s="21">
        <v>16</v>
      </c>
      <c r="F1423" s="21">
        <v>3648</v>
      </c>
      <c r="G1423" s="22" t="s">
        <v>77</v>
      </c>
      <c r="H1423">
        <f t="shared" si="48"/>
        <v>7</v>
      </c>
      <c r="I1423">
        <f t="shared" si="49"/>
        <v>15</v>
      </c>
    </row>
    <row r="1424" spans="1:10" ht="15.75" hidden="1" customHeight="1" x14ac:dyDescent="0.25">
      <c r="A1424" s="19">
        <v>44018</v>
      </c>
      <c r="B1424" s="20" t="s">
        <v>67</v>
      </c>
      <c r="C1424" s="20" t="s">
        <v>65</v>
      </c>
      <c r="D1424" s="20">
        <v>154</v>
      </c>
      <c r="E1424" s="21">
        <v>11</v>
      </c>
      <c r="F1424" s="21">
        <v>1694</v>
      </c>
      <c r="G1424" s="22" t="s">
        <v>68</v>
      </c>
      <c r="H1424">
        <f t="shared" si="48"/>
        <v>7</v>
      </c>
      <c r="I1424">
        <f t="shared" si="49"/>
        <v>6</v>
      </c>
    </row>
    <row r="1425" spans="1:10" ht="15.75" hidden="1" customHeight="1" x14ac:dyDescent="0.25">
      <c r="A1425" s="19">
        <v>44025</v>
      </c>
      <c r="B1425" s="20" t="s">
        <v>67</v>
      </c>
      <c r="C1425" s="20" t="s">
        <v>63</v>
      </c>
      <c r="D1425" s="20">
        <v>173</v>
      </c>
      <c r="E1425" s="21">
        <v>11</v>
      </c>
      <c r="F1425" s="21">
        <v>1903</v>
      </c>
      <c r="G1425" s="22" t="s">
        <v>77</v>
      </c>
      <c r="H1425">
        <f t="shared" si="48"/>
        <v>7</v>
      </c>
      <c r="I1425">
        <f t="shared" si="49"/>
        <v>13</v>
      </c>
    </row>
    <row r="1426" spans="1:10" ht="15.75" hidden="1" customHeight="1" x14ac:dyDescent="0.25">
      <c r="A1426" s="19">
        <v>43967</v>
      </c>
      <c r="B1426" s="20" t="s">
        <v>69</v>
      </c>
      <c r="C1426" s="20" t="s">
        <v>65</v>
      </c>
      <c r="D1426" s="20">
        <v>246</v>
      </c>
      <c r="E1426" s="21">
        <v>7</v>
      </c>
      <c r="F1426" s="21">
        <v>1722</v>
      </c>
      <c r="G1426" s="22" t="s">
        <v>70</v>
      </c>
      <c r="H1426">
        <f t="shared" si="48"/>
        <v>5</v>
      </c>
      <c r="I1426">
        <f t="shared" si="49"/>
        <v>16</v>
      </c>
    </row>
    <row r="1427" spans="1:10" ht="15.75" customHeight="1" x14ac:dyDescent="0.25">
      <c r="A1427" s="19">
        <v>43846</v>
      </c>
      <c r="B1427" s="20" t="s">
        <v>62</v>
      </c>
      <c r="C1427" s="20" t="s">
        <v>65</v>
      </c>
      <c r="D1427" s="6">
        <v>158</v>
      </c>
      <c r="E1427" s="23">
        <v>5</v>
      </c>
      <c r="F1427" s="21">
        <v>790</v>
      </c>
      <c r="G1427" s="22" t="s">
        <v>75</v>
      </c>
      <c r="H1427" s="45">
        <f>MONTH(A1427)</f>
        <v>1</v>
      </c>
      <c r="I1427" s="45">
        <f t="shared" si="49"/>
        <v>16</v>
      </c>
      <c r="J1427" s="52">
        <f>IF(Hari&lt;=7,1,IF(AND(Hari&gt;=8,Hari&lt;=14),2,IF(AND(Hari&gt;=15,Hari&lt;=21),3,IF(AND(Hari&gt;=22,Hari&lt;=31),4))))</f>
        <v>3</v>
      </c>
    </row>
    <row r="1428" spans="1:10" ht="15.75" hidden="1" customHeight="1" x14ac:dyDescent="0.25">
      <c r="A1428" s="19">
        <v>43898</v>
      </c>
      <c r="B1428" s="20" t="s">
        <v>62</v>
      </c>
      <c r="C1428" s="20" t="s">
        <v>65</v>
      </c>
      <c r="D1428" s="6">
        <v>198</v>
      </c>
      <c r="E1428" s="23">
        <v>5</v>
      </c>
      <c r="F1428" s="21">
        <v>990</v>
      </c>
      <c r="G1428" s="22" t="s">
        <v>68</v>
      </c>
      <c r="H1428">
        <f t="shared" si="48"/>
        <v>3</v>
      </c>
      <c r="I1428">
        <f t="shared" si="49"/>
        <v>8</v>
      </c>
    </row>
    <row r="1429" spans="1:10" ht="15.75" hidden="1" customHeight="1" x14ac:dyDescent="0.25">
      <c r="A1429" s="19">
        <v>43923</v>
      </c>
      <c r="B1429" s="20" t="s">
        <v>62</v>
      </c>
      <c r="C1429" s="20" t="s">
        <v>65</v>
      </c>
      <c r="D1429" s="6">
        <v>218</v>
      </c>
      <c r="E1429" s="23">
        <v>5</v>
      </c>
      <c r="F1429" s="21">
        <v>1090</v>
      </c>
      <c r="G1429" s="22" t="s">
        <v>68</v>
      </c>
      <c r="H1429">
        <f t="shared" si="48"/>
        <v>4</v>
      </c>
      <c r="I1429">
        <f t="shared" si="49"/>
        <v>2</v>
      </c>
    </row>
    <row r="1430" spans="1:10" ht="15.75" hidden="1" customHeight="1" x14ac:dyDescent="0.25">
      <c r="A1430" s="19">
        <v>43978</v>
      </c>
      <c r="B1430" s="20" t="s">
        <v>67</v>
      </c>
      <c r="C1430" s="20" t="s">
        <v>63</v>
      </c>
      <c r="D1430" s="20">
        <v>160</v>
      </c>
      <c r="E1430" s="21">
        <v>11</v>
      </c>
      <c r="F1430" s="21">
        <v>1760</v>
      </c>
      <c r="G1430" s="22" t="s">
        <v>73</v>
      </c>
      <c r="H1430">
        <f t="shared" si="48"/>
        <v>5</v>
      </c>
      <c r="I1430">
        <f t="shared" si="49"/>
        <v>27</v>
      </c>
    </row>
    <row r="1431" spans="1:10" ht="15.75" hidden="1" customHeight="1" x14ac:dyDescent="0.25">
      <c r="A1431" s="19">
        <v>44152</v>
      </c>
      <c r="B1431" s="20" t="s">
        <v>62</v>
      </c>
      <c r="C1431" s="20" t="s">
        <v>63</v>
      </c>
      <c r="D1431" s="20">
        <v>311</v>
      </c>
      <c r="E1431" s="21">
        <v>5</v>
      </c>
      <c r="F1431" s="21">
        <v>1555</v>
      </c>
      <c r="G1431" s="22" t="s">
        <v>76</v>
      </c>
      <c r="H1431">
        <f t="shared" si="48"/>
        <v>11</v>
      </c>
      <c r="I1431">
        <f t="shared" si="49"/>
        <v>17</v>
      </c>
    </row>
    <row r="1432" spans="1:10" ht="15.75" hidden="1" customHeight="1" x14ac:dyDescent="0.25">
      <c r="A1432" s="19">
        <v>44048</v>
      </c>
      <c r="B1432" s="20" t="s">
        <v>62</v>
      </c>
      <c r="C1432" s="20" t="s">
        <v>65</v>
      </c>
      <c r="D1432" s="6">
        <v>372</v>
      </c>
      <c r="E1432" s="23">
        <v>5</v>
      </c>
      <c r="F1432" s="21">
        <v>1860</v>
      </c>
      <c r="G1432" s="22" t="s">
        <v>68</v>
      </c>
      <c r="H1432">
        <f t="shared" si="48"/>
        <v>8</v>
      </c>
      <c r="I1432">
        <f t="shared" si="49"/>
        <v>5</v>
      </c>
    </row>
    <row r="1433" spans="1:10" ht="15.75" hidden="1" customHeight="1" x14ac:dyDescent="0.25">
      <c r="A1433" s="19">
        <v>44062</v>
      </c>
      <c r="B1433" s="20" t="s">
        <v>69</v>
      </c>
      <c r="C1433" s="20" t="s">
        <v>65</v>
      </c>
      <c r="D1433" s="20">
        <v>257</v>
      </c>
      <c r="E1433" s="21">
        <v>7</v>
      </c>
      <c r="F1433" s="21">
        <v>1799</v>
      </c>
      <c r="G1433" s="22" t="s">
        <v>74</v>
      </c>
      <c r="H1433">
        <f t="shared" si="48"/>
        <v>8</v>
      </c>
      <c r="I1433">
        <f t="shared" si="49"/>
        <v>19</v>
      </c>
    </row>
    <row r="1434" spans="1:10" ht="15.75" hidden="1" customHeight="1" x14ac:dyDescent="0.25">
      <c r="A1434" s="19">
        <v>43907</v>
      </c>
      <c r="B1434" s="20" t="s">
        <v>67</v>
      </c>
      <c r="C1434" s="20" t="s">
        <v>65</v>
      </c>
      <c r="D1434" s="20">
        <v>123</v>
      </c>
      <c r="E1434" s="21">
        <v>11</v>
      </c>
      <c r="F1434" s="21">
        <v>1353</v>
      </c>
      <c r="G1434" s="22" t="s">
        <v>75</v>
      </c>
      <c r="H1434">
        <f t="shared" si="48"/>
        <v>3</v>
      </c>
      <c r="I1434">
        <f t="shared" si="49"/>
        <v>17</v>
      </c>
    </row>
    <row r="1435" spans="1:10" ht="15.75" hidden="1" customHeight="1" x14ac:dyDescent="0.25">
      <c r="A1435" s="19">
        <v>44117</v>
      </c>
      <c r="B1435" s="20" t="s">
        <v>62</v>
      </c>
      <c r="C1435" s="20" t="s">
        <v>65</v>
      </c>
      <c r="D1435" s="20">
        <v>405</v>
      </c>
      <c r="E1435" s="23">
        <v>5</v>
      </c>
      <c r="F1435" s="21">
        <v>2025</v>
      </c>
      <c r="G1435" s="22" t="s">
        <v>75</v>
      </c>
      <c r="H1435">
        <f t="shared" si="48"/>
        <v>10</v>
      </c>
      <c r="I1435">
        <f t="shared" si="49"/>
        <v>13</v>
      </c>
    </row>
    <row r="1436" spans="1:10" ht="15.75" hidden="1" customHeight="1" x14ac:dyDescent="0.25">
      <c r="A1436" s="19">
        <v>44158</v>
      </c>
      <c r="B1436" s="20" t="s">
        <v>67</v>
      </c>
      <c r="C1436" s="20" t="s">
        <v>65</v>
      </c>
      <c r="D1436" s="20">
        <v>228</v>
      </c>
      <c r="E1436" s="21">
        <v>11</v>
      </c>
      <c r="F1436" s="21">
        <v>2508</v>
      </c>
      <c r="G1436" s="22" t="s">
        <v>76</v>
      </c>
      <c r="H1436">
        <f t="shared" si="48"/>
        <v>11</v>
      </c>
      <c r="I1436">
        <f t="shared" si="49"/>
        <v>23</v>
      </c>
    </row>
    <row r="1437" spans="1:10" ht="15.75" customHeight="1" x14ac:dyDescent="0.25">
      <c r="A1437" s="19">
        <v>43837</v>
      </c>
      <c r="B1437" s="20" t="s">
        <v>72</v>
      </c>
      <c r="C1437" s="20" t="s">
        <v>63</v>
      </c>
      <c r="D1437" s="20">
        <v>91</v>
      </c>
      <c r="E1437" s="21">
        <v>16</v>
      </c>
      <c r="F1437" s="21">
        <v>1456</v>
      </c>
      <c r="G1437" s="22" t="s">
        <v>79</v>
      </c>
      <c r="H1437" s="45">
        <f>MONTH(A1437)</f>
        <v>1</v>
      </c>
      <c r="I1437" s="45">
        <f t="shared" si="49"/>
        <v>7</v>
      </c>
      <c r="J1437" s="52">
        <f>IF(Hari&lt;=7,1,IF(AND(Hari&gt;=8,Hari&lt;=14),2,IF(AND(Hari&gt;=15,Hari&lt;=21),3,IF(AND(Hari&gt;=22,Hari&lt;=31),4))))</f>
        <v>1</v>
      </c>
    </row>
    <row r="1438" spans="1:10" ht="15.75" hidden="1" customHeight="1" x14ac:dyDescent="0.25">
      <c r="A1438" s="19">
        <v>44190</v>
      </c>
      <c r="B1438" s="20" t="s">
        <v>67</v>
      </c>
      <c r="C1438" s="20" t="s">
        <v>63</v>
      </c>
      <c r="D1438" s="20">
        <v>269</v>
      </c>
      <c r="E1438" s="21">
        <v>11</v>
      </c>
      <c r="F1438" s="21">
        <v>2959</v>
      </c>
      <c r="G1438" s="22" t="s">
        <v>73</v>
      </c>
      <c r="H1438">
        <f t="shared" si="48"/>
        <v>12</v>
      </c>
      <c r="I1438">
        <f t="shared" si="49"/>
        <v>25</v>
      </c>
    </row>
    <row r="1439" spans="1:10" ht="15.75" hidden="1" customHeight="1" x14ac:dyDescent="0.25">
      <c r="A1439" s="19">
        <v>43906</v>
      </c>
      <c r="B1439" s="20" t="s">
        <v>62</v>
      </c>
      <c r="C1439" s="20" t="s">
        <v>63</v>
      </c>
      <c r="D1439" s="20">
        <v>103</v>
      </c>
      <c r="E1439" s="21">
        <v>5</v>
      </c>
      <c r="F1439" s="21">
        <v>515</v>
      </c>
      <c r="G1439" s="22" t="s">
        <v>75</v>
      </c>
      <c r="H1439">
        <f t="shared" si="48"/>
        <v>3</v>
      </c>
      <c r="I1439">
        <f t="shared" si="49"/>
        <v>16</v>
      </c>
    </row>
    <row r="1440" spans="1:10" ht="15.75" hidden="1" customHeight="1" x14ac:dyDescent="0.25">
      <c r="A1440" s="19">
        <v>44108</v>
      </c>
      <c r="B1440" s="20" t="s">
        <v>72</v>
      </c>
      <c r="C1440" s="20" t="s">
        <v>63</v>
      </c>
      <c r="D1440" s="20">
        <v>276</v>
      </c>
      <c r="E1440" s="21">
        <v>16</v>
      </c>
      <c r="F1440" s="21">
        <v>4416</v>
      </c>
      <c r="G1440" s="22" t="s">
        <v>68</v>
      </c>
      <c r="H1440">
        <f t="shared" si="48"/>
        <v>10</v>
      </c>
      <c r="I1440">
        <f t="shared" si="49"/>
        <v>4</v>
      </c>
    </row>
    <row r="1441" spans="1:10" ht="15.75" customHeight="1" x14ac:dyDescent="0.25">
      <c r="A1441" s="19">
        <v>43877</v>
      </c>
      <c r="B1441" s="20" t="s">
        <v>67</v>
      </c>
      <c r="C1441" s="20" t="s">
        <v>65</v>
      </c>
      <c r="D1441" s="20">
        <v>95</v>
      </c>
      <c r="E1441" s="21">
        <v>11</v>
      </c>
      <c r="F1441" s="21">
        <v>1045</v>
      </c>
      <c r="G1441" s="22" t="s">
        <v>64</v>
      </c>
      <c r="H1441" s="45">
        <f>MONTH(A1441)</f>
        <v>2</v>
      </c>
      <c r="I1441" s="45">
        <f t="shared" si="49"/>
        <v>16</v>
      </c>
      <c r="J1441" s="52">
        <f>IF(Hari&lt;=7,1,IF(AND(Hari&gt;=8,Hari&lt;=14),2,IF(AND(Hari&gt;=15,Hari&lt;=21),3,IF(AND(Hari&gt;=22,Hari&lt;=31),4))))</f>
        <v>3</v>
      </c>
    </row>
    <row r="1442" spans="1:10" ht="15.75" hidden="1" customHeight="1" x14ac:dyDescent="0.25">
      <c r="A1442" s="19">
        <v>44104</v>
      </c>
      <c r="B1442" s="20" t="s">
        <v>67</v>
      </c>
      <c r="C1442" s="20" t="s">
        <v>65</v>
      </c>
      <c r="D1442" s="20">
        <v>224</v>
      </c>
      <c r="E1442" s="21">
        <v>11</v>
      </c>
      <c r="F1442" s="21">
        <v>2464</v>
      </c>
      <c r="G1442" s="22" t="s">
        <v>80</v>
      </c>
      <c r="H1442">
        <f t="shared" si="48"/>
        <v>9</v>
      </c>
      <c r="I1442">
        <f t="shared" si="49"/>
        <v>30</v>
      </c>
    </row>
    <row r="1443" spans="1:10" ht="15.75" customHeight="1" x14ac:dyDescent="0.25">
      <c r="A1443" s="19">
        <v>43880</v>
      </c>
      <c r="B1443" s="20" t="s">
        <v>62</v>
      </c>
      <c r="C1443" s="20" t="s">
        <v>65</v>
      </c>
      <c r="D1443" s="6">
        <v>176</v>
      </c>
      <c r="E1443" s="23">
        <v>5</v>
      </c>
      <c r="F1443" s="21">
        <v>880</v>
      </c>
      <c r="G1443" s="22" t="s">
        <v>71</v>
      </c>
      <c r="H1443" s="45">
        <f>MONTH(A1443)</f>
        <v>2</v>
      </c>
      <c r="I1443" s="45">
        <f t="shared" si="49"/>
        <v>19</v>
      </c>
      <c r="J1443" s="52">
        <f>IF(Hari&lt;=7,1,IF(AND(Hari&gt;=8,Hari&lt;=14),2,IF(AND(Hari&gt;=15,Hari&lt;=21),3,IF(AND(Hari&gt;=22,Hari&lt;=31),4))))</f>
        <v>3</v>
      </c>
    </row>
    <row r="1444" spans="1:10" ht="15.75" hidden="1" customHeight="1" x14ac:dyDescent="0.25">
      <c r="A1444" s="19">
        <v>44007</v>
      </c>
      <c r="B1444" s="20" t="s">
        <v>62</v>
      </c>
      <c r="C1444" s="20" t="s">
        <v>63</v>
      </c>
      <c r="D1444" s="20">
        <v>157</v>
      </c>
      <c r="E1444" s="21">
        <v>5</v>
      </c>
      <c r="F1444" s="21">
        <v>785</v>
      </c>
      <c r="G1444" s="22" t="s">
        <v>73</v>
      </c>
      <c r="H1444">
        <f t="shared" si="48"/>
        <v>6</v>
      </c>
      <c r="I1444">
        <f t="shared" si="49"/>
        <v>25</v>
      </c>
    </row>
    <row r="1445" spans="1:10" ht="15.75" hidden="1" customHeight="1" x14ac:dyDescent="0.25">
      <c r="A1445" s="19">
        <v>44157</v>
      </c>
      <c r="B1445" s="20" t="s">
        <v>62</v>
      </c>
      <c r="C1445" s="20" t="s">
        <v>63</v>
      </c>
      <c r="D1445" s="20">
        <v>249</v>
      </c>
      <c r="E1445" s="21">
        <v>5</v>
      </c>
      <c r="F1445" s="21">
        <v>1245</v>
      </c>
      <c r="G1445" s="22" t="s">
        <v>64</v>
      </c>
      <c r="H1445">
        <f t="shared" si="48"/>
        <v>11</v>
      </c>
      <c r="I1445">
        <f t="shared" si="49"/>
        <v>22</v>
      </c>
    </row>
    <row r="1446" spans="1:10" ht="15.75" customHeight="1" x14ac:dyDescent="0.25">
      <c r="A1446" s="19">
        <v>43860</v>
      </c>
      <c r="B1446" s="20" t="s">
        <v>62</v>
      </c>
      <c r="C1446" s="20" t="s">
        <v>63</v>
      </c>
      <c r="D1446" s="20">
        <v>95</v>
      </c>
      <c r="E1446" s="21">
        <v>5</v>
      </c>
      <c r="F1446" s="21">
        <v>475</v>
      </c>
      <c r="G1446" s="22" t="s">
        <v>64</v>
      </c>
      <c r="H1446" s="45">
        <f>MONTH(A1446)</f>
        <v>1</v>
      </c>
      <c r="I1446" s="45">
        <f t="shared" si="49"/>
        <v>30</v>
      </c>
      <c r="J1446" s="52">
        <f>IF(Hari&lt;=7,1,IF(AND(Hari&gt;=8,Hari&lt;=14),2,IF(AND(Hari&gt;=15,Hari&lt;=21),3,IF(AND(Hari&gt;=22,Hari&lt;=31),4))))</f>
        <v>4</v>
      </c>
    </row>
    <row r="1447" spans="1:10" ht="15.75" hidden="1" customHeight="1" x14ac:dyDescent="0.25">
      <c r="A1447" s="19">
        <v>44012</v>
      </c>
      <c r="B1447" s="20" t="s">
        <v>62</v>
      </c>
      <c r="C1447" s="20" t="s">
        <v>63</v>
      </c>
      <c r="D1447" s="20">
        <v>186</v>
      </c>
      <c r="E1447" s="21">
        <v>5</v>
      </c>
      <c r="F1447" s="21">
        <v>930</v>
      </c>
      <c r="G1447" s="22" t="s">
        <v>64</v>
      </c>
      <c r="H1447">
        <f t="shared" si="48"/>
        <v>6</v>
      </c>
      <c r="I1447">
        <f t="shared" si="49"/>
        <v>30</v>
      </c>
    </row>
    <row r="1448" spans="1:10" ht="15.75" hidden="1" customHeight="1" x14ac:dyDescent="0.25">
      <c r="A1448" s="19">
        <v>44188</v>
      </c>
      <c r="B1448" s="20" t="s">
        <v>62</v>
      </c>
      <c r="C1448" s="20" t="s">
        <v>63</v>
      </c>
      <c r="D1448" s="20">
        <v>273</v>
      </c>
      <c r="E1448" s="21">
        <v>5</v>
      </c>
      <c r="F1448" s="21">
        <v>1365</v>
      </c>
      <c r="G1448" s="22" t="s">
        <v>76</v>
      </c>
      <c r="H1448">
        <f t="shared" si="48"/>
        <v>12</v>
      </c>
      <c r="I1448">
        <f t="shared" si="49"/>
        <v>23</v>
      </c>
    </row>
    <row r="1449" spans="1:10" ht="15.75" hidden="1" customHeight="1" x14ac:dyDescent="0.25">
      <c r="A1449" s="19">
        <v>44021</v>
      </c>
      <c r="B1449" s="20" t="s">
        <v>62</v>
      </c>
      <c r="C1449" s="20" t="s">
        <v>63</v>
      </c>
      <c r="D1449" s="20">
        <v>179</v>
      </c>
      <c r="E1449" s="21">
        <v>5</v>
      </c>
      <c r="F1449" s="21">
        <v>895</v>
      </c>
      <c r="G1449" s="22" t="s">
        <v>68</v>
      </c>
      <c r="H1449">
        <f t="shared" si="48"/>
        <v>7</v>
      </c>
      <c r="I1449">
        <f t="shared" si="49"/>
        <v>9</v>
      </c>
    </row>
    <row r="1450" spans="1:10" ht="15.75" hidden="1" customHeight="1" x14ac:dyDescent="0.25">
      <c r="A1450" s="19">
        <v>44078</v>
      </c>
      <c r="B1450" s="20" t="s">
        <v>72</v>
      </c>
      <c r="C1450" s="20" t="s">
        <v>63</v>
      </c>
      <c r="D1450" s="20">
        <v>261</v>
      </c>
      <c r="E1450" s="21">
        <v>16</v>
      </c>
      <c r="F1450" s="21">
        <v>4176</v>
      </c>
      <c r="G1450" s="22" t="s">
        <v>68</v>
      </c>
      <c r="H1450">
        <f t="shared" si="48"/>
        <v>9</v>
      </c>
      <c r="I1450">
        <f t="shared" si="49"/>
        <v>4</v>
      </c>
    </row>
    <row r="1451" spans="1:10" ht="15.75" hidden="1" customHeight="1" x14ac:dyDescent="0.25">
      <c r="A1451" s="19">
        <v>44012</v>
      </c>
      <c r="B1451" s="20" t="s">
        <v>62</v>
      </c>
      <c r="C1451" s="20" t="s">
        <v>65</v>
      </c>
      <c r="D1451" s="6">
        <v>315</v>
      </c>
      <c r="E1451" s="23">
        <v>5</v>
      </c>
      <c r="F1451" s="21">
        <v>1575</v>
      </c>
      <c r="G1451" s="22" t="s">
        <v>64</v>
      </c>
      <c r="H1451">
        <f t="shared" si="48"/>
        <v>6</v>
      </c>
      <c r="I1451">
        <f t="shared" si="49"/>
        <v>30</v>
      </c>
    </row>
    <row r="1452" spans="1:10" ht="15.75" hidden="1" customHeight="1" x14ac:dyDescent="0.25">
      <c r="A1452" s="19">
        <v>44024</v>
      </c>
      <c r="B1452" s="20" t="s">
        <v>72</v>
      </c>
      <c r="C1452" s="20" t="s">
        <v>63</v>
      </c>
      <c r="D1452" s="20">
        <v>211</v>
      </c>
      <c r="E1452" s="21">
        <v>16</v>
      </c>
      <c r="F1452" s="21">
        <v>3376</v>
      </c>
      <c r="G1452" s="22" t="s">
        <v>64</v>
      </c>
      <c r="H1452">
        <f t="shared" si="48"/>
        <v>7</v>
      </c>
      <c r="I1452">
        <f t="shared" si="49"/>
        <v>12</v>
      </c>
    </row>
    <row r="1453" spans="1:10" ht="15.75" customHeight="1" x14ac:dyDescent="0.25">
      <c r="A1453" s="19">
        <v>43841</v>
      </c>
      <c r="B1453" s="20" t="s">
        <v>62</v>
      </c>
      <c r="C1453" s="20" t="s">
        <v>63</v>
      </c>
      <c r="D1453" s="20">
        <v>103</v>
      </c>
      <c r="E1453" s="21">
        <v>5</v>
      </c>
      <c r="F1453" s="21">
        <v>515</v>
      </c>
      <c r="G1453" s="22" t="s">
        <v>64</v>
      </c>
      <c r="H1453" s="45">
        <f>MONTH(A1453)</f>
        <v>1</v>
      </c>
      <c r="I1453" s="45">
        <f t="shared" si="49"/>
        <v>11</v>
      </c>
      <c r="J1453" s="52">
        <f>IF(Hari&lt;=7,1,IF(AND(Hari&gt;=8,Hari&lt;=14),2,IF(AND(Hari&gt;=15,Hari&lt;=21),3,IF(AND(Hari&gt;=22,Hari&lt;=31),4))))</f>
        <v>2</v>
      </c>
    </row>
    <row r="1454" spans="1:10" ht="15.75" hidden="1" customHeight="1" x14ac:dyDescent="0.25">
      <c r="A1454" s="19">
        <v>44037</v>
      </c>
      <c r="B1454" s="20" t="s">
        <v>62</v>
      </c>
      <c r="C1454" s="20" t="s">
        <v>63</v>
      </c>
      <c r="D1454" s="20">
        <v>172</v>
      </c>
      <c r="E1454" s="21">
        <v>5</v>
      </c>
      <c r="F1454" s="21">
        <v>860</v>
      </c>
      <c r="G1454" s="22" t="s">
        <v>73</v>
      </c>
      <c r="H1454">
        <f t="shared" si="48"/>
        <v>7</v>
      </c>
      <c r="I1454">
        <f t="shared" si="49"/>
        <v>25</v>
      </c>
    </row>
    <row r="1455" spans="1:10" ht="15.75" hidden="1" customHeight="1" x14ac:dyDescent="0.25">
      <c r="A1455" s="19">
        <v>43919</v>
      </c>
      <c r="B1455" s="20" t="s">
        <v>69</v>
      </c>
      <c r="C1455" s="20" t="s">
        <v>65</v>
      </c>
      <c r="D1455" s="20">
        <v>142</v>
      </c>
      <c r="E1455" s="21">
        <v>7</v>
      </c>
      <c r="F1455" s="21">
        <v>994</v>
      </c>
      <c r="G1455" s="22" t="s">
        <v>73</v>
      </c>
      <c r="H1455">
        <f t="shared" si="48"/>
        <v>3</v>
      </c>
      <c r="I1455">
        <f t="shared" si="49"/>
        <v>29</v>
      </c>
    </row>
    <row r="1456" spans="1:10" ht="15.75" hidden="1" customHeight="1" x14ac:dyDescent="0.25">
      <c r="A1456" s="19">
        <v>43964</v>
      </c>
      <c r="B1456" s="20" t="s">
        <v>62</v>
      </c>
      <c r="C1456" s="20" t="s">
        <v>65</v>
      </c>
      <c r="D1456" s="6">
        <v>301</v>
      </c>
      <c r="E1456" s="23">
        <v>5</v>
      </c>
      <c r="F1456" s="21">
        <v>1505</v>
      </c>
      <c r="G1456" s="22" t="s">
        <v>64</v>
      </c>
      <c r="H1456">
        <f t="shared" si="48"/>
        <v>5</v>
      </c>
      <c r="I1456">
        <f t="shared" si="49"/>
        <v>13</v>
      </c>
    </row>
    <row r="1457" spans="1:10" ht="15.75" hidden="1" customHeight="1" x14ac:dyDescent="0.25">
      <c r="A1457" s="19">
        <v>43892</v>
      </c>
      <c r="B1457" s="20" t="s">
        <v>67</v>
      </c>
      <c r="C1457" s="20" t="s">
        <v>65</v>
      </c>
      <c r="D1457" s="20">
        <v>90</v>
      </c>
      <c r="E1457" s="21">
        <v>11</v>
      </c>
      <c r="F1457" s="21">
        <v>990</v>
      </c>
      <c r="G1457" s="22" t="s">
        <v>68</v>
      </c>
      <c r="H1457">
        <f t="shared" si="48"/>
        <v>3</v>
      </c>
      <c r="I1457">
        <f t="shared" si="49"/>
        <v>2</v>
      </c>
    </row>
    <row r="1458" spans="1:10" ht="15.75" hidden="1" customHeight="1" x14ac:dyDescent="0.25">
      <c r="A1458" s="19">
        <v>44175</v>
      </c>
      <c r="B1458" s="20" t="s">
        <v>72</v>
      </c>
      <c r="C1458" s="20" t="s">
        <v>63</v>
      </c>
      <c r="D1458" s="20">
        <v>421</v>
      </c>
      <c r="E1458" s="21">
        <v>16</v>
      </c>
      <c r="F1458" s="21">
        <v>6736</v>
      </c>
      <c r="G1458" s="22" t="s">
        <v>68</v>
      </c>
      <c r="H1458">
        <f t="shared" si="48"/>
        <v>12</v>
      </c>
      <c r="I1458">
        <f t="shared" si="49"/>
        <v>10</v>
      </c>
    </row>
    <row r="1459" spans="1:10" ht="15.75" hidden="1" customHeight="1" x14ac:dyDescent="0.25">
      <c r="A1459" s="19">
        <v>44173</v>
      </c>
      <c r="B1459" s="20" t="s">
        <v>62</v>
      </c>
      <c r="C1459" s="20" t="s">
        <v>65</v>
      </c>
      <c r="D1459" s="20">
        <v>545</v>
      </c>
      <c r="E1459" s="23">
        <v>5</v>
      </c>
      <c r="F1459" s="21">
        <v>2725</v>
      </c>
      <c r="G1459" s="22" t="s">
        <v>68</v>
      </c>
      <c r="H1459">
        <f t="shared" si="48"/>
        <v>12</v>
      </c>
      <c r="I1459">
        <f t="shared" si="49"/>
        <v>8</v>
      </c>
    </row>
    <row r="1460" spans="1:10" ht="15.75" hidden="1" customHeight="1" x14ac:dyDescent="0.25">
      <c r="A1460" s="19">
        <v>44123</v>
      </c>
      <c r="B1460" s="20" t="s">
        <v>62</v>
      </c>
      <c r="C1460" s="20" t="s">
        <v>65</v>
      </c>
      <c r="D1460" s="20">
        <v>488</v>
      </c>
      <c r="E1460" s="23">
        <v>5</v>
      </c>
      <c r="F1460" s="21">
        <v>2440</v>
      </c>
      <c r="G1460" s="22" t="s">
        <v>71</v>
      </c>
      <c r="H1460">
        <f t="shared" si="48"/>
        <v>10</v>
      </c>
      <c r="I1460">
        <f t="shared" si="49"/>
        <v>19</v>
      </c>
    </row>
    <row r="1461" spans="1:10" ht="15.75" hidden="1" customHeight="1" x14ac:dyDescent="0.25">
      <c r="A1461" s="19">
        <v>44125</v>
      </c>
      <c r="B1461" s="20" t="s">
        <v>62</v>
      </c>
      <c r="C1461" s="20" t="s">
        <v>65</v>
      </c>
      <c r="D1461" s="20">
        <v>441</v>
      </c>
      <c r="E1461" s="23">
        <v>5</v>
      </c>
      <c r="F1461" s="21">
        <v>2205</v>
      </c>
      <c r="G1461" s="22" t="s">
        <v>64</v>
      </c>
      <c r="H1461">
        <f t="shared" si="48"/>
        <v>10</v>
      </c>
      <c r="I1461">
        <f t="shared" si="49"/>
        <v>21</v>
      </c>
    </row>
    <row r="1462" spans="1:10" ht="15.75" customHeight="1" x14ac:dyDescent="0.25">
      <c r="A1462" s="19">
        <v>43861</v>
      </c>
      <c r="B1462" s="20" t="s">
        <v>67</v>
      </c>
      <c r="C1462" s="20" t="s">
        <v>65</v>
      </c>
      <c r="D1462" s="20">
        <v>52</v>
      </c>
      <c r="E1462" s="21">
        <v>11</v>
      </c>
      <c r="F1462" s="21">
        <v>572</v>
      </c>
      <c r="G1462" s="22" t="s">
        <v>64</v>
      </c>
      <c r="H1462" s="45">
        <f>MONTH(A1462)</f>
        <v>1</v>
      </c>
      <c r="I1462" s="45">
        <f t="shared" si="49"/>
        <v>31</v>
      </c>
      <c r="J1462" s="52">
        <f>IF(Hari&lt;=7,1,IF(AND(Hari&gt;=8,Hari&lt;=14),2,IF(AND(Hari&gt;=15,Hari&lt;=21),3,IF(AND(Hari&gt;=22,Hari&lt;=31),4))))</f>
        <v>4</v>
      </c>
    </row>
    <row r="1463" spans="1:10" ht="15.75" hidden="1" customHeight="1" x14ac:dyDescent="0.25">
      <c r="A1463" s="19">
        <v>44027</v>
      </c>
      <c r="B1463" s="20" t="s">
        <v>67</v>
      </c>
      <c r="C1463" s="20" t="s">
        <v>65</v>
      </c>
      <c r="D1463" s="20">
        <v>154</v>
      </c>
      <c r="E1463" s="21">
        <v>11</v>
      </c>
      <c r="F1463" s="21">
        <v>1694</v>
      </c>
      <c r="G1463" s="22" t="s">
        <v>77</v>
      </c>
      <c r="H1463">
        <f t="shared" si="48"/>
        <v>7</v>
      </c>
      <c r="I1463">
        <f t="shared" si="49"/>
        <v>15</v>
      </c>
    </row>
    <row r="1464" spans="1:10" ht="15.75" hidden="1" customHeight="1" x14ac:dyDescent="0.25">
      <c r="A1464" s="19">
        <v>44164</v>
      </c>
      <c r="B1464" s="20" t="s">
        <v>67</v>
      </c>
      <c r="C1464" s="20" t="s">
        <v>65</v>
      </c>
      <c r="D1464" s="20">
        <v>278</v>
      </c>
      <c r="E1464" s="21">
        <v>11</v>
      </c>
      <c r="F1464" s="21">
        <v>3058</v>
      </c>
      <c r="G1464" s="22" t="s">
        <v>64</v>
      </c>
      <c r="H1464">
        <f t="shared" si="48"/>
        <v>11</v>
      </c>
      <c r="I1464">
        <f t="shared" si="49"/>
        <v>29</v>
      </c>
    </row>
    <row r="1465" spans="1:10" ht="15.75" hidden="1" customHeight="1" x14ac:dyDescent="0.25">
      <c r="A1465" s="19">
        <v>44006</v>
      </c>
      <c r="B1465" s="20" t="s">
        <v>62</v>
      </c>
      <c r="C1465" s="20" t="s">
        <v>63</v>
      </c>
      <c r="D1465" s="20">
        <v>180</v>
      </c>
      <c r="E1465" s="21">
        <v>5</v>
      </c>
      <c r="F1465" s="21">
        <v>900</v>
      </c>
      <c r="G1465" s="22" t="s">
        <v>75</v>
      </c>
      <c r="H1465">
        <f t="shared" si="48"/>
        <v>6</v>
      </c>
      <c r="I1465">
        <f t="shared" si="49"/>
        <v>24</v>
      </c>
    </row>
    <row r="1466" spans="1:10" ht="15.75" hidden="1" customHeight="1" x14ac:dyDescent="0.25">
      <c r="A1466" s="19">
        <v>43932</v>
      </c>
      <c r="B1466" s="20" t="s">
        <v>62</v>
      </c>
      <c r="C1466" s="20" t="s">
        <v>65</v>
      </c>
      <c r="D1466" s="6">
        <v>210</v>
      </c>
      <c r="E1466" s="23">
        <v>5</v>
      </c>
      <c r="F1466" s="21">
        <v>1050</v>
      </c>
      <c r="G1466" s="22" t="s">
        <v>64</v>
      </c>
      <c r="H1466">
        <f t="shared" si="48"/>
        <v>4</v>
      </c>
      <c r="I1466">
        <f t="shared" si="49"/>
        <v>11</v>
      </c>
    </row>
    <row r="1467" spans="1:10" ht="15.75" hidden="1" customHeight="1" x14ac:dyDescent="0.25">
      <c r="A1467" s="19">
        <v>44075</v>
      </c>
      <c r="B1467" s="20" t="s">
        <v>67</v>
      </c>
      <c r="C1467" s="20" t="s">
        <v>65</v>
      </c>
      <c r="D1467" s="20">
        <v>252</v>
      </c>
      <c r="E1467" s="21">
        <v>11</v>
      </c>
      <c r="F1467" s="21">
        <v>2772</v>
      </c>
      <c r="G1467" s="22" t="s">
        <v>68</v>
      </c>
      <c r="H1467">
        <f t="shared" si="48"/>
        <v>9</v>
      </c>
      <c r="I1467">
        <f t="shared" si="49"/>
        <v>1</v>
      </c>
    </row>
    <row r="1468" spans="1:10" ht="15.75" hidden="1" customHeight="1" x14ac:dyDescent="0.25">
      <c r="A1468" s="19">
        <v>44110</v>
      </c>
      <c r="B1468" s="20" t="s">
        <v>62</v>
      </c>
      <c r="C1468" s="20" t="s">
        <v>65</v>
      </c>
      <c r="D1468" s="20">
        <v>470</v>
      </c>
      <c r="E1468" s="23">
        <v>5</v>
      </c>
      <c r="F1468" s="21">
        <v>2350</v>
      </c>
      <c r="G1468" s="22" t="s">
        <v>68</v>
      </c>
      <c r="H1468">
        <f t="shared" si="48"/>
        <v>10</v>
      </c>
      <c r="I1468">
        <f t="shared" si="49"/>
        <v>6</v>
      </c>
    </row>
    <row r="1469" spans="1:10" ht="15.75" hidden="1" customHeight="1" x14ac:dyDescent="0.25">
      <c r="A1469" s="19">
        <v>44066</v>
      </c>
      <c r="B1469" s="20" t="s">
        <v>62</v>
      </c>
      <c r="C1469" s="20" t="s">
        <v>65</v>
      </c>
      <c r="D1469" s="6">
        <v>379</v>
      </c>
      <c r="E1469" s="23">
        <v>5</v>
      </c>
      <c r="F1469" s="21">
        <v>1895</v>
      </c>
      <c r="G1469" s="22" t="s">
        <v>64</v>
      </c>
      <c r="H1469">
        <f t="shared" si="48"/>
        <v>8</v>
      </c>
      <c r="I1469">
        <f t="shared" si="49"/>
        <v>23</v>
      </c>
    </row>
    <row r="1470" spans="1:10" ht="15.75" hidden="1" customHeight="1" x14ac:dyDescent="0.25">
      <c r="A1470" s="19">
        <v>44058</v>
      </c>
      <c r="B1470" s="20" t="s">
        <v>62</v>
      </c>
      <c r="C1470" s="20" t="s">
        <v>63</v>
      </c>
      <c r="D1470" s="20">
        <v>204</v>
      </c>
      <c r="E1470" s="21">
        <v>5</v>
      </c>
      <c r="F1470" s="21">
        <v>1020</v>
      </c>
      <c r="G1470" s="22" t="s">
        <v>78</v>
      </c>
      <c r="H1470">
        <f t="shared" si="48"/>
        <v>8</v>
      </c>
      <c r="I1470">
        <f t="shared" si="49"/>
        <v>15</v>
      </c>
    </row>
    <row r="1471" spans="1:10" ht="15.75" customHeight="1" x14ac:dyDescent="0.25">
      <c r="A1471" s="19">
        <v>43847</v>
      </c>
      <c r="B1471" s="20" t="s">
        <v>67</v>
      </c>
      <c r="C1471" s="20" t="s">
        <v>65</v>
      </c>
      <c r="D1471" s="20">
        <v>61</v>
      </c>
      <c r="E1471" s="21">
        <v>11</v>
      </c>
      <c r="F1471" s="21">
        <v>671</v>
      </c>
      <c r="G1471" s="22" t="s">
        <v>75</v>
      </c>
      <c r="H1471" s="45">
        <f>MONTH(A1471)</f>
        <v>1</v>
      </c>
      <c r="I1471" s="45">
        <f t="shared" si="49"/>
        <v>17</v>
      </c>
      <c r="J1471" s="52">
        <f>IF(Hari&lt;=7,1,IF(AND(Hari&gt;=8,Hari&lt;=14),2,IF(AND(Hari&gt;=15,Hari&lt;=21),3,IF(AND(Hari&gt;=22,Hari&lt;=31),4))))</f>
        <v>3</v>
      </c>
    </row>
    <row r="1472" spans="1:10" ht="15.75" hidden="1" customHeight="1" x14ac:dyDescent="0.25">
      <c r="A1472" s="19">
        <v>43967</v>
      </c>
      <c r="B1472" s="20" t="s">
        <v>67</v>
      </c>
      <c r="C1472" s="20" t="s">
        <v>65</v>
      </c>
      <c r="D1472" s="20">
        <v>165</v>
      </c>
      <c r="E1472" s="21">
        <v>11</v>
      </c>
      <c r="F1472" s="21">
        <v>1815</v>
      </c>
      <c r="G1472" s="22" t="s">
        <v>70</v>
      </c>
      <c r="H1472">
        <f t="shared" si="48"/>
        <v>5</v>
      </c>
      <c r="I1472">
        <f t="shared" si="49"/>
        <v>16</v>
      </c>
    </row>
    <row r="1473" spans="1:10" ht="15.75" hidden="1" customHeight="1" x14ac:dyDescent="0.25">
      <c r="A1473" s="19">
        <v>44004</v>
      </c>
      <c r="B1473" s="20" t="s">
        <v>67</v>
      </c>
      <c r="C1473" s="20" t="s">
        <v>65</v>
      </c>
      <c r="D1473" s="20">
        <v>149</v>
      </c>
      <c r="E1473" s="21">
        <v>11</v>
      </c>
      <c r="F1473" s="21">
        <v>1639</v>
      </c>
      <c r="G1473" s="22" t="s">
        <v>64</v>
      </c>
      <c r="H1473">
        <f t="shared" si="48"/>
        <v>6</v>
      </c>
      <c r="I1473">
        <f t="shared" si="49"/>
        <v>22</v>
      </c>
    </row>
    <row r="1474" spans="1:10" ht="15.75" hidden="1" customHeight="1" x14ac:dyDescent="0.25">
      <c r="A1474" s="19">
        <v>44049</v>
      </c>
      <c r="B1474" s="20" t="s">
        <v>62</v>
      </c>
      <c r="C1474" s="20" t="s">
        <v>63</v>
      </c>
      <c r="D1474" s="20">
        <v>182</v>
      </c>
      <c r="E1474" s="21">
        <v>5</v>
      </c>
      <c r="F1474" s="21">
        <v>910</v>
      </c>
      <c r="G1474" s="22" t="s">
        <v>68</v>
      </c>
      <c r="H1474">
        <f t="shared" si="48"/>
        <v>8</v>
      </c>
      <c r="I1474">
        <f t="shared" si="49"/>
        <v>6</v>
      </c>
    </row>
    <row r="1475" spans="1:10" ht="15.75" hidden="1" customHeight="1" x14ac:dyDescent="0.25">
      <c r="A1475" s="19">
        <v>43913</v>
      </c>
      <c r="B1475" s="20" t="s">
        <v>72</v>
      </c>
      <c r="C1475" s="20" t="s">
        <v>63</v>
      </c>
      <c r="D1475" s="20">
        <v>138</v>
      </c>
      <c r="E1475" s="21">
        <v>16</v>
      </c>
      <c r="F1475" s="21">
        <v>2208</v>
      </c>
      <c r="G1475" s="22" t="s">
        <v>64</v>
      </c>
      <c r="H1475">
        <f t="shared" ref="H1475:H1538" si="50">MONTH(A1475)</f>
        <v>3</v>
      </c>
      <c r="I1475">
        <f t="shared" ref="I1475:I1538" si="51">DAY(A1475)</f>
        <v>23</v>
      </c>
    </row>
    <row r="1476" spans="1:10" ht="15.75" customHeight="1" x14ac:dyDescent="0.25">
      <c r="A1476" s="19">
        <v>43870</v>
      </c>
      <c r="B1476" s="20" t="s">
        <v>67</v>
      </c>
      <c r="C1476" s="20" t="s">
        <v>63</v>
      </c>
      <c r="D1476" s="20">
        <v>69</v>
      </c>
      <c r="E1476" s="21">
        <v>11</v>
      </c>
      <c r="F1476" s="21">
        <v>759</v>
      </c>
      <c r="G1476" s="22" t="s">
        <v>68</v>
      </c>
      <c r="H1476" s="45">
        <f>MONTH(A1476)</f>
        <v>2</v>
      </c>
      <c r="I1476" s="45">
        <f t="shared" si="51"/>
        <v>9</v>
      </c>
      <c r="J1476" s="52">
        <f>IF(Hari&lt;=7,1,IF(AND(Hari&gt;=8,Hari&lt;=14),2,IF(AND(Hari&gt;=15,Hari&lt;=21),3,IF(AND(Hari&gt;=22,Hari&lt;=31),4))))</f>
        <v>2</v>
      </c>
    </row>
    <row r="1477" spans="1:10" ht="15.75" hidden="1" customHeight="1" x14ac:dyDescent="0.25">
      <c r="A1477" s="19">
        <v>43961</v>
      </c>
      <c r="B1477" s="20" t="s">
        <v>62</v>
      </c>
      <c r="C1477" s="20" t="s">
        <v>63</v>
      </c>
      <c r="D1477" s="20">
        <v>170</v>
      </c>
      <c r="E1477" s="21">
        <v>5</v>
      </c>
      <c r="F1477" s="21">
        <v>850</v>
      </c>
      <c r="G1477" s="22" t="s">
        <v>68</v>
      </c>
      <c r="H1477">
        <f t="shared" si="50"/>
        <v>5</v>
      </c>
      <c r="I1477">
        <f t="shared" si="51"/>
        <v>10</v>
      </c>
    </row>
    <row r="1478" spans="1:10" ht="15.75" hidden="1" customHeight="1" x14ac:dyDescent="0.25">
      <c r="A1478" s="19">
        <v>43934</v>
      </c>
      <c r="B1478" s="20" t="s">
        <v>72</v>
      </c>
      <c r="C1478" s="20" t="s">
        <v>63</v>
      </c>
      <c r="D1478" s="20">
        <v>145</v>
      </c>
      <c r="E1478" s="21">
        <v>16</v>
      </c>
      <c r="F1478" s="21">
        <v>2320</v>
      </c>
      <c r="G1478" s="22" t="s">
        <v>75</v>
      </c>
      <c r="H1478">
        <f t="shared" si="50"/>
        <v>4</v>
      </c>
      <c r="I1478">
        <f t="shared" si="51"/>
        <v>13</v>
      </c>
    </row>
    <row r="1479" spans="1:10" ht="15.75" hidden="1" customHeight="1" x14ac:dyDescent="0.25">
      <c r="A1479" s="19">
        <v>44073</v>
      </c>
      <c r="B1479" s="20" t="s">
        <v>67</v>
      </c>
      <c r="C1479" s="20" t="s">
        <v>63</v>
      </c>
      <c r="D1479" s="20">
        <v>186</v>
      </c>
      <c r="E1479" s="21">
        <v>11</v>
      </c>
      <c r="F1479" s="21">
        <v>2046</v>
      </c>
      <c r="G1479" s="22" t="s">
        <v>78</v>
      </c>
      <c r="H1479">
        <f t="shared" si="50"/>
        <v>8</v>
      </c>
      <c r="I1479">
        <f t="shared" si="51"/>
        <v>30</v>
      </c>
    </row>
    <row r="1480" spans="1:10" ht="15.75" hidden="1" customHeight="1" x14ac:dyDescent="0.25">
      <c r="A1480" s="19">
        <v>44096</v>
      </c>
      <c r="B1480" s="20" t="s">
        <v>62</v>
      </c>
      <c r="C1480" s="20" t="s">
        <v>63</v>
      </c>
      <c r="D1480" s="20">
        <v>225</v>
      </c>
      <c r="E1480" s="21">
        <v>5</v>
      </c>
      <c r="F1480" s="21">
        <v>1125</v>
      </c>
      <c r="G1480" s="22" t="s">
        <v>80</v>
      </c>
      <c r="H1480">
        <f t="shared" si="50"/>
        <v>9</v>
      </c>
      <c r="I1480">
        <f t="shared" si="51"/>
        <v>22</v>
      </c>
    </row>
    <row r="1481" spans="1:10" ht="15.75" hidden="1" customHeight="1" x14ac:dyDescent="0.25">
      <c r="A1481" s="19">
        <v>44178</v>
      </c>
      <c r="B1481" s="20" t="s">
        <v>62</v>
      </c>
      <c r="C1481" s="20" t="s">
        <v>65</v>
      </c>
      <c r="D1481" s="20">
        <v>625</v>
      </c>
      <c r="E1481" s="23">
        <v>5</v>
      </c>
      <c r="F1481" s="21">
        <v>3125</v>
      </c>
      <c r="G1481" s="22" t="s">
        <v>76</v>
      </c>
      <c r="H1481">
        <f t="shared" si="50"/>
        <v>12</v>
      </c>
      <c r="I1481">
        <f t="shared" si="51"/>
        <v>13</v>
      </c>
    </row>
    <row r="1482" spans="1:10" ht="15.75" hidden="1" customHeight="1" x14ac:dyDescent="0.25">
      <c r="A1482" s="19">
        <v>44062</v>
      </c>
      <c r="B1482" s="20" t="s">
        <v>72</v>
      </c>
      <c r="C1482" s="20" t="s">
        <v>63</v>
      </c>
      <c r="D1482" s="20">
        <v>233</v>
      </c>
      <c r="E1482" s="21">
        <v>16</v>
      </c>
      <c r="F1482" s="21">
        <v>3728</v>
      </c>
      <c r="G1482" s="22" t="s">
        <v>74</v>
      </c>
      <c r="H1482">
        <f t="shared" si="50"/>
        <v>8</v>
      </c>
      <c r="I1482">
        <f t="shared" si="51"/>
        <v>19</v>
      </c>
    </row>
    <row r="1483" spans="1:10" ht="15.75" hidden="1" customHeight="1" x14ac:dyDescent="0.25">
      <c r="A1483" s="19">
        <v>44147</v>
      </c>
      <c r="B1483" s="20" t="s">
        <v>67</v>
      </c>
      <c r="C1483" s="20" t="s">
        <v>63</v>
      </c>
      <c r="D1483" s="20">
        <v>285</v>
      </c>
      <c r="E1483" s="21">
        <v>11</v>
      </c>
      <c r="F1483" s="21">
        <v>3135</v>
      </c>
      <c r="G1483" s="22" t="s">
        <v>64</v>
      </c>
      <c r="H1483">
        <f t="shared" si="50"/>
        <v>11</v>
      </c>
      <c r="I1483">
        <f t="shared" si="51"/>
        <v>12</v>
      </c>
    </row>
    <row r="1484" spans="1:10" ht="15.75" hidden="1" customHeight="1" x14ac:dyDescent="0.25">
      <c r="A1484" s="19">
        <v>44133</v>
      </c>
      <c r="B1484" s="20" t="s">
        <v>72</v>
      </c>
      <c r="C1484" s="20" t="s">
        <v>63</v>
      </c>
      <c r="D1484" s="20">
        <v>289</v>
      </c>
      <c r="E1484" s="21">
        <v>16</v>
      </c>
      <c r="F1484" s="21">
        <v>4624</v>
      </c>
      <c r="G1484" s="22" t="s">
        <v>73</v>
      </c>
      <c r="H1484">
        <f t="shared" si="50"/>
        <v>10</v>
      </c>
      <c r="I1484">
        <f t="shared" si="51"/>
        <v>29</v>
      </c>
    </row>
    <row r="1485" spans="1:10" ht="15.75" hidden="1" customHeight="1" x14ac:dyDescent="0.25">
      <c r="A1485" s="19">
        <v>44075</v>
      </c>
      <c r="B1485" s="20" t="s">
        <v>72</v>
      </c>
      <c r="C1485" s="20" t="s">
        <v>63</v>
      </c>
      <c r="D1485" s="20">
        <v>325</v>
      </c>
      <c r="E1485" s="21">
        <v>16</v>
      </c>
      <c r="F1485" s="21">
        <v>5200</v>
      </c>
      <c r="G1485" s="22" t="s">
        <v>68</v>
      </c>
      <c r="H1485">
        <f t="shared" si="50"/>
        <v>9</v>
      </c>
      <c r="I1485">
        <f t="shared" si="51"/>
        <v>1</v>
      </c>
    </row>
    <row r="1486" spans="1:10" ht="15.75" hidden="1" customHeight="1" x14ac:dyDescent="0.25">
      <c r="A1486" s="19">
        <v>44020</v>
      </c>
      <c r="B1486" s="20" t="s">
        <v>72</v>
      </c>
      <c r="C1486" s="20" t="s">
        <v>63</v>
      </c>
      <c r="D1486" s="20">
        <v>206</v>
      </c>
      <c r="E1486" s="21">
        <v>16</v>
      </c>
      <c r="F1486" s="21">
        <v>3296</v>
      </c>
      <c r="G1486" s="22" t="s">
        <v>68</v>
      </c>
      <c r="H1486">
        <f t="shared" si="50"/>
        <v>7</v>
      </c>
      <c r="I1486">
        <f t="shared" si="51"/>
        <v>8</v>
      </c>
    </row>
    <row r="1487" spans="1:10" ht="15.75" hidden="1" customHeight="1" x14ac:dyDescent="0.25">
      <c r="A1487" s="19">
        <v>43896</v>
      </c>
      <c r="B1487" s="20" t="s">
        <v>62</v>
      </c>
      <c r="C1487" s="20" t="s">
        <v>63</v>
      </c>
      <c r="D1487" s="20">
        <v>126</v>
      </c>
      <c r="E1487" s="21">
        <v>5</v>
      </c>
      <c r="F1487" s="21">
        <v>630</v>
      </c>
      <c r="G1487" s="22" t="s">
        <v>68</v>
      </c>
      <c r="H1487">
        <f t="shared" si="50"/>
        <v>3</v>
      </c>
      <c r="I1487">
        <f t="shared" si="51"/>
        <v>6</v>
      </c>
    </row>
    <row r="1488" spans="1:10" ht="15.75" hidden="1" customHeight="1" x14ac:dyDescent="0.25">
      <c r="A1488" s="19">
        <v>44159</v>
      </c>
      <c r="B1488" s="20" t="s">
        <v>62</v>
      </c>
      <c r="C1488" s="20" t="s">
        <v>63</v>
      </c>
      <c r="D1488" s="20">
        <v>281</v>
      </c>
      <c r="E1488" s="21">
        <v>5</v>
      </c>
      <c r="F1488" s="21">
        <v>1405</v>
      </c>
      <c r="G1488" s="22" t="s">
        <v>76</v>
      </c>
      <c r="H1488">
        <f t="shared" si="50"/>
        <v>11</v>
      </c>
      <c r="I1488">
        <f t="shared" si="51"/>
        <v>24</v>
      </c>
    </row>
    <row r="1489" spans="1:10" ht="15.75" hidden="1" customHeight="1" x14ac:dyDescent="0.25">
      <c r="A1489" s="19">
        <v>44088</v>
      </c>
      <c r="B1489" s="20" t="s">
        <v>62</v>
      </c>
      <c r="C1489" s="20" t="s">
        <v>65</v>
      </c>
      <c r="D1489" s="6">
        <v>409</v>
      </c>
      <c r="E1489" s="23">
        <v>5</v>
      </c>
      <c r="F1489" s="21">
        <v>2045</v>
      </c>
      <c r="G1489" s="22" t="s">
        <v>80</v>
      </c>
      <c r="H1489">
        <f t="shared" si="50"/>
        <v>9</v>
      </c>
      <c r="I1489">
        <f t="shared" si="51"/>
        <v>14</v>
      </c>
    </row>
    <row r="1490" spans="1:10" ht="15.75" hidden="1" customHeight="1" x14ac:dyDescent="0.25">
      <c r="A1490" s="19">
        <v>44076</v>
      </c>
      <c r="B1490" s="20" t="s">
        <v>62</v>
      </c>
      <c r="C1490" s="20" t="s">
        <v>65</v>
      </c>
      <c r="D1490" s="6">
        <v>487</v>
      </c>
      <c r="E1490" s="23">
        <v>5</v>
      </c>
      <c r="F1490" s="21">
        <v>2435</v>
      </c>
      <c r="G1490" s="22" t="s">
        <v>68</v>
      </c>
      <c r="H1490">
        <f t="shared" si="50"/>
        <v>9</v>
      </c>
      <c r="I1490">
        <f t="shared" si="51"/>
        <v>2</v>
      </c>
    </row>
    <row r="1491" spans="1:10" ht="15.75" customHeight="1" x14ac:dyDescent="0.25">
      <c r="A1491" s="19">
        <v>43873</v>
      </c>
      <c r="B1491" s="20" t="s">
        <v>62</v>
      </c>
      <c r="C1491" s="20" t="s">
        <v>65</v>
      </c>
      <c r="D1491" s="6">
        <v>179</v>
      </c>
      <c r="E1491" s="23">
        <v>5</v>
      </c>
      <c r="F1491" s="21">
        <v>895</v>
      </c>
      <c r="G1491" s="22" t="s">
        <v>75</v>
      </c>
      <c r="H1491" s="45">
        <f>MONTH(A1491)</f>
        <v>2</v>
      </c>
      <c r="I1491" s="45">
        <f t="shared" si="51"/>
        <v>12</v>
      </c>
      <c r="J1491" s="52">
        <f>IF(Hari&lt;=7,1,IF(AND(Hari&gt;=8,Hari&lt;=14),2,IF(AND(Hari&gt;=15,Hari&lt;=21),3,IF(AND(Hari&gt;=22,Hari&lt;=31),4))))</f>
        <v>2</v>
      </c>
    </row>
    <row r="1492" spans="1:10" ht="15.75" hidden="1" customHeight="1" x14ac:dyDescent="0.25">
      <c r="A1492" s="19">
        <v>44099</v>
      </c>
      <c r="B1492" s="20" t="s">
        <v>72</v>
      </c>
      <c r="C1492" s="20" t="s">
        <v>63</v>
      </c>
      <c r="D1492" s="20">
        <v>330</v>
      </c>
      <c r="E1492" s="21">
        <v>16</v>
      </c>
      <c r="F1492" s="21">
        <v>5280</v>
      </c>
      <c r="G1492" s="22" t="s">
        <v>73</v>
      </c>
      <c r="H1492">
        <f t="shared" si="50"/>
        <v>9</v>
      </c>
      <c r="I1492">
        <f t="shared" si="51"/>
        <v>25</v>
      </c>
    </row>
    <row r="1493" spans="1:10" ht="15.75" hidden="1" customHeight="1" x14ac:dyDescent="0.25">
      <c r="A1493" s="19">
        <v>44095</v>
      </c>
      <c r="B1493" s="20" t="s">
        <v>67</v>
      </c>
      <c r="C1493" s="20" t="s">
        <v>63</v>
      </c>
      <c r="D1493" s="20">
        <v>262</v>
      </c>
      <c r="E1493" s="21">
        <v>11</v>
      </c>
      <c r="F1493" s="21">
        <v>2882</v>
      </c>
      <c r="G1493" s="22" t="s">
        <v>64</v>
      </c>
      <c r="H1493">
        <f t="shared" si="50"/>
        <v>9</v>
      </c>
      <c r="I1493">
        <f t="shared" si="51"/>
        <v>21</v>
      </c>
    </row>
    <row r="1494" spans="1:10" ht="15.75" hidden="1" customHeight="1" x14ac:dyDescent="0.25">
      <c r="A1494" s="19">
        <v>43922</v>
      </c>
      <c r="B1494" s="20" t="s">
        <v>62</v>
      </c>
      <c r="C1494" s="20" t="s">
        <v>65</v>
      </c>
      <c r="D1494" s="6">
        <v>197</v>
      </c>
      <c r="E1494" s="23">
        <v>5</v>
      </c>
      <c r="F1494" s="21">
        <v>985</v>
      </c>
      <c r="G1494" s="22" t="s">
        <v>68</v>
      </c>
      <c r="H1494">
        <f t="shared" si="50"/>
        <v>4</v>
      </c>
      <c r="I1494">
        <f t="shared" si="51"/>
        <v>1</v>
      </c>
    </row>
    <row r="1495" spans="1:10" ht="15.75" hidden="1" customHeight="1" x14ac:dyDescent="0.25">
      <c r="A1495" s="19">
        <v>44155</v>
      </c>
      <c r="B1495" s="20" t="s">
        <v>67</v>
      </c>
      <c r="C1495" s="20" t="s">
        <v>63</v>
      </c>
      <c r="D1495" s="20">
        <v>231</v>
      </c>
      <c r="E1495" s="21">
        <v>11</v>
      </c>
      <c r="F1495" s="21">
        <v>2541</v>
      </c>
      <c r="G1495" s="22" t="s">
        <v>71</v>
      </c>
      <c r="H1495">
        <f t="shared" si="50"/>
        <v>11</v>
      </c>
      <c r="I1495">
        <f t="shared" si="51"/>
        <v>20</v>
      </c>
    </row>
    <row r="1496" spans="1:10" ht="15.75" hidden="1" customHeight="1" x14ac:dyDescent="0.25">
      <c r="A1496" s="19">
        <v>44125</v>
      </c>
      <c r="B1496" s="20" t="s">
        <v>69</v>
      </c>
      <c r="C1496" s="20" t="s">
        <v>65</v>
      </c>
      <c r="D1496" s="20">
        <v>337</v>
      </c>
      <c r="E1496" s="21">
        <v>7</v>
      </c>
      <c r="F1496" s="21">
        <v>2359</v>
      </c>
      <c r="G1496" s="22" t="s">
        <v>64</v>
      </c>
      <c r="H1496">
        <f t="shared" si="50"/>
        <v>10</v>
      </c>
      <c r="I1496">
        <f t="shared" si="51"/>
        <v>21</v>
      </c>
    </row>
    <row r="1497" spans="1:10" ht="15.75" hidden="1" customHeight="1" x14ac:dyDescent="0.25">
      <c r="A1497" s="19">
        <v>44053</v>
      </c>
      <c r="B1497" s="20" t="s">
        <v>62</v>
      </c>
      <c r="C1497" s="20" t="s">
        <v>65</v>
      </c>
      <c r="D1497" s="6">
        <v>332</v>
      </c>
      <c r="E1497" s="23">
        <v>5</v>
      </c>
      <c r="F1497" s="21">
        <v>1660</v>
      </c>
      <c r="G1497" s="22" t="s">
        <v>68</v>
      </c>
      <c r="H1497">
        <f t="shared" si="50"/>
        <v>8</v>
      </c>
      <c r="I1497">
        <f t="shared" si="51"/>
        <v>10</v>
      </c>
    </row>
    <row r="1498" spans="1:10" ht="15.75" hidden="1" customHeight="1" x14ac:dyDescent="0.25">
      <c r="A1498" s="19">
        <v>43891</v>
      </c>
      <c r="B1498" s="20" t="s">
        <v>72</v>
      </c>
      <c r="C1498" s="20" t="s">
        <v>63</v>
      </c>
      <c r="D1498" s="20">
        <v>128</v>
      </c>
      <c r="E1498" s="21">
        <v>16</v>
      </c>
      <c r="F1498" s="21">
        <v>2048</v>
      </c>
      <c r="G1498" s="22" t="s">
        <v>68</v>
      </c>
      <c r="H1498">
        <f t="shared" si="50"/>
        <v>3</v>
      </c>
      <c r="I1498">
        <f t="shared" si="51"/>
        <v>1</v>
      </c>
    </row>
    <row r="1499" spans="1:10" ht="15.75" hidden="1" customHeight="1" x14ac:dyDescent="0.25">
      <c r="A1499" s="19">
        <v>43995</v>
      </c>
      <c r="B1499" s="20" t="s">
        <v>72</v>
      </c>
      <c r="C1499" s="20" t="s">
        <v>63</v>
      </c>
      <c r="D1499" s="20">
        <v>214</v>
      </c>
      <c r="E1499" s="21">
        <v>16</v>
      </c>
      <c r="F1499" s="21">
        <v>3424</v>
      </c>
      <c r="G1499" s="22" t="s">
        <v>75</v>
      </c>
      <c r="H1499">
        <f t="shared" si="50"/>
        <v>6</v>
      </c>
      <c r="I1499">
        <f t="shared" si="51"/>
        <v>13</v>
      </c>
    </row>
    <row r="1500" spans="1:10" ht="15.75" customHeight="1" x14ac:dyDescent="0.25">
      <c r="A1500" s="19">
        <v>43846</v>
      </c>
      <c r="B1500" s="20" t="s">
        <v>67</v>
      </c>
      <c r="C1500" s="20" t="s">
        <v>63</v>
      </c>
      <c r="D1500" s="20">
        <v>92</v>
      </c>
      <c r="E1500" s="21">
        <v>11</v>
      </c>
      <c r="F1500" s="21">
        <v>1012</v>
      </c>
      <c r="G1500" s="22" t="s">
        <v>75</v>
      </c>
      <c r="H1500" s="45">
        <f t="shared" si="50"/>
        <v>1</v>
      </c>
      <c r="I1500" s="45">
        <f t="shared" si="51"/>
        <v>16</v>
      </c>
      <c r="J1500" s="52">
        <f>IF(Hari&lt;=7,1,IF(AND(Hari&gt;=8,Hari&lt;=14),2,IF(AND(Hari&gt;=15,Hari&lt;=21),3,IF(AND(Hari&gt;=22,Hari&lt;=31),4))))</f>
        <v>3</v>
      </c>
    </row>
    <row r="1501" spans="1:10" ht="15.75" customHeight="1" x14ac:dyDescent="0.25">
      <c r="A1501" s="19">
        <v>43851</v>
      </c>
      <c r="B1501" s="20" t="s">
        <v>67</v>
      </c>
      <c r="C1501" s="20" t="s">
        <v>63</v>
      </c>
      <c r="D1501" s="20">
        <v>68</v>
      </c>
      <c r="E1501" s="21">
        <v>11</v>
      </c>
      <c r="F1501" s="21">
        <v>748</v>
      </c>
      <c r="G1501" s="22" t="s">
        <v>71</v>
      </c>
      <c r="H1501" s="45">
        <f t="shared" si="50"/>
        <v>1</v>
      </c>
      <c r="I1501" s="45">
        <f t="shared" si="51"/>
        <v>21</v>
      </c>
      <c r="J1501" s="52">
        <f>IF(Hari&lt;=7,1,IF(AND(Hari&gt;=8,Hari&lt;=14),2,IF(AND(Hari&gt;=15,Hari&lt;=21),3,IF(AND(Hari&gt;=22,Hari&lt;=31),4))))</f>
        <v>3</v>
      </c>
    </row>
    <row r="1502" spans="1:10" ht="15.75" hidden="1" customHeight="1" x14ac:dyDescent="0.25">
      <c r="A1502" s="19">
        <v>43894</v>
      </c>
      <c r="B1502" s="20" t="s">
        <v>69</v>
      </c>
      <c r="C1502" s="20" t="s">
        <v>65</v>
      </c>
      <c r="D1502" s="20">
        <v>121</v>
      </c>
      <c r="E1502" s="21">
        <v>7</v>
      </c>
      <c r="F1502" s="21">
        <v>847</v>
      </c>
      <c r="G1502" s="22" t="s">
        <v>68</v>
      </c>
      <c r="H1502">
        <f t="shared" si="50"/>
        <v>3</v>
      </c>
      <c r="I1502">
        <f t="shared" si="51"/>
        <v>4</v>
      </c>
    </row>
    <row r="1503" spans="1:10" ht="15.75" hidden="1" customHeight="1" x14ac:dyDescent="0.25">
      <c r="A1503" s="19">
        <v>44167</v>
      </c>
      <c r="B1503" s="20" t="s">
        <v>67</v>
      </c>
      <c r="C1503" s="20" t="s">
        <v>65</v>
      </c>
      <c r="D1503" s="20">
        <v>321</v>
      </c>
      <c r="E1503" s="21">
        <v>11</v>
      </c>
      <c r="F1503" s="21">
        <v>3531</v>
      </c>
      <c r="G1503" s="22" t="s">
        <v>68</v>
      </c>
      <c r="H1503">
        <f t="shared" si="50"/>
        <v>12</v>
      </c>
      <c r="I1503">
        <f t="shared" si="51"/>
        <v>2</v>
      </c>
    </row>
    <row r="1504" spans="1:10" ht="15.75" hidden="1" customHeight="1" x14ac:dyDescent="0.25">
      <c r="A1504" s="19">
        <v>43894</v>
      </c>
      <c r="B1504" s="20" t="s">
        <v>67</v>
      </c>
      <c r="C1504" s="20" t="s">
        <v>65</v>
      </c>
      <c r="D1504" s="20">
        <v>87</v>
      </c>
      <c r="E1504" s="21">
        <v>11</v>
      </c>
      <c r="F1504" s="21">
        <v>957</v>
      </c>
      <c r="G1504" s="22" t="s">
        <v>68</v>
      </c>
      <c r="H1504">
        <f t="shared" si="50"/>
        <v>3</v>
      </c>
      <c r="I1504">
        <f t="shared" si="51"/>
        <v>4</v>
      </c>
    </row>
    <row r="1505" spans="1:10" ht="15.75" hidden="1" customHeight="1" x14ac:dyDescent="0.25">
      <c r="A1505" s="19">
        <v>43993</v>
      </c>
      <c r="B1505" s="20" t="s">
        <v>72</v>
      </c>
      <c r="C1505" s="20" t="s">
        <v>63</v>
      </c>
      <c r="D1505" s="20">
        <v>177</v>
      </c>
      <c r="E1505" s="21">
        <v>16</v>
      </c>
      <c r="F1505" s="21">
        <v>2832</v>
      </c>
      <c r="G1505" s="22" t="s">
        <v>64</v>
      </c>
      <c r="H1505">
        <f t="shared" si="50"/>
        <v>6</v>
      </c>
      <c r="I1505">
        <f t="shared" si="51"/>
        <v>11</v>
      </c>
    </row>
    <row r="1506" spans="1:10" ht="15.75" hidden="1" customHeight="1" x14ac:dyDescent="0.25">
      <c r="A1506" s="19">
        <v>44086</v>
      </c>
      <c r="B1506" s="20" t="s">
        <v>67</v>
      </c>
      <c r="C1506" s="20" t="s">
        <v>63</v>
      </c>
      <c r="D1506" s="20">
        <v>251</v>
      </c>
      <c r="E1506" s="21">
        <v>11</v>
      </c>
      <c r="F1506" s="21">
        <v>2761</v>
      </c>
      <c r="G1506" s="22" t="s">
        <v>64</v>
      </c>
      <c r="H1506">
        <f t="shared" si="50"/>
        <v>9</v>
      </c>
      <c r="I1506">
        <f t="shared" si="51"/>
        <v>12</v>
      </c>
    </row>
    <row r="1507" spans="1:10" ht="15.75" hidden="1" customHeight="1" x14ac:dyDescent="0.25">
      <c r="A1507" s="19">
        <v>44021</v>
      </c>
      <c r="B1507" s="20" t="s">
        <v>62</v>
      </c>
      <c r="C1507" s="20" t="s">
        <v>65</v>
      </c>
      <c r="D1507" s="6">
        <v>342</v>
      </c>
      <c r="E1507" s="23">
        <v>5</v>
      </c>
      <c r="F1507" s="21">
        <v>1710</v>
      </c>
      <c r="G1507" s="22" t="s">
        <v>68</v>
      </c>
      <c r="H1507">
        <f t="shared" si="50"/>
        <v>7</v>
      </c>
      <c r="I1507">
        <f t="shared" si="51"/>
        <v>9</v>
      </c>
    </row>
    <row r="1508" spans="1:10" ht="15.75" hidden="1" customHeight="1" x14ac:dyDescent="0.25">
      <c r="A1508" s="19">
        <v>43899</v>
      </c>
      <c r="B1508" s="20" t="s">
        <v>72</v>
      </c>
      <c r="C1508" s="20" t="s">
        <v>63</v>
      </c>
      <c r="D1508" s="20">
        <v>124</v>
      </c>
      <c r="E1508" s="21">
        <v>16</v>
      </c>
      <c r="F1508" s="21">
        <v>1984</v>
      </c>
      <c r="G1508" s="22" t="s">
        <v>68</v>
      </c>
      <c r="H1508">
        <f t="shared" si="50"/>
        <v>3</v>
      </c>
      <c r="I1508">
        <f t="shared" si="51"/>
        <v>9</v>
      </c>
    </row>
    <row r="1509" spans="1:10" ht="15.75" hidden="1" customHeight="1" x14ac:dyDescent="0.25">
      <c r="A1509" s="19">
        <v>43915</v>
      </c>
      <c r="B1509" s="20" t="s">
        <v>69</v>
      </c>
      <c r="C1509" s="20" t="s">
        <v>65</v>
      </c>
      <c r="D1509" s="20">
        <v>180</v>
      </c>
      <c r="E1509" s="21">
        <v>7</v>
      </c>
      <c r="F1509" s="21">
        <v>1260</v>
      </c>
      <c r="G1509" s="22" t="s">
        <v>73</v>
      </c>
      <c r="H1509">
        <f t="shared" si="50"/>
        <v>3</v>
      </c>
      <c r="I1509">
        <f t="shared" si="51"/>
        <v>25</v>
      </c>
    </row>
    <row r="1510" spans="1:10" ht="15.75" customHeight="1" x14ac:dyDescent="0.25">
      <c r="A1510" s="19">
        <v>43861</v>
      </c>
      <c r="B1510" s="20" t="s">
        <v>62</v>
      </c>
      <c r="C1510" s="20" t="s">
        <v>63</v>
      </c>
      <c r="D1510" s="20">
        <v>92</v>
      </c>
      <c r="E1510" s="21">
        <v>5</v>
      </c>
      <c r="F1510" s="21">
        <v>460</v>
      </c>
      <c r="G1510" s="22" t="s">
        <v>64</v>
      </c>
      <c r="H1510" s="45">
        <f>MONTH(A1510)</f>
        <v>1</v>
      </c>
      <c r="I1510" s="45">
        <f t="shared" si="51"/>
        <v>31</v>
      </c>
      <c r="J1510" s="52">
        <f>IF(Hari&lt;=7,1,IF(AND(Hari&gt;=8,Hari&lt;=14),2,IF(AND(Hari&gt;=15,Hari&lt;=21),3,IF(AND(Hari&gt;=22,Hari&lt;=31),4))))</f>
        <v>4</v>
      </c>
    </row>
    <row r="1511" spans="1:10" ht="15.75" hidden="1" customHeight="1" x14ac:dyDescent="0.25">
      <c r="A1511" s="19">
        <v>44119</v>
      </c>
      <c r="B1511" s="20" t="s">
        <v>62</v>
      </c>
      <c r="C1511" s="20" t="s">
        <v>65</v>
      </c>
      <c r="D1511" s="20">
        <v>432</v>
      </c>
      <c r="E1511" s="23">
        <v>5</v>
      </c>
      <c r="F1511" s="21">
        <v>2160</v>
      </c>
      <c r="G1511" s="22" t="s">
        <v>64</v>
      </c>
      <c r="H1511">
        <f t="shared" si="50"/>
        <v>10</v>
      </c>
      <c r="I1511">
        <f t="shared" si="51"/>
        <v>15</v>
      </c>
    </row>
    <row r="1512" spans="1:10" ht="15.75" hidden="1" customHeight="1" x14ac:dyDescent="0.25">
      <c r="A1512" s="19">
        <v>43901</v>
      </c>
      <c r="B1512" s="20" t="s">
        <v>72</v>
      </c>
      <c r="C1512" s="20" t="s">
        <v>63</v>
      </c>
      <c r="D1512" s="20">
        <v>124</v>
      </c>
      <c r="E1512" s="21">
        <v>16</v>
      </c>
      <c r="F1512" s="21">
        <v>1984</v>
      </c>
      <c r="G1512" s="22" t="s">
        <v>64</v>
      </c>
      <c r="H1512">
        <f t="shared" si="50"/>
        <v>3</v>
      </c>
      <c r="I1512">
        <f t="shared" si="51"/>
        <v>11</v>
      </c>
    </row>
    <row r="1513" spans="1:10" ht="15.75" hidden="1" customHeight="1" x14ac:dyDescent="0.25">
      <c r="A1513" s="19">
        <v>43953</v>
      </c>
      <c r="B1513" s="20" t="s">
        <v>67</v>
      </c>
      <c r="C1513" s="20" t="s">
        <v>65</v>
      </c>
      <c r="D1513" s="20">
        <v>175</v>
      </c>
      <c r="E1513" s="21">
        <v>11</v>
      </c>
      <c r="F1513" s="21">
        <v>1925</v>
      </c>
      <c r="G1513" s="22" t="s">
        <v>68</v>
      </c>
      <c r="H1513">
        <f t="shared" si="50"/>
        <v>5</v>
      </c>
      <c r="I1513">
        <f t="shared" si="51"/>
        <v>2</v>
      </c>
    </row>
    <row r="1514" spans="1:10" ht="15.75" hidden="1" customHeight="1" x14ac:dyDescent="0.25">
      <c r="A1514" s="19">
        <v>44148</v>
      </c>
      <c r="B1514" s="20" t="s">
        <v>72</v>
      </c>
      <c r="C1514" s="20" t="s">
        <v>63</v>
      </c>
      <c r="D1514" s="20">
        <v>315</v>
      </c>
      <c r="E1514" s="21">
        <v>16</v>
      </c>
      <c r="F1514" s="21">
        <v>5040</v>
      </c>
      <c r="G1514" s="22" t="s">
        <v>64</v>
      </c>
      <c r="H1514">
        <f t="shared" si="50"/>
        <v>11</v>
      </c>
      <c r="I1514">
        <f t="shared" si="51"/>
        <v>13</v>
      </c>
    </row>
    <row r="1515" spans="1:10" ht="15.75" customHeight="1" x14ac:dyDescent="0.25">
      <c r="A1515" s="19">
        <v>43831</v>
      </c>
      <c r="B1515" s="20" t="s">
        <v>72</v>
      </c>
      <c r="C1515" s="20" t="s">
        <v>63</v>
      </c>
      <c r="D1515" s="20">
        <v>95</v>
      </c>
      <c r="E1515" s="21">
        <v>16</v>
      </c>
      <c r="F1515" s="21">
        <v>1520</v>
      </c>
      <c r="G1515" s="22" t="s">
        <v>66</v>
      </c>
      <c r="H1515" s="45">
        <f t="shared" si="50"/>
        <v>1</v>
      </c>
      <c r="I1515" s="45">
        <f t="shared" si="51"/>
        <v>1</v>
      </c>
      <c r="J1515" s="52">
        <f>IF(Hari&lt;=7,1,IF(AND(Hari&gt;=8,Hari&lt;=14),2,IF(AND(Hari&gt;=15,Hari&lt;=21),3,IF(AND(Hari&gt;=22,Hari&lt;=31),4))))</f>
        <v>1</v>
      </c>
    </row>
    <row r="1516" spans="1:10" ht="15.75" customHeight="1" x14ac:dyDescent="0.25">
      <c r="A1516" s="19">
        <v>43831</v>
      </c>
      <c r="B1516" s="20" t="s">
        <v>62</v>
      </c>
      <c r="C1516" s="20" t="s">
        <v>65</v>
      </c>
      <c r="D1516" s="6">
        <v>330</v>
      </c>
      <c r="E1516" s="23">
        <v>5</v>
      </c>
      <c r="F1516" s="21">
        <v>1650</v>
      </c>
      <c r="G1516" s="22" t="s">
        <v>66</v>
      </c>
      <c r="H1516" s="45">
        <f t="shared" si="50"/>
        <v>1</v>
      </c>
      <c r="I1516" s="45">
        <f t="shared" si="51"/>
        <v>1</v>
      </c>
      <c r="J1516" s="52">
        <f>IF(Hari&lt;=7,1,IF(AND(Hari&gt;=8,Hari&lt;=14),2,IF(AND(Hari&gt;=15,Hari&lt;=21),3,IF(AND(Hari&gt;=22,Hari&lt;=31),4))))</f>
        <v>1</v>
      </c>
    </row>
    <row r="1517" spans="1:10" ht="15.75" hidden="1" customHeight="1" x14ac:dyDescent="0.25">
      <c r="A1517" s="19">
        <v>44101</v>
      </c>
      <c r="B1517" s="20" t="s">
        <v>69</v>
      </c>
      <c r="C1517" s="20" t="s">
        <v>65</v>
      </c>
      <c r="D1517" s="20">
        <v>382</v>
      </c>
      <c r="E1517" s="21">
        <v>7</v>
      </c>
      <c r="F1517" s="21">
        <v>2674</v>
      </c>
      <c r="G1517" s="22" t="s">
        <v>73</v>
      </c>
      <c r="H1517">
        <f t="shared" si="50"/>
        <v>9</v>
      </c>
      <c r="I1517">
        <f t="shared" si="51"/>
        <v>27</v>
      </c>
    </row>
    <row r="1518" spans="1:10" ht="15.75" hidden="1" customHeight="1" x14ac:dyDescent="0.25">
      <c r="A1518" s="19">
        <v>44060</v>
      </c>
      <c r="B1518" s="20" t="s">
        <v>67</v>
      </c>
      <c r="C1518" s="20" t="s">
        <v>63</v>
      </c>
      <c r="D1518" s="20">
        <v>170</v>
      </c>
      <c r="E1518" s="21">
        <v>11</v>
      </c>
      <c r="F1518" s="21">
        <v>1870</v>
      </c>
      <c r="G1518" s="22" t="s">
        <v>78</v>
      </c>
      <c r="H1518">
        <f t="shared" si="50"/>
        <v>8</v>
      </c>
      <c r="I1518">
        <f t="shared" si="51"/>
        <v>17</v>
      </c>
    </row>
    <row r="1519" spans="1:10" ht="15.75" hidden="1" customHeight="1" x14ac:dyDescent="0.25">
      <c r="A1519" s="19">
        <v>44121</v>
      </c>
      <c r="B1519" s="20" t="s">
        <v>69</v>
      </c>
      <c r="C1519" s="20" t="s">
        <v>65</v>
      </c>
      <c r="D1519" s="20">
        <v>381</v>
      </c>
      <c r="E1519" s="21">
        <v>7</v>
      </c>
      <c r="F1519" s="21">
        <v>2667</v>
      </c>
      <c r="G1519" s="22" t="s">
        <v>71</v>
      </c>
      <c r="H1519">
        <f t="shared" si="50"/>
        <v>10</v>
      </c>
      <c r="I1519">
        <f t="shared" si="51"/>
        <v>17</v>
      </c>
    </row>
    <row r="1520" spans="1:10" ht="15.75" hidden="1" customHeight="1" x14ac:dyDescent="0.25">
      <c r="A1520" s="19">
        <v>44041</v>
      </c>
      <c r="B1520" s="20" t="s">
        <v>69</v>
      </c>
      <c r="C1520" s="20" t="s">
        <v>65</v>
      </c>
      <c r="D1520" s="20">
        <v>248</v>
      </c>
      <c r="E1520" s="21">
        <v>7</v>
      </c>
      <c r="F1520" s="21">
        <v>1736</v>
      </c>
      <c r="G1520" s="22" t="s">
        <v>73</v>
      </c>
      <c r="H1520">
        <f t="shared" si="50"/>
        <v>7</v>
      </c>
      <c r="I1520">
        <f t="shared" si="51"/>
        <v>29</v>
      </c>
    </row>
    <row r="1521" spans="1:10" ht="15.75" hidden="1" customHeight="1" x14ac:dyDescent="0.25">
      <c r="A1521" s="19">
        <v>43933</v>
      </c>
      <c r="B1521" s="20" t="s">
        <v>72</v>
      </c>
      <c r="C1521" s="20" t="s">
        <v>63</v>
      </c>
      <c r="D1521" s="20">
        <v>133</v>
      </c>
      <c r="E1521" s="21">
        <v>16</v>
      </c>
      <c r="F1521" s="21">
        <v>2128</v>
      </c>
      <c r="G1521" s="22" t="s">
        <v>75</v>
      </c>
      <c r="H1521">
        <f t="shared" si="50"/>
        <v>4</v>
      </c>
      <c r="I1521">
        <f t="shared" si="51"/>
        <v>12</v>
      </c>
    </row>
    <row r="1522" spans="1:10" ht="15.75" hidden="1" customHeight="1" x14ac:dyDescent="0.25">
      <c r="A1522" s="19">
        <v>44165</v>
      </c>
      <c r="B1522" s="20" t="s">
        <v>67</v>
      </c>
      <c r="C1522" s="20" t="s">
        <v>65</v>
      </c>
      <c r="D1522" s="20">
        <v>285</v>
      </c>
      <c r="E1522" s="21">
        <v>11</v>
      </c>
      <c r="F1522" s="21">
        <v>3135</v>
      </c>
      <c r="G1522" s="22" t="s">
        <v>64</v>
      </c>
      <c r="H1522">
        <f t="shared" si="50"/>
        <v>11</v>
      </c>
      <c r="I1522">
        <f t="shared" si="51"/>
        <v>30</v>
      </c>
    </row>
    <row r="1523" spans="1:10" ht="15.75" hidden="1" customHeight="1" x14ac:dyDescent="0.25">
      <c r="A1523" s="19">
        <v>44011</v>
      </c>
      <c r="B1523" s="20" t="s">
        <v>69</v>
      </c>
      <c r="C1523" s="20" t="s">
        <v>65</v>
      </c>
      <c r="D1523" s="20">
        <v>238</v>
      </c>
      <c r="E1523" s="21">
        <v>7</v>
      </c>
      <c r="F1523" s="21">
        <v>1666</v>
      </c>
      <c r="G1523" s="22" t="s">
        <v>64</v>
      </c>
      <c r="H1523">
        <f t="shared" si="50"/>
        <v>6</v>
      </c>
      <c r="I1523">
        <f t="shared" si="51"/>
        <v>29</v>
      </c>
    </row>
    <row r="1524" spans="1:10" ht="15.75" customHeight="1" x14ac:dyDescent="0.25">
      <c r="A1524" s="19">
        <v>43833</v>
      </c>
      <c r="B1524" s="20" t="s">
        <v>62</v>
      </c>
      <c r="C1524" s="20" t="s">
        <v>63</v>
      </c>
      <c r="D1524" s="20">
        <v>108</v>
      </c>
      <c r="E1524" s="21">
        <v>5</v>
      </c>
      <c r="F1524" s="21">
        <v>540</v>
      </c>
      <c r="G1524" s="22" t="s">
        <v>79</v>
      </c>
      <c r="H1524" s="45">
        <f>MONTH(A1524)</f>
        <v>1</v>
      </c>
      <c r="I1524" s="45">
        <f t="shared" si="51"/>
        <v>3</v>
      </c>
      <c r="J1524" s="52">
        <f>IF(Hari&lt;=7,1,IF(AND(Hari&gt;=8,Hari&lt;=14),2,IF(AND(Hari&gt;=15,Hari&lt;=21),3,IF(AND(Hari&gt;=22,Hari&lt;=31),4))))</f>
        <v>1</v>
      </c>
    </row>
    <row r="1525" spans="1:10" ht="15.75" hidden="1" customHeight="1" x14ac:dyDescent="0.25">
      <c r="A1525" s="19">
        <v>44096</v>
      </c>
      <c r="B1525" s="20" t="s">
        <v>67</v>
      </c>
      <c r="C1525" s="20" t="s">
        <v>63</v>
      </c>
      <c r="D1525" s="20">
        <v>240</v>
      </c>
      <c r="E1525" s="21">
        <v>11</v>
      </c>
      <c r="F1525" s="21">
        <v>2640</v>
      </c>
      <c r="G1525" s="22" t="s">
        <v>80</v>
      </c>
      <c r="H1525">
        <f t="shared" si="50"/>
        <v>9</v>
      </c>
      <c r="I1525">
        <f t="shared" si="51"/>
        <v>22</v>
      </c>
    </row>
    <row r="1526" spans="1:10" ht="15.75" customHeight="1" x14ac:dyDescent="0.25">
      <c r="A1526" s="19">
        <v>43882</v>
      </c>
      <c r="B1526" s="20" t="s">
        <v>62</v>
      </c>
      <c r="C1526" s="20" t="s">
        <v>65</v>
      </c>
      <c r="D1526" s="6">
        <v>127</v>
      </c>
      <c r="E1526" s="23">
        <v>5</v>
      </c>
      <c r="F1526" s="21">
        <v>635</v>
      </c>
      <c r="G1526" s="22" t="s">
        <v>71</v>
      </c>
      <c r="H1526" s="45">
        <f>MONTH(A1526)</f>
        <v>2</v>
      </c>
      <c r="I1526" s="45">
        <f t="shared" si="51"/>
        <v>21</v>
      </c>
      <c r="J1526" s="52">
        <f>IF(Hari&lt;=7,1,IF(AND(Hari&gt;=8,Hari&lt;=14),2,IF(AND(Hari&gt;=15,Hari&lt;=21),3,IF(AND(Hari&gt;=22,Hari&lt;=31),4))))</f>
        <v>3</v>
      </c>
    </row>
    <row r="1527" spans="1:10" ht="15.75" hidden="1" customHeight="1" x14ac:dyDescent="0.25">
      <c r="A1527" s="19">
        <v>44047</v>
      </c>
      <c r="B1527" s="20" t="s">
        <v>62</v>
      </c>
      <c r="C1527" s="20" t="s">
        <v>65</v>
      </c>
      <c r="D1527" s="6">
        <v>392</v>
      </c>
      <c r="E1527" s="23">
        <v>5</v>
      </c>
      <c r="F1527" s="21">
        <v>1960</v>
      </c>
      <c r="G1527" s="22" t="s">
        <v>68</v>
      </c>
      <c r="H1527">
        <f t="shared" si="50"/>
        <v>8</v>
      </c>
      <c r="I1527">
        <f t="shared" si="51"/>
        <v>4</v>
      </c>
    </row>
    <row r="1528" spans="1:10" ht="15.75" customHeight="1" x14ac:dyDescent="0.25">
      <c r="A1528" s="19">
        <v>43886</v>
      </c>
      <c r="B1528" s="20" t="s">
        <v>67</v>
      </c>
      <c r="C1528" s="20" t="s">
        <v>65</v>
      </c>
      <c r="D1528" s="20">
        <v>71</v>
      </c>
      <c r="E1528" s="21">
        <v>11</v>
      </c>
      <c r="F1528" s="21">
        <v>781</v>
      </c>
      <c r="G1528" s="22" t="s">
        <v>73</v>
      </c>
      <c r="H1528" s="45">
        <f>MONTH(A1528)</f>
        <v>2</v>
      </c>
      <c r="I1528" s="45">
        <f t="shared" si="51"/>
        <v>25</v>
      </c>
      <c r="J1528" s="52">
        <f>IF(Hari&lt;=7,1,IF(AND(Hari&gt;=8,Hari&lt;=14),2,IF(AND(Hari&gt;=15,Hari&lt;=21),3,IF(AND(Hari&gt;=22,Hari&lt;=31),4))))</f>
        <v>4</v>
      </c>
    </row>
    <row r="1529" spans="1:10" ht="15.75" hidden="1" customHeight="1" x14ac:dyDescent="0.25">
      <c r="A1529" s="19">
        <v>43959</v>
      </c>
      <c r="B1529" s="20" t="s">
        <v>67</v>
      </c>
      <c r="C1529" s="20" t="s">
        <v>63</v>
      </c>
      <c r="D1529" s="20">
        <v>171</v>
      </c>
      <c r="E1529" s="21">
        <v>11</v>
      </c>
      <c r="F1529" s="21">
        <v>1881</v>
      </c>
      <c r="G1529" s="22" t="s">
        <v>68</v>
      </c>
      <c r="H1529">
        <f t="shared" si="50"/>
        <v>5</v>
      </c>
      <c r="I1529">
        <f t="shared" si="51"/>
        <v>8</v>
      </c>
    </row>
    <row r="1530" spans="1:10" ht="15.75" hidden="1" customHeight="1" x14ac:dyDescent="0.25">
      <c r="A1530" s="19">
        <v>44115</v>
      </c>
      <c r="B1530" s="20" t="s">
        <v>72</v>
      </c>
      <c r="C1530" s="20" t="s">
        <v>63</v>
      </c>
      <c r="D1530" s="20">
        <v>348</v>
      </c>
      <c r="E1530" s="21">
        <v>16</v>
      </c>
      <c r="F1530" s="21">
        <v>5568</v>
      </c>
      <c r="G1530" s="22" t="s">
        <v>75</v>
      </c>
      <c r="H1530">
        <f t="shared" si="50"/>
        <v>10</v>
      </c>
      <c r="I1530">
        <f t="shared" si="51"/>
        <v>11</v>
      </c>
    </row>
    <row r="1531" spans="1:10" ht="15.75" hidden="1" customHeight="1" x14ac:dyDescent="0.25">
      <c r="A1531" s="19">
        <v>44038</v>
      </c>
      <c r="B1531" s="20" t="s">
        <v>67</v>
      </c>
      <c r="C1531" s="20" t="s">
        <v>63</v>
      </c>
      <c r="D1531" s="20">
        <v>149</v>
      </c>
      <c r="E1531" s="21">
        <v>11</v>
      </c>
      <c r="F1531" s="21">
        <v>1639</v>
      </c>
      <c r="G1531" s="22" t="s">
        <v>73</v>
      </c>
      <c r="H1531">
        <f t="shared" si="50"/>
        <v>7</v>
      </c>
      <c r="I1531">
        <f t="shared" si="51"/>
        <v>26</v>
      </c>
    </row>
    <row r="1532" spans="1:10" ht="15.75" customHeight="1" x14ac:dyDescent="0.25">
      <c r="A1532" s="19">
        <v>43873</v>
      </c>
      <c r="B1532" s="20" t="s">
        <v>72</v>
      </c>
      <c r="C1532" s="20" t="s">
        <v>63</v>
      </c>
      <c r="D1532" s="20">
        <v>122</v>
      </c>
      <c r="E1532" s="21">
        <v>16</v>
      </c>
      <c r="F1532" s="21">
        <v>1952</v>
      </c>
      <c r="G1532" s="22" t="s">
        <v>75</v>
      </c>
      <c r="H1532" s="45">
        <f>MONTH(A1532)</f>
        <v>2</v>
      </c>
      <c r="I1532" s="45">
        <f t="shared" si="51"/>
        <v>12</v>
      </c>
      <c r="J1532" s="52">
        <f>IF(Hari&lt;=7,1,IF(AND(Hari&gt;=8,Hari&lt;=14),2,IF(AND(Hari&gt;=15,Hari&lt;=21),3,IF(AND(Hari&gt;=22,Hari&lt;=31),4))))</f>
        <v>2</v>
      </c>
    </row>
    <row r="1533" spans="1:10" ht="15.75" hidden="1" customHeight="1" x14ac:dyDescent="0.25">
      <c r="A1533" s="19">
        <v>44158</v>
      </c>
      <c r="B1533" s="20" t="s">
        <v>62</v>
      </c>
      <c r="C1533" s="20" t="s">
        <v>65</v>
      </c>
      <c r="D1533" s="20">
        <v>570</v>
      </c>
      <c r="E1533" s="23">
        <v>5</v>
      </c>
      <c r="F1533" s="21">
        <v>2850</v>
      </c>
      <c r="G1533" s="22" t="s">
        <v>76</v>
      </c>
      <c r="H1533">
        <f t="shared" si="50"/>
        <v>11</v>
      </c>
      <c r="I1533">
        <f t="shared" si="51"/>
        <v>23</v>
      </c>
    </row>
    <row r="1534" spans="1:10" ht="15.75" hidden="1" customHeight="1" x14ac:dyDescent="0.25">
      <c r="A1534" s="19">
        <v>44103</v>
      </c>
      <c r="B1534" s="20" t="s">
        <v>67</v>
      </c>
      <c r="C1534" s="20" t="s">
        <v>63</v>
      </c>
      <c r="D1534" s="20">
        <v>219</v>
      </c>
      <c r="E1534" s="21">
        <v>11</v>
      </c>
      <c r="F1534" s="21">
        <v>2409</v>
      </c>
      <c r="G1534" s="22" t="s">
        <v>80</v>
      </c>
      <c r="H1534">
        <f t="shared" si="50"/>
        <v>9</v>
      </c>
      <c r="I1534">
        <f t="shared" si="51"/>
        <v>29</v>
      </c>
    </row>
    <row r="1535" spans="1:10" ht="15.75" customHeight="1" x14ac:dyDescent="0.25">
      <c r="A1535" s="19">
        <v>43878</v>
      </c>
      <c r="B1535" s="20" t="s">
        <v>69</v>
      </c>
      <c r="C1535" s="20" t="s">
        <v>65</v>
      </c>
      <c r="D1535" s="20">
        <v>150</v>
      </c>
      <c r="E1535" s="21">
        <v>7</v>
      </c>
      <c r="F1535" s="21">
        <v>1050</v>
      </c>
      <c r="G1535" s="22" t="s">
        <v>64</v>
      </c>
      <c r="H1535" s="45">
        <f>MONTH(A1535)</f>
        <v>2</v>
      </c>
      <c r="I1535" s="45">
        <f t="shared" si="51"/>
        <v>17</v>
      </c>
      <c r="J1535" s="52">
        <f>IF(Hari&lt;=7,1,IF(AND(Hari&gt;=8,Hari&lt;=14),2,IF(AND(Hari&gt;=15,Hari&lt;=21),3,IF(AND(Hari&gt;=22,Hari&lt;=31),4))))</f>
        <v>3</v>
      </c>
    </row>
    <row r="1536" spans="1:10" ht="15.75" hidden="1" customHeight="1" x14ac:dyDescent="0.25">
      <c r="A1536" s="19">
        <v>44046</v>
      </c>
      <c r="B1536" s="20" t="s">
        <v>67</v>
      </c>
      <c r="C1536" s="20" t="s">
        <v>63</v>
      </c>
      <c r="D1536" s="20">
        <v>176</v>
      </c>
      <c r="E1536" s="21">
        <v>11</v>
      </c>
      <c r="F1536" s="21">
        <v>1936</v>
      </c>
      <c r="G1536" s="22" t="s">
        <v>68</v>
      </c>
      <c r="H1536">
        <f t="shared" si="50"/>
        <v>8</v>
      </c>
      <c r="I1536">
        <f t="shared" si="51"/>
        <v>3</v>
      </c>
    </row>
    <row r="1537" spans="1:10" ht="15.75" hidden="1" customHeight="1" x14ac:dyDescent="0.25">
      <c r="A1537" s="19">
        <v>44163</v>
      </c>
      <c r="B1537" s="20" t="s">
        <v>62</v>
      </c>
      <c r="C1537" s="20" t="s">
        <v>63</v>
      </c>
      <c r="D1537" s="20">
        <v>284</v>
      </c>
      <c r="E1537" s="21">
        <v>5</v>
      </c>
      <c r="F1537" s="21">
        <v>1420</v>
      </c>
      <c r="G1537" s="22" t="s">
        <v>73</v>
      </c>
      <c r="H1537">
        <f t="shared" si="50"/>
        <v>11</v>
      </c>
      <c r="I1537">
        <f t="shared" si="51"/>
        <v>28</v>
      </c>
    </row>
    <row r="1538" spans="1:10" ht="15.75" hidden="1" customHeight="1" x14ac:dyDescent="0.25">
      <c r="A1538" s="19">
        <v>43983</v>
      </c>
      <c r="B1538" s="20" t="s">
        <v>67</v>
      </c>
      <c r="C1538" s="20" t="s">
        <v>65</v>
      </c>
      <c r="D1538" s="20">
        <v>126</v>
      </c>
      <c r="E1538" s="21">
        <v>11</v>
      </c>
      <c r="F1538" s="21">
        <v>1386</v>
      </c>
      <c r="G1538" s="22" t="s">
        <v>68</v>
      </c>
      <c r="H1538">
        <f t="shared" si="50"/>
        <v>6</v>
      </c>
      <c r="I1538">
        <f t="shared" si="51"/>
        <v>1</v>
      </c>
    </row>
    <row r="1539" spans="1:10" ht="15.75" hidden="1" customHeight="1" x14ac:dyDescent="0.25">
      <c r="A1539" s="19">
        <v>44028</v>
      </c>
      <c r="B1539" s="20" t="s">
        <v>62</v>
      </c>
      <c r="C1539" s="20" t="s">
        <v>63</v>
      </c>
      <c r="D1539" s="20">
        <v>150</v>
      </c>
      <c r="E1539" s="21">
        <v>5</v>
      </c>
      <c r="F1539" s="21">
        <v>750</v>
      </c>
      <c r="G1539" s="22" t="s">
        <v>77</v>
      </c>
      <c r="H1539">
        <f t="shared" ref="H1539:H1602" si="52">MONTH(A1539)</f>
        <v>7</v>
      </c>
      <c r="I1539">
        <f t="shared" ref="I1539:I1602" si="53">DAY(A1539)</f>
        <v>16</v>
      </c>
    </row>
    <row r="1540" spans="1:10" ht="15.75" customHeight="1" x14ac:dyDescent="0.25">
      <c r="A1540" s="19">
        <v>43884</v>
      </c>
      <c r="B1540" s="20" t="s">
        <v>62</v>
      </c>
      <c r="C1540" s="20" t="s">
        <v>63</v>
      </c>
      <c r="D1540" s="20">
        <v>103</v>
      </c>
      <c r="E1540" s="21">
        <v>5</v>
      </c>
      <c r="F1540" s="21">
        <v>515</v>
      </c>
      <c r="G1540" s="22" t="s">
        <v>64</v>
      </c>
      <c r="H1540" s="45">
        <f>MONTH(A1540)</f>
        <v>2</v>
      </c>
      <c r="I1540" s="45">
        <f t="shared" si="53"/>
        <v>23</v>
      </c>
      <c r="J1540" s="52">
        <f>IF(Hari&lt;=7,1,IF(AND(Hari&gt;=8,Hari&lt;=14),2,IF(AND(Hari&gt;=15,Hari&lt;=21),3,IF(AND(Hari&gt;=22,Hari&lt;=31),4))))</f>
        <v>4</v>
      </c>
    </row>
    <row r="1541" spans="1:10" ht="15.75" hidden="1" customHeight="1" x14ac:dyDescent="0.25">
      <c r="A1541" s="19">
        <v>43896</v>
      </c>
      <c r="B1541" s="20" t="s">
        <v>69</v>
      </c>
      <c r="C1541" s="20" t="s">
        <v>65</v>
      </c>
      <c r="D1541" s="20">
        <v>120</v>
      </c>
      <c r="E1541" s="21">
        <v>7</v>
      </c>
      <c r="F1541" s="21">
        <v>840</v>
      </c>
      <c r="G1541" s="22" t="s">
        <v>68</v>
      </c>
      <c r="H1541">
        <f t="shared" si="52"/>
        <v>3</v>
      </c>
      <c r="I1541">
        <f t="shared" si="53"/>
        <v>6</v>
      </c>
    </row>
    <row r="1542" spans="1:10" ht="15.75" customHeight="1" x14ac:dyDescent="0.25">
      <c r="A1542" s="19">
        <v>43836</v>
      </c>
      <c r="B1542" s="20" t="s">
        <v>62</v>
      </c>
      <c r="C1542" s="20" t="s">
        <v>65</v>
      </c>
      <c r="D1542" s="6">
        <v>161</v>
      </c>
      <c r="E1542" s="23">
        <v>5</v>
      </c>
      <c r="F1542" s="21">
        <v>805</v>
      </c>
      <c r="G1542" s="22" t="s">
        <v>79</v>
      </c>
      <c r="H1542" s="45">
        <f>MONTH(A1542)</f>
        <v>1</v>
      </c>
      <c r="I1542" s="45">
        <f t="shared" si="53"/>
        <v>6</v>
      </c>
      <c r="J1542" s="52">
        <f>IF(Hari&lt;=7,1,IF(AND(Hari&gt;=8,Hari&lt;=14),2,IF(AND(Hari&gt;=15,Hari&lt;=21),3,IF(AND(Hari&gt;=22,Hari&lt;=31),4))))</f>
        <v>1</v>
      </c>
    </row>
    <row r="1543" spans="1:10" ht="15.75" hidden="1" customHeight="1" x14ac:dyDescent="0.25">
      <c r="A1543" s="19">
        <v>44028</v>
      </c>
      <c r="B1543" s="20" t="s">
        <v>72</v>
      </c>
      <c r="C1543" s="20" t="s">
        <v>63</v>
      </c>
      <c r="D1543" s="20">
        <v>207</v>
      </c>
      <c r="E1543" s="21">
        <v>16</v>
      </c>
      <c r="F1543" s="21">
        <v>3312</v>
      </c>
      <c r="G1543" s="22" t="s">
        <v>77</v>
      </c>
      <c r="H1543">
        <f t="shared" si="52"/>
        <v>7</v>
      </c>
      <c r="I1543">
        <f t="shared" si="53"/>
        <v>16</v>
      </c>
    </row>
    <row r="1544" spans="1:10" ht="15.75" hidden="1" customHeight="1" x14ac:dyDescent="0.25">
      <c r="A1544" s="19">
        <v>44073</v>
      </c>
      <c r="B1544" s="20" t="s">
        <v>69</v>
      </c>
      <c r="C1544" s="20" t="s">
        <v>65</v>
      </c>
      <c r="D1544" s="20">
        <v>276</v>
      </c>
      <c r="E1544" s="21">
        <v>7</v>
      </c>
      <c r="F1544" s="21">
        <v>1932</v>
      </c>
      <c r="G1544" s="22" t="s">
        <v>78</v>
      </c>
      <c r="H1544">
        <f t="shared" si="52"/>
        <v>8</v>
      </c>
      <c r="I1544">
        <f t="shared" si="53"/>
        <v>30</v>
      </c>
    </row>
    <row r="1545" spans="1:10" ht="15.75" customHeight="1" x14ac:dyDescent="0.25">
      <c r="A1545" s="19">
        <v>43888</v>
      </c>
      <c r="B1545" s="20" t="s">
        <v>62</v>
      </c>
      <c r="C1545" s="20" t="s">
        <v>63</v>
      </c>
      <c r="D1545" s="20">
        <v>72</v>
      </c>
      <c r="E1545" s="21">
        <v>5</v>
      </c>
      <c r="F1545" s="21">
        <v>360</v>
      </c>
      <c r="G1545" s="22" t="s">
        <v>73</v>
      </c>
      <c r="H1545" s="45">
        <f>MONTH(A1545)</f>
        <v>2</v>
      </c>
      <c r="I1545" s="45">
        <f t="shared" si="53"/>
        <v>27</v>
      </c>
      <c r="J1545" s="52">
        <f>IF(Hari&lt;=7,1,IF(AND(Hari&gt;=8,Hari&lt;=14),2,IF(AND(Hari&gt;=15,Hari&lt;=21),3,IF(AND(Hari&gt;=22,Hari&lt;=31),4))))</f>
        <v>4</v>
      </c>
    </row>
    <row r="1546" spans="1:10" ht="15.75" hidden="1" customHeight="1" x14ac:dyDescent="0.25">
      <c r="A1546" s="19">
        <v>43981</v>
      </c>
      <c r="B1546" s="20" t="s">
        <v>67</v>
      </c>
      <c r="C1546" s="20" t="s">
        <v>65</v>
      </c>
      <c r="D1546" s="20">
        <v>165</v>
      </c>
      <c r="E1546" s="21">
        <v>11</v>
      </c>
      <c r="F1546" s="21">
        <v>1815</v>
      </c>
      <c r="G1546" s="22" t="s">
        <v>70</v>
      </c>
      <c r="H1546">
        <f t="shared" si="52"/>
        <v>5</v>
      </c>
      <c r="I1546">
        <f t="shared" si="53"/>
        <v>30</v>
      </c>
    </row>
    <row r="1547" spans="1:10" ht="15.75" hidden="1" customHeight="1" x14ac:dyDescent="0.25">
      <c r="A1547" s="19">
        <v>44137</v>
      </c>
      <c r="B1547" s="20" t="s">
        <v>72</v>
      </c>
      <c r="C1547" s="20" t="s">
        <v>63</v>
      </c>
      <c r="D1547" s="20">
        <v>327</v>
      </c>
      <c r="E1547" s="21">
        <v>16</v>
      </c>
      <c r="F1547" s="21">
        <v>5232</v>
      </c>
      <c r="G1547" s="22" t="s">
        <v>68</v>
      </c>
      <c r="H1547">
        <f t="shared" si="52"/>
        <v>11</v>
      </c>
      <c r="I1547">
        <f t="shared" si="53"/>
        <v>2</v>
      </c>
    </row>
    <row r="1548" spans="1:10" ht="15.75" hidden="1" customHeight="1" x14ac:dyDescent="0.25">
      <c r="A1548" s="19">
        <v>43927</v>
      </c>
      <c r="B1548" s="20" t="s">
        <v>67</v>
      </c>
      <c r="C1548" s="20" t="s">
        <v>65</v>
      </c>
      <c r="D1548" s="20">
        <v>102</v>
      </c>
      <c r="E1548" s="21">
        <v>11</v>
      </c>
      <c r="F1548" s="21">
        <v>1122</v>
      </c>
      <c r="G1548" s="22" t="s">
        <v>68</v>
      </c>
      <c r="H1548">
        <f t="shared" si="52"/>
        <v>4</v>
      </c>
      <c r="I1548">
        <f t="shared" si="53"/>
        <v>6</v>
      </c>
    </row>
    <row r="1549" spans="1:10" ht="15.75" hidden="1" customHeight="1" x14ac:dyDescent="0.25">
      <c r="A1549" s="19">
        <v>44156</v>
      </c>
      <c r="B1549" s="20" t="s">
        <v>67</v>
      </c>
      <c r="C1549" s="20" t="s">
        <v>63</v>
      </c>
      <c r="D1549" s="20">
        <v>227</v>
      </c>
      <c r="E1549" s="21">
        <v>11</v>
      </c>
      <c r="F1549" s="21">
        <v>2497</v>
      </c>
      <c r="G1549" s="22" t="s">
        <v>64</v>
      </c>
      <c r="H1549">
        <f t="shared" si="52"/>
        <v>11</v>
      </c>
      <c r="I1549">
        <f t="shared" si="53"/>
        <v>21</v>
      </c>
    </row>
    <row r="1550" spans="1:10" ht="15.75" hidden="1" customHeight="1" x14ac:dyDescent="0.25">
      <c r="A1550" s="19">
        <v>44043</v>
      </c>
      <c r="B1550" s="20" t="s">
        <v>62</v>
      </c>
      <c r="C1550" s="20" t="s">
        <v>65</v>
      </c>
      <c r="D1550" s="6">
        <v>276</v>
      </c>
      <c r="E1550" s="23">
        <v>5</v>
      </c>
      <c r="F1550" s="21">
        <v>1380</v>
      </c>
      <c r="G1550" s="22" t="s">
        <v>77</v>
      </c>
      <c r="H1550">
        <f t="shared" si="52"/>
        <v>7</v>
      </c>
      <c r="I1550">
        <f t="shared" si="53"/>
        <v>31</v>
      </c>
    </row>
    <row r="1551" spans="1:10" ht="15.75" hidden="1" customHeight="1" x14ac:dyDescent="0.25">
      <c r="A1551" s="19">
        <v>44021</v>
      </c>
      <c r="B1551" s="20" t="s">
        <v>67</v>
      </c>
      <c r="C1551" s="20" t="s">
        <v>63</v>
      </c>
      <c r="D1551" s="20">
        <v>155</v>
      </c>
      <c r="E1551" s="21">
        <v>11</v>
      </c>
      <c r="F1551" s="21">
        <v>1705</v>
      </c>
      <c r="G1551" s="22" t="s">
        <v>68</v>
      </c>
      <c r="H1551">
        <f t="shared" si="52"/>
        <v>7</v>
      </c>
      <c r="I1551">
        <f t="shared" si="53"/>
        <v>9</v>
      </c>
    </row>
    <row r="1552" spans="1:10" ht="15.75" hidden="1" customHeight="1" x14ac:dyDescent="0.25">
      <c r="A1552" s="19">
        <v>43906</v>
      </c>
      <c r="B1552" s="20" t="s">
        <v>72</v>
      </c>
      <c r="C1552" s="20" t="s">
        <v>63</v>
      </c>
      <c r="D1552" s="20">
        <v>139</v>
      </c>
      <c r="E1552" s="21">
        <v>16</v>
      </c>
      <c r="F1552" s="21">
        <v>2224</v>
      </c>
      <c r="G1552" s="22" t="s">
        <v>75</v>
      </c>
      <c r="H1552">
        <f t="shared" si="52"/>
        <v>3</v>
      </c>
      <c r="I1552">
        <f t="shared" si="53"/>
        <v>16</v>
      </c>
    </row>
    <row r="1553" spans="1:10" ht="15.75" customHeight="1" x14ac:dyDescent="0.25">
      <c r="A1553" s="19">
        <v>43834</v>
      </c>
      <c r="B1553" s="20" t="s">
        <v>72</v>
      </c>
      <c r="C1553" s="20" t="s">
        <v>63</v>
      </c>
      <c r="D1553" s="20">
        <v>66</v>
      </c>
      <c r="E1553" s="21">
        <v>16</v>
      </c>
      <c r="F1553" s="21">
        <v>1056</v>
      </c>
      <c r="G1553" s="22" t="s">
        <v>79</v>
      </c>
      <c r="H1553" s="45">
        <f>MONTH(A1553)</f>
        <v>1</v>
      </c>
      <c r="I1553" s="45">
        <f t="shared" si="53"/>
        <v>4</v>
      </c>
      <c r="J1553" s="52">
        <f>IF(Hari&lt;=7,1,IF(AND(Hari&gt;=8,Hari&lt;=14),2,IF(AND(Hari&gt;=15,Hari&lt;=21),3,IF(AND(Hari&gt;=22,Hari&lt;=31),4))))</f>
        <v>1</v>
      </c>
    </row>
    <row r="1554" spans="1:10" ht="15.75" hidden="1" customHeight="1" x14ac:dyDescent="0.25">
      <c r="A1554" s="19">
        <v>44050</v>
      </c>
      <c r="B1554" s="20" t="s">
        <v>67</v>
      </c>
      <c r="C1554" s="20" t="s">
        <v>65</v>
      </c>
      <c r="D1554" s="20">
        <v>186</v>
      </c>
      <c r="E1554" s="21">
        <v>11</v>
      </c>
      <c r="F1554" s="21">
        <v>2046</v>
      </c>
      <c r="G1554" s="22" t="s">
        <v>68</v>
      </c>
      <c r="H1554">
        <f t="shared" si="52"/>
        <v>8</v>
      </c>
      <c r="I1554">
        <f t="shared" si="53"/>
        <v>7</v>
      </c>
    </row>
    <row r="1555" spans="1:10" ht="15.75" hidden="1" customHeight="1" x14ac:dyDescent="0.25">
      <c r="A1555" s="19">
        <v>44117</v>
      </c>
      <c r="B1555" s="20" t="s">
        <v>67</v>
      </c>
      <c r="C1555" s="20" t="s">
        <v>65</v>
      </c>
      <c r="D1555" s="20">
        <v>267</v>
      </c>
      <c r="E1555" s="21">
        <v>11</v>
      </c>
      <c r="F1555" s="21">
        <v>2937</v>
      </c>
      <c r="G1555" s="22" t="s">
        <v>75</v>
      </c>
      <c r="H1555">
        <f t="shared" si="52"/>
        <v>10</v>
      </c>
      <c r="I1555">
        <f t="shared" si="53"/>
        <v>13</v>
      </c>
    </row>
    <row r="1556" spans="1:10" ht="15.75" hidden="1" customHeight="1" x14ac:dyDescent="0.25">
      <c r="A1556" s="19">
        <v>44166</v>
      </c>
      <c r="B1556" s="20" t="s">
        <v>62</v>
      </c>
      <c r="C1556" s="20" t="s">
        <v>63</v>
      </c>
      <c r="D1556" s="20">
        <v>272</v>
      </c>
      <c r="E1556" s="21">
        <v>5</v>
      </c>
      <c r="F1556" s="21">
        <v>1360</v>
      </c>
      <c r="G1556" s="22" t="s">
        <v>68</v>
      </c>
      <c r="H1556">
        <f t="shared" si="52"/>
        <v>12</v>
      </c>
      <c r="I1556">
        <f t="shared" si="53"/>
        <v>1</v>
      </c>
    </row>
    <row r="1557" spans="1:10" ht="15.75" hidden="1" customHeight="1" x14ac:dyDescent="0.25">
      <c r="A1557" s="19">
        <v>44049</v>
      </c>
      <c r="B1557" s="20" t="s">
        <v>62</v>
      </c>
      <c r="C1557" s="20" t="s">
        <v>65</v>
      </c>
      <c r="D1557" s="6">
        <v>395</v>
      </c>
      <c r="E1557" s="23">
        <v>5</v>
      </c>
      <c r="F1557" s="21">
        <v>1975</v>
      </c>
      <c r="G1557" s="22" t="s">
        <v>68</v>
      </c>
      <c r="H1557">
        <f t="shared" si="52"/>
        <v>8</v>
      </c>
      <c r="I1557">
        <f t="shared" si="53"/>
        <v>6</v>
      </c>
    </row>
    <row r="1558" spans="1:10" ht="15.75" hidden="1" customHeight="1" x14ac:dyDescent="0.25">
      <c r="A1558" s="19">
        <v>44163</v>
      </c>
      <c r="B1558" s="20" t="s">
        <v>67</v>
      </c>
      <c r="C1558" s="20" t="s">
        <v>65</v>
      </c>
      <c r="D1558" s="20">
        <v>299</v>
      </c>
      <c r="E1558" s="21">
        <v>11</v>
      </c>
      <c r="F1558" s="21">
        <v>3289</v>
      </c>
      <c r="G1558" s="22" t="s">
        <v>73</v>
      </c>
      <c r="H1558">
        <f t="shared" si="52"/>
        <v>11</v>
      </c>
      <c r="I1558">
        <f t="shared" si="53"/>
        <v>28</v>
      </c>
    </row>
    <row r="1559" spans="1:10" ht="15.75" hidden="1" customHeight="1" x14ac:dyDescent="0.25">
      <c r="A1559" s="19">
        <v>43977</v>
      </c>
      <c r="B1559" s="20" t="s">
        <v>67</v>
      </c>
      <c r="C1559" s="20" t="s">
        <v>65</v>
      </c>
      <c r="D1559" s="20">
        <v>169</v>
      </c>
      <c r="E1559" s="21">
        <v>11</v>
      </c>
      <c r="F1559" s="21">
        <v>1859</v>
      </c>
      <c r="G1559" s="22" t="s">
        <v>73</v>
      </c>
      <c r="H1559">
        <f t="shared" si="52"/>
        <v>5</v>
      </c>
      <c r="I1559">
        <f t="shared" si="53"/>
        <v>26</v>
      </c>
    </row>
    <row r="1560" spans="1:10" ht="15.75" hidden="1" customHeight="1" x14ac:dyDescent="0.25">
      <c r="A1560" s="19">
        <v>44187</v>
      </c>
      <c r="B1560" s="20" t="s">
        <v>69</v>
      </c>
      <c r="C1560" s="20" t="s">
        <v>65</v>
      </c>
      <c r="D1560" s="20">
        <v>398</v>
      </c>
      <c r="E1560" s="21">
        <v>7</v>
      </c>
      <c r="F1560" s="21">
        <v>2786</v>
      </c>
      <c r="G1560" s="22" t="s">
        <v>64</v>
      </c>
      <c r="H1560">
        <f t="shared" si="52"/>
        <v>12</v>
      </c>
      <c r="I1560">
        <f t="shared" si="53"/>
        <v>22</v>
      </c>
    </row>
    <row r="1561" spans="1:10" ht="15.75" hidden="1" customHeight="1" x14ac:dyDescent="0.25">
      <c r="A1561" s="19">
        <v>44196</v>
      </c>
      <c r="B1561" s="20" t="s">
        <v>72</v>
      </c>
      <c r="C1561" s="20" t="s">
        <v>63</v>
      </c>
      <c r="D1561" s="20">
        <v>364</v>
      </c>
      <c r="E1561" s="21">
        <v>16</v>
      </c>
      <c r="F1561" s="21">
        <v>5824</v>
      </c>
      <c r="G1561" s="22" t="s">
        <v>64</v>
      </c>
      <c r="H1561">
        <f t="shared" si="52"/>
        <v>12</v>
      </c>
      <c r="I1561">
        <f t="shared" si="53"/>
        <v>31</v>
      </c>
    </row>
    <row r="1562" spans="1:10" ht="15.75" hidden="1" customHeight="1" x14ac:dyDescent="0.25">
      <c r="A1562" s="19">
        <v>44050</v>
      </c>
      <c r="B1562" s="20" t="s">
        <v>67</v>
      </c>
      <c r="C1562" s="20" t="s">
        <v>63</v>
      </c>
      <c r="D1562" s="20">
        <v>198</v>
      </c>
      <c r="E1562" s="21">
        <v>11</v>
      </c>
      <c r="F1562" s="21">
        <v>2178</v>
      </c>
      <c r="G1562" s="22" t="s">
        <v>68</v>
      </c>
      <c r="H1562">
        <f t="shared" si="52"/>
        <v>8</v>
      </c>
      <c r="I1562">
        <f t="shared" si="53"/>
        <v>7</v>
      </c>
    </row>
    <row r="1563" spans="1:10" ht="15.75" customHeight="1" x14ac:dyDescent="0.25">
      <c r="A1563" s="19">
        <v>43868</v>
      </c>
      <c r="B1563" s="20" t="s">
        <v>69</v>
      </c>
      <c r="C1563" s="20" t="s">
        <v>65</v>
      </c>
      <c r="D1563" s="20">
        <v>136</v>
      </c>
      <c r="E1563" s="21">
        <v>7</v>
      </c>
      <c r="F1563" s="21">
        <v>952</v>
      </c>
      <c r="G1563" s="22" t="s">
        <v>68</v>
      </c>
      <c r="H1563" s="45">
        <f>MONTH(A1563)</f>
        <v>2</v>
      </c>
      <c r="I1563" s="45">
        <f t="shared" si="53"/>
        <v>7</v>
      </c>
      <c r="J1563" s="52">
        <f>IF(Hari&lt;=7,1,IF(AND(Hari&gt;=8,Hari&lt;=14),2,IF(AND(Hari&gt;=15,Hari&lt;=21),3,IF(AND(Hari&gt;=22,Hari&lt;=31),4))))</f>
        <v>1</v>
      </c>
    </row>
    <row r="1564" spans="1:10" ht="15.75" hidden="1" customHeight="1" x14ac:dyDescent="0.25">
      <c r="A1564" s="19">
        <v>43962</v>
      </c>
      <c r="B1564" s="20" t="s">
        <v>62</v>
      </c>
      <c r="C1564" s="20" t="s">
        <v>65</v>
      </c>
      <c r="D1564" s="6">
        <v>327</v>
      </c>
      <c r="E1564" s="23">
        <v>5</v>
      </c>
      <c r="F1564" s="21">
        <v>1635</v>
      </c>
      <c r="G1564" s="22" t="s">
        <v>64</v>
      </c>
      <c r="H1564">
        <f t="shared" si="52"/>
        <v>5</v>
      </c>
      <c r="I1564">
        <f t="shared" si="53"/>
        <v>11</v>
      </c>
    </row>
    <row r="1565" spans="1:10" ht="15.75" hidden="1" customHeight="1" x14ac:dyDescent="0.25">
      <c r="A1565" s="19">
        <v>44088</v>
      </c>
      <c r="B1565" s="20" t="s">
        <v>67</v>
      </c>
      <c r="C1565" s="20" t="s">
        <v>65</v>
      </c>
      <c r="D1565" s="20">
        <v>241</v>
      </c>
      <c r="E1565" s="21">
        <v>11</v>
      </c>
      <c r="F1565" s="21">
        <v>2651</v>
      </c>
      <c r="G1565" s="22" t="s">
        <v>80</v>
      </c>
      <c r="H1565">
        <f t="shared" si="52"/>
        <v>9</v>
      </c>
      <c r="I1565">
        <f t="shared" si="53"/>
        <v>14</v>
      </c>
    </row>
    <row r="1566" spans="1:10" ht="15.75" hidden="1" customHeight="1" x14ac:dyDescent="0.25">
      <c r="A1566" s="19">
        <v>43929</v>
      </c>
      <c r="B1566" s="20" t="s">
        <v>62</v>
      </c>
      <c r="C1566" s="20" t="s">
        <v>63</v>
      </c>
      <c r="D1566" s="20">
        <v>121</v>
      </c>
      <c r="E1566" s="21">
        <v>5</v>
      </c>
      <c r="F1566" s="21">
        <v>605</v>
      </c>
      <c r="G1566" s="22" t="s">
        <v>68</v>
      </c>
      <c r="H1566">
        <f t="shared" si="52"/>
        <v>4</v>
      </c>
      <c r="I1566">
        <f t="shared" si="53"/>
        <v>8</v>
      </c>
    </row>
    <row r="1567" spans="1:10" ht="15.75" hidden="1" customHeight="1" x14ac:dyDescent="0.25">
      <c r="A1567" s="19">
        <v>44146</v>
      </c>
      <c r="B1567" s="20" t="s">
        <v>62</v>
      </c>
      <c r="C1567" s="20" t="s">
        <v>63</v>
      </c>
      <c r="D1567" s="20">
        <v>260</v>
      </c>
      <c r="E1567" s="21">
        <v>5</v>
      </c>
      <c r="F1567" s="21">
        <v>1300</v>
      </c>
      <c r="G1567" s="22" t="s">
        <v>66</v>
      </c>
      <c r="H1567">
        <f t="shared" si="52"/>
        <v>11</v>
      </c>
      <c r="I1567">
        <f t="shared" si="53"/>
        <v>11</v>
      </c>
    </row>
    <row r="1568" spans="1:10" ht="15.75" hidden="1" customHeight="1" x14ac:dyDescent="0.25">
      <c r="A1568" s="19">
        <v>43908</v>
      </c>
      <c r="B1568" s="20" t="s">
        <v>67</v>
      </c>
      <c r="C1568" s="20" t="s">
        <v>65</v>
      </c>
      <c r="D1568" s="20">
        <v>88</v>
      </c>
      <c r="E1568" s="21">
        <v>11</v>
      </c>
      <c r="F1568" s="21">
        <v>968</v>
      </c>
      <c r="G1568" s="22" t="s">
        <v>71</v>
      </c>
      <c r="H1568">
        <f t="shared" si="52"/>
        <v>3</v>
      </c>
      <c r="I1568">
        <f t="shared" si="53"/>
        <v>18</v>
      </c>
    </row>
    <row r="1569" spans="1:10" ht="15.75" hidden="1" customHeight="1" x14ac:dyDescent="0.25">
      <c r="A1569" s="19">
        <v>43959</v>
      </c>
      <c r="B1569" s="20" t="s">
        <v>72</v>
      </c>
      <c r="C1569" s="20" t="s">
        <v>63</v>
      </c>
      <c r="D1569" s="20">
        <v>195</v>
      </c>
      <c r="E1569" s="21">
        <v>16</v>
      </c>
      <c r="F1569" s="21">
        <v>3120</v>
      </c>
      <c r="G1569" s="22" t="s">
        <v>68</v>
      </c>
      <c r="H1569">
        <f t="shared" si="52"/>
        <v>5</v>
      </c>
      <c r="I1569">
        <f t="shared" si="53"/>
        <v>8</v>
      </c>
    </row>
    <row r="1570" spans="1:10" ht="15.75" hidden="1" customHeight="1" x14ac:dyDescent="0.25">
      <c r="A1570" s="19">
        <v>44138</v>
      </c>
      <c r="B1570" s="20" t="s">
        <v>62</v>
      </c>
      <c r="C1570" s="20" t="s">
        <v>65</v>
      </c>
      <c r="D1570" s="20">
        <v>577</v>
      </c>
      <c r="E1570" s="23">
        <v>5</v>
      </c>
      <c r="F1570" s="21">
        <v>2885</v>
      </c>
      <c r="G1570" s="22" t="s">
        <v>68</v>
      </c>
      <c r="H1570">
        <f t="shared" si="52"/>
        <v>11</v>
      </c>
      <c r="I1570">
        <f t="shared" si="53"/>
        <v>3</v>
      </c>
    </row>
    <row r="1571" spans="1:10" ht="15.75" customHeight="1" x14ac:dyDescent="0.25">
      <c r="A1571" s="19">
        <v>43874</v>
      </c>
      <c r="B1571" s="20" t="s">
        <v>67</v>
      </c>
      <c r="C1571" s="20" t="s">
        <v>65</v>
      </c>
      <c r="D1571" s="20">
        <v>93</v>
      </c>
      <c r="E1571" s="21">
        <v>11</v>
      </c>
      <c r="F1571" s="21">
        <v>1023</v>
      </c>
      <c r="G1571" s="22" t="s">
        <v>75</v>
      </c>
      <c r="H1571" s="45">
        <f t="shared" si="52"/>
        <v>2</v>
      </c>
      <c r="I1571" s="45">
        <f t="shared" si="53"/>
        <v>13</v>
      </c>
      <c r="J1571" s="52">
        <f>IF(Hari&lt;=7,1,IF(AND(Hari&gt;=8,Hari&lt;=14),2,IF(AND(Hari&gt;=15,Hari&lt;=21),3,IF(AND(Hari&gt;=22,Hari&lt;=31),4))))</f>
        <v>2</v>
      </c>
    </row>
    <row r="1572" spans="1:10" ht="15.75" customHeight="1" x14ac:dyDescent="0.25">
      <c r="A1572" s="19">
        <v>43844</v>
      </c>
      <c r="B1572" s="20" t="s">
        <v>62</v>
      </c>
      <c r="C1572" s="20" t="s">
        <v>63</v>
      </c>
      <c r="D1572" s="20">
        <v>108</v>
      </c>
      <c r="E1572" s="21">
        <v>5</v>
      </c>
      <c r="F1572" s="21">
        <v>540</v>
      </c>
      <c r="G1572" s="22" t="s">
        <v>64</v>
      </c>
      <c r="H1572" s="45">
        <f t="shared" si="52"/>
        <v>1</v>
      </c>
      <c r="I1572" s="45">
        <f t="shared" si="53"/>
        <v>14</v>
      </c>
      <c r="J1572" s="52">
        <f>IF(Hari&lt;=7,1,IF(AND(Hari&gt;=8,Hari&lt;=14),2,IF(AND(Hari&gt;=15,Hari&lt;=21),3,IF(AND(Hari&gt;=22,Hari&lt;=31),4))))</f>
        <v>2</v>
      </c>
    </row>
    <row r="1573" spans="1:10" ht="15.75" hidden="1" customHeight="1" x14ac:dyDescent="0.25">
      <c r="A1573" s="19">
        <v>43978</v>
      </c>
      <c r="B1573" s="20" t="s">
        <v>62</v>
      </c>
      <c r="C1573" s="20" t="s">
        <v>63</v>
      </c>
      <c r="D1573" s="20">
        <v>162</v>
      </c>
      <c r="E1573" s="21">
        <v>5</v>
      </c>
      <c r="F1573" s="21">
        <v>810</v>
      </c>
      <c r="G1573" s="22" t="s">
        <v>73</v>
      </c>
      <c r="H1573">
        <f t="shared" si="52"/>
        <v>5</v>
      </c>
      <c r="I1573">
        <f t="shared" si="53"/>
        <v>27</v>
      </c>
    </row>
    <row r="1574" spans="1:10" ht="15.75" hidden="1" customHeight="1" x14ac:dyDescent="0.25">
      <c r="A1574" s="19">
        <v>44146</v>
      </c>
      <c r="B1574" s="20" t="s">
        <v>67</v>
      </c>
      <c r="C1574" s="20" t="s">
        <v>63</v>
      </c>
      <c r="D1574" s="20">
        <v>274</v>
      </c>
      <c r="E1574" s="21">
        <v>11</v>
      </c>
      <c r="F1574" s="21">
        <v>3014</v>
      </c>
      <c r="G1574" s="22" t="s">
        <v>66</v>
      </c>
      <c r="H1574">
        <f t="shared" si="52"/>
        <v>11</v>
      </c>
      <c r="I1574">
        <f t="shared" si="53"/>
        <v>11</v>
      </c>
    </row>
    <row r="1575" spans="1:10" ht="15.75" hidden="1" customHeight="1" x14ac:dyDescent="0.25">
      <c r="A1575" s="19">
        <v>44150</v>
      </c>
      <c r="B1575" s="20" t="s">
        <v>62</v>
      </c>
      <c r="C1575" s="20" t="s">
        <v>65</v>
      </c>
      <c r="D1575" s="20">
        <v>537</v>
      </c>
      <c r="E1575" s="23">
        <v>5</v>
      </c>
      <c r="F1575" s="21">
        <v>2685</v>
      </c>
      <c r="G1575" s="22" t="s">
        <v>75</v>
      </c>
      <c r="H1575">
        <f t="shared" si="52"/>
        <v>11</v>
      </c>
      <c r="I1575">
        <f t="shared" si="53"/>
        <v>15</v>
      </c>
    </row>
    <row r="1576" spans="1:10" ht="15.75" hidden="1" customHeight="1" x14ac:dyDescent="0.25">
      <c r="A1576" s="19">
        <v>44180</v>
      </c>
      <c r="B1576" s="20" t="s">
        <v>62</v>
      </c>
      <c r="C1576" s="20" t="s">
        <v>65</v>
      </c>
      <c r="D1576" s="20">
        <v>549</v>
      </c>
      <c r="E1576" s="23">
        <v>5</v>
      </c>
      <c r="F1576" s="21">
        <v>2745</v>
      </c>
      <c r="G1576" s="22" t="s">
        <v>75</v>
      </c>
      <c r="H1576">
        <f t="shared" si="52"/>
        <v>12</v>
      </c>
      <c r="I1576">
        <f t="shared" si="53"/>
        <v>15</v>
      </c>
    </row>
    <row r="1577" spans="1:10" ht="15.75" hidden="1" customHeight="1" x14ac:dyDescent="0.25">
      <c r="A1577" s="19">
        <v>43975</v>
      </c>
      <c r="B1577" s="20" t="s">
        <v>69</v>
      </c>
      <c r="C1577" s="20" t="s">
        <v>65</v>
      </c>
      <c r="D1577" s="20">
        <v>233</v>
      </c>
      <c r="E1577" s="21">
        <v>7</v>
      </c>
      <c r="F1577" s="21">
        <v>1631</v>
      </c>
      <c r="G1577" s="22" t="s">
        <v>64</v>
      </c>
      <c r="H1577">
        <f t="shared" si="52"/>
        <v>5</v>
      </c>
      <c r="I1577">
        <f t="shared" si="53"/>
        <v>24</v>
      </c>
    </row>
    <row r="1578" spans="1:10" ht="15.75" hidden="1" customHeight="1" x14ac:dyDescent="0.25">
      <c r="A1578" s="19">
        <v>44190</v>
      </c>
      <c r="B1578" s="20" t="s">
        <v>62</v>
      </c>
      <c r="C1578" s="20" t="s">
        <v>63</v>
      </c>
      <c r="D1578" s="20">
        <v>264</v>
      </c>
      <c r="E1578" s="21">
        <v>5</v>
      </c>
      <c r="F1578" s="21">
        <v>1320</v>
      </c>
      <c r="G1578" s="22" t="s">
        <v>73</v>
      </c>
      <c r="H1578">
        <f t="shared" si="52"/>
        <v>12</v>
      </c>
      <c r="I1578">
        <f t="shared" si="53"/>
        <v>25</v>
      </c>
    </row>
    <row r="1579" spans="1:10" ht="15.75" hidden="1" customHeight="1" x14ac:dyDescent="0.25">
      <c r="A1579" s="19">
        <v>44094</v>
      </c>
      <c r="B1579" s="20" t="s">
        <v>67</v>
      </c>
      <c r="C1579" s="20" t="s">
        <v>65</v>
      </c>
      <c r="D1579" s="20">
        <v>242</v>
      </c>
      <c r="E1579" s="21">
        <v>11</v>
      </c>
      <c r="F1579" s="21">
        <v>2662</v>
      </c>
      <c r="G1579" s="22" t="s">
        <v>71</v>
      </c>
      <c r="H1579">
        <f t="shared" si="52"/>
        <v>9</v>
      </c>
      <c r="I1579">
        <f t="shared" si="53"/>
        <v>20</v>
      </c>
    </row>
    <row r="1580" spans="1:10" ht="15.75" hidden="1" customHeight="1" x14ac:dyDescent="0.25">
      <c r="A1580" s="19">
        <v>43958</v>
      </c>
      <c r="B1580" s="20" t="s">
        <v>67</v>
      </c>
      <c r="C1580" s="20" t="s">
        <v>65</v>
      </c>
      <c r="D1580" s="20">
        <v>174</v>
      </c>
      <c r="E1580" s="21">
        <v>11</v>
      </c>
      <c r="F1580" s="21">
        <v>1914</v>
      </c>
      <c r="G1580" s="22" t="s">
        <v>68</v>
      </c>
      <c r="H1580">
        <f t="shared" si="52"/>
        <v>5</v>
      </c>
      <c r="I1580">
        <f t="shared" si="53"/>
        <v>7</v>
      </c>
    </row>
    <row r="1581" spans="1:10" ht="15.75" hidden="1" customHeight="1" x14ac:dyDescent="0.25">
      <c r="A1581" s="19">
        <v>44146</v>
      </c>
      <c r="B1581" s="20" t="s">
        <v>72</v>
      </c>
      <c r="C1581" s="20" t="s">
        <v>63</v>
      </c>
      <c r="D1581" s="20">
        <v>356</v>
      </c>
      <c r="E1581" s="21">
        <v>16</v>
      </c>
      <c r="F1581" s="21">
        <v>5696</v>
      </c>
      <c r="G1581" s="22" t="s">
        <v>66</v>
      </c>
      <c r="H1581">
        <f t="shared" si="52"/>
        <v>11</v>
      </c>
      <c r="I1581">
        <f t="shared" si="53"/>
        <v>11</v>
      </c>
    </row>
    <row r="1582" spans="1:10" ht="15.75" hidden="1" customHeight="1" x14ac:dyDescent="0.25">
      <c r="A1582" s="19">
        <v>43935</v>
      </c>
      <c r="B1582" s="20" t="s">
        <v>69</v>
      </c>
      <c r="C1582" s="20" t="s">
        <v>65</v>
      </c>
      <c r="D1582" s="20">
        <v>164</v>
      </c>
      <c r="E1582" s="21">
        <v>7</v>
      </c>
      <c r="F1582" s="21">
        <v>1148</v>
      </c>
      <c r="G1582" s="22" t="s">
        <v>75</v>
      </c>
      <c r="H1582">
        <f t="shared" si="52"/>
        <v>4</v>
      </c>
      <c r="I1582">
        <f t="shared" si="53"/>
        <v>14</v>
      </c>
    </row>
    <row r="1583" spans="1:10" ht="15.75" customHeight="1" x14ac:dyDescent="0.25">
      <c r="A1583" s="19">
        <v>43834</v>
      </c>
      <c r="B1583" s="20" t="s">
        <v>67</v>
      </c>
      <c r="C1583" s="20" t="s">
        <v>63</v>
      </c>
      <c r="D1583" s="20">
        <v>57</v>
      </c>
      <c r="E1583" s="21">
        <v>11</v>
      </c>
      <c r="F1583" s="21">
        <v>627</v>
      </c>
      <c r="G1583" s="22" t="s">
        <v>79</v>
      </c>
      <c r="H1583" s="45">
        <f>MONTH(A1583)</f>
        <v>1</v>
      </c>
      <c r="I1583" s="45">
        <f t="shared" si="53"/>
        <v>4</v>
      </c>
      <c r="J1583" s="52">
        <f>IF(Hari&lt;=7,1,IF(AND(Hari&gt;=8,Hari&lt;=14),2,IF(AND(Hari&gt;=15,Hari&lt;=21),3,IF(AND(Hari&gt;=22,Hari&lt;=31),4))))</f>
        <v>1</v>
      </c>
    </row>
    <row r="1584" spans="1:10" ht="15.75" hidden="1" customHeight="1" x14ac:dyDescent="0.25">
      <c r="A1584" s="19">
        <v>43892</v>
      </c>
      <c r="B1584" s="20" t="s">
        <v>67</v>
      </c>
      <c r="C1584" s="20" t="s">
        <v>63</v>
      </c>
      <c r="D1584" s="20">
        <v>123</v>
      </c>
      <c r="E1584" s="21">
        <v>11</v>
      </c>
      <c r="F1584" s="21">
        <v>1353</v>
      </c>
      <c r="G1584" s="22" t="s">
        <v>68</v>
      </c>
      <c r="H1584">
        <f t="shared" si="52"/>
        <v>3</v>
      </c>
      <c r="I1584">
        <f t="shared" si="53"/>
        <v>2</v>
      </c>
    </row>
    <row r="1585" spans="1:10" ht="15.75" customHeight="1" x14ac:dyDescent="0.25">
      <c r="A1585" s="19">
        <v>43863</v>
      </c>
      <c r="B1585" s="20" t="s">
        <v>67</v>
      </c>
      <c r="C1585" s="20" t="s">
        <v>65</v>
      </c>
      <c r="D1585" s="20">
        <v>187</v>
      </c>
      <c r="E1585" s="21">
        <v>11</v>
      </c>
      <c r="F1585" s="21">
        <v>2057</v>
      </c>
      <c r="G1585" s="22" t="s">
        <v>66</v>
      </c>
      <c r="H1585" s="45">
        <f>MONTH(A1585)</f>
        <v>2</v>
      </c>
      <c r="I1585" s="45">
        <f t="shared" si="53"/>
        <v>2</v>
      </c>
      <c r="J1585" s="52">
        <f>IF(Hari&lt;=7,1,IF(AND(Hari&gt;=8,Hari&lt;=14),2,IF(AND(Hari&gt;=15,Hari&lt;=21),3,IF(AND(Hari&gt;=22,Hari&lt;=31),4))))</f>
        <v>1</v>
      </c>
    </row>
    <row r="1586" spans="1:10" ht="15.75" hidden="1" customHeight="1" x14ac:dyDescent="0.25">
      <c r="A1586" s="19">
        <v>43933</v>
      </c>
      <c r="B1586" s="20" t="s">
        <v>67</v>
      </c>
      <c r="C1586" s="20" t="s">
        <v>63</v>
      </c>
      <c r="D1586" s="20">
        <v>101</v>
      </c>
      <c r="E1586" s="21">
        <v>11</v>
      </c>
      <c r="F1586" s="21">
        <v>1111</v>
      </c>
      <c r="G1586" s="22" t="s">
        <v>75</v>
      </c>
      <c r="H1586">
        <f t="shared" si="52"/>
        <v>4</v>
      </c>
      <c r="I1586">
        <f t="shared" si="53"/>
        <v>12</v>
      </c>
    </row>
    <row r="1587" spans="1:10" ht="15.75" hidden="1" customHeight="1" x14ac:dyDescent="0.25">
      <c r="A1587" s="19">
        <v>43984</v>
      </c>
      <c r="B1587" s="20" t="s">
        <v>67</v>
      </c>
      <c r="C1587" s="20" t="s">
        <v>63</v>
      </c>
      <c r="D1587" s="20">
        <v>122</v>
      </c>
      <c r="E1587" s="21">
        <v>11</v>
      </c>
      <c r="F1587" s="21">
        <v>1342</v>
      </c>
      <c r="G1587" s="22" t="s">
        <v>68</v>
      </c>
      <c r="H1587">
        <f t="shared" si="52"/>
        <v>6</v>
      </c>
      <c r="I1587">
        <f t="shared" si="53"/>
        <v>2</v>
      </c>
    </row>
    <row r="1588" spans="1:10" ht="15.75" hidden="1" customHeight="1" x14ac:dyDescent="0.25">
      <c r="A1588" s="19">
        <v>43948</v>
      </c>
      <c r="B1588" s="20" t="s">
        <v>62</v>
      </c>
      <c r="C1588" s="20" t="s">
        <v>63</v>
      </c>
      <c r="D1588" s="20">
        <v>109</v>
      </c>
      <c r="E1588" s="21">
        <v>5</v>
      </c>
      <c r="F1588" s="21">
        <v>545</v>
      </c>
      <c r="G1588" s="22" t="s">
        <v>73</v>
      </c>
      <c r="H1588">
        <f t="shared" si="52"/>
        <v>4</v>
      </c>
      <c r="I1588">
        <f t="shared" si="53"/>
        <v>27</v>
      </c>
    </row>
    <row r="1589" spans="1:10" ht="15.75" hidden="1" customHeight="1" x14ac:dyDescent="0.25">
      <c r="A1589" s="19">
        <v>44135</v>
      </c>
      <c r="B1589" s="20" t="s">
        <v>69</v>
      </c>
      <c r="C1589" s="20" t="s">
        <v>65</v>
      </c>
      <c r="D1589" s="20">
        <v>357</v>
      </c>
      <c r="E1589" s="21">
        <v>7</v>
      </c>
      <c r="F1589" s="21">
        <v>2499</v>
      </c>
      <c r="G1589" s="22" t="s">
        <v>75</v>
      </c>
      <c r="H1589">
        <f t="shared" si="52"/>
        <v>10</v>
      </c>
      <c r="I1589">
        <f t="shared" si="53"/>
        <v>31</v>
      </c>
    </row>
    <row r="1590" spans="1:10" ht="15.75" customHeight="1" x14ac:dyDescent="0.25">
      <c r="A1590" s="19">
        <v>43835</v>
      </c>
      <c r="B1590" s="20" t="s">
        <v>62</v>
      </c>
      <c r="C1590" s="20" t="s">
        <v>63</v>
      </c>
      <c r="D1590" s="20">
        <v>88</v>
      </c>
      <c r="E1590" s="21">
        <v>5</v>
      </c>
      <c r="F1590" s="21">
        <v>440</v>
      </c>
      <c r="G1590" s="22" t="s">
        <v>79</v>
      </c>
      <c r="H1590" s="45">
        <f>MONTH(A1590)</f>
        <v>1</v>
      </c>
      <c r="I1590" s="45">
        <f t="shared" si="53"/>
        <v>5</v>
      </c>
      <c r="J1590" s="52">
        <f>IF(Hari&lt;=7,1,IF(AND(Hari&gt;=8,Hari&lt;=14),2,IF(AND(Hari&gt;=15,Hari&lt;=21),3,IF(AND(Hari&gt;=22,Hari&lt;=31),4))))</f>
        <v>1</v>
      </c>
    </row>
    <row r="1591" spans="1:10" ht="15.75" hidden="1" customHeight="1" x14ac:dyDescent="0.25">
      <c r="A1591" s="19">
        <v>43926</v>
      </c>
      <c r="B1591" s="20" t="s">
        <v>72</v>
      </c>
      <c r="C1591" s="20" t="s">
        <v>63</v>
      </c>
      <c r="D1591" s="20">
        <v>127</v>
      </c>
      <c r="E1591" s="21">
        <v>16</v>
      </c>
      <c r="F1591" s="21">
        <v>2032</v>
      </c>
      <c r="G1591" s="22" t="s">
        <v>68</v>
      </c>
      <c r="H1591">
        <f t="shared" si="52"/>
        <v>4</v>
      </c>
      <c r="I1591">
        <f t="shared" si="53"/>
        <v>5</v>
      </c>
    </row>
    <row r="1592" spans="1:10" ht="15.75" hidden="1" customHeight="1" x14ac:dyDescent="0.25">
      <c r="A1592" s="19">
        <v>44085</v>
      </c>
      <c r="B1592" s="20" t="s">
        <v>67</v>
      </c>
      <c r="C1592" s="20" t="s">
        <v>65</v>
      </c>
      <c r="D1592" s="20">
        <v>214</v>
      </c>
      <c r="E1592" s="21">
        <v>11</v>
      </c>
      <c r="F1592" s="21">
        <v>2354</v>
      </c>
      <c r="G1592" s="22" t="s">
        <v>64</v>
      </c>
      <c r="H1592">
        <f t="shared" si="52"/>
        <v>9</v>
      </c>
      <c r="I1592">
        <f t="shared" si="53"/>
        <v>11</v>
      </c>
    </row>
    <row r="1593" spans="1:10" ht="15.75" hidden="1" customHeight="1" x14ac:dyDescent="0.25">
      <c r="A1593" s="19">
        <v>43999</v>
      </c>
      <c r="B1593" s="20" t="s">
        <v>72</v>
      </c>
      <c r="C1593" s="20" t="s">
        <v>63</v>
      </c>
      <c r="D1593" s="20">
        <v>217</v>
      </c>
      <c r="E1593" s="21">
        <v>16</v>
      </c>
      <c r="F1593" s="21">
        <v>3472</v>
      </c>
      <c r="G1593" s="22" t="s">
        <v>64</v>
      </c>
      <c r="H1593">
        <f t="shared" si="52"/>
        <v>6</v>
      </c>
      <c r="I1593">
        <f t="shared" si="53"/>
        <v>17</v>
      </c>
    </row>
    <row r="1594" spans="1:10" ht="15.75" hidden="1" customHeight="1" x14ac:dyDescent="0.25">
      <c r="A1594" s="19">
        <v>44040</v>
      </c>
      <c r="B1594" s="20" t="s">
        <v>67</v>
      </c>
      <c r="C1594" s="20" t="s">
        <v>63</v>
      </c>
      <c r="D1594" s="20">
        <v>140</v>
      </c>
      <c r="E1594" s="21">
        <v>11</v>
      </c>
      <c r="F1594" s="21">
        <v>1540</v>
      </c>
      <c r="G1594" s="22" t="s">
        <v>73</v>
      </c>
      <c r="H1594">
        <f t="shared" si="52"/>
        <v>7</v>
      </c>
      <c r="I1594">
        <f t="shared" si="53"/>
        <v>28</v>
      </c>
    </row>
    <row r="1595" spans="1:10" ht="15.75" hidden="1" customHeight="1" x14ac:dyDescent="0.25">
      <c r="A1595" s="19">
        <v>43961</v>
      </c>
      <c r="B1595" s="20" t="s">
        <v>67</v>
      </c>
      <c r="C1595" s="20" t="s">
        <v>65</v>
      </c>
      <c r="D1595" s="20">
        <v>156</v>
      </c>
      <c r="E1595" s="21">
        <v>11</v>
      </c>
      <c r="F1595" s="21">
        <v>1716</v>
      </c>
      <c r="G1595" s="22" t="s">
        <v>68</v>
      </c>
      <c r="H1595">
        <f t="shared" si="52"/>
        <v>5</v>
      </c>
      <c r="I1595">
        <f t="shared" si="53"/>
        <v>10</v>
      </c>
    </row>
    <row r="1596" spans="1:10" ht="15.75" hidden="1" customHeight="1" x14ac:dyDescent="0.25">
      <c r="A1596" s="19">
        <v>44129</v>
      </c>
      <c r="B1596" s="20" t="s">
        <v>62</v>
      </c>
      <c r="C1596" s="20" t="s">
        <v>63</v>
      </c>
      <c r="D1596" s="20">
        <v>210</v>
      </c>
      <c r="E1596" s="21">
        <v>5</v>
      </c>
      <c r="F1596" s="21">
        <v>1050</v>
      </c>
      <c r="G1596" s="22" t="s">
        <v>73</v>
      </c>
      <c r="H1596">
        <f t="shared" si="52"/>
        <v>10</v>
      </c>
      <c r="I1596">
        <f t="shared" si="53"/>
        <v>25</v>
      </c>
    </row>
    <row r="1597" spans="1:10" ht="15.75" hidden="1" customHeight="1" x14ac:dyDescent="0.25">
      <c r="A1597" s="19">
        <v>44044</v>
      </c>
      <c r="B1597" s="20" t="s">
        <v>67</v>
      </c>
      <c r="C1597" s="20" t="s">
        <v>65</v>
      </c>
      <c r="D1597" s="20">
        <v>182</v>
      </c>
      <c r="E1597" s="21">
        <v>11</v>
      </c>
      <c r="F1597" s="21">
        <v>2002</v>
      </c>
      <c r="G1597" s="22" t="s">
        <v>68</v>
      </c>
      <c r="H1597">
        <f t="shared" si="52"/>
        <v>8</v>
      </c>
      <c r="I1597">
        <f t="shared" si="53"/>
        <v>1</v>
      </c>
    </row>
    <row r="1598" spans="1:10" ht="15.75" hidden="1" customHeight="1" x14ac:dyDescent="0.25">
      <c r="A1598" s="19">
        <v>44127</v>
      </c>
      <c r="B1598" s="20" t="s">
        <v>67</v>
      </c>
      <c r="C1598" s="20" t="s">
        <v>63</v>
      </c>
      <c r="D1598" s="20">
        <v>219</v>
      </c>
      <c r="E1598" s="21">
        <v>11</v>
      </c>
      <c r="F1598" s="21">
        <v>2409</v>
      </c>
      <c r="G1598" s="22" t="s">
        <v>64</v>
      </c>
      <c r="H1598">
        <f t="shared" si="52"/>
        <v>10</v>
      </c>
      <c r="I1598">
        <f t="shared" si="53"/>
        <v>23</v>
      </c>
    </row>
    <row r="1599" spans="1:10" ht="15.75" customHeight="1" x14ac:dyDescent="0.25">
      <c r="A1599" s="19">
        <v>43857</v>
      </c>
      <c r="B1599" s="20" t="s">
        <v>62</v>
      </c>
      <c r="C1599" s="20" t="s">
        <v>65</v>
      </c>
      <c r="D1599" s="6">
        <v>158</v>
      </c>
      <c r="E1599" s="23">
        <v>5</v>
      </c>
      <c r="F1599" s="21">
        <v>790</v>
      </c>
      <c r="G1599" s="22" t="s">
        <v>73</v>
      </c>
      <c r="H1599" s="45">
        <f>MONTH(A1599)</f>
        <v>1</v>
      </c>
      <c r="I1599" s="45">
        <f t="shared" si="53"/>
        <v>27</v>
      </c>
      <c r="J1599" s="52">
        <f>IF(Hari&lt;=7,1,IF(AND(Hari&gt;=8,Hari&lt;=14),2,IF(AND(Hari&gt;=15,Hari&lt;=21),3,IF(AND(Hari&gt;=22,Hari&lt;=31),4))))</f>
        <v>4</v>
      </c>
    </row>
    <row r="1600" spans="1:10" ht="15.75" hidden="1" customHeight="1" x14ac:dyDescent="0.25">
      <c r="A1600" s="19">
        <v>44025</v>
      </c>
      <c r="B1600" s="20" t="s">
        <v>62</v>
      </c>
      <c r="C1600" s="20" t="s">
        <v>65</v>
      </c>
      <c r="D1600" s="6">
        <v>289</v>
      </c>
      <c r="E1600" s="23">
        <v>5</v>
      </c>
      <c r="F1600" s="21">
        <v>1445</v>
      </c>
      <c r="G1600" s="22" t="s">
        <v>77</v>
      </c>
      <c r="H1600">
        <f t="shared" si="52"/>
        <v>7</v>
      </c>
      <c r="I1600">
        <f t="shared" si="53"/>
        <v>13</v>
      </c>
    </row>
    <row r="1601" spans="1:10" ht="15.75" customHeight="1" x14ac:dyDescent="0.25">
      <c r="A1601" s="19">
        <v>43868</v>
      </c>
      <c r="B1601" s="20" t="s">
        <v>62</v>
      </c>
      <c r="C1601" s="20" t="s">
        <v>63</v>
      </c>
      <c r="D1601" s="20">
        <v>77</v>
      </c>
      <c r="E1601" s="21">
        <v>5</v>
      </c>
      <c r="F1601" s="21">
        <v>385</v>
      </c>
      <c r="G1601" s="22" t="s">
        <v>68</v>
      </c>
      <c r="H1601" s="45">
        <f t="shared" si="52"/>
        <v>2</v>
      </c>
      <c r="I1601" s="45">
        <f t="shared" si="53"/>
        <v>7</v>
      </c>
      <c r="J1601" s="52">
        <f>IF(Hari&lt;=7,1,IF(AND(Hari&gt;=8,Hari&lt;=14),2,IF(AND(Hari&gt;=15,Hari&lt;=21),3,IF(AND(Hari&gt;=22,Hari&lt;=31),4))))</f>
        <v>1</v>
      </c>
    </row>
    <row r="1602" spans="1:10" ht="15.75" customHeight="1" x14ac:dyDescent="0.25">
      <c r="A1602" s="19">
        <v>43831</v>
      </c>
      <c r="B1602" s="20" t="s">
        <v>67</v>
      </c>
      <c r="C1602" s="20" t="s">
        <v>65</v>
      </c>
      <c r="D1602" s="20">
        <v>173</v>
      </c>
      <c r="E1602" s="21">
        <v>11</v>
      </c>
      <c r="F1602" s="21">
        <v>1903</v>
      </c>
      <c r="G1602" s="22" t="s">
        <v>66</v>
      </c>
      <c r="H1602" s="45">
        <f t="shared" si="52"/>
        <v>1</v>
      </c>
      <c r="I1602" s="45">
        <f t="shared" si="53"/>
        <v>1</v>
      </c>
      <c r="J1602" s="52">
        <f>IF(Hari&lt;=7,1,IF(AND(Hari&gt;=8,Hari&lt;=14),2,IF(AND(Hari&gt;=15,Hari&lt;=21),3,IF(AND(Hari&gt;=22,Hari&lt;=31),4))))</f>
        <v>1</v>
      </c>
    </row>
    <row r="1603" spans="1:10" ht="15.75" hidden="1" customHeight="1" x14ac:dyDescent="0.25">
      <c r="A1603" s="19">
        <v>44000</v>
      </c>
      <c r="B1603" s="20" t="s">
        <v>69</v>
      </c>
      <c r="C1603" s="20" t="s">
        <v>65</v>
      </c>
      <c r="D1603" s="20">
        <v>229</v>
      </c>
      <c r="E1603" s="21">
        <v>7</v>
      </c>
      <c r="F1603" s="21">
        <v>1603</v>
      </c>
      <c r="G1603" s="22" t="s">
        <v>71</v>
      </c>
      <c r="H1603">
        <f t="shared" ref="H1603:H1666" si="54">MONTH(A1603)</f>
        <v>6</v>
      </c>
      <c r="I1603">
        <f t="shared" ref="I1603:I1666" si="55">DAY(A1603)</f>
        <v>18</v>
      </c>
    </row>
    <row r="1604" spans="1:10" ht="15.75" hidden="1" customHeight="1" x14ac:dyDescent="0.25">
      <c r="A1604" s="19">
        <v>44182</v>
      </c>
      <c r="B1604" s="20" t="s">
        <v>69</v>
      </c>
      <c r="C1604" s="20" t="s">
        <v>65</v>
      </c>
      <c r="D1604" s="20">
        <v>482</v>
      </c>
      <c r="E1604" s="21">
        <v>7</v>
      </c>
      <c r="F1604" s="21">
        <v>3374</v>
      </c>
      <c r="G1604" s="22" t="s">
        <v>71</v>
      </c>
      <c r="H1604">
        <f t="shared" si="54"/>
        <v>12</v>
      </c>
      <c r="I1604">
        <f t="shared" si="55"/>
        <v>17</v>
      </c>
    </row>
    <row r="1605" spans="1:10" ht="15.75" hidden="1" customHeight="1" x14ac:dyDescent="0.25">
      <c r="A1605" s="19">
        <v>44091</v>
      </c>
      <c r="B1605" s="20" t="s">
        <v>62</v>
      </c>
      <c r="C1605" s="20" t="s">
        <v>63</v>
      </c>
      <c r="D1605" s="20">
        <v>230</v>
      </c>
      <c r="E1605" s="21">
        <v>5</v>
      </c>
      <c r="F1605" s="21">
        <v>1150</v>
      </c>
      <c r="G1605" s="22" t="s">
        <v>64</v>
      </c>
      <c r="H1605">
        <f t="shared" si="54"/>
        <v>9</v>
      </c>
      <c r="I1605">
        <f t="shared" si="55"/>
        <v>17</v>
      </c>
    </row>
    <row r="1606" spans="1:10" ht="15.75" hidden="1" customHeight="1" x14ac:dyDescent="0.25">
      <c r="A1606" s="19">
        <v>44091</v>
      </c>
      <c r="B1606" s="20" t="s">
        <v>69</v>
      </c>
      <c r="C1606" s="20" t="s">
        <v>65</v>
      </c>
      <c r="D1606" s="20">
        <v>316</v>
      </c>
      <c r="E1606" s="21">
        <v>7</v>
      </c>
      <c r="F1606" s="21">
        <v>2212</v>
      </c>
      <c r="G1606" s="22" t="s">
        <v>64</v>
      </c>
      <c r="H1606">
        <f t="shared" si="54"/>
        <v>9</v>
      </c>
      <c r="I1606">
        <f t="shared" si="55"/>
        <v>17</v>
      </c>
    </row>
    <row r="1607" spans="1:10" ht="15.75" hidden="1" customHeight="1" x14ac:dyDescent="0.25">
      <c r="A1607" s="19">
        <v>44136</v>
      </c>
      <c r="B1607" s="20" t="s">
        <v>62</v>
      </c>
      <c r="C1607" s="20" t="s">
        <v>63</v>
      </c>
      <c r="D1607" s="20">
        <v>283</v>
      </c>
      <c r="E1607" s="21">
        <v>5</v>
      </c>
      <c r="F1607" s="21">
        <v>1415</v>
      </c>
      <c r="G1607" s="22" t="s">
        <v>68</v>
      </c>
      <c r="H1607">
        <f t="shared" si="54"/>
        <v>11</v>
      </c>
      <c r="I1607">
        <f t="shared" si="55"/>
        <v>1</v>
      </c>
    </row>
    <row r="1608" spans="1:10" ht="15.75" hidden="1" customHeight="1" x14ac:dyDescent="0.25">
      <c r="A1608" s="19">
        <v>43952</v>
      </c>
      <c r="B1608" s="20" t="s">
        <v>72</v>
      </c>
      <c r="C1608" s="20" t="s">
        <v>63</v>
      </c>
      <c r="D1608" s="20">
        <v>208</v>
      </c>
      <c r="E1608" s="21">
        <v>16</v>
      </c>
      <c r="F1608" s="21">
        <v>3328</v>
      </c>
      <c r="G1608" s="22" t="s">
        <v>68</v>
      </c>
      <c r="H1608">
        <f t="shared" si="54"/>
        <v>5</v>
      </c>
      <c r="I1608">
        <f t="shared" si="55"/>
        <v>1</v>
      </c>
    </row>
    <row r="1609" spans="1:10" ht="15.75" hidden="1" customHeight="1" x14ac:dyDescent="0.25">
      <c r="A1609" s="19">
        <v>43974</v>
      </c>
      <c r="B1609" s="20" t="s">
        <v>62</v>
      </c>
      <c r="C1609" s="20" t="s">
        <v>63</v>
      </c>
      <c r="D1609" s="20">
        <v>176</v>
      </c>
      <c r="E1609" s="21">
        <v>5</v>
      </c>
      <c r="F1609" s="21">
        <v>880</v>
      </c>
      <c r="G1609" s="22" t="s">
        <v>64</v>
      </c>
      <c r="H1609">
        <f t="shared" si="54"/>
        <v>5</v>
      </c>
      <c r="I1609">
        <f t="shared" si="55"/>
        <v>23</v>
      </c>
    </row>
    <row r="1610" spans="1:10" ht="15.75" hidden="1" customHeight="1" x14ac:dyDescent="0.25">
      <c r="A1610" s="19">
        <v>44028</v>
      </c>
      <c r="B1610" s="20" t="s">
        <v>67</v>
      </c>
      <c r="C1610" s="20" t="s">
        <v>65</v>
      </c>
      <c r="D1610" s="20">
        <v>155</v>
      </c>
      <c r="E1610" s="21">
        <v>11</v>
      </c>
      <c r="F1610" s="21">
        <v>1705</v>
      </c>
      <c r="G1610" s="22" t="s">
        <v>77</v>
      </c>
      <c r="H1610">
        <f t="shared" si="54"/>
        <v>7</v>
      </c>
      <c r="I1610">
        <f t="shared" si="55"/>
        <v>16</v>
      </c>
    </row>
    <row r="1611" spans="1:10" ht="15.75" hidden="1" customHeight="1" x14ac:dyDescent="0.25">
      <c r="A1611" s="19">
        <v>44136</v>
      </c>
      <c r="B1611" s="20" t="s">
        <v>67</v>
      </c>
      <c r="C1611" s="20" t="s">
        <v>63</v>
      </c>
      <c r="D1611" s="20">
        <v>231</v>
      </c>
      <c r="E1611" s="21">
        <v>11</v>
      </c>
      <c r="F1611" s="21">
        <v>2541</v>
      </c>
      <c r="G1611" s="22" t="s">
        <v>68</v>
      </c>
      <c r="H1611">
        <f t="shared" si="54"/>
        <v>11</v>
      </c>
      <c r="I1611">
        <f t="shared" si="55"/>
        <v>1</v>
      </c>
    </row>
    <row r="1612" spans="1:10" ht="15.75" hidden="1" customHeight="1" x14ac:dyDescent="0.25">
      <c r="A1612" s="19">
        <v>44089</v>
      </c>
      <c r="B1612" s="20" t="s">
        <v>67</v>
      </c>
      <c r="C1612" s="20" t="s">
        <v>63</v>
      </c>
      <c r="D1612" s="20">
        <v>230</v>
      </c>
      <c r="E1612" s="21">
        <v>11</v>
      </c>
      <c r="F1612" s="21">
        <v>2530</v>
      </c>
      <c r="G1612" s="22" t="s">
        <v>80</v>
      </c>
      <c r="H1612">
        <f t="shared" si="54"/>
        <v>9</v>
      </c>
      <c r="I1612">
        <f t="shared" si="55"/>
        <v>15</v>
      </c>
    </row>
    <row r="1613" spans="1:10" ht="15.75" hidden="1" customHeight="1" x14ac:dyDescent="0.25">
      <c r="A1613" s="19">
        <v>44096</v>
      </c>
      <c r="B1613" s="20" t="s">
        <v>62</v>
      </c>
      <c r="C1613" s="20" t="s">
        <v>65</v>
      </c>
      <c r="D1613" s="6">
        <v>494</v>
      </c>
      <c r="E1613" s="23">
        <v>5</v>
      </c>
      <c r="F1613" s="21">
        <v>2470</v>
      </c>
      <c r="G1613" s="22" t="s">
        <v>80</v>
      </c>
      <c r="H1613">
        <f t="shared" si="54"/>
        <v>9</v>
      </c>
      <c r="I1613">
        <f t="shared" si="55"/>
        <v>22</v>
      </c>
    </row>
    <row r="1614" spans="1:10" ht="15.75" hidden="1" customHeight="1" x14ac:dyDescent="0.25">
      <c r="A1614" s="19">
        <v>44032</v>
      </c>
      <c r="B1614" s="20" t="s">
        <v>72</v>
      </c>
      <c r="C1614" s="20" t="s">
        <v>63</v>
      </c>
      <c r="D1614" s="20">
        <v>216</v>
      </c>
      <c r="E1614" s="21">
        <v>16</v>
      </c>
      <c r="F1614" s="21">
        <v>3456</v>
      </c>
      <c r="G1614" s="22" t="s">
        <v>74</v>
      </c>
      <c r="H1614">
        <f t="shared" si="54"/>
        <v>7</v>
      </c>
      <c r="I1614">
        <f t="shared" si="55"/>
        <v>20</v>
      </c>
    </row>
    <row r="1615" spans="1:10" ht="15.75" hidden="1" customHeight="1" x14ac:dyDescent="0.25">
      <c r="A1615" s="19">
        <v>44015</v>
      </c>
      <c r="B1615" s="20" t="s">
        <v>69</v>
      </c>
      <c r="C1615" s="20" t="s">
        <v>65</v>
      </c>
      <c r="D1615" s="20">
        <v>215</v>
      </c>
      <c r="E1615" s="21">
        <v>7</v>
      </c>
      <c r="F1615" s="21">
        <v>1505</v>
      </c>
      <c r="G1615" s="22" t="s">
        <v>68</v>
      </c>
      <c r="H1615">
        <f t="shared" si="54"/>
        <v>7</v>
      </c>
      <c r="I1615">
        <f t="shared" si="55"/>
        <v>3</v>
      </c>
    </row>
    <row r="1616" spans="1:10" ht="15.75" hidden="1" customHeight="1" x14ac:dyDescent="0.25">
      <c r="A1616" s="19">
        <v>43998</v>
      </c>
      <c r="B1616" s="20" t="s">
        <v>62</v>
      </c>
      <c r="C1616" s="20" t="s">
        <v>63</v>
      </c>
      <c r="D1616" s="20">
        <v>158</v>
      </c>
      <c r="E1616" s="21">
        <v>5</v>
      </c>
      <c r="F1616" s="21">
        <v>790</v>
      </c>
      <c r="G1616" s="22" t="s">
        <v>64</v>
      </c>
      <c r="H1616">
        <f t="shared" si="54"/>
        <v>6</v>
      </c>
      <c r="I1616">
        <f t="shared" si="55"/>
        <v>16</v>
      </c>
    </row>
    <row r="1617" spans="1:10" ht="15.75" hidden="1" customHeight="1" x14ac:dyDescent="0.25">
      <c r="A1617" s="19">
        <v>44001</v>
      </c>
      <c r="B1617" s="20" t="s">
        <v>67</v>
      </c>
      <c r="C1617" s="20" t="s">
        <v>65</v>
      </c>
      <c r="D1617" s="20">
        <v>127</v>
      </c>
      <c r="E1617" s="21">
        <v>11</v>
      </c>
      <c r="F1617" s="21">
        <v>1397</v>
      </c>
      <c r="G1617" s="22" t="s">
        <v>71</v>
      </c>
      <c r="H1617">
        <f t="shared" si="54"/>
        <v>6</v>
      </c>
      <c r="I1617">
        <f t="shared" si="55"/>
        <v>19</v>
      </c>
    </row>
    <row r="1618" spans="1:10" ht="15.75" hidden="1" customHeight="1" x14ac:dyDescent="0.25">
      <c r="A1618" s="19">
        <v>44111</v>
      </c>
      <c r="B1618" s="20" t="s">
        <v>67</v>
      </c>
      <c r="C1618" s="20" t="s">
        <v>63</v>
      </c>
      <c r="D1618" s="20">
        <v>200</v>
      </c>
      <c r="E1618" s="21">
        <v>11</v>
      </c>
      <c r="F1618" s="21">
        <v>2200</v>
      </c>
      <c r="G1618" s="22" t="s">
        <v>68</v>
      </c>
      <c r="H1618">
        <f t="shared" si="54"/>
        <v>10</v>
      </c>
      <c r="I1618">
        <f t="shared" si="55"/>
        <v>7</v>
      </c>
    </row>
    <row r="1619" spans="1:10" ht="15.75" hidden="1" customHeight="1" x14ac:dyDescent="0.25">
      <c r="A1619" s="19">
        <v>44012</v>
      </c>
      <c r="B1619" s="20" t="s">
        <v>69</v>
      </c>
      <c r="C1619" s="20" t="s">
        <v>65</v>
      </c>
      <c r="D1619" s="20">
        <v>185</v>
      </c>
      <c r="E1619" s="21">
        <v>7</v>
      </c>
      <c r="F1619" s="21">
        <v>1295</v>
      </c>
      <c r="G1619" s="22" t="s">
        <v>64</v>
      </c>
      <c r="H1619">
        <f t="shared" si="54"/>
        <v>6</v>
      </c>
      <c r="I1619">
        <f t="shared" si="55"/>
        <v>30</v>
      </c>
    </row>
    <row r="1620" spans="1:10" ht="15.75" hidden="1" customHeight="1" x14ac:dyDescent="0.25">
      <c r="A1620" s="19">
        <v>44035</v>
      </c>
      <c r="B1620" s="20" t="s">
        <v>72</v>
      </c>
      <c r="C1620" s="20" t="s">
        <v>63</v>
      </c>
      <c r="D1620" s="20">
        <v>192</v>
      </c>
      <c r="E1620" s="21">
        <v>16</v>
      </c>
      <c r="F1620" s="21">
        <v>3072</v>
      </c>
      <c r="G1620" s="22" t="s">
        <v>64</v>
      </c>
      <c r="H1620">
        <f t="shared" si="54"/>
        <v>7</v>
      </c>
      <c r="I1620">
        <f t="shared" si="55"/>
        <v>23</v>
      </c>
    </row>
    <row r="1621" spans="1:10" ht="15.75" hidden="1" customHeight="1" x14ac:dyDescent="0.25">
      <c r="A1621" s="19">
        <v>43961</v>
      </c>
      <c r="B1621" s="20" t="s">
        <v>67</v>
      </c>
      <c r="C1621" s="20" t="s">
        <v>63</v>
      </c>
      <c r="D1621" s="20">
        <v>170</v>
      </c>
      <c r="E1621" s="21">
        <v>11</v>
      </c>
      <c r="F1621" s="21">
        <v>1870</v>
      </c>
      <c r="G1621" s="22" t="s">
        <v>68</v>
      </c>
      <c r="H1621">
        <f t="shared" si="54"/>
        <v>5</v>
      </c>
      <c r="I1621">
        <f t="shared" si="55"/>
        <v>10</v>
      </c>
    </row>
    <row r="1622" spans="1:10" ht="15.75" hidden="1" customHeight="1" x14ac:dyDescent="0.25">
      <c r="A1622" s="19">
        <v>44066</v>
      </c>
      <c r="B1622" s="20" t="s">
        <v>67</v>
      </c>
      <c r="C1622" s="20" t="s">
        <v>65</v>
      </c>
      <c r="D1622" s="20">
        <v>194</v>
      </c>
      <c r="E1622" s="21">
        <v>11</v>
      </c>
      <c r="F1622" s="21">
        <v>2134</v>
      </c>
      <c r="G1622" s="22" t="s">
        <v>64</v>
      </c>
      <c r="H1622">
        <f t="shared" si="54"/>
        <v>8</v>
      </c>
      <c r="I1622">
        <f t="shared" si="55"/>
        <v>23</v>
      </c>
    </row>
    <row r="1623" spans="1:10" ht="15.75" hidden="1" customHeight="1" x14ac:dyDescent="0.25">
      <c r="A1623" s="19">
        <v>44096</v>
      </c>
      <c r="B1623" s="20" t="s">
        <v>69</v>
      </c>
      <c r="C1623" s="20" t="s">
        <v>65</v>
      </c>
      <c r="D1623" s="20">
        <v>365</v>
      </c>
      <c r="E1623" s="21">
        <v>7</v>
      </c>
      <c r="F1623" s="21">
        <v>2555</v>
      </c>
      <c r="G1623" s="22" t="s">
        <v>80</v>
      </c>
      <c r="H1623">
        <f t="shared" si="54"/>
        <v>9</v>
      </c>
      <c r="I1623">
        <f t="shared" si="55"/>
        <v>22</v>
      </c>
    </row>
    <row r="1624" spans="1:10" ht="15.75" hidden="1" customHeight="1" x14ac:dyDescent="0.25">
      <c r="A1624" s="19">
        <v>44071</v>
      </c>
      <c r="B1624" s="20" t="s">
        <v>67</v>
      </c>
      <c r="C1624" s="20" t="s">
        <v>65</v>
      </c>
      <c r="D1624" s="20">
        <v>192</v>
      </c>
      <c r="E1624" s="21">
        <v>11</v>
      </c>
      <c r="F1624" s="21">
        <v>2112</v>
      </c>
      <c r="G1624" s="22" t="s">
        <v>78</v>
      </c>
      <c r="H1624">
        <f t="shared" si="54"/>
        <v>8</v>
      </c>
      <c r="I1624">
        <f t="shared" si="55"/>
        <v>28</v>
      </c>
    </row>
    <row r="1625" spans="1:10" ht="15.75" hidden="1" customHeight="1" x14ac:dyDescent="0.25">
      <c r="A1625" s="19">
        <v>43920</v>
      </c>
      <c r="B1625" s="20" t="s">
        <v>69</v>
      </c>
      <c r="C1625" s="20" t="s">
        <v>65</v>
      </c>
      <c r="D1625" s="20">
        <v>158</v>
      </c>
      <c r="E1625" s="21">
        <v>7</v>
      </c>
      <c r="F1625" s="21">
        <v>1106</v>
      </c>
      <c r="G1625" s="22" t="s">
        <v>73</v>
      </c>
      <c r="H1625">
        <f t="shared" si="54"/>
        <v>3</v>
      </c>
      <c r="I1625">
        <f t="shared" si="55"/>
        <v>30</v>
      </c>
    </row>
    <row r="1626" spans="1:10" ht="15.75" hidden="1" customHeight="1" x14ac:dyDescent="0.25">
      <c r="A1626" s="19">
        <v>44002</v>
      </c>
      <c r="B1626" s="20" t="s">
        <v>67</v>
      </c>
      <c r="C1626" s="20" t="s">
        <v>65</v>
      </c>
      <c r="D1626" s="20">
        <v>120</v>
      </c>
      <c r="E1626" s="21">
        <v>11</v>
      </c>
      <c r="F1626" s="21">
        <v>1320</v>
      </c>
      <c r="G1626" s="22" t="s">
        <v>71</v>
      </c>
      <c r="H1626">
        <f t="shared" si="54"/>
        <v>6</v>
      </c>
      <c r="I1626">
        <f t="shared" si="55"/>
        <v>20</v>
      </c>
    </row>
    <row r="1627" spans="1:10" ht="15.75" customHeight="1" x14ac:dyDescent="0.25">
      <c r="A1627" s="19">
        <v>43856</v>
      </c>
      <c r="B1627" s="20" t="s">
        <v>69</v>
      </c>
      <c r="C1627" s="20" t="s">
        <v>65</v>
      </c>
      <c r="D1627" s="20">
        <v>92</v>
      </c>
      <c r="E1627" s="21">
        <v>7</v>
      </c>
      <c r="F1627" s="21">
        <v>644</v>
      </c>
      <c r="G1627" s="22" t="s">
        <v>73</v>
      </c>
      <c r="H1627" s="45">
        <f>MONTH(A1627)</f>
        <v>1</v>
      </c>
      <c r="I1627" s="45">
        <f t="shared" si="55"/>
        <v>26</v>
      </c>
      <c r="J1627" s="52">
        <f>IF(Hari&lt;=7,1,IF(AND(Hari&gt;=8,Hari&lt;=14),2,IF(AND(Hari&gt;=15,Hari&lt;=21),3,IF(AND(Hari&gt;=22,Hari&lt;=31),4))))</f>
        <v>4</v>
      </c>
    </row>
    <row r="1628" spans="1:10" ht="15.75" hidden="1" customHeight="1" x14ac:dyDescent="0.25">
      <c r="A1628" s="19">
        <v>44026</v>
      </c>
      <c r="B1628" s="20" t="s">
        <v>67</v>
      </c>
      <c r="C1628" s="20" t="s">
        <v>63</v>
      </c>
      <c r="D1628" s="20">
        <v>147</v>
      </c>
      <c r="E1628" s="21">
        <v>11</v>
      </c>
      <c r="F1628" s="21">
        <v>1617</v>
      </c>
      <c r="G1628" s="22" t="s">
        <v>77</v>
      </c>
      <c r="H1628">
        <f t="shared" si="54"/>
        <v>7</v>
      </c>
      <c r="I1628">
        <f t="shared" si="55"/>
        <v>14</v>
      </c>
    </row>
    <row r="1629" spans="1:10" ht="15.75" hidden="1" customHeight="1" x14ac:dyDescent="0.25">
      <c r="A1629" s="19">
        <v>44063</v>
      </c>
      <c r="B1629" s="20" t="s">
        <v>69</v>
      </c>
      <c r="C1629" s="20" t="s">
        <v>65</v>
      </c>
      <c r="D1629" s="20">
        <v>252</v>
      </c>
      <c r="E1629" s="21">
        <v>7</v>
      </c>
      <c r="F1629" s="21">
        <v>1764</v>
      </c>
      <c r="G1629" s="22" t="s">
        <v>74</v>
      </c>
      <c r="H1629">
        <f t="shared" si="54"/>
        <v>8</v>
      </c>
      <c r="I1629">
        <f t="shared" si="55"/>
        <v>20</v>
      </c>
    </row>
    <row r="1630" spans="1:10" ht="15.75" hidden="1" customHeight="1" x14ac:dyDescent="0.25">
      <c r="A1630" s="19">
        <v>44114</v>
      </c>
      <c r="B1630" s="20" t="s">
        <v>62</v>
      </c>
      <c r="C1630" s="20" t="s">
        <v>65</v>
      </c>
      <c r="D1630" s="20">
        <v>391</v>
      </c>
      <c r="E1630" s="23">
        <v>5</v>
      </c>
      <c r="F1630" s="21">
        <v>1955</v>
      </c>
      <c r="G1630" s="22" t="s">
        <v>66</v>
      </c>
      <c r="H1630">
        <f t="shared" si="54"/>
        <v>10</v>
      </c>
      <c r="I1630">
        <f t="shared" si="55"/>
        <v>10</v>
      </c>
    </row>
    <row r="1631" spans="1:10" ht="15.75" hidden="1" customHeight="1" x14ac:dyDescent="0.25">
      <c r="A1631" s="19">
        <v>43912</v>
      </c>
      <c r="B1631" s="20" t="s">
        <v>72</v>
      </c>
      <c r="C1631" s="20" t="s">
        <v>63</v>
      </c>
      <c r="D1631" s="20">
        <v>148</v>
      </c>
      <c r="E1631" s="21">
        <v>16</v>
      </c>
      <c r="F1631" s="21">
        <v>2368</v>
      </c>
      <c r="G1631" s="22" t="s">
        <v>64</v>
      </c>
      <c r="H1631">
        <f t="shared" si="54"/>
        <v>3</v>
      </c>
      <c r="I1631">
        <f t="shared" si="55"/>
        <v>22</v>
      </c>
    </row>
    <row r="1632" spans="1:10" ht="15.75" hidden="1" customHeight="1" x14ac:dyDescent="0.25">
      <c r="A1632" s="19">
        <v>43969</v>
      </c>
      <c r="B1632" s="20" t="s">
        <v>62</v>
      </c>
      <c r="C1632" s="20" t="s">
        <v>65</v>
      </c>
      <c r="D1632" s="6">
        <v>339</v>
      </c>
      <c r="E1632" s="23">
        <v>5</v>
      </c>
      <c r="F1632" s="21">
        <v>1695</v>
      </c>
      <c r="G1632" s="22" t="s">
        <v>70</v>
      </c>
      <c r="H1632">
        <f t="shared" si="54"/>
        <v>5</v>
      </c>
      <c r="I1632">
        <f t="shared" si="55"/>
        <v>18</v>
      </c>
    </row>
    <row r="1633" spans="1:10" ht="15.75" customHeight="1" x14ac:dyDescent="0.25">
      <c r="A1633" s="19">
        <v>43868</v>
      </c>
      <c r="B1633" s="20" t="s">
        <v>67</v>
      </c>
      <c r="C1633" s="20" t="s">
        <v>63</v>
      </c>
      <c r="D1633" s="20">
        <v>73</v>
      </c>
      <c r="E1633" s="21">
        <v>11</v>
      </c>
      <c r="F1633" s="21">
        <v>803</v>
      </c>
      <c r="G1633" s="22" t="s">
        <v>68</v>
      </c>
      <c r="H1633" s="45">
        <f>MONTH(A1633)</f>
        <v>2</v>
      </c>
      <c r="I1633" s="45">
        <f t="shared" si="55"/>
        <v>7</v>
      </c>
      <c r="J1633" s="52">
        <f>IF(Hari&lt;=7,1,IF(AND(Hari&gt;=8,Hari&lt;=14),2,IF(AND(Hari&gt;=15,Hari&lt;=21),3,IF(AND(Hari&gt;=22,Hari&lt;=31),4))))</f>
        <v>1</v>
      </c>
    </row>
    <row r="1634" spans="1:10" ht="15.75" hidden="1" customHeight="1" x14ac:dyDescent="0.25">
      <c r="A1634" s="19">
        <v>44003</v>
      </c>
      <c r="B1634" s="20" t="s">
        <v>67</v>
      </c>
      <c r="C1634" s="20" t="s">
        <v>65</v>
      </c>
      <c r="D1634" s="20">
        <v>131</v>
      </c>
      <c r="E1634" s="21">
        <v>11</v>
      </c>
      <c r="F1634" s="21">
        <v>1441</v>
      </c>
      <c r="G1634" s="22" t="s">
        <v>64</v>
      </c>
      <c r="H1634">
        <f t="shared" si="54"/>
        <v>6</v>
      </c>
      <c r="I1634">
        <f t="shared" si="55"/>
        <v>21</v>
      </c>
    </row>
    <row r="1635" spans="1:10" ht="15.75" hidden="1" customHeight="1" x14ac:dyDescent="0.25">
      <c r="A1635" s="19">
        <v>43940</v>
      </c>
      <c r="B1635" s="20" t="s">
        <v>62</v>
      </c>
      <c r="C1635" s="20" t="s">
        <v>65</v>
      </c>
      <c r="D1635" s="6">
        <v>194</v>
      </c>
      <c r="E1635" s="23">
        <v>5</v>
      </c>
      <c r="F1635" s="21">
        <v>970</v>
      </c>
      <c r="G1635" s="22" t="s">
        <v>71</v>
      </c>
      <c r="H1635">
        <f t="shared" si="54"/>
        <v>4</v>
      </c>
      <c r="I1635">
        <f t="shared" si="55"/>
        <v>19</v>
      </c>
    </row>
    <row r="1636" spans="1:10" ht="15.75" hidden="1" customHeight="1" x14ac:dyDescent="0.25">
      <c r="A1636" s="19">
        <v>44149</v>
      </c>
      <c r="B1636" s="20" t="s">
        <v>72</v>
      </c>
      <c r="C1636" s="20" t="s">
        <v>63</v>
      </c>
      <c r="D1636" s="20">
        <v>332</v>
      </c>
      <c r="E1636" s="21">
        <v>16</v>
      </c>
      <c r="F1636" s="21">
        <v>5312</v>
      </c>
      <c r="G1636" s="22" t="s">
        <v>75</v>
      </c>
      <c r="H1636">
        <f t="shared" si="54"/>
        <v>11</v>
      </c>
      <c r="I1636">
        <f t="shared" si="55"/>
        <v>14</v>
      </c>
    </row>
    <row r="1637" spans="1:10" ht="15.75" hidden="1" customHeight="1" x14ac:dyDescent="0.25">
      <c r="A1637" s="19">
        <v>44137</v>
      </c>
      <c r="B1637" s="20" t="s">
        <v>67</v>
      </c>
      <c r="C1637" s="20" t="s">
        <v>65</v>
      </c>
      <c r="D1637" s="20">
        <v>270</v>
      </c>
      <c r="E1637" s="21">
        <v>11</v>
      </c>
      <c r="F1637" s="21">
        <v>2970</v>
      </c>
      <c r="G1637" s="22" t="s">
        <v>68</v>
      </c>
      <c r="H1637">
        <f t="shared" si="54"/>
        <v>11</v>
      </c>
      <c r="I1637">
        <f t="shared" si="55"/>
        <v>2</v>
      </c>
    </row>
    <row r="1638" spans="1:10" ht="15.75" hidden="1" customHeight="1" x14ac:dyDescent="0.25">
      <c r="A1638" s="19">
        <v>44098</v>
      </c>
      <c r="B1638" s="20" t="s">
        <v>62</v>
      </c>
      <c r="C1638" s="20" t="s">
        <v>65</v>
      </c>
      <c r="D1638" s="6">
        <v>459</v>
      </c>
      <c r="E1638" s="23">
        <v>5</v>
      </c>
      <c r="F1638" s="21">
        <v>2295</v>
      </c>
      <c r="G1638" s="22" t="s">
        <v>80</v>
      </c>
      <c r="H1638">
        <f t="shared" si="54"/>
        <v>9</v>
      </c>
      <c r="I1638">
        <f t="shared" si="55"/>
        <v>24</v>
      </c>
    </row>
    <row r="1639" spans="1:10" ht="15.75" hidden="1" customHeight="1" x14ac:dyDescent="0.25">
      <c r="A1639" s="19">
        <v>43975</v>
      </c>
      <c r="B1639" s="20" t="s">
        <v>67</v>
      </c>
      <c r="C1639" s="20" t="s">
        <v>63</v>
      </c>
      <c r="D1639" s="20">
        <v>171</v>
      </c>
      <c r="E1639" s="21">
        <v>11</v>
      </c>
      <c r="F1639" s="21">
        <v>1881</v>
      </c>
      <c r="G1639" s="22" t="s">
        <v>64</v>
      </c>
      <c r="H1639">
        <f t="shared" si="54"/>
        <v>5</v>
      </c>
      <c r="I1639">
        <f t="shared" si="55"/>
        <v>24</v>
      </c>
    </row>
    <row r="1640" spans="1:10" ht="15.75" hidden="1" customHeight="1" x14ac:dyDescent="0.25">
      <c r="A1640" s="19">
        <v>43902</v>
      </c>
      <c r="B1640" s="20" t="s">
        <v>69</v>
      </c>
      <c r="C1640" s="20" t="s">
        <v>65</v>
      </c>
      <c r="D1640" s="20">
        <v>135</v>
      </c>
      <c r="E1640" s="21">
        <v>7</v>
      </c>
      <c r="F1640" s="21">
        <v>945</v>
      </c>
      <c r="G1640" s="22" t="s">
        <v>64</v>
      </c>
      <c r="H1640">
        <f t="shared" si="54"/>
        <v>3</v>
      </c>
      <c r="I1640">
        <f t="shared" si="55"/>
        <v>12</v>
      </c>
    </row>
    <row r="1641" spans="1:10" ht="15.75" hidden="1" customHeight="1" x14ac:dyDescent="0.25">
      <c r="A1641" s="19">
        <v>44073</v>
      </c>
      <c r="B1641" s="20" t="s">
        <v>62</v>
      </c>
      <c r="C1641" s="20" t="s">
        <v>63</v>
      </c>
      <c r="D1641" s="20">
        <v>189</v>
      </c>
      <c r="E1641" s="21">
        <v>5</v>
      </c>
      <c r="F1641" s="21">
        <v>945</v>
      </c>
      <c r="G1641" s="22" t="s">
        <v>78</v>
      </c>
      <c r="H1641">
        <f t="shared" si="54"/>
        <v>8</v>
      </c>
      <c r="I1641">
        <f t="shared" si="55"/>
        <v>30</v>
      </c>
    </row>
    <row r="1642" spans="1:10" ht="15.75" hidden="1" customHeight="1" x14ac:dyDescent="0.25">
      <c r="A1642" s="19">
        <v>44084</v>
      </c>
      <c r="B1642" s="20" t="s">
        <v>67</v>
      </c>
      <c r="C1642" s="20" t="s">
        <v>65</v>
      </c>
      <c r="D1642" s="20">
        <v>256</v>
      </c>
      <c r="E1642" s="21">
        <v>11</v>
      </c>
      <c r="F1642" s="21">
        <v>2816</v>
      </c>
      <c r="G1642" s="22" t="s">
        <v>68</v>
      </c>
      <c r="H1642">
        <f t="shared" si="54"/>
        <v>9</v>
      </c>
      <c r="I1642">
        <f t="shared" si="55"/>
        <v>10</v>
      </c>
    </row>
    <row r="1643" spans="1:10" ht="15.75" hidden="1" customHeight="1" x14ac:dyDescent="0.25">
      <c r="A1643" s="19">
        <v>44134</v>
      </c>
      <c r="B1643" s="20" t="s">
        <v>62</v>
      </c>
      <c r="C1643" s="20" t="s">
        <v>65</v>
      </c>
      <c r="D1643" s="20">
        <v>381</v>
      </c>
      <c r="E1643" s="23">
        <v>5</v>
      </c>
      <c r="F1643" s="21">
        <v>1905</v>
      </c>
      <c r="G1643" s="22" t="s">
        <v>75</v>
      </c>
      <c r="H1643">
        <f t="shared" si="54"/>
        <v>10</v>
      </c>
      <c r="I1643">
        <f t="shared" si="55"/>
        <v>30</v>
      </c>
    </row>
    <row r="1644" spans="1:10" ht="15.75" hidden="1" customHeight="1" x14ac:dyDescent="0.25">
      <c r="A1644" s="19">
        <v>44145</v>
      </c>
      <c r="B1644" s="20" t="s">
        <v>67</v>
      </c>
      <c r="C1644" s="20" t="s">
        <v>65</v>
      </c>
      <c r="D1644" s="20">
        <v>270</v>
      </c>
      <c r="E1644" s="21">
        <v>11</v>
      </c>
      <c r="F1644" s="21">
        <v>2970</v>
      </c>
      <c r="G1644" s="22" t="s">
        <v>68</v>
      </c>
      <c r="H1644">
        <f t="shared" si="54"/>
        <v>11</v>
      </c>
      <c r="I1644">
        <f t="shared" si="55"/>
        <v>10</v>
      </c>
    </row>
    <row r="1645" spans="1:10" ht="15.75" hidden="1" customHeight="1" x14ac:dyDescent="0.25">
      <c r="A1645" s="19">
        <v>44030</v>
      </c>
      <c r="B1645" s="20" t="s">
        <v>62</v>
      </c>
      <c r="C1645" s="20" t="s">
        <v>63</v>
      </c>
      <c r="D1645" s="20">
        <v>177</v>
      </c>
      <c r="E1645" s="21">
        <v>5</v>
      </c>
      <c r="F1645" s="21">
        <v>885</v>
      </c>
      <c r="G1645" s="22" t="s">
        <v>74</v>
      </c>
      <c r="H1645">
        <f t="shared" si="54"/>
        <v>7</v>
      </c>
      <c r="I1645">
        <f t="shared" si="55"/>
        <v>18</v>
      </c>
    </row>
    <row r="1646" spans="1:10" ht="15.75" hidden="1" customHeight="1" x14ac:dyDescent="0.25">
      <c r="A1646" s="19">
        <v>44069</v>
      </c>
      <c r="B1646" s="20" t="s">
        <v>67</v>
      </c>
      <c r="C1646" s="20" t="s">
        <v>63</v>
      </c>
      <c r="D1646" s="20">
        <v>193</v>
      </c>
      <c r="E1646" s="21">
        <v>11</v>
      </c>
      <c r="F1646" s="21">
        <v>2123</v>
      </c>
      <c r="G1646" s="22" t="s">
        <v>73</v>
      </c>
      <c r="H1646">
        <f t="shared" si="54"/>
        <v>8</v>
      </c>
      <c r="I1646">
        <f t="shared" si="55"/>
        <v>26</v>
      </c>
    </row>
    <row r="1647" spans="1:10" ht="15.75" hidden="1" customHeight="1" x14ac:dyDescent="0.25">
      <c r="A1647" s="19">
        <v>44019</v>
      </c>
      <c r="B1647" s="20" t="s">
        <v>62</v>
      </c>
      <c r="C1647" s="20" t="s">
        <v>65</v>
      </c>
      <c r="D1647" s="6">
        <v>276</v>
      </c>
      <c r="E1647" s="23">
        <v>5</v>
      </c>
      <c r="F1647" s="21">
        <v>1380</v>
      </c>
      <c r="G1647" s="22" t="s">
        <v>66</v>
      </c>
      <c r="H1647">
        <f t="shared" si="54"/>
        <v>7</v>
      </c>
      <c r="I1647">
        <f t="shared" si="55"/>
        <v>7</v>
      </c>
    </row>
    <row r="1648" spans="1:10" ht="15.75" hidden="1" customHeight="1" x14ac:dyDescent="0.25">
      <c r="A1648" s="19">
        <v>43901</v>
      </c>
      <c r="B1648" s="20" t="s">
        <v>67</v>
      </c>
      <c r="C1648" s="20" t="s">
        <v>63</v>
      </c>
      <c r="D1648" s="20">
        <v>125</v>
      </c>
      <c r="E1648" s="21">
        <v>11</v>
      </c>
      <c r="F1648" s="21">
        <v>1375</v>
      </c>
      <c r="G1648" s="22" t="s">
        <v>64</v>
      </c>
      <c r="H1648">
        <f t="shared" si="54"/>
        <v>3</v>
      </c>
      <c r="I1648">
        <f t="shared" si="55"/>
        <v>11</v>
      </c>
    </row>
    <row r="1649" spans="1:10" ht="15.75" hidden="1" customHeight="1" x14ac:dyDescent="0.25">
      <c r="A1649" s="19">
        <v>43979</v>
      </c>
      <c r="B1649" s="20" t="s">
        <v>62</v>
      </c>
      <c r="C1649" s="20" t="s">
        <v>63</v>
      </c>
      <c r="D1649" s="20">
        <v>179</v>
      </c>
      <c r="E1649" s="21">
        <v>5</v>
      </c>
      <c r="F1649" s="21">
        <v>895</v>
      </c>
      <c r="G1649" s="22" t="s">
        <v>70</v>
      </c>
      <c r="H1649">
        <f t="shared" si="54"/>
        <v>5</v>
      </c>
      <c r="I1649">
        <f t="shared" si="55"/>
        <v>28</v>
      </c>
    </row>
    <row r="1650" spans="1:10" ht="15.75" hidden="1" customHeight="1" x14ac:dyDescent="0.25">
      <c r="A1650" s="19">
        <v>44007</v>
      </c>
      <c r="B1650" s="20" t="s">
        <v>62</v>
      </c>
      <c r="C1650" s="20" t="s">
        <v>65</v>
      </c>
      <c r="D1650" s="6">
        <v>240</v>
      </c>
      <c r="E1650" s="23">
        <v>5</v>
      </c>
      <c r="F1650" s="21">
        <v>1200</v>
      </c>
      <c r="G1650" s="22" t="s">
        <v>73</v>
      </c>
      <c r="H1650">
        <f t="shared" si="54"/>
        <v>6</v>
      </c>
      <c r="I1650">
        <f t="shared" si="55"/>
        <v>25</v>
      </c>
    </row>
    <row r="1651" spans="1:10" ht="15.75" hidden="1" customHeight="1" x14ac:dyDescent="0.25">
      <c r="A1651" s="19">
        <v>44192</v>
      </c>
      <c r="B1651" s="20" t="s">
        <v>72</v>
      </c>
      <c r="C1651" s="20" t="s">
        <v>63</v>
      </c>
      <c r="D1651" s="20">
        <v>376</v>
      </c>
      <c r="E1651" s="21">
        <v>16</v>
      </c>
      <c r="F1651" s="21">
        <v>6016</v>
      </c>
      <c r="G1651" s="22" t="s">
        <v>73</v>
      </c>
      <c r="H1651">
        <f t="shared" si="54"/>
        <v>12</v>
      </c>
      <c r="I1651">
        <f t="shared" si="55"/>
        <v>27</v>
      </c>
    </row>
    <row r="1652" spans="1:10" ht="15.75" hidden="1" customHeight="1" x14ac:dyDescent="0.25">
      <c r="A1652" s="19">
        <v>43944</v>
      </c>
      <c r="B1652" s="20" t="s">
        <v>69</v>
      </c>
      <c r="C1652" s="20" t="s">
        <v>65</v>
      </c>
      <c r="D1652" s="20">
        <v>139</v>
      </c>
      <c r="E1652" s="21">
        <v>7</v>
      </c>
      <c r="F1652" s="21">
        <v>973</v>
      </c>
      <c r="G1652" s="22" t="s">
        <v>75</v>
      </c>
      <c r="H1652">
        <f t="shared" si="54"/>
        <v>4</v>
      </c>
      <c r="I1652">
        <f t="shared" si="55"/>
        <v>23</v>
      </c>
    </row>
    <row r="1653" spans="1:10" ht="15.75" hidden="1" customHeight="1" x14ac:dyDescent="0.25">
      <c r="A1653" s="19">
        <v>43992</v>
      </c>
      <c r="B1653" s="20" t="s">
        <v>67</v>
      </c>
      <c r="C1653" s="20" t="s">
        <v>63</v>
      </c>
      <c r="D1653" s="20">
        <v>158</v>
      </c>
      <c r="E1653" s="21">
        <v>11</v>
      </c>
      <c r="F1653" s="21">
        <v>1738</v>
      </c>
      <c r="G1653" s="22" t="s">
        <v>68</v>
      </c>
      <c r="H1653">
        <f t="shared" si="54"/>
        <v>6</v>
      </c>
      <c r="I1653">
        <f t="shared" si="55"/>
        <v>10</v>
      </c>
    </row>
    <row r="1654" spans="1:10" ht="15.75" hidden="1" customHeight="1" x14ac:dyDescent="0.25">
      <c r="A1654" s="19">
        <v>43894</v>
      </c>
      <c r="B1654" s="20" t="s">
        <v>62</v>
      </c>
      <c r="C1654" s="20" t="s">
        <v>63</v>
      </c>
      <c r="D1654" s="20">
        <v>91</v>
      </c>
      <c r="E1654" s="21">
        <v>5</v>
      </c>
      <c r="F1654" s="21">
        <v>455</v>
      </c>
      <c r="G1654" s="22" t="s">
        <v>68</v>
      </c>
      <c r="H1654">
        <f t="shared" si="54"/>
        <v>3</v>
      </c>
      <c r="I1654">
        <f t="shared" si="55"/>
        <v>4</v>
      </c>
    </row>
    <row r="1655" spans="1:10" ht="15.75" hidden="1" customHeight="1" x14ac:dyDescent="0.25">
      <c r="A1655" s="19">
        <v>43912</v>
      </c>
      <c r="B1655" s="20" t="s">
        <v>62</v>
      </c>
      <c r="C1655" s="20" t="s">
        <v>65</v>
      </c>
      <c r="D1655" s="6">
        <v>161</v>
      </c>
      <c r="E1655" s="23">
        <v>5</v>
      </c>
      <c r="F1655" s="21">
        <v>805</v>
      </c>
      <c r="G1655" s="22" t="s">
        <v>64</v>
      </c>
      <c r="H1655">
        <f t="shared" si="54"/>
        <v>3</v>
      </c>
      <c r="I1655">
        <f t="shared" si="55"/>
        <v>22</v>
      </c>
    </row>
    <row r="1656" spans="1:10" ht="15.75" hidden="1" customHeight="1" x14ac:dyDescent="0.25">
      <c r="A1656" s="19">
        <v>44143</v>
      </c>
      <c r="B1656" s="20" t="s">
        <v>67</v>
      </c>
      <c r="C1656" s="20" t="s">
        <v>65</v>
      </c>
      <c r="D1656" s="20">
        <v>238</v>
      </c>
      <c r="E1656" s="21">
        <v>11</v>
      </c>
      <c r="F1656" s="21">
        <v>2618</v>
      </c>
      <c r="G1656" s="22" t="s">
        <v>68</v>
      </c>
      <c r="H1656">
        <f t="shared" si="54"/>
        <v>11</v>
      </c>
      <c r="I1656">
        <f t="shared" si="55"/>
        <v>8</v>
      </c>
    </row>
    <row r="1657" spans="1:10" ht="15.75" hidden="1" customHeight="1" x14ac:dyDescent="0.25">
      <c r="A1657" s="19">
        <v>44052</v>
      </c>
      <c r="B1657" s="20" t="s">
        <v>62</v>
      </c>
      <c r="C1657" s="20" t="s">
        <v>63</v>
      </c>
      <c r="D1657" s="20">
        <v>186</v>
      </c>
      <c r="E1657" s="21">
        <v>5</v>
      </c>
      <c r="F1657" s="21">
        <v>930</v>
      </c>
      <c r="G1657" s="22" t="s">
        <v>68</v>
      </c>
      <c r="H1657">
        <f t="shared" si="54"/>
        <v>8</v>
      </c>
      <c r="I1657">
        <f t="shared" si="55"/>
        <v>9</v>
      </c>
    </row>
    <row r="1658" spans="1:10" ht="15.75" hidden="1" customHeight="1" x14ac:dyDescent="0.25">
      <c r="A1658" s="19">
        <v>44148</v>
      </c>
      <c r="B1658" s="20" t="s">
        <v>67</v>
      </c>
      <c r="C1658" s="20" t="s">
        <v>63</v>
      </c>
      <c r="D1658" s="20">
        <v>291</v>
      </c>
      <c r="E1658" s="21">
        <v>11</v>
      </c>
      <c r="F1658" s="21">
        <v>3201</v>
      </c>
      <c r="G1658" s="22" t="s">
        <v>64</v>
      </c>
      <c r="H1658">
        <f t="shared" si="54"/>
        <v>11</v>
      </c>
      <c r="I1658">
        <f t="shared" si="55"/>
        <v>13</v>
      </c>
    </row>
    <row r="1659" spans="1:10" ht="15.75" customHeight="1" x14ac:dyDescent="0.25">
      <c r="A1659" s="19">
        <v>43879</v>
      </c>
      <c r="B1659" s="20" t="s">
        <v>67</v>
      </c>
      <c r="C1659" s="20" t="s">
        <v>63</v>
      </c>
      <c r="D1659" s="20">
        <v>97</v>
      </c>
      <c r="E1659" s="21">
        <v>11</v>
      </c>
      <c r="F1659" s="21">
        <v>1067</v>
      </c>
      <c r="G1659" s="22" t="s">
        <v>71</v>
      </c>
      <c r="H1659" s="45">
        <f>MONTH(A1659)</f>
        <v>2</v>
      </c>
      <c r="I1659" s="45">
        <f t="shared" si="55"/>
        <v>18</v>
      </c>
      <c r="J1659" s="52">
        <f>IF(Hari&lt;=7,1,IF(AND(Hari&gt;=8,Hari&lt;=14),2,IF(AND(Hari&gt;=15,Hari&lt;=21),3,IF(AND(Hari&gt;=22,Hari&lt;=31),4))))</f>
        <v>3</v>
      </c>
    </row>
    <row r="1660" spans="1:10" ht="15.75" hidden="1" customHeight="1" x14ac:dyDescent="0.25">
      <c r="A1660" s="19">
        <v>43929</v>
      </c>
      <c r="B1660" s="20" t="s">
        <v>67</v>
      </c>
      <c r="C1660" s="20" t="s">
        <v>63</v>
      </c>
      <c r="D1660" s="20">
        <v>96</v>
      </c>
      <c r="E1660" s="21">
        <v>11</v>
      </c>
      <c r="F1660" s="21">
        <v>1056</v>
      </c>
      <c r="G1660" s="22" t="s">
        <v>68</v>
      </c>
      <c r="H1660">
        <f t="shared" si="54"/>
        <v>4</v>
      </c>
      <c r="I1660">
        <f t="shared" si="55"/>
        <v>8</v>
      </c>
    </row>
    <row r="1661" spans="1:10" ht="15.75" hidden="1" customHeight="1" x14ac:dyDescent="0.25">
      <c r="A1661" s="19">
        <v>43923</v>
      </c>
      <c r="B1661" s="20" t="s">
        <v>67</v>
      </c>
      <c r="C1661" s="20" t="s">
        <v>65</v>
      </c>
      <c r="D1661" s="20">
        <v>104</v>
      </c>
      <c r="E1661" s="21">
        <v>11</v>
      </c>
      <c r="F1661" s="21">
        <v>1144</v>
      </c>
      <c r="G1661" s="22" t="s">
        <v>68</v>
      </c>
      <c r="H1661">
        <f t="shared" si="54"/>
        <v>4</v>
      </c>
      <c r="I1661">
        <f t="shared" si="55"/>
        <v>2</v>
      </c>
    </row>
    <row r="1662" spans="1:10" ht="15.75" hidden="1" customHeight="1" x14ac:dyDescent="0.25">
      <c r="A1662" s="19">
        <v>44163</v>
      </c>
      <c r="B1662" s="20" t="s">
        <v>67</v>
      </c>
      <c r="C1662" s="20" t="s">
        <v>63</v>
      </c>
      <c r="D1662" s="20">
        <v>300</v>
      </c>
      <c r="E1662" s="21">
        <v>11</v>
      </c>
      <c r="F1662" s="21">
        <v>3300</v>
      </c>
      <c r="G1662" s="22" t="s">
        <v>73</v>
      </c>
      <c r="H1662">
        <f t="shared" si="54"/>
        <v>11</v>
      </c>
      <c r="I1662">
        <f t="shared" si="55"/>
        <v>28</v>
      </c>
    </row>
    <row r="1663" spans="1:10" ht="15.75" hidden="1" customHeight="1" x14ac:dyDescent="0.25">
      <c r="A1663" s="19">
        <v>43930</v>
      </c>
      <c r="B1663" s="20" t="s">
        <v>62</v>
      </c>
      <c r="C1663" s="20" t="s">
        <v>65</v>
      </c>
      <c r="D1663" s="6">
        <v>213</v>
      </c>
      <c r="E1663" s="23">
        <v>5</v>
      </c>
      <c r="F1663" s="21">
        <v>1065</v>
      </c>
      <c r="G1663" s="22" t="s">
        <v>68</v>
      </c>
      <c r="H1663">
        <f t="shared" si="54"/>
        <v>4</v>
      </c>
      <c r="I1663">
        <f t="shared" si="55"/>
        <v>9</v>
      </c>
    </row>
    <row r="1664" spans="1:10" ht="15.75" hidden="1" customHeight="1" x14ac:dyDescent="0.25">
      <c r="A1664" s="19">
        <v>44040</v>
      </c>
      <c r="B1664" s="20" t="s">
        <v>62</v>
      </c>
      <c r="C1664" s="20" t="s">
        <v>65</v>
      </c>
      <c r="D1664" s="6">
        <v>291</v>
      </c>
      <c r="E1664" s="23">
        <v>5</v>
      </c>
      <c r="F1664" s="21">
        <v>1455</v>
      </c>
      <c r="G1664" s="22" t="s">
        <v>73</v>
      </c>
      <c r="H1664">
        <f t="shared" si="54"/>
        <v>7</v>
      </c>
      <c r="I1664">
        <f t="shared" si="55"/>
        <v>28</v>
      </c>
    </row>
    <row r="1665" spans="1:10" ht="15.75" hidden="1" customHeight="1" x14ac:dyDescent="0.25">
      <c r="A1665" s="19">
        <v>44144</v>
      </c>
      <c r="B1665" s="20" t="s">
        <v>69</v>
      </c>
      <c r="C1665" s="20" t="s">
        <v>65</v>
      </c>
      <c r="D1665" s="20">
        <v>445</v>
      </c>
      <c r="E1665" s="21">
        <v>7</v>
      </c>
      <c r="F1665" s="21">
        <v>3115</v>
      </c>
      <c r="G1665" s="22" t="s">
        <v>68</v>
      </c>
      <c r="H1665">
        <f t="shared" si="54"/>
        <v>11</v>
      </c>
      <c r="I1665">
        <f t="shared" si="55"/>
        <v>9</v>
      </c>
    </row>
    <row r="1666" spans="1:10" ht="15.75" hidden="1" customHeight="1" x14ac:dyDescent="0.25">
      <c r="A1666" s="19">
        <v>43894</v>
      </c>
      <c r="B1666" s="20" t="s">
        <v>62</v>
      </c>
      <c r="C1666" s="20" t="s">
        <v>65</v>
      </c>
      <c r="D1666" s="6">
        <v>212</v>
      </c>
      <c r="E1666" s="23">
        <v>5</v>
      </c>
      <c r="F1666" s="21">
        <v>1060</v>
      </c>
      <c r="G1666" s="22" t="s">
        <v>68</v>
      </c>
      <c r="H1666">
        <f t="shared" si="54"/>
        <v>3</v>
      </c>
      <c r="I1666">
        <f t="shared" si="55"/>
        <v>4</v>
      </c>
    </row>
    <row r="1667" spans="1:10" ht="15.75" hidden="1" customHeight="1" x14ac:dyDescent="0.25">
      <c r="A1667" s="19">
        <v>44023</v>
      </c>
      <c r="B1667" s="20" t="s">
        <v>62</v>
      </c>
      <c r="C1667" s="20" t="s">
        <v>63</v>
      </c>
      <c r="D1667" s="20">
        <v>173</v>
      </c>
      <c r="E1667" s="21">
        <v>5</v>
      </c>
      <c r="F1667" s="21">
        <v>865</v>
      </c>
      <c r="G1667" s="22" t="s">
        <v>64</v>
      </c>
      <c r="H1667">
        <f t="shared" ref="H1667:H1729" si="56">MONTH(A1667)</f>
        <v>7</v>
      </c>
      <c r="I1667">
        <f t="shared" ref="I1667:I1730" si="57">DAY(A1667)</f>
        <v>11</v>
      </c>
    </row>
    <row r="1668" spans="1:10" ht="15.75" hidden="1" customHeight="1" x14ac:dyDescent="0.25">
      <c r="A1668" s="19">
        <v>44117</v>
      </c>
      <c r="B1668" s="20" t="s">
        <v>72</v>
      </c>
      <c r="C1668" s="20" t="s">
        <v>63</v>
      </c>
      <c r="D1668" s="20">
        <v>315</v>
      </c>
      <c r="E1668" s="21">
        <v>16</v>
      </c>
      <c r="F1668" s="21">
        <v>5040</v>
      </c>
      <c r="G1668" s="22" t="s">
        <v>75</v>
      </c>
      <c r="H1668">
        <f t="shared" si="56"/>
        <v>10</v>
      </c>
      <c r="I1668">
        <f t="shared" si="57"/>
        <v>13</v>
      </c>
    </row>
    <row r="1669" spans="1:10" ht="15.75" hidden="1" customHeight="1" x14ac:dyDescent="0.25">
      <c r="A1669" s="19">
        <v>44014</v>
      </c>
      <c r="B1669" s="20" t="s">
        <v>62</v>
      </c>
      <c r="C1669" s="20" t="s">
        <v>65</v>
      </c>
      <c r="D1669" s="6">
        <v>320</v>
      </c>
      <c r="E1669" s="23">
        <v>5</v>
      </c>
      <c r="F1669" s="21">
        <v>1600</v>
      </c>
      <c r="G1669" s="22" t="s">
        <v>68</v>
      </c>
      <c r="H1669">
        <f t="shared" si="56"/>
        <v>7</v>
      </c>
      <c r="I1669">
        <f t="shared" si="57"/>
        <v>2</v>
      </c>
    </row>
    <row r="1670" spans="1:10" ht="15.75" hidden="1" customHeight="1" x14ac:dyDescent="0.25">
      <c r="A1670" s="19">
        <v>44101</v>
      </c>
      <c r="B1670" s="20" t="s">
        <v>67</v>
      </c>
      <c r="C1670" s="20" t="s">
        <v>65</v>
      </c>
      <c r="D1670" s="20">
        <v>262</v>
      </c>
      <c r="E1670" s="21">
        <v>11</v>
      </c>
      <c r="F1670" s="21">
        <v>2882</v>
      </c>
      <c r="G1670" s="22" t="s">
        <v>73</v>
      </c>
      <c r="H1670">
        <f t="shared" si="56"/>
        <v>9</v>
      </c>
      <c r="I1670">
        <f t="shared" si="57"/>
        <v>27</v>
      </c>
    </row>
    <row r="1671" spans="1:10" ht="15.75" hidden="1" customHeight="1" x14ac:dyDescent="0.25">
      <c r="A1671" s="19">
        <v>43951</v>
      </c>
      <c r="B1671" s="20" t="s">
        <v>62</v>
      </c>
      <c r="C1671" s="20" t="s">
        <v>63</v>
      </c>
      <c r="D1671" s="20">
        <v>109</v>
      </c>
      <c r="E1671" s="21">
        <v>5</v>
      </c>
      <c r="F1671" s="21">
        <v>545</v>
      </c>
      <c r="G1671" s="22" t="s">
        <v>64</v>
      </c>
      <c r="H1671">
        <f t="shared" si="56"/>
        <v>4</v>
      </c>
      <c r="I1671">
        <f t="shared" si="57"/>
        <v>30</v>
      </c>
    </row>
    <row r="1672" spans="1:10" ht="15.75" hidden="1" customHeight="1" x14ac:dyDescent="0.25">
      <c r="A1672" s="19">
        <v>44168</v>
      </c>
      <c r="B1672" s="20" t="s">
        <v>69</v>
      </c>
      <c r="C1672" s="20" t="s">
        <v>65</v>
      </c>
      <c r="D1672" s="20">
        <v>468</v>
      </c>
      <c r="E1672" s="21">
        <v>7</v>
      </c>
      <c r="F1672" s="21">
        <v>3276</v>
      </c>
      <c r="G1672" s="22" t="s">
        <v>68</v>
      </c>
      <c r="H1672">
        <f t="shared" si="56"/>
        <v>12</v>
      </c>
      <c r="I1672">
        <f t="shared" si="57"/>
        <v>3</v>
      </c>
    </row>
    <row r="1673" spans="1:10" ht="15.75" hidden="1" customHeight="1" x14ac:dyDescent="0.25">
      <c r="A1673" s="19">
        <v>44070</v>
      </c>
      <c r="B1673" s="20" t="s">
        <v>72</v>
      </c>
      <c r="C1673" s="20" t="s">
        <v>63</v>
      </c>
      <c r="D1673" s="20">
        <v>215</v>
      </c>
      <c r="E1673" s="21">
        <v>16</v>
      </c>
      <c r="F1673" s="21">
        <v>3440</v>
      </c>
      <c r="G1673" s="22" t="s">
        <v>73</v>
      </c>
      <c r="H1673">
        <f t="shared" si="56"/>
        <v>8</v>
      </c>
      <c r="I1673">
        <f t="shared" si="57"/>
        <v>27</v>
      </c>
    </row>
    <row r="1674" spans="1:10" ht="15.75" hidden="1" customHeight="1" x14ac:dyDescent="0.25">
      <c r="A1674" s="19">
        <v>44057</v>
      </c>
      <c r="B1674" s="20" t="s">
        <v>67</v>
      </c>
      <c r="C1674" s="20" t="s">
        <v>63</v>
      </c>
      <c r="D1674" s="20">
        <v>170</v>
      </c>
      <c r="E1674" s="21">
        <v>11</v>
      </c>
      <c r="F1674" s="21">
        <v>1870</v>
      </c>
      <c r="G1674" s="22" t="s">
        <v>64</v>
      </c>
      <c r="H1674">
        <f t="shared" si="56"/>
        <v>8</v>
      </c>
      <c r="I1674">
        <f t="shared" si="57"/>
        <v>14</v>
      </c>
    </row>
    <row r="1675" spans="1:10" ht="15.75" hidden="1" customHeight="1" x14ac:dyDescent="0.25">
      <c r="A1675" s="19">
        <v>44160</v>
      </c>
      <c r="B1675" s="20" t="s">
        <v>72</v>
      </c>
      <c r="C1675" s="20" t="s">
        <v>63</v>
      </c>
      <c r="D1675" s="20">
        <v>353</v>
      </c>
      <c r="E1675" s="21">
        <v>16</v>
      </c>
      <c r="F1675" s="21">
        <v>5648</v>
      </c>
      <c r="G1675" s="22" t="s">
        <v>76</v>
      </c>
      <c r="H1675">
        <f t="shared" si="56"/>
        <v>11</v>
      </c>
      <c r="I1675">
        <f t="shared" si="57"/>
        <v>25</v>
      </c>
    </row>
    <row r="1676" spans="1:10" ht="15.75" hidden="1" customHeight="1" x14ac:dyDescent="0.25">
      <c r="A1676" s="19">
        <v>44029</v>
      </c>
      <c r="B1676" s="20" t="s">
        <v>62</v>
      </c>
      <c r="C1676" s="20" t="s">
        <v>65</v>
      </c>
      <c r="D1676" s="6">
        <v>329</v>
      </c>
      <c r="E1676" s="23">
        <v>5</v>
      </c>
      <c r="F1676" s="21">
        <v>1645</v>
      </c>
      <c r="G1676" s="22" t="s">
        <v>77</v>
      </c>
      <c r="H1676">
        <f t="shared" si="56"/>
        <v>7</v>
      </c>
      <c r="I1676">
        <f t="shared" si="57"/>
        <v>17</v>
      </c>
    </row>
    <row r="1677" spans="1:10" ht="15.75" hidden="1" customHeight="1" x14ac:dyDescent="0.25">
      <c r="A1677" s="19">
        <v>43936</v>
      </c>
      <c r="B1677" s="20" t="s">
        <v>72</v>
      </c>
      <c r="C1677" s="20" t="s">
        <v>63</v>
      </c>
      <c r="D1677" s="20">
        <v>142</v>
      </c>
      <c r="E1677" s="21">
        <v>16</v>
      </c>
      <c r="F1677" s="21">
        <v>2272</v>
      </c>
      <c r="G1677" s="22" t="s">
        <v>64</v>
      </c>
      <c r="H1677">
        <f t="shared" si="56"/>
        <v>4</v>
      </c>
      <c r="I1677">
        <f t="shared" si="57"/>
        <v>15</v>
      </c>
    </row>
    <row r="1678" spans="1:10" ht="15.75" hidden="1" customHeight="1" x14ac:dyDescent="0.25">
      <c r="A1678" s="19">
        <v>43934</v>
      </c>
      <c r="B1678" s="20" t="s">
        <v>67</v>
      </c>
      <c r="C1678" s="20" t="s">
        <v>65</v>
      </c>
      <c r="D1678" s="20">
        <v>92</v>
      </c>
      <c r="E1678" s="21">
        <v>11</v>
      </c>
      <c r="F1678" s="21">
        <v>1012</v>
      </c>
      <c r="G1678" s="22" t="s">
        <v>75</v>
      </c>
      <c r="H1678">
        <f t="shared" si="56"/>
        <v>4</v>
      </c>
      <c r="I1678">
        <f t="shared" si="57"/>
        <v>13</v>
      </c>
    </row>
    <row r="1679" spans="1:10" ht="15.75" customHeight="1" x14ac:dyDescent="0.25">
      <c r="A1679" s="19">
        <v>43845</v>
      </c>
      <c r="B1679" s="20" t="s">
        <v>62</v>
      </c>
      <c r="C1679" s="20" t="s">
        <v>65</v>
      </c>
      <c r="D1679" s="6">
        <v>133</v>
      </c>
      <c r="E1679" s="23">
        <v>5</v>
      </c>
      <c r="F1679" s="21">
        <v>665</v>
      </c>
      <c r="G1679" s="22" t="s">
        <v>75</v>
      </c>
      <c r="H1679" s="45">
        <f>MONTH(A1679)</f>
        <v>1</v>
      </c>
      <c r="I1679" s="45">
        <f t="shared" si="57"/>
        <v>15</v>
      </c>
      <c r="J1679" s="52">
        <f>IF(Hari&lt;=7,1,IF(AND(Hari&gt;=8,Hari&lt;=14),2,IF(AND(Hari&gt;=15,Hari&lt;=21),3,IF(AND(Hari&gt;=22,Hari&lt;=31),4))))</f>
        <v>3</v>
      </c>
    </row>
    <row r="1680" spans="1:10" ht="15.75" hidden="1" customHeight="1" x14ac:dyDescent="0.25">
      <c r="A1680" s="19">
        <v>44047</v>
      </c>
      <c r="B1680" s="20" t="s">
        <v>69</v>
      </c>
      <c r="C1680" s="20" t="s">
        <v>65</v>
      </c>
      <c r="D1680" s="20">
        <v>246</v>
      </c>
      <c r="E1680" s="21">
        <v>7</v>
      </c>
      <c r="F1680" s="21">
        <v>1722</v>
      </c>
      <c r="G1680" s="22" t="s">
        <v>68</v>
      </c>
      <c r="H1680">
        <f t="shared" si="56"/>
        <v>8</v>
      </c>
      <c r="I1680">
        <f t="shared" si="57"/>
        <v>4</v>
      </c>
    </row>
    <row r="1681" spans="1:10" ht="15.75" hidden="1" customHeight="1" x14ac:dyDescent="0.25">
      <c r="A1681" s="19">
        <v>44048</v>
      </c>
      <c r="B1681" s="20" t="s">
        <v>67</v>
      </c>
      <c r="C1681" s="20" t="s">
        <v>63</v>
      </c>
      <c r="D1681" s="20">
        <v>181</v>
      </c>
      <c r="E1681" s="21">
        <v>11</v>
      </c>
      <c r="F1681" s="21">
        <v>1991</v>
      </c>
      <c r="G1681" s="22" t="s">
        <v>68</v>
      </c>
      <c r="H1681">
        <f t="shared" si="56"/>
        <v>8</v>
      </c>
      <c r="I1681">
        <f t="shared" si="57"/>
        <v>5</v>
      </c>
    </row>
    <row r="1682" spans="1:10" ht="15.75" hidden="1" customHeight="1" x14ac:dyDescent="0.25">
      <c r="A1682" s="19">
        <v>44120</v>
      </c>
      <c r="B1682" s="20" t="s">
        <v>67</v>
      </c>
      <c r="C1682" s="20" t="s">
        <v>65</v>
      </c>
      <c r="D1682" s="20">
        <v>189</v>
      </c>
      <c r="E1682" s="21">
        <v>11</v>
      </c>
      <c r="F1682" s="21">
        <v>2079</v>
      </c>
      <c r="G1682" s="22" t="s">
        <v>64</v>
      </c>
      <c r="H1682">
        <f t="shared" si="56"/>
        <v>10</v>
      </c>
      <c r="I1682">
        <f t="shared" si="57"/>
        <v>16</v>
      </c>
    </row>
    <row r="1683" spans="1:10" ht="15.75" hidden="1" customHeight="1" x14ac:dyDescent="0.25">
      <c r="A1683" s="19">
        <v>44149</v>
      </c>
      <c r="B1683" s="20" t="s">
        <v>62</v>
      </c>
      <c r="C1683" s="20" t="s">
        <v>63</v>
      </c>
      <c r="D1683" s="20">
        <v>290</v>
      </c>
      <c r="E1683" s="21">
        <v>5</v>
      </c>
      <c r="F1683" s="21">
        <v>1450</v>
      </c>
      <c r="G1683" s="22" t="s">
        <v>75</v>
      </c>
      <c r="H1683">
        <f t="shared" si="56"/>
        <v>11</v>
      </c>
      <c r="I1683">
        <f t="shared" si="57"/>
        <v>14</v>
      </c>
    </row>
    <row r="1684" spans="1:10" ht="15.75" hidden="1" customHeight="1" x14ac:dyDescent="0.25">
      <c r="A1684" s="19">
        <v>43972</v>
      </c>
      <c r="B1684" s="20" t="s">
        <v>67</v>
      </c>
      <c r="C1684" s="20" t="s">
        <v>65</v>
      </c>
      <c r="D1684" s="20">
        <v>165</v>
      </c>
      <c r="E1684" s="21">
        <v>11</v>
      </c>
      <c r="F1684" s="21">
        <v>1815</v>
      </c>
      <c r="G1684" s="22" t="s">
        <v>71</v>
      </c>
      <c r="H1684">
        <f t="shared" si="56"/>
        <v>5</v>
      </c>
      <c r="I1684">
        <f t="shared" si="57"/>
        <v>21</v>
      </c>
    </row>
    <row r="1685" spans="1:10" ht="15.75" customHeight="1" x14ac:dyDescent="0.25">
      <c r="A1685" s="19">
        <v>43865</v>
      </c>
      <c r="B1685" s="20" t="s">
        <v>67</v>
      </c>
      <c r="C1685" s="20" t="s">
        <v>63</v>
      </c>
      <c r="D1685" s="20">
        <v>98</v>
      </c>
      <c r="E1685" s="21">
        <v>11</v>
      </c>
      <c r="F1685" s="21">
        <v>1078</v>
      </c>
      <c r="G1685" s="22" t="s">
        <v>68</v>
      </c>
      <c r="H1685" s="45">
        <f>MONTH(A1685)</f>
        <v>2</v>
      </c>
      <c r="I1685" s="45">
        <f t="shared" si="57"/>
        <v>4</v>
      </c>
      <c r="J1685" s="52">
        <f>IF(Hari&lt;=7,1,IF(AND(Hari&gt;=8,Hari&lt;=14),2,IF(AND(Hari&gt;=15,Hari&lt;=21),3,IF(AND(Hari&gt;=22,Hari&lt;=31),4))))</f>
        <v>1</v>
      </c>
    </row>
    <row r="1686" spans="1:10" ht="15.75" hidden="1" customHeight="1" x14ac:dyDescent="0.25">
      <c r="A1686" s="19">
        <v>43910</v>
      </c>
      <c r="B1686" s="20" t="s">
        <v>69</v>
      </c>
      <c r="C1686" s="20" t="s">
        <v>65</v>
      </c>
      <c r="D1686" s="20">
        <v>174</v>
      </c>
      <c r="E1686" s="21">
        <v>7</v>
      </c>
      <c r="F1686" s="21">
        <v>1218</v>
      </c>
      <c r="G1686" s="22" t="s">
        <v>71</v>
      </c>
      <c r="H1686">
        <f t="shared" si="56"/>
        <v>3</v>
      </c>
      <c r="I1686">
        <f t="shared" si="57"/>
        <v>20</v>
      </c>
    </row>
    <row r="1687" spans="1:10" ht="15.75" customHeight="1" x14ac:dyDescent="0.25">
      <c r="A1687" s="19">
        <v>43843</v>
      </c>
      <c r="B1687" s="20" t="s">
        <v>67</v>
      </c>
      <c r="C1687" s="20" t="s">
        <v>65</v>
      </c>
      <c r="D1687" s="20">
        <v>77</v>
      </c>
      <c r="E1687" s="21">
        <v>11</v>
      </c>
      <c r="F1687" s="21">
        <v>847</v>
      </c>
      <c r="G1687" s="22" t="s">
        <v>64</v>
      </c>
      <c r="H1687" s="45">
        <f t="shared" si="56"/>
        <v>1</v>
      </c>
      <c r="I1687" s="45">
        <f t="shared" si="57"/>
        <v>13</v>
      </c>
      <c r="J1687" s="52">
        <f>IF(Hari&lt;=7,1,IF(AND(Hari&gt;=8,Hari&lt;=14),2,IF(AND(Hari&gt;=15,Hari&lt;=21),3,IF(AND(Hari&gt;=22,Hari&lt;=31),4))))</f>
        <v>2</v>
      </c>
    </row>
    <row r="1688" spans="1:10" ht="15.75" customHeight="1" x14ac:dyDescent="0.25">
      <c r="A1688" s="19">
        <v>43850</v>
      </c>
      <c r="B1688" s="20" t="s">
        <v>67</v>
      </c>
      <c r="C1688" s="20" t="s">
        <v>63</v>
      </c>
      <c r="D1688" s="20">
        <v>73</v>
      </c>
      <c r="E1688" s="21">
        <v>11</v>
      </c>
      <c r="F1688" s="21">
        <v>803</v>
      </c>
      <c r="G1688" s="22" t="s">
        <v>71</v>
      </c>
      <c r="H1688" s="45">
        <f t="shared" si="56"/>
        <v>1</v>
      </c>
      <c r="I1688" s="45">
        <f t="shared" si="57"/>
        <v>20</v>
      </c>
      <c r="J1688" s="52">
        <f>IF(Hari&lt;=7,1,IF(AND(Hari&gt;=8,Hari&lt;=14),2,IF(AND(Hari&gt;=15,Hari&lt;=21),3,IF(AND(Hari&gt;=22,Hari&lt;=31),4))))</f>
        <v>3</v>
      </c>
    </row>
    <row r="1689" spans="1:10" ht="15.75" hidden="1" customHeight="1" x14ac:dyDescent="0.25">
      <c r="A1689" s="19">
        <v>43984</v>
      </c>
      <c r="B1689" s="20" t="s">
        <v>69</v>
      </c>
      <c r="C1689" s="20" t="s">
        <v>65</v>
      </c>
      <c r="D1689" s="20">
        <v>223</v>
      </c>
      <c r="E1689" s="21">
        <v>7</v>
      </c>
      <c r="F1689" s="21">
        <v>1561</v>
      </c>
      <c r="G1689" s="22" t="s">
        <v>68</v>
      </c>
      <c r="H1689">
        <f t="shared" si="56"/>
        <v>6</v>
      </c>
      <c r="I1689">
        <f t="shared" si="57"/>
        <v>2</v>
      </c>
    </row>
    <row r="1690" spans="1:10" ht="15.75" hidden="1" customHeight="1" x14ac:dyDescent="0.25">
      <c r="A1690" s="19">
        <v>44036</v>
      </c>
      <c r="B1690" s="20" t="s">
        <v>67</v>
      </c>
      <c r="C1690" s="20" t="s">
        <v>63</v>
      </c>
      <c r="D1690" s="20">
        <v>150</v>
      </c>
      <c r="E1690" s="21">
        <v>11</v>
      </c>
      <c r="F1690" s="21">
        <v>1650</v>
      </c>
      <c r="G1690" s="22" t="s">
        <v>64</v>
      </c>
      <c r="H1690">
        <f t="shared" si="56"/>
        <v>7</v>
      </c>
      <c r="I1690">
        <f t="shared" si="57"/>
        <v>24</v>
      </c>
    </row>
    <row r="1691" spans="1:10" ht="15.75" hidden="1" customHeight="1" x14ac:dyDescent="0.25">
      <c r="A1691" s="19">
        <v>44111</v>
      </c>
      <c r="B1691" s="20" t="s">
        <v>62</v>
      </c>
      <c r="C1691" s="20" t="s">
        <v>65</v>
      </c>
      <c r="D1691" s="20">
        <v>478</v>
      </c>
      <c r="E1691" s="23">
        <v>5</v>
      </c>
      <c r="F1691" s="21">
        <v>2390</v>
      </c>
      <c r="G1691" s="22" t="s">
        <v>68</v>
      </c>
      <c r="H1691">
        <f t="shared" si="56"/>
        <v>10</v>
      </c>
      <c r="I1691">
        <f t="shared" si="57"/>
        <v>7</v>
      </c>
    </row>
    <row r="1692" spans="1:10" ht="15.75" hidden="1" customHeight="1" x14ac:dyDescent="0.25">
      <c r="A1692" s="19">
        <v>43947</v>
      </c>
      <c r="B1692" s="20" t="s">
        <v>69</v>
      </c>
      <c r="C1692" s="20" t="s">
        <v>65</v>
      </c>
      <c r="D1692" s="20">
        <v>151</v>
      </c>
      <c r="E1692" s="21">
        <v>7</v>
      </c>
      <c r="F1692" s="21">
        <v>1057</v>
      </c>
      <c r="G1692" s="22" t="s">
        <v>73</v>
      </c>
      <c r="H1692">
        <f t="shared" si="56"/>
        <v>4</v>
      </c>
      <c r="I1692">
        <f t="shared" si="57"/>
        <v>26</v>
      </c>
    </row>
    <row r="1693" spans="1:10" ht="15.75" hidden="1" customHeight="1" x14ac:dyDescent="0.25">
      <c r="A1693" s="19">
        <v>44122</v>
      </c>
      <c r="B1693" s="20" t="s">
        <v>67</v>
      </c>
      <c r="C1693" s="20" t="s">
        <v>63</v>
      </c>
      <c r="D1693" s="20">
        <v>275</v>
      </c>
      <c r="E1693" s="21">
        <v>11</v>
      </c>
      <c r="F1693" s="21">
        <v>3025</v>
      </c>
      <c r="G1693" s="22" t="s">
        <v>71</v>
      </c>
      <c r="H1693">
        <f t="shared" si="56"/>
        <v>10</v>
      </c>
      <c r="I1693">
        <f t="shared" si="57"/>
        <v>18</v>
      </c>
    </row>
    <row r="1694" spans="1:10" ht="15.75" hidden="1" customHeight="1" x14ac:dyDescent="0.25">
      <c r="A1694" s="19">
        <v>44005</v>
      </c>
      <c r="B1694" s="20" t="s">
        <v>62</v>
      </c>
      <c r="C1694" s="20" t="s">
        <v>65</v>
      </c>
      <c r="D1694" s="6">
        <v>346</v>
      </c>
      <c r="E1694" s="23">
        <v>5</v>
      </c>
      <c r="F1694" s="21">
        <v>1730</v>
      </c>
      <c r="G1694" s="22" t="s">
        <v>75</v>
      </c>
      <c r="H1694">
        <f t="shared" si="56"/>
        <v>6</v>
      </c>
      <c r="I1694">
        <f t="shared" si="57"/>
        <v>23</v>
      </c>
    </row>
    <row r="1695" spans="1:10" ht="15.75" hidden="1" customHeight="1" x14ac:dyDescent="0.25">
      <c r="A1695" s="19">
        <v>44052</v>
      </c>
      <c r="B1695" s="20" t="s">
        <v>67</v>
      </c>
      <c r="C1695" s="20" t="s">
        <v>65</v>
      </c>
      <c r="D1695" s="20">
        <v>172</v>
      </c>
      <c r="E1695" s="21">
        <v>11</v>
      </c>
      <c r="F1695" s="21">
        <v>1892</v>
      </c>
      <c r="G1695" s="22" t="s">
        <v>68</v>
      </c>
      <c r="H1695">
        <f t="shared" si="56"/>
        <v>8</v>
      </c>
      <c r="I1695">
        <f t="shared" si="57"/>
        <v>9</v>
      </c>
    </row>
    <row r="1696" spans="1:10" ht="15.75" hidden="1" customHeight="1" x14ac:dyDescent="0.25">
      <c r="A1696" s="19">
        <v>44016</v>
      </c>
      <c r="B1696" s="20" t="s">
        <v>67</v>
      </c>
      <c r="C1696" s="20" t="s">
        <v>63</v>
      </c>
      <c r="D1696" s="20">
        <v>173</v>
      </c>
      <c r="E1696" s="21">
        <v>11</v>
      </c>
      <c r="F1696" s="21">
        <v>1903</v>
      </c>
      <c r="G1696" s="22" t="s">
        <v>68</v>
      </c>
      <c r="H1696">
        <f t="shared" si="56"/>
        <v>7</v>
      </c>
      <c r="I1696">
        <f t="shared" si="57"/>
        <v>4</v>
      </c>
    </row>
    <row r="1697" spans="1:10" ht="15.75" hidden="1" customHeight="1" x14ac:dyDescent="0.25">
      <c r="A1697" s="19">
        <v>44062</v>
      </c>
      <c r="B1697" s="20" t="s">
        <v>62</v>
      </c>
      <c r="C1697" s="20" t="s">
        <v>65</v>
      </c>
      <c r="D1697" s="6">
        <v>344</v>
      </c>
      <c r="E1697" s="23">
        <v>5</v>
      </c>
      <c r="F1697" s="21">
        <v>1720</v>
      </c>
      <c r="G1697" s="22" t="s">
        <v>74</v>
      </c>
      <c r="H1697">
        <f t="shared" si="56"/>
        <v>8</v>
      </c>
      <c r="I1697">
        <f t="shared" si="57"/>
        <v>19</v>
      </c>
    </row>
    <row r="1698" spans="1:10" ht="15.75" hidden="1" customHeight="1" x14ac:dyDescent="0.25">
      <c r="A1698" s="19">
        <v>44065</v>
      </c>
      <c r="B1698" s="20" t="s">
        <v>69</v>
      </c>
      <c r="C1698" s="20" t="s">
        <v>65</v>
      </c>
      <c r="D1698" s="20">
        <v>285</v>
      </c>
      <c r="E1698" s="21">
        <v>7</v>
      </c>
      <c r="F1698" s="21">
        <v>1995</v>
      </c>
      <c r="G1698" s="22" t="s">
        <v>64</v>
      </c>
      <c r="H1698">
        <f t="shared" si="56"/>
        <v>8</v>
      </c>
      <c r="I1698">
        <f t="shared" si="57"/>
        <v>22</v>
      </c>
    </row>
    <row r="1699" spans="1:10" ht="15.75" hidden="1" customHeight="1" x14ac:dyDescent="0.25">
      <c r="A1699" s="19">
        <v>44172</v>
      </c>
      <c r="B1699" s="20" t="s">
        <v>62</v>
      </c>
      <c r="C1699" s="20" t="s">
        <v>65</v>
      </c>
      <c r="D1699" s="20">
        <v>627</v>
      </c>
      <c r="E1699" s="23">
        <v>5</v>
      </c>
      <c r="F1699" s="21">
        <v>3135</v>
      </c>
      <c r="G1699" s="22" t="s">
        <v>68</v>
      </c>
      <c r="H1699">
        <f t="shared" si="56"/>
        <v>12</v>
      </c>
      <c r="I1699">
        <f t="shared" si="57"/>
        <v>7</v>
      </c>
    </row>
    <row r="1700" spans="1:10" ht="15.75" hidden="1" customHeight="1" x14ac:dyDescent="0.25">
      <c r="A1700" s="19">
        <v>44176</v>
      </c>
      <c r="B1700" s="20" t="s">
        <v>62</v>
      </c>
      <c r="C1700" s="20" t="s">
        <v>63</v>
      </c>
      <c r="D1700" s="20">
        <v>259</v>
      </c>
      <c r="E1700" s="21">
        <v>5</v>
      </c>
      <c r="F1700" s="21">
        <v>1295</v>
      </c>
      <c r="G1700" s="22" t="s">
        <v>76</v>
      </c>
      <c r="H1700">
        <f t="shared" si="56"/>
        <v>12</v>
      </c>
      <c r="I1700">
        <f t="shared" si="57"/>
        <v>11</v>
      </c>
    </row>
    <row r="1701" spans="1:10" ht="15.75" customHeight="1" x14ac:dyDescent="0.25">
      <c r="A1701" s="19">
        <v>43852</v>
      </c>
      <c r="B1701" s="20" t="s">
        <v>67</v>
      </c>
      <c r="C1701" s="20" t="s">
        <v>63</v>
      </c>
      <c r="D1701" s="20">
        <v>55</v>
      </c>
      <c r="E1701" s="21">
        <v>11</v>
      </c>
      <c r="F1701" s="21">
        <v>605</v>
      </c>
      <c r="G1701" s="22" t="s">
        <v>64</v>
      </c>
      <c r="H1701" s="45">
        <f t="shared" si="56"/>
        <v>1</v>
      </c>
      <c r="I1701" s="45">
        <f t="shared" si="57"/>
        <v>22</v>
      </c>
      <c r="J1701" s="52">
        <f>IF(Hari&lt;=7,1,IF(AND(Hari&gt;=8,Hari&lt;=14),2,IF(AND(Hari&gt;=15,Hari&lt;=21),3,IF(AND(Hari&gt;=22,Hari&lt;=31),4))))</f>
        <v>4</v>
      </c>
    </row>
    <row r="1702" spans="1:10" ht="15.75" customHeight="1" x14ac:dyDescent="0.25">
      <c r="A1702" s="19">
        <v>43834</v>
      </c>
      <c r="B1702" s="20" t="s">
        <v>62</v>
      </c>
      <c r="C1702" s="20" t="s">
        <v>63</v>
      </c>
      <c r="D1702" s="20">
        <v>74</v>
      </c>
      <c r="E1702" s="21">
        <v>5</v>
      </c>
      <c r="F1702" s="21">
        <v>370</v>
      </c>
      <c r="G1702" s="22" t="s">
        <v>79</v>
      </c>
      <c r="H1702" s="45">
        <f t="shared" si="56"/>
        <v>1</v>
      </c>
      <c r="I1702" s="45">
        <f t="shared" si="57"/>
        <v>4</v>
      </c>
      <c r="J1702" s="52">
        <f>IF(Hari&lt;=7,1,IF(AND(Hari&gt;=8,Hari&lt;=14),2,IF(AND(Hari&gt;=15,Hari&lt;=21),3,IF(AND(Hari&gt;=22,Hari&lt;=31),4))))</f>
        <v>1</v>
      </c>
    </row>
    <row r="1703" spans="1:10" ht="15.75" hidden="1" customHeight="1" x14ac:dyDescent="0.25">
      <c r="A1703" s="19">
        <v>44152</v>
      </c>
      <c r="B1703" s="20" t="s">
        <v>69</v>
      </c>
      <c r="C1703" s="20" t="s">
        <v>65</v>
      </c>
      <c r="D1703" s="20">
        <v>398</v>
      </c>
      <c r="E1703" s="21">
        <v>7</v>
      </c>
      <c r="F1703" s="21">
        <v>2786</v>
      </c>
      <c r="G1703" s="22" t="s">
        <v>76</v>
      </c>
      <c r="H1703">
        <f t="shared" si="56"/>
        <v>11</v>
      </c>
      <c r="I1703">
        <f t="shared" si="57"/>
        <v>17</v>
      </c>
    </row>
    <row r="1704" spans="1:10" ht="15.75" hidden="1" customHeight="1" x14ac:dyDescent="0.25">
      <c r="A1704" s="19">
        <v>43930</v>
      </c>
      <c r="B1704" s="20" t="s">
        <v>72</v>
      </c>
      <c r="C1704" s="20" t="s">
        <v>63</v>
      </c>
      <c r="D1704" s="20">
        <v>135</v>
      </c>
      <c r="E1704" s="21">
        <v>16</v>
      </c>
      <c r="F1704" s="21">
        <v>2160</v>
      </c>
      <c r="G1704" s="22" t="s">
        <v>68</v>
      </c>
      <c r="H1704">
        <f t="shared" si="56"/>
        <v>4</v>
      </c>
      <c r="I1704">
        <f t="shared" si="57"/>
        <v>9</v>
      </c>
    </row>
    <row r="1705" spans="1:10" ht="15.75" customHeight="1" x14ac:dyDescent="0.25">
      <c r="A1705" s="19">
        <v>43874</v>
      </c>
      <c r="B1705" s="20" t="s">
        <v>62</v>
      </c>
      <c r="C1705" s="20" t="s">
        <v>63</v>
      </c>
      <c r="D1705" s="20">
        <v>94</v>
      </c>
      <c r="E1705" s="21">
        <v>5</v>
      </c>
      <c r="F1705" s="21">
        <v>470</v>
      </c>
      <c r="G1705" s="22" t="s">
        <v>75</v>
      </c>
      <c r="H1705" s="45">
        <f t="shared" si="56"/>
        <v>2</v>
      </c>
      <c r="I1705" s="45">
        <f t="shared" si="57"/>
        <v>13</v>
      </c>
      <c r="J1705" s="52">
        <f>IF(Hari&lt;=7,1,IF(AND(Hari&gt;=8,Hari&lt;=14),2,IF(AND(Hari&gt;=15,Hari&lt;=21),3,IF(AND(Hari&gt;=22,Hari&lt;=31),4))))</f>
        <v>2</v>
      </c>
    </row>
    <row r="1706" spans="1:10" ht="15.75" customHeight="1" x14ac:dyDescent="0.25">
      <c r="A1706" s="19">
        <v>43847</v>
      </c>
      <c r="B1706" s="20" t="s">
        <v>72</v>
      </c>
      <c r="C1706" s="20" t="s">
        <v>63</v>
      </c>
      <c r="D1706" s="20">
        <v>112</v>
      </c>
      <c r="E1706" s="21">
        <v>16</v>
      </c>
      <c r="F1706" s="21">
        <v>1792</v>
      </c>
      <c r="G1706" s="22" t="s">
        <v>75</v>
      </c>
      <c r="H1706" s="45">
        <f t="shared" si="56"/>
        <v>1</v>
      </c>
      <c r="I1706" s="45">
        <f t="shared" si="57"/>
        <v>17</v>
      </c>
      <c r="J1706" s="52">
        <f>IF(Hari&lt;=7,1,IF(AND(Hari&gt;=8,Hari&lt;=14),2,IF(AND(Hari&gt;=15,Hari&lt;=21),3,IF(AND(Hari&gt;=22,Hari&lt;=31),4))))</f>
        <v>3</v>
      </c>
    </row>
    <row r="1707" spans="1:10" ht="15.75" customHeight="1" x14ac:dyDescent="0.25">
      <c r="A1707" s="19">
        <v>43833</v>
      </c>
      <c r="B1707" s="20" t="s">
        <v>69</v>
      </c>
      <c r="C1707" s="20" t="s">
        <v>65</v>
      </c>
      <c r="D1707" s="20">
        <v>77</v>
      </c>
      <c r="E1707" s="21">
        <v>7</v>
      </c>
      <c r="F1707" s="21">
        <v>539</v>
      </c>
      <c r="G1707" s="22" t="s">
        <v>79</v>
      </c>
      <c r="H1707" s="45">
        <f t="shared" si="56"/>
        <v>1</v>
      </c>
      <c r="I1707" s="45">
        <f t="shared" si="57"/>
        <v>3</v>
      </c>
      <c r="J1707" s="52">
        <f>IF(Hari&lt;=7,1,IF(AND(Hari&gt;=8,Hari&lt;=14),2,IF(AND(Hari&gt;=15,Hari&lt;=21),3,IF(AND(Hari&gt;=22,Hari&lt;=31),4))))</f>
        <v>1</v>
      </c>
    </row>
    <row r="1708" spans="1:10" ht="15.75" hidden="1" customHeight="1" x14ac:dyDescent="0.25">
      <c r="A1708" s="19">
        <v>44057</v>
      </c>
      <c r="B1708" s="20" t="s">
        <v>62</v>
      </c>
      <c r="C1708" s="20" t="s">
        <v>63</v>
      </c>
      <c r="D1708" s="20">
        <v>210</v>
      </c>
      <c r="E1708" s="21">
        <v>5</v>
      </c>
      <c r="F1708" s="21">
        <v>1050</v>
      </c>
      <c r="G1708" s="22" t="s">
        <v>64</v>
      </c>
      <c r="H1708">
        <f t="shared" si="56"/>
        <v>8</v>
      </c>
      <c r="I1708">
        <f t="shared" si="57"/>
        <v>14</v>
      </c>
    </row>
    <row r="1709" spans="1:10" ht="15.75" hidden="1" customHeight="1" x14ac:dyDescent="0.25">
      <c r="A1709" s="19">
        <v>43944</v>
      </c>
      <c r="B1709" s="20" t="s">
        <v>72</v>
      </c>
      <c r="C1709" s="20" t="s">
        <v>63</v>
      </c>
      <c r="D1709" s="20">
        <v>115</v>
      </c>
      <c r="E1709" s="21">
        <v>16</v>
      </c>
      <c r="F1709" s="21">
        <v>1840</v>
      </c>
      <c r="G1709" s="22" t="s">
        <v>75</v>
      </c>
      <c r="H1709">
        <f t="shared" si="56"/>
        <v>4</v>
      </c>
      <c r="I1709">
        <f t="shared" si="57"/>
        <v>23</v>
      </c>
    </row>
    <row r="1710" spans="1:10" ht="15.75" hidden="1" customHeight="1" x14ac:dyDescent="0.25">
      <c r="A1710" s="19">
        <v>43962</v>
      </c>
      <c r="B1710" s="20" t="s">
        <v>62</v>
      </c>
      <c r="C1710" s="20" t="s">
        <v>63</v>
      </c>
      <c r="D1710" s="20">
        <v>174</v>
      </c>
      <c r="E1710" s="21">
        <v>5</v>
      </c>
      <c r="F1710" s="21">
        <v>870</v>
      </c>
      <c r="G1710" s="22" t="s">
        <v>64</v>
      </c>
      <c r="H1710">
        <f t="shared" si="56"/>
        <v>5</v>
      </c>
      <c r="I1710">
        <f t="shared" si="57"/>
        <v>11</v>
      </c>
    </row>
    <row r="1711" spans="1:10" ht="15.75" hidden="1" customHeight="1" x14ac:dyDescent="0.25">
      <c r="A1711" s="19">
        <v>43996</v>
      </c>
      <c r="B1711" s="20" t="s">
        <v>62</v>
      </c>
      <c r="C1711" s="20" t="s">
        <v>63</v>
      </c>
      <c r="D1711" s="20">
        <v>156</v>
      </c>
      <c r="E1711" s="21">
        <v>5</v>
      </c>
      <c r="F1711" s="21">
        <v>780</v>
      </c>
      <c r="G1711" s="22" t="s">
        <v>75</v>
      </c>
      <c r="H1711">
        <f t="shared" si="56"/>
        <v>6</v>
      </c>
      <c r="I1711">
        <f t="shared" si="57"/>
        <v>14</v>
      </c>
    </row>
    <row r="1712" spans="1:10" ht="15.75" hidden="1" customHeight="1" x14ac:dyDescent="0.25">
      <c r="A1712" s="19">
        <v>44108</v>
      </c>
      <c r="B1712" s="20" t="s">
        <v>69</v>
      </c>
      <c r="C1712" s="20" t="s">
        <v>65</v>
      </c>
      <c r="D1712" s="20">
        <v>378</v>
      </c>
      <c r="E1712" s="21">
        <v>7</v>
      </c>
      <c r="F1712" s="21">
        <v>2646</v>
      </c>
      <c r="G1712" s="22" t="s">
        <v>68</v>
      </c>
      <c r="H1712">
        <f t="shared" si="56"/>
        <v>10</v>
      </c>
      <c r="I1712">
        <f t="shared" si="57"/>
        <v>4</v>
      </c>
    </row>
    <row r="1713" spans="1:10" ht="15.75" hidden="1" customHeight="1" x14ac:dyDescent="0.25">
      <c r="A1713" s="19">
        <v>44120</v>
      </c>
      <c r="B1713" s="20" t="s">
        <v>72</v>
      </c>
      <c r="C1713" s="20" t="s">
        <v>63</v>
      </c>
      <c r="D1713" s="20">
        <v>291</v>
      </c>
      <c r="E1713" s="21">
        <v>16</v>
      </c>
      <c r="F1713" s="21">
        <v>4656</v>
      </c>
      <c r="G1713" s="22" t="s">
        <v>64</v>
      </c>
      <c r="H1713">
        <f t="shared" si="56"/>
        <v>10</v>
      </c>
      <c r="I1713">
        <f t="shared" si="57"/>
        <v>16</v>
      </c>
    </row>
    <row r="1714" spans="1:10" ht="15.75" customHeight="1" x14ac:dyDescent="0.25">
      <c r="A1714" s="19">
        <v>43842</v>
      </c>
      <c r="B1714" s="20" t="s">
        <v>67</v>
      </c>
      <c r="C1714" s="20" t="s">
        <v>65</v>
      </c>
      <c r="D1714" s="20">
        <v>89</v>
      </c>
      <c r="E1714" s="21">
        <v>11</v>
      </c>
      <c r="F1714" s="21">
        <v>979</v>
      </c>
      <c r="G1714" s="22" t="s">
        <v>64</v>
      </c>
      <c r="H1714" s="45">
        <f>MONTH(A1714)</f>
        <v>1</v>
      </c>
      <c r="I1714" s="45">
        <f t="shared" si="57"/>
        <v>12</v>
      </c>
      <c r="J1714" s="52">
        <f>IF(Hari&lt;=7,1,IF(AND(Hari&gt;=8,Hari&lt;=14),2,IF(AND(Hari&gt;=15,Hari&lt;=21),3,IF(AND(Hari&gt;=22,Hari&lt;=31),4))))</f>
        <v>2</v>
      </c>
    </row>
    <row r="1715" spans="1:10" ht="15.75" hidden="1" customHeight="1" x14ac:dyDescent="0.25">
      <c r="A1715" s="19">
        <v>44002</v>
      </c>
      <c r="B1715" s="20" t="s">
        <v>69</v>
      </c>
      <c r="C1715" s="20" t="s">
        <v>65</v>
      </c>
      <c r="D1715" s="20">
        <v>263</v>
      </c>
      <c r="E1715" s="21">
        <v>7</v>
      </c>
      <c r="F1715" s="21">
        <v>1841</v>
      </c>
      <c r="G1715" s="22" t="s">
        <v>71</v>
      </c>
      <c r="H1715">
        <f t="shared" si="56"/>
        <v>6</v>
      </c>
      <c r="I1715">
        <f t="shared" si="57"/>
        <v>20</v>
      </c>
    </row>
    <row r="1716" spans="1:10" ht="15.75" hidden="1" customHeight="1" x14ac:dyDescent="0.25">
      <c r="A1716" s="19">
        <v>44081</v>
      </c>
      <c r="B1716" s="20" t="s">
        <v>69</v>
      </c>
      <c r="C1716" s="20" t="s">
        <v>65</v>
      </c>
      <c r="D1716" s="20">
        <v>371</v>
      </c>
      <c r="E1716" s="21">
        <v>7</v>
      </c>
      <c r="F1716" s="21">
        <v>2597</v>
      </c>
      <c r="G1716" s="22" t="s">
        <v>68</v>
      </c>
      <c r="H1716">
        <f t="shared" si="56"/>
        <v>9</v>
      </c>
      <c r="I1716">
        <f t="shared" si="57"/>
        <v>7</v>
      </c>
    </row>
    <row r="1717" spans="1:10" ht="15.75" hidden="1" customHeight="1" x14ac:dyDescent="0.25">
      <c r="A1717" s="19">
        <v>44017</v>
      </c>
      <c r="B1717" s="20" t="s">
        <v>62</v>
      </c>
      <c r="C1717" s="20" t="s">
        <v>65</v>
      </c>
      <c r="D1717" s="6">
        <v>310</v>
      </c>
      <c r="E1717" s="23">
        <v>5</v>
      </c>
      <c r="F1717" s="21">
        <v>1550</v>
      </c>
      <c r="G1717" s="22" t="s">
        <v>68</v>
      </c>
      <c r="H1717">
        <f t="shared" si="56"/>
        <v>7</v>
      </c>
      <c r="I1717">
        <f t="shared" si="57"/>
        <v>5</v>
      </c>
    </row>
    <row r="1718" spans="1:10" ht="15.75" hidden="1" customHeight="1" x14ac:dyDescent="0.25">
      <c r="A1718" s="19">
        <v>44094</v>
      </c>
      <c r="B1718" s="20" t="s">
        <v>62</v>
      </c>
      <c r="C1718" s="20" t="s">
        <v>65</v>
      </c>
      <c r="D1718" s="6">
        <v>459</v>
      </c>
      <c r="E1718" s="23">
        <v>5</v>
      </c>
      <c r="F1718" s="21">
        <v>2295</v>
      </c>
      <c r="G1718" s="22" t="s">
        <v>71</v>
      </c>
      <c r="H1718">
        <f t="shared" si="56"/>
        <v>9</v>
      </c>
      <c r="I1718">
        <f t="shared" si="57"/>
        <v>20</v>
      </c>
    </row>
    <row r="1719" spans="1:10" ht="15.75" hidden="1" customHeight="1" x14ac:dyDescent="0.25">
      <c r="A1719" s="19">
        <v>44108</v>
      </c>
      <c r="B1719" s="20" t="s">
        <v>67</v>
      </c>
      <c r="C1719" s="20" t="s">
        <v>63</v>
      </c>
      <c r="D1719" s="20">
        <v>263</v>
      </c>
      <c r="E1719" s="21">
        <v>11</v>
      </c>
      <c r="F1719" s="21">
        <v>2893</v>
      </c>
      <c r="G1719" s="22" t="s">
        <v>68</v>
      </c>
      <c r="H1719">
        <f t="shared" si="56"/>
        <v>10</v>
      </c>
      <c r="I1719">
        <f t="shared" si="57"/>
        <v>4</v>
      </c>
    </row>
    <row r="1720" spans="1:10" ht="15.75" hidden="1" customHeight="1" x14ac:dyDescent="0.25">
      <c r="A1720" s="19">
        <v>44016</v>
      </c>
      <c r="B1720" s="20" t="s">
        <v>62</v>
      </c>
      <c r="C1720" s="20" t="s">
        <v>65</v>
      </c>
      <c r="D1720" s="6">
        <v>330</v>
      </c>
      <c r="E1720" s="23">
        <v>5</v>
      </c>
      <c r="F1720" s="21">
        <v>1650</v>
      </c>
      <c r="G1720" s="22" t="s">
        <v>68</v>
      </c>
      <c r="H1720">
        <f t="shared" si="56"/>
        <v>7</v>
      </c>
      <c r="I1720">
        <f t="shared" si="57"/>
        <v>4</v>
      </c>
    </row>
    <row r="1721" spans="1:10" ht="15.75" hidden="1" customHeight="1" x14ac:dyDescent="0.25">
      <c r="A1721" s="19">
        <v>43897</v>
      </c>
      <c r="B1721" s="20" t="s">
        <v>67</v>
      </c>
      <c r="C1721" s="20" t="s">
        <v>65</v>
      </c>
      <c r="D1721" s="20">
        <v>84</v>
      </c>
      <c r="E1721" s="21">
        <v>11</v>
      </c>
      <c r="F1721" s="21">
        <v>924</v>
      </c>
      <c r="G1721" s="22" t="s">
        <v>68</v>
      </c>
      <c r="H1721">
        <f t="shared" si="56"/>
        <v>3</v>
      </c>
      <c r="I1721">
        <f t="shared" si="57"/>
        <v>7</v>
      </c>
    </row>
    <row r="1722" spans="1:10" ht="15.75" hidden="1" customHeight="1" x14ac:dyDescent="0.25">
      <c r="A1722" s="19">
        <v>43970</v>
      </c>
      <c r="B1722" s="20" t="s">
        <v>67</v>
      </c>
      <c r="C1722" s="20" t="s">
        <v>63</v>
      </c>
      <c r="D1722" s="20">
        <v>150</v>
      </c>
      <c r="E1722" s="21">
        <v>11</v>
      </c>
      <c r="F1722" s="21">
        <v>1650</v>
      </c>
      <c r="G1722" s="22" t="s">
        <v>71</v>
      </c>
      <c r="H1722">
        <f t="shared" si="56"/>
        <v>5</v>
      </c>
      <c r="I1722">
        <f t="shared" si="57"/>
        <v>19</v>
      </c>
    </row>
    <row r="1723" spans="1:10" ht="15.75" hidden="1" customHeight="1" x14ac:dyDescent="0.25">
      <c r="A1723" s="19">
        <v>43928</v>
      </c>
      <c r="B1723" s="20" t="s">
        <v>72</v>
      </c>
      <c r="C1723" s="20" t="s">
        <v>63</v>
      </c>
      <c r="D1723" s="20">
        <v>141</v>
      </c>
      <c r="E1723" s="21">
        <v>16</v>
      </c>
      <c r="F1723" s="21">
        <v>2256</v>
      </c>
      <c r="G1723" s="22" t="s">
        <v>68</v>
      </c>
      <c r="H1723">
        <f t="shared" si="56"/>
        <v>4</v>
      </c>
      <c r="I1723">
        <f t="shared" si="57"/>
        <v>7</v>
      </c>
    </row>
    <row r="1724" spans="1:10" ht="15.75" hidden="1" customHeight="1" x14ac:dyDescent="0.25">
      <c r="A1724" s="19">
        <v>43966</v>
      </c>
      <c r="B1724" s="20" t="s">
        <v>67</v>
      </c>
      <c r="C1724" s="20" t="s">
        <v>63</v>
      </c>
      <c r="D1724" s="20">
        <v>172</v>
      </c>
      <c r="E1724" s="21">
        <v>11</v>
      </c>
      <c r="F1724" s="21">
        <v>1892</v>
      </c>
      <c r="G1724" s="22" t="s">
        <v>70</v>
      </c>
      <c r="H1724">
        <f t="shared" si="56"/>
        <v>5</v>
      </c>
      <c r="I1724">
        <f t="shared" si="57"/>
        <v>15</v>
      </c>
    </row>
    <row r="1725" spans="1:10" ht="15.75" hidden="1" customHeight="1" x14ac:dyDescent="0.25">
      <c r="A1725" s="19">
        <v>44186</v>
      </c>
      <c r="B1725" s="20" t="s">
        <v>62</v>
      </c>
      <c r="C1725" s="20" t="s">
        <v>65</v>
      </c>
      <c r="D1725" s="20">
        <v>525</v>
      </c>
      <c r="E1725" s="23">
        <v>5</v>
      </c>
      <c r="F1725" s="21">
        <v>2625</v>
      </c>
      <c r="G1725" s="22" t="s">
        <v>64</v>
      </c>
      <c r="H1725">
        <f t="shared" si="56"/>
        <v>12</v>
      </c>
      <c r="I1725">
        <f t="shared" si="57"/>
        <v>21</v>
      </c>
    </row>
    <row r="1726" spans="1:10" ht="15.75" hidden="1" customHeight="1" x14ac:dyDescent="0.25">
      <c r="A1726" s="19">
        <v>44124</v>
      </c>
      <c r="B1726" s="20" t="s">
        <v>69</v>
      </c>
      <c r="C1726" s="20" t="s">
        <v>65</v>
      </c>
      <c r="D1726" s="20">
        <v>363</v>
      </c>
      <c r="E1726" s="21">
        <v>7</v>
      </c>
      <c r="F1726" s="21">
        <v>2541</v>
      </c>
      <c r="G1726" s="22" t="s">
        <v>71</v>
      </c>
      <c r="H1726">
        <f t="shared" si="56"/>
        <v>10</v>
      </c>
      <c r="I1726">
        <f t="shared" si="57"/>
        <v>20</v>
      </c>
    </row>
    <row r="1727" spans="1:10" ht="15.75" hidden="1" customHeight="1" x14ac:dyDescent="0.25">
      <c r="A1727" s="19">
        <v>43923</v>
      </c>
      <c r="B1727" s="20" t="s">
        <v>67</v>
      </c>
      <c r="C1727" s="20" t="s">
        <v>63</v>
      </c>
      <c r="D1727" s="20">
        <v>113</v>
      </c>
      <c r="E1727" s="21">
        <v>11</v>
      </c>
      <c r="F1727" s="21">
        <v>1243</v>
      </c>
      <c r="G1727" s="22" t="s">
        <v>68</v>
      </c>
      <c r="H1727">
        <f t="shared" si="56"/>
        <v>4</v>
      </c>
      <c r="I1727">
        <f t="shared" si="57"/>
        <v>2</v>
      </c>
    </row>
    <row r="1728" spans="1:10" ht="15.75" hidden="1" customHeight="1" x14ac:dyDescent="0.25">
      <c r="A1728" s="19">
        <v>44137</v>
      </c>
      <c r="B1728" s="20" t="s">
        <v>62</v>
      </c>
      <c r="C1728" s="20" t="s">
        <v>65</v>
      </c>
      <c r="D1728" s="20">
        <v>467</v>
      </c>
      <c r="E1728" s="23">
        <v>5</v>
      </c>
      <c r="F1728" s="21">
        <v>2335</v>
      </c>
      <c r="G1728" s="22" t="s">
        <v>68</v>
      </c>
      <c r="H1728">
        <f t="shared" si="56"/>
        <v>11</v>
      </c>
      <c r="I1728">
        <f t="shared" si="57"/>
        <v>2</v>
      </c>
    </row>
    <row r="1729" spans="1:10" ht="15.75" hidden="1" customHeight="1" x14ac:dyDescent="0.25">
      <c r="A1729" s="19">
        <v>43904</v>
      </c>
      <c r="B1729" s="20" t="s">
        <v>69</v>
      </c>
      <c r="C1729" s="20" t="s">
        <v>65</v>
      </c>
      <c r="D1729" s="20">
        <v>124</v>
      </c>
      <c r="E1729" s="21">
        <v>7</v>
      </c>
      <c r="F1729" s="21">
        <v>868</v>
      </c>
      <c r="G1729" s="22" t="s">
        <v>64</v>
      </c>
      <c r="H1729">
        <f t="shared" si="56"/>
        <v>3</v>
      </c>
      <c r="I1729">
        <f t="shared" si="57"/>
        <v>14</v>
      </c>
    </row>
    <row r="1730" spans="1:10" ht="15.75" customHeight="1" x14ac:dyDescent="0.25">
      <c r="A1730" s="19">
        <v>43847</v>
      </c>
      <c r="B1730" s="20" t="s">
        <v>62</v>
      </c>
      <c r="C1730" s="20" t="s">
        <v>65</v>
      </c>
      <c r="D1730" s="6">
        <v>167</v>
      </c>
      <c r="E1730" s="23">
        <v>5</v>
      </c>
      <c r="F1730" s="21">
        <v>835</v>
      </c>
      <c r="G1730" s="22" t="s">
        <v>75</v>
      </c>
      <c r="H1730" s="45">
        <f>MONTH(A1730)</f>
        <v>1</v>
      </c>
      <c r="I1730" s="45">
        <f t="shared" si="57"/>
        <v>17</v>
      </c>
      <c r="J1730" s="52">
        <f>IF(Hari&lt;=7,1,IF(AND(Hari&gt;=8,Hari&lt;=14),2,IF(AND(Hari&gt;=15,Hari&lt;=21),3,IF(AND(Hari&gt;=22,Hari&lt;=31),4))))</f>
        <v>3</v>
      </c>
    </row>
    <row r="1731" spans="1:10" ht="15.75" hidden="1" customHeight="1" x14ac:dyDescent="0.25">
      <c r="A1731" s="19">
        <v>43936</v>
      </c>
      <c r="B1731" s="20" t="s">
        <v>67</v>
      </c>
      <c r="C1731" s="20" t="s">
        <v>65</v>
      </c>
      <c r="D1731" s="20">
        <v>103</v>
      </c>
      <c r="E1731" s="21">
        <v>11</v>
      </c>
      <c r="F1731" s="21">
        <v>1133</v>
      </c>
      <c r="G1731" s="22" t="s">
        <v>64</v>
      </c>
      <c r="H1731">
        <f t="shared" ref="H1731:H1794" si="58">MONTH(A1731)</f>
        <v>4</v>
      </c>
      <c r="I1731">
        <f t="shared" ref="I1731:I1794" si="59">DAY(A1731)</f>
        <v>15</v>
      </c>
    </row>
    <row r="1732" spans="1:10" ht="15.75" hidden="1" customHeight="1" x14ac:dyDescent="0.25">
      <c r="A1732" s="19">
        <v>43980</v>
      </c>
      <c r="B1732" s="20" t="s">
        <v>69</v>
      </c>
      <c r="C1732" s="20" t="s">
        <v>65</v>
      </c>
      <c r="D1732" s="20">
        <v>242</v>
      </c>
      <c r="E1732" s="21">
        <v>7</v>
      </c>
      <c r="F1732" s="21">
        <v>1694</v>
      </c>
      <c r="G1732" s="22" t="s">
        <v>70</v>
      </c>
      <c r="H1732">
        <f t="shared" si="58"/>
        <v>5</v>
      </c>
      <c r="I1732">
        <f t="shared" si="59"/>
        <v>29</v>
      </c>
    </row>
    <row r="1733" spans="1:10" ht="15.75" hidden="1" customHeight="1" x14ac:dyDescent="0.25">
      <c r="A1733" s="19">
        <v>44168</v>
      </c>
      <c r="B1733" s="20" t="s">
        <v>67</v>
      </c>
      <c r="C1733" s="20" t="s">
        <v>63</v>
      </c>
      <c r="D1733" s="20">
        <v>271</v>
      </c>
      <c r="E1733" s="21">
        <v>11</v>
      </c>
      <c r="F1733" s="21">
        <v>2981</v>
      </c>
      <c r="G1733" s="22" t="s">
        <v>68</v>
      </c>
      <c r="H1733">
        <f t="shared" si="58"/>
        <v>12</v>
      </c>
      <c r="I1733">
        <f t="shared" si="59"/>
        <v>3</v>
      </c>
    </row>
    <row r="1734" spans="1:10" ht="15.75" customHeight="1" x14ac:dyDescent="0.25">
      <c r="A1734" s="19">
        <v>43836</v>
      </c>
      <c r="B1734" s="20" t="s">
        <v>69</v>
      </c>
      <c r="C1734" s="20" t="s">
        <v>65</v>
      </c>
      <c r="D1734" s="20">
        <v>124</v>
      </c>
      <c r="E1734" s="21">
        <v>7</v>
      </c>
      <c r="F1734" s="21">
        <v>868</v>
      </c>
      <c r="G1734" s="22" t="s">
        <v>79</v>
      </c>
      <c r="H1734" s="45">
        <f>MONTH(A1734)</f>
        <v>1</v>
      </c>
      <c r="I1734" s="45">
        <f t="shared" si="59"/>
        <v>6</v>
      </c>
      <c r="J1734" s="52">
        <f>IF(Hari&lt;=7,1,IF(AND(Hari&gt;=8,Hari&lt;=14),2,IF(AND(Hari&gt;=15,Hari&lt;=21),3,IF(AND(Hari&gt;=22,Hari&lt;=31),4))))</f>
        <v>1</v>
      </c>
    </row>
    <row r="1735" spans="1:10" ht="15.75" hidden="1" customHeight="1" x14ac:dyDescent="0.25">
      <c r="A1735" s="19">
        <v>44102</v>
      </c>
      <c r="B1735" s="20" t="s">
        <v>62</v>
      </c>
      <c r="C1735" s="20" t="s">
        <v>65</v>
      </c>
      <c r="D1735" s="6">
        <v>435</v>
      </c>
      <c r="E1735" s="23">
        <v>5</v>
      </c>
      <c r="F1735" s="21">
        <v>2175</v>
      </c>
      <c r="G1735" s="22" t="s">
        <v>73</v>
      </c>
      <c r="H1735">
        <f t="shared" si="58"/>
        <v>9</v>
      </c>
      <c r="I1735">
        <f t="shared" si="59"/>
        <v>28</v>
      </c>
    </row>
    <row r="1736" spans="1:10" ht="15.75" customHeight="1" x14ac:dyDescent="0.25">
      <c r="A1736" s="19">
        <v>43838</v>
      </c>
      <c r="B1736" s="20" t="s">
        <v>72</v>
      </c>
      <c r="C1736" s="20" t="s">
        <v>63</v>
      </c>
      <c r="D1736" s="20">
        <v>95</v>
      </c>
      <c r="E1736" s="21">
        <v>16</v>
      </c>
      <c r="F1736" s="21">
        <v>1520</v>
      </c>
      <c r="G1736" s="22" t="s">
        <v>79</v>
      </c>
      <c r="H1736" s="45">
        <f t="shared" si="58"/>
        <v>1</v>
      </c>
      <c r="I1736" s="45">
        <f t="shared" si="59"/>
        <v>8</v>
      </c>
      <c r="J1736" s="52">
        <f>IF(Hari&lt;=7,1,IF(AND(Hari&gt;=8,Hari&lt;=14),2,IF(AND(Hari&gt;=15,Hari&lt;=21),3,IF(AND(Hari&gt;=22,Hari&lt;=31),4))))</f>
        <v>2</v>
      </c>
    </row>
    <row r="1737" spans="1:10" ht="15.75" customHeight="1" x14ac:dyDescent="0.25">
      <c r="A1737" s="19">
        <v>43853</v>
      </c>
      <c r="B1737" s="20" t="s">
        <v>62</v>
      </c>
      <c r="C1737" s="20" t="s">
        <v>63</v>
      </c>
      <c r="D1737" s="20">
        <v>56</v>
      </c>
      <c r="E1737" s="21">
        <v>5</v>
      </c>
      <c r="F1737" s="21">
        <v>280</v>
      </c>
      <c r="G1737" s="22" t="s">
        <v>64</v>
      </c>
      <c r="H1737" s="45">
        <f t="shared" si="58"/>
        <v>1</v>
      </c>
      <c r="I1737" s="45">
        <f t="shared" si="59"/>
        <v>23</v>
      </c>
      <c r="J1737" s="52">
        <f>IF(Hari&lt;=7,1,IF(AND(Hari&gt;=8,Hari&lt;=14),2,IF(AND(Hari&gt;=15,Hari&lt;=21),3,IF(AND(Hari&gt;=22,Hari&lt;=31),4))))</f>
        <v>4</v>
      </c>
    </row>
    <row r="1738" spans="1:10" ht="15.75" customHeight="1" x14ac:dyDescent="0.25">
      <c r="A1738" s="19">
        <v>43839</v>
      </c>
      <c r="B1738" s="20" t="s">
        <v>67</v>
      </c>
      <c r="C1738" s="20" t="s">
        <v>63</v>
      </c>
      <c r="D1738" s="20">
        <v>78</v>
      </c>
      <c r="E1738" s="21">
        <v>11</v>
      </c>
      <c r="F1738" s="21">
        <v>858</v>
      </c>
      <c r="G1738" s="22" t="s">
        <v>79</v>
      </c>
      <c r="H1738" s="45">
        <f t="shared" si="58"/>
        <v>1</v>
      </c>
      <c r="I1738" s="45">
        <f t="shared" si="59"/>
        <v>9</v>
      </c>
      <c r="J1738" s="52">
        <f>IF(Hari&lt;=7,1,IF(AND(Hari&gt;=8,Hari&lt;=14),2,IF(AND(Hari&gt;=15,Hari&lt;=21),3,IF(AND(Hari&gt;=22,Hari&lt;=31),4))))</f>
        <v>2</v>
      </c>
    </row>
    <row r="1739" spans="1:10" ht="15.75" hidden="1" customHeight="1" x14ac:dyDescent="0.25">
      <c r="A1739" s="19">
        <v>43950</v>
      </c>
      <c r="B1739" s="20" t="s">
        <v>62</v>
      </c>
      <c r="C1739" s="20" t="s">
        <v>65</v>
      </c>
      <c r="D1739" s="6">
        <v>204</v>
      </c>
      <c r="E1739" s="23">
        <v>5</v>
      </c>
      <c r="F1739" s="21">
        <v>1020</v>
      </c>
      <c r="G1739" s="22" t="s">
        <v>64</v>
      </c>
      <c r="H1739">
        <f t="shared" si="58"/>
        <v>4</v>
      </c>
      <c r="I1739">
        <f t="shared" si="59"/>
        <v>29</v>
      </c>
    </row>
    <row r="1740" spans="1:10" ht="15.75" hidden="1" customHeight="1" x14ac:dyDescent="0.25">
      <c r="A1740" s="19">
        <v>44001</v>
      </c>
      <c r="B1740" s="20" t="s">
        <v>72</v>
      </c>
      <c r="C1740" s="20" t="s">
        <v>63</v>
      </c>
      <c r="D1740" s="20">
        <v>173</v>
      </c>
      <c r="E1740" s="21">
        <v>16</v>
      </c>
      <c r="F1740" s="21">
        <v>2768</v>
      </c>
      <c r="G1740" s="22" t="s">
        <v>71</v>
      </c>
      <c r="H1740">
        <f t="shared" si="58"/>
        <v>6</v>
      </c>
      <c r="I1740">
        <f t="shared" si="59"/>
        <v>19</v>
      </c>
    </row>
    <row r="1741" spans="1:10" ht="15.75" hidden="1" customHeight="1" x14ac:dyDescent="0.25">
      <c r="A1741" s="19">
        <v>43983</v>
      </c>
      <c r="B1741" s="20" t="s">
        <v>67</v>
      </c>
      <c r="C1741" s="20" t="s">
        <v>63</v>
      </c>
      <c r="D1741" s="20">
        <v>132</v>
      </c>
      <c r="E1741" s="21">
        <v>11</v>
      </c>
      <c r="F1741" s="21">
        <v>1452</v>
      </c>
      <c r="G1741" s="22" t="s">
        <v>68</v>
      </c>
      <c r="H1741">
        <f t="shared" si="58"/>
        <v>6</v>
      </c>
      <c r="I1741">
        <f t="shared" si="59"/>
        <v>1</v>
      </c>
    </row>
    <row r="1742" spans="1:10" ht="15.75" hidden="1" customHeight="1" x14ac:dyDescent="0.25">
      <c r="A1742" s="19">
        <v>44121</v>
      </c>
      <c r="B1742" s="20" t="s">
        <v>62</v>
      </c>
      <c r="C1742" s="20" t="s">
        <v>63</v>
      </c>
      <c r="D1742" s="20">
        <v>238</v>
      </c>
      <c r="E1742" s="21">
        <v>5</v>
      </c>
      <c r="F1742" s="21">
        <v>1190</v>
      </c>
      <c r="G1742" s="22" t="s">
        <v>71</v>
      </c>
      <c r="H1742">
        <f t="shared" si="58"/>
        <v>10</v>
      </c>
      <c r="I1742">
        <f t="shared" si="59"/>
        <v>17</v>
      </c>
    </row>
    <row r="1743" spans="1:10" ht="15.75" hidden="1" customHeight="1" x14ac:dyDescent="0.25">
      <c r="A1743" s="19">
        <v>44058</v>
      </c>
      <c r="B1743" s="20" t="s">
        <v>67</v>
      </c>
      <c r="C1743" s="20" t="s">
        <v>63</v>
      </c>
      <c r="D1743" s="20">
        <v>187</v>
      </c>
      <c r="E1743" s="21">
        <v>11</v>
      </c>
      <c r="F1743" s="21">
        <v>2057</v>
      </c>
      <c r="G1743" s="22" t="s">
        <v>78</v>
      </c>
      <c r="H1743">
        <f t="shared" si="58"/>
        <v>8</v>
      </c>
      <c r="I1743">
        <f t="shared" si="59"/>
        <v>15</v>
      </c>
    </row>
    <row r="1744" spans="1:10" ht="15.75" hidden="1" customHeight="1" x14ac:dyDescent="0.25">
      <c r="A1744" s="19">
        <v>44031</v>
      </c>
      <c r="B1744" s="20" t="s">
        <v>62</v>
      </c>
      <c r="C1744" s="20" t="s">
        <v>63</v>
      </c>
      <c r="D1744" s="20">
        <v>155</v>
      </c>
      <c r="E1744" s="21">
        <v>5</v>
      </c>
      <c r="F1744" s="21">
        <v>775</v>
      </c>
      <c r="G1744" s="22" t="s">
        <v>74</v>
      </c>
      <c r="H1744">
        <f t="shared" si="58"/>
        <v>7</v>
      </c>
      <c r="I1744">
        <f t="shared" si="59"/>
        <v>19</v>
      </c>
    </row>
    <row r="1745" spans="1:10" ht="15.75" hidden="1" customHeight="1" x14ac:dyDescent="0.25">
      <c r="A1745" s="19">
        <v>44041</v>
      </c>
      <c r="B1745" s="20" t="s">
        <v>72</v>
      </c>
      <c r="C1745" s="20" t="s">
        <v>63</v>
      </c>
      <c r="D1745" s="20">
        <v>192</v>
      </c>
      <c r="E1745" s="21">
        <v>16</v>
      </c>
      <c r="F1745" s="21">
        <v>3072</v>
      </c>
      <c r="G1745" s="22" t="s">
        <v>73</v>
      </c>
      <c r="H1745">
        <f t="shared" si="58"/>
        <v>7</v>
      </c>
      <c r="I1745">
        <f t="shared" si="59"/>
        <v>29</v>
      </c>
    </row>
    <row r="1746" spans="1:10" ht="15.75" hidden="1" customHeight="1" x14ac:dyDescent="0.25">
      <c r="A1746" s="19">
        <v>44033</v>
      </c>
      <c r="B1746" s="20" t="s">
        <v>67</v>
      </c>
      <c r="C1746" s="20" t="s">
        <v>65</v>
      </c>
      <c r="D1746" s="20">
        <v>152</v>
      </c>
      <c r="E1746" s="21">
        <v>11</v>
      </c>
      <c r="F1746" s="21">
        <v>1672</v>
      </c>
      <c r="G1746" s="22" t="s">
        <v>64</v>
      </c>
      <c r="H1746">
        <f t="shared" si="58"/>
        <v>7</v>
      </c>
      <c r="I1746">
        <f t="shared" si="59"/>
        <v>21</v>
      </c>
    </row>
    <row r="1747" spans="1:10" ht="15.75" customHeight="1" x14ac:dyDescent="0.25">
      <c r="A1747" s="19">
        <v>43841</v>
      </c>
      <c r="B1747" s="20" t="s">
        <v>69</v>
      </c>
      <c r="C1747" s="20" t="s">
        <v>65</v>
      </c>
      <c r="D1747" s="20">
        <v>106</v>
      </c>
      <c r="E1747" s="21">
        <v>7</v>
      </c>
      <c r="F1747" s="21">
        <v>742</v>
      </c>
      <c r="G1747" s="22" t="s">
        <v>64</v>
      </c>
      <c r="H1747" s="45">
        <f>MONTH(A1747)</f>
        <v>1</v>
      </c>
      <c r="I1747" s="45">
        <f t="shared" si="59"/>
        <v>11</v>
      </c>
      <c r="J1747" s="52">
        <f>IF(Hari&lt;=7,1,IF(AND(Hari&gt;=8,Hari&lt;=14),2,IF(AND(Hari&gt;=15,Hari&lt;=21),3,IF(AND(Hari&gt;=22,Hari&lt;=31),4))))</f>
        <v>2</v>
      </c>
    </row>
    <row r="1748" spans="1:10" ht="15.75" hidden="1" customHeight="1" x14ac:dyDescent="0.25">
      <c r="A1748" s="19">
        <v>43913</v>
      </c>
      <c r="B1748" s="20" t="s">
        <v>69</v>
      </c>
      <c r="C1748" s="20" t="s">
        <v>65</v>
      </c>
      <c r="D1748" s="20">
        <v>133</v>
      </c>
      <c r="E1748" s="21">
        <v>7</v>
      </c>
      <c r="F1748" s="21">
        <v>931</v>
      </c>
      <c r="G1748" s="22" t="s">
        <v>64</v>
      </c>
      <c r="H1748">
        <f t="shared" si="58"/>
        <v>3</v>
      </c>
      <c r="I1748">
        <f t="shared" si="59"/>
        <v>23</v>
      </c>
    </row>
    <row r="1749" spans="1:10" ht="15.75" hidden="1" customHeight="1" x14ac:dyDescent="0.25">
      <c r="A1749" s="19">
        <v>44135</v>
      </c>
      <c r="B1749" s="20" t="s">
        <v>67</v>
      </c>
      <c r="C1749" s="20" t="s">
        <v>63</v>
      </c>
      <c r="D1749" s="20">
        <v>243</v>
      </c>
      <c r="E1749" s="21">
        <v>11</v>
      </c>
      <c r="F1749" s="21">
        <v>2673</v>
      </c>
      <c r="G1749" s="22" t="s">
        <v>75</v>
      </c>
      <c r="H1749">
        <f t="shared" si="58"/>
        <v>10</v>
      </c>
      <c r="I1749">
        <f t="shared" si="59"/>
        <v>31</v>
      </c>
    </row>
    <row r="1750" spans="1:10" ht="15.75" hidden="1" customHeight="1" x14ac:dyDescent="0.25">
      <c r="A1750" s="19">
        <v>43945</v>
      </c>
      <c r="B1750" s="20" t="s">
        <v>72</v>
      </c>
      <c r="C1750" s="20" t="s">
        <v>63</v>
      </c>
      <c r="D1750" s="20">
        <v>130</v>
      </c>
      <c r="E1750" s="21">
        <v>16</v>
      </c>
      <c r="F1750" s="21">
        <v>2080</v>
      </c>
      <c r="G1750" s="22" t="s">
        <v>64</v>
      </c>
      <c r="H1750">
        <f t="shared" si="58"/>
        <v>4</v>
      </c>
      <c r="I1750">
        <f t="shared" si="59"/>
        <v>24</v>
      </c>
    </row>
    <row r="1751" spans="1:10" ht="15.75" hidden="1" customHeight="1" x14ac:dyDescent="0.25">
      <c r="A1751" s="19">
        <v>43912</v>
      </c>
      <c r="B1751" s="20" t="s">
        <v>67</v>
      </c>
      <c r="C1751" s="20" t="s">
        <v>65</v>
      </c>
      <c r="D1751" s="20">
        <v>117</v>
      </c>
      <c r="E1751" s="21">
        <v>11</v>
      </c>
      <c r="F1751" s="21">
        <v>1287</v>
      </c>
      <c r="G1751" s="22" t="s">
        <v>64</v>
      </c>
      <c r="H1751">
        <f t="shared" si="58"/>
        <v>3</v>
      </c>
      <c r="I1751">
        <f t="shared" si="59"/>
        <v>22</v>
      </c>
    </row>
    <row r="1752" spans="1:10" ht="15.75" hidden="1" customHeight="1" x14ac:dyDescent="0.25">
      <c r="A1752" s="19">
        <v>43979</v>
      </c>
      <c r="B1752" s="20" t="s">
        <v>72</v>
      </c>
      <c r="C1752" s="20" t="s">
        <v>63</v>
      </c>
      <c r="D1752" s="20">
        <v>220</v>
      </c>
      <c r="E1752" s="21">
        <v>16</v>
      </c>
      <c r="F1752" s="21">
        <v>3520</v>
      </c>
      <c r="G1752" s="22" t="s">
        <v>70</v>
      </c>
      <c r="H1752">
        <f t="shared" si="58"/>
        <v>5</v>
      </c>
      <c r="I1752">
        <f t="shared" si="59"/>
        <v>28</v>
      </c>
    </row>
    <row r="1753" spans="1:10" ht="15.75" hidden="1" customHeight="1" x14ac:dyDescent="0.25">
      <c r="A1753" s="19">
        <v>44134</v>
      </c>
      <c r="B1753" s="20" t="s">
        <v>67</v>
      </c>
      <c r="C1753" s="20" t="s">
        <v>65</v>
      </c>
      <c r="D1753" s="20">
        <v>239</v>
      </c>
      <c r="E1753" s="21">
        <v>11</v>
      </c>
      <c r="F1753" s="21">
        <v>2629</v>
      </c>
      <c r="G1753" s="22" t="s">
        <v>75</v>
      </c>
      <c r="H1753">
        <f t="shared" si="58"/>
        <v>10</v>
      </c>
      <c r="I1753">
        <f t="shared" si="59"/>
        <v>30</v>
      </c>
    </row>
    <row r="1754" spans="1:10" ht="15.75" hidden="1" customHeight="1" x14ac:dyDescent="0.25">
      <c r="A1754" s="19">
        <v>44070</v>
      </c>
      <c r="B1754" s="20" t="s">
        <v>67</v>
      </c>
      <c r="C1754" s="20" t="s">
        <v>63</v>
      </c>
      <c r="D1754" s="20">
        <v>171</v>
      </c>
      <c r="E1754" s="21">
        <v>11</v>
      </c>
      <c r="F1754" s="21">
        <v>1881</v>
      </c>
      <c r="G1754" s="22" t="s">
        <v>73</v>
      </c>
      <c r="H1754">
        <f t="shared" si="58"/>
        <v>8</v>
      </c>
      <c r="I1754">
        <f t="shared" si="59"/>
        <v>27</v>
      </c>
    </row>
    <row r="1755" spans="1:10" ht="15.75" hidden="1" customHeight="1" x14ac:dyDescent="0.25">
      <c r="A1755" s="19">
        <v>44166</v>
      </c>
      <c r="B1755" s="20" t="s">
        <v>67</v>
      </c>
      <c r="C1755" s="20" t="s">
        <v>65</v>
      </c>
      <c r="D1755" s="20">
        <v>268</v>
      </c>
      <c r="E1755" s="21">
        <v>11</v>
      </c>
      <c r="F1755" s="21">
        <v>2948</v>
      </c>
      <c r="G1755" s="22" t="s">
        <v>68</v>
      </c>
      <c r="H1755">
        <f t="shared" si="58"/>
        <v>12</v>
      </c>
      <c r="I1755">
        <f t="shared" si="59"/>
        <v>1</v>
      </c>
    </row>
    <row r="1756" spans="1:10" ht="15.75" hidden="1" customHeight="1" x14ac:dyDescent="0.25">
      <c r="A1756" s="19">
        <v>44099</v>
      </c>
      <c r="B1756" s="20" t="s">
        <v>62</v>
      </c>
      <c r="C1756" s="20" t="s">
        <v>63</v>
      </c>
      <c r="D1756" s="20">
        <v>275</v>
      </c>
      <c r="E1756" s="21">
        <v>5</v>
      </c>
      <c r="F1756" s="21">
        <v>1375</v>
      </c>
      <c r="G1756" s="22" t="s">
        <v>73</v>
      </c>
      <c r="H1756">
        <f t="shared" si="58"/>
        <v>9</v>
      </c>
      <c r="I1756">
        <f t="shared" si="59"/>
        <v>25</v>
      </c>
    </row>
    <row r="1757" spans="1:10" ht="15.75" hidden="1" customHeight="1" x14ac:dyDescent="0.25">
      <c r="A1757" s="19">
        <v>44141</v>
      </c>
      <c r="B1757" s="20" t="s">
        <v>67</v>
      </c>
      <c r="C1757" s="20" t="s">
        <v>65</v>
      </c>
      <c r="D1757" s="20">
        <v>245</v>
      </c>
      <c r="E1757" s="21">
        <v>11</v>
      </c>
      <c r="F1757" s="21">
        <v>2695</v>
      </c>
      <c r="G1757" s="22" t="s">
        <v>68</v>
      </c>
      <c r="H1757">
        <f t="shared" si="58"/>
        <v>11</v>
      </c>
      <c r="I1757">
        <f t="shared" si="59"/>
        <v>6</v>
      </c>
    </row>
    <row r="1758" spans="1:10" ht="15.75" hidden="1" customHeight="1" x14ac:dyDescent="0.25">
      <c r="A1758" s="19">
        <v>43905</v>
      </c>
      <c r="B1758" s="20" t="s">
        <v>62</v>
      </c>
      <c r="C1758" s="20" t="s">
        <v>63</v>
      </c>
      <c r="D1758" s="20">
        <v>95</v>
      </c>
      <c r="E1758" s="21">
        <v>5</v>
      </c>
      <c r="F1758" s="21">
        <v>475</v>
      </c>
      <c r="G1758" s="22" t="s">
        <v>75</v>
      </c>
      <c r="H1758">
        <f t="shared" si="58"/>
        <v>3</v>
      </c>
      <c r="I1758">
        <f t="shared" si="59"/>
        <v>15</v>
      </c>
    </row>
    <row r="1759" spans="1:10" ht="15.75" hidden="1" customHeight="1" x14ac:dyDescent="0.25">
      <c r="A1759" s="19">
        <v>43924</v>
      </c>
      <c r="B1759" s="20" t="s">
        <v>62</v>
      </c>
      <c r="C1759" s="20" t="s">
        <v>63</v>
      </c>
      <c r="D1759" s="20">
        <v>103</v>
      </c>
      <c r="E1759" s="21">
        <v>5</v>
      </c>
      <c r="F1759" s="21">
        <v>515</v>
      </c>
      <c r="G1759" s="22" t="s">
        <v>68</v>
      </c>
      <c r="H1759">
        <f t="shared" si="58"/>
        <v>4</v>
      </c>
      <c r="I1759">
        <f t="shared" si="59"/>
        <v>3</v>
      </c>
    </row>
    <row r="1760" spans="1:10" ht="15.75" hidden="1" customHeight="1" x14ac:dyDescent="0.25">
      <c r="A1760" s="19">
        <v>44007</v>
      </c>
      <c r="B1760" s="20" t="s">
        <v>67</v>
      </c>
      <c r="C1760" s="20" t="s">
        <v>63</v>
      </c>
      <c r="D1760" s="20">
        <v>117</v>
      </c>
      <c r="E1760" s="21">
        <v>11</v>
      </c>
      <c r="F1760" s="21">
        <v>1287</v>
      </c>
      <c r="G1760" s="22" t="s">
        <v>73</v>
      </c>
      <c r="H1760">
        <f t="shared" si="58"/>
        <v>6</v>
      </c>
      <c r="I1760">
        <f t="shared" si="59"/>
        <v>25</v>
      </c>
    </row>
    <row r="1761" spans="1:10" ht="15.75" hidden="1" customHeight="1" x14ac:dyDescent="0.25">
      <c r="A1761" s="19">
        <v>44120</v>
      </c>
      <c r="B1761" s="20" t="s">
        <v>62</v>
      </c>
      <c r="C1761" s="20" t="s">
        <v>63</v>
      </c>
      <c r="D1761" s="20">
        <v>209</v>
      </c>
      <c r="E1761" s="21">
        <v>5</v>
      </c>
      <c r="F1761" s="21">
        <v>1045</v>
      </c>
      <c r="G1761" s="22" t="s">
        <v>64</v>
      </c>
      <c r="H1761">
        <f t="shared" si="58"/>
        <v>10</v>
      </c>
      <c r="I1761">
        <f t="shared" si="59"/>
        <v>16</v>
      </c>
    </row>
    <row r="1762" spans="1:10" ht="15.75" hidden="1" customHeight="1" x14ac:dyDescent="0.25">
      <c r="A1762" s="19">
        <v>43987</v>
      </c>
      <c r="B1762" s="20" t="s">
        <v>72</v>
      </c>
      <c r="C1762" s="20" t="s">
        <v>63</v>
      </c>
      <c r="D1762" s="20">
        <v>159</v>
      </c>
      <c r="E1762" s="21">
        <v>16</v>
      </c>
      <c r="F1762" s="21">
        <v>2544</v>
      </c>
      <c r="G1762" s="22" t="s">
        <v>68</v>
      </c>
      <c r="H1762">
        <f t="shared" si="58"/>
        <v>6</v>
      </c>
      <c r="I1762">
        <f t="shared" si="59"/>
        <v>5</v>
      </c>
    </row>
    <row r="1763" spans="1:10" ht="15.75" hidden="1" customHeight="1" x14ac:dyDescent="0.25">
      <c r="A1763" s="19">
        <v>43965</v>
      </c>
      <c r="B1763" s="20" t="s">
        <v>67</v>
      </c>
      <c r="C1763" s="20" t="s">
        <v>63</v>
      </c>
      <c r="D1763" s="20">
        <v>163</v>
      </c>
      <c r="E1763" s="21">
        <v>11</v>
      </c>
      <c r="F1763" s="21">
        <v>1793</v>
      </c>
      <c r="G1763" s="22" t="s">
        <v>64</v>
      </c>
      <c r="H1763">
        <f t="shared" si="58"/>
        <v>5</v>
      </c>
      <c r="I1763">
        <f t="shared" si="59"/>
        <v>14</v>
      </c>
    </row>
    <row r="1764" spans="1:10" ht="15.75" hidden="1" customHeight="1" x14ac:dyDescent="0.25">
      <c r="A1764" s="19">
        <v>44123</v>
      </c>
      <c r="B1764" s="20" t="s">
        <v>72</v>
      </c>
      <c r="C1764" s="20" t="s">
        <v>63</v>
      </c>
      <c r="D1764" s="20">
        <v>303</v>
      </c>
      <c r="E1764" s="21">
        <v>16</v>
      </c>
      <c r="F1764" s="21">
        <v>4848</v>
      </c>
      <c r="G1764" s="22" t="s">
        <v>71</v>
      </c>
      <c r="H1764">
        <f t="shared" si="58"/>
        <v>10</v>
      </c>
      <c r="I1764">
        <f t="shared" si="59"/>
        <v>19</v>
      </c>
    </row>
    <row r="1765" spans="1:10" ht="15.75" hidden="1" customHeight="1" x14ac:dyDescent="0.25">
      <c r="A1765" s="19">
        <v>44052</v>
      </c>
      <c r="B1765" s="20" t="s">
        <v>69</v>
      </c>
      <c r="C1765" s="20" t="s">
        <v>65</v>
      </c>
      <c r="D1765" s="20">
        <v>261</v>
      </c>
      <c r="E1765" s="21">
        <v>7</v>
      </c>
      <c r="F1765" s="21">
        <v>1827</v>
      </c>
      <c r="G1765" s="22" t="s">
        <v>68</v>
      </c>
      <c r="H1765">
        <f t="shared" si="58"/>
        <v>8</v>
      </c>
      <c r="I1765">
        <f t="shared" si="59"/>
        <v>9</v>
      </c>
    </row>
    <row r="1766" spans="1:10" ht="15.75" hidden="1" customHeight="1" x14ac:dyDescent="0.25">
      <c r="A1766" s="19">
        <v>43945</v>
      </c>
      <c r="B1766" s="20" t="s">
        <v>69</v>
      </c>
      <c r="C1766" s="20" t="s">
        <v>65</v>
      </c>
      <c r="D1766" s="20">
        <v>146</v>
      </c>
      <c r="E1766" s="21">
        <v>7</v>
      </c>
      <c r="F1766" s="21">
        <v>1022</v>
      </c>
      <c r="G1766" s="22" t="s">
        <v>64</v>
      </c>
      <c r="H1766">
        <f t="shared" si="58"/>
        <v>4</v>
      </c>
      <c r="I1766">
        <f t="shared" si="59"/>
        <v>24</v>
      </c>
    </row>
    <row r="1767" spans="1:10" ht="15.75" hidden="1" customHeight="1" x14ac:dyDescent="0.25">
      <c r="A1767" s="19">
        <v>44037</v>
      </c>
      <c r="B1767" s="20" t="s">
        <v>62</v>
      </c>
      <c r="C1767" s="20" t="s">
        <v>65</v>
      </c>
      <c r="D1767" s="6">
        <v>336</v>
      </c>
      <c r="E1767" s="23">
        <v>5</v>
      </c>
      <c r="F1767" s="21">
        <v>1680</v>
      </c>
      <c r="G1767" s="22" t="s">
        <v>73</v>
      </c>
      <c r="H1767">
        <f t="shared" si="58"/>
        <v>7</v>
      </c>
      <c r="I1767">
        <f t="shared" si="59"/>
        <v>25</v>
      </c>
    </row>
    <row r="1768" spans="1:10" ht="15.75" hidden="1" customHeight="1" x14ac:dyDescent="0.25">
      <c r="A1768" s="19">
        <v>43928</v>
      </c>
      <c r="B1768" s="20" t="s">
        <v>67</v>
      </c>
      <c r="C1768" s="20" t="s">
        <v>65</v>
      </c>
      <c r="D1768" s="20">
        <v>99</v>
      </c>
      <c r="E1768" s="21">
        <v>11</v>
      </c>
      <c r="F1768" s="21">
        <v>1089</v>
      </c>
      <c r="G1768" s="22" t="s">
        <v>68</v>
      </c>
      <c r="H1768">
        <f t="shared" si="58"/>
        <v>4</v>
      </c>
      <c r="I1768">
        <f t="shared" si="59"/>
        <v>7</v>
      </c>
    </row>
    <row r="1769" spans="1:10" ht="15.75" hidden="1" customHeight="1" x14ac:dyDescent="0.25">
      <c r="A1769" s="19">
        <v>43930</v>
      </c>
      <c r="B1769" s="20" t="s">
        <v>69</v>
      </c>
      <c r="C1769" s="20" t="s">
        <v>65</v>
      </c>
      <c r="D1769" s="20">
        <v>144</v>
      </c>
      <c r="E1769" s="21">
        <v>7</v>
      </c>
      <c r="F1769" s="21">
        <v>1008</v>
      </c>
      <c r="G1769" s="22" t="s">
        <v>68</v>
      </c>
      <c r="H1769">
        <f t="shared" si="58"/>
        <v>4</v>
      </c>
      <c r="I1769">
        <f t="shared" si="59"/>
        <v>9</v>
      </c>
    </row>
    <row r="1770" spans="1:10" ht="15.75" hidden="1" customHeight="1" x14ac:dyDescent="0.25">
      <c r="A1770" s="19">
        <v>43964</v>
      </c>
      <c r="B1770" s="20" t="s">
        <v>67</v>
      </c>
      <c r="C1770" s="20" t="s">
        <v>65</v>
      </c>
      <c r="D1770" s="20">
        <v>171</v>
      </c>
      <c r="E1770" s="21">
        <v>11</v>
      </c>
      <c r="F1770" s="21">
        <v>1881</v>
      </c>
      <c r="G1770" s="22" t="s">
        <v>64</v>
      </c>
      <c r="H1770">
        <f t="shared" si="58"/>
        <v>5</v>
      </c>
      <c r="I1770">
        <f t="shared" si="59"/>
        <v>13</v>
      </c>
    </row>
    <row r="1771" spans="1:10" ht="15.75" hidden="1" customHeight="1" x14ac:dyDescent="0.25">
      <c r="A1771" s="19">
        <v>44102</v>
      </c>
      <c r="B1771" s="20" t="s">
        <v>67</v>
      </c>
      <c r="C1771" s="20" t="s">
        <v>63</v>
      </c>
      <c r="D1771" s="20">
        <v>225</v>
      </c>
      <c r="E1771" s="21">
        <v>11</v>
      </c>
      <c r="F1771" s="21">
        <v>2475</v>
      </c>
      <c r="G1771" s="22" t="s">
        <v>73</v>
      </c>
      <c r="H1771">
        <f t="shared" si="58"/>
        <v>9</v>
      </c>
      <c r="I1771">
        <f t="shared" si="59"/>
        <v>28</v>
      </c>
    </row>
    <row r="1772" spans="1:10" ht="15.75" hidden="1" customHeight="1" x14ac:dyDescent="0.25">
      <c r="A1772" s="19">
        <v>44188</v>
      </c>
      <c r="B1772" s="20" t="s">
        <v>67</v>
      </c>
      <c r="C1772" s="20" t="s">
        <v>63</v>
      </c>
      <c r="D1772" s="20">
        <v>250</v>
      </c>
      <c r="E1772" s="21">
        <v>11</v>
      </c>
      <c r="F1772" s="21">
        <v>2750</v>
      </c>
      <c r="G1772" s="22" t="s">
        <v>76</v>
      </c>
      <c r="H1772">
        <f t="shared" si="58"/>
        <v>12</v>
      </c>
      <c r="I1772">
        <f t="shared" si="59"/>
        <v>23</v>
      </c>
    </row>
    <row r="1773" spans="1:10" ht="15.75" hidden="1" customHeight="1" x14ac:dyDescent="0.25">
      <c r="A1773" s="19">
        <v>44077</v>
      </c>
      <c r="B1773" s="20" t="s">
        <v>69</v>
      </c>
      <c r="C1773" s="20" t="s">
        <v>65</v>
      </c>
      <c r="D1773" s="20">
        <v>380</v>
      </c>
      <c r="E1773" s="21">
        <v>7</v>
      </c>
      <c r="F1773" s="21">
        <v>2660</v>
      </c>
      <c r="G1773" s="22" t="s">
        <v>68</v>
      </c>
      <c r="H1773">
        <f t="shared" si="58"/>
        <v>9</v>
      </c>
      <c r="I1773">
        <f t="shared" si="59"/>
        <v>3</v>
      </c>
    </row>
    <row r="1774" spans="1:10" ht="15.75" hidden="1" customHeight="1" x14ac:dyDescent="0.25">
      <c r="A1774" s="19">
        <v>44145</v>
      </c>
      <c r="B1774" s="20" t="s">
        <v>62</v>
      </c>
      <c r="C1774" s="20" t="s">
        <v>63</v>
      </c>
      <c r="D1774" s="20">
        <v>288</v>
      </c>
      <c r="E1774" s="21">
        <v>5</v>
      </c>
      <c r="F1774" s="21">
        <v>1440</v>
      </c>
      <c r="G1774" s="22" t="s">
        <v>68</v>
      </c>
      <c r="H1774">
        <f t="shared" si="58"/>
        <v>11</v>
      </c>
      <c r="I1774">
        <f t="shared" si="59"/>
        <v>10</v>
      </c>
    </row>
    <row r="1775" spans="1:10" ht="15.75" hidden="1" customHeight="1" x14ac:dyDescent="0.25">
      <c r="A1775" s="19">
        <v>44078</v>
      </c>
      <c r="B1775" s="20" t="s">
        <v>67</v>
      </c>
      <c r="C1775" s="20" t="s">
        <v>65</v>
      </c>
      <c r="D1775" s="20">
        <v>253</v>
      </c>
      <c r="E1775" s="21">
        <v>11</v>
      </c>
      <c r="F1775" s="21">
        <v>2783</v>
      </c>
      <c r="G1775" s="22" t="s">
        <v>68</v>
      </c>
      <c r="H1775">
        <f t="shared" si="58"/>
        <v>9</v>
      </c>
      <c r="I1775">
        <f t="shared" si="59"/>
        <v>4</v>
      </c>
    </row>
    <row r="1776" spans="1:10" ht="15.75" customHeight="1" x14ac:dyDescent="0.25">
      <c r="A1776" s="19">
        <v>43865</v>
      </c>
      <c r="B1776" s="20" t="s">
        <v>62</v>
      </c>
      <c r="C1776" s="20" t="s">
        <v>63</v>
      </c>
      <c r="D1776" s="20">
        <v>104</v>
      </c>
      <c r="E1776" s="21">
        <v>5</v>
      </c>
      <c r="F1776" s="21">
        <v>520</v>
      </c>
      <c r="G1776" s="22" t="s">
        <v>68</v>
      </c>
      <c r="H1776" s="45">
        <f>MONTH(A1776)</f>
        <v>2</v>
      </c>
      <c r="I1776" s="45">
        <f t="shared" si="59"/>
        <v>4</v>
      </c>
      <c r="J1776" s="52">
        <f>IF(Hari&lt;=7,1,IF(AND(Hari&gt;=8,Hari&lt;=14),2,IF(AND(Hari&gt;=15,Hari&lt;=21),3,IF(AND(Hari&gt;=22,Hari&lt;=31),4))))</f>
        <v>1</v>
      </c>
    </row>
    <row r="1777" spans="1:10" ht="15.75" hidden="1" customHeight="1" x14ac:dyDescent="0.25">
      <c r="A1777" s="19">
        <v>44022</v>
      </c>
      <c r="B1777" s="20" t="s">
        <v>62</v>
      </c>
      <c r="C1777" s="20" t="s">
        <v>63</v>
      </c>
      <c r="D1777" s="20">
        <v>162</v>
      </c>
      <c r="E1777" s="21">
        <v>5</v>
      </c>
      <c r="F1777" s="21">
        <v>810</v>
      </c>
      <c r="G1777" s="22" t="s">
        <v>68</v>
      </c>
      <c r="H1777">
        <f t="shared" si="58"/>
        <v>7</v>
      </c>
      <c r="I1777">
        <f t="shared" si="59"/>
        <v>10</v>
      </c>
    </row>
    <row r="1778" spans="1:10" ht="15.75" hidden="1" customHeight="1" x14ac:dyDescent="0.25">
      <c r="A1778" s="19">
        <v>44160</v>
      </c>
      <c r="B1778" s="20" t="s">
        <v>62</v>
      </c>
      <c r="C1778" s="20" t="s">
        <v>63</v>
      </c>
      <c r="D1778" s="20">
        <v>320</v>
      </c>
      <c r="E1778" s="21">
        <v>5</v>
      </c>
      <c r="F1778" s="21">
        <v>1600</v>
      </c>
      <c r="G1778" s="22" t="s">
        <v>76</v>
      </c>
      <c r="H1778">
        <f t="shared" si="58"/>
        <v>11</v>
      </c>
      <c r="I1778">
        <f t="shared" si="59"/>
        <v>25</v>
      </c>
    </row>
    <row r="1779" spans="1:10" ht="15.75" hidden="1" customHeight="1" x14ac:dyDescent="0.25">
      <c r="A1779" s="19">
        <v>43994</v>
      </c>
      <c r="B1779" s="20" t="s">
        <v>67</v>
      </c>
      <c r="C1779" s="20" t="s">
        <v>63</v>
      </c>
      <c r="D1779" s="20">
        <v>174</v>
      </c>
      <c r="E1779" s="21">
        <v>11</v>
      </c>
      <c r="F1779" s="21">
        <v>1914</v>
      </c>
      <c r="G1779" s="22" t="s">
        <v>64</v>
      </c>
      <c r="H1779">
        <f t="shared" si="58"/>
        <v>6</v>
      </c>
      <c r="I1779">
        <f t="shared" si="59"/>
        <v>12</v>
      </c>
    </row>
    <row r="1780" spans="1:10" ht="15.75" hidden="1" customHeight="1" x14ac:dyDescent="0.25">
      <c r="A1780" s="19">
        <v>44012</v>
      </c>
      <c r="B1780" s="20" t="s">
        <v>67</v>
      </c>
      <c r="C1780" s="20" t="s">
        <v>63</v>
      </c>
      <c r="D1780" s="20">
        <v>152</v>
      </c>
      <c r="E1780" s="21">
        <v>11</v>
      </c>
      <c r="F1780" s="21">
        <v>1672</v>
      </c>
      <c r="G1780" s="22" t="s">
        <v>64</v>
      </c>
      <c r="H1780">
        <f t="shared" si="58"/>
        <v>6</v>
      </c>
      <c r="I1780">
        <f t="shared" si="59"/>
        <v>30</v>
      </c>
    </row>
    <row r="1781" spans="1:10" ht="15.75" hidden="1" customHeight="1" x14ac:dyDescent="0.25">
      <c r="A1781" s="19">
        <v>44011</v>
      </c>
      <c r="B1781" s="20" t="s">
        <v>62</v>
      </c>
      <c r="C1781" s="20" t="s">
        <v>63</v>
      </c>
      <c r="D1781" s="20">
        <v>154</v>
      </c>
      <c r="E1781" s="21">
        <v>5</v>
      </c>
      <c r="F1781" s="21">
        <v>770</v>
      </c>
      <c r="G1781" s="22" t="s">
        <v>64</v>
      </c>
      <c r="H1781">
        <f t="shared" si="58"/>
        <v>6</v>
      </c>
      <c r="I1781">
        <f t="shared" si="59"/>
        <v>29</v>
      </c>
    </row>
    <row r="1782" spans="1:10" ht="15.75" customHeight="1" x14ac:dyDescent="0.25">
      <c r="A1782" s="19">
        <v>43832</v>
      </c>
      <c r="B1782" s="20" t="s">
        <v>62</v>
      </c>
      <c r="C1782" s="20" t="s">
        <v>63</v>
      </c>
      <c r="D1782" s="20">
        <v>64</v>
      </c>
      <c r="E1782" s="21">
        <v>5</v>
      </c>
      <c r="F1782" s="21">
        <v>320</v>
      </c>
      <c r="G1782" s="22" t="s">
        <v>79</v>
      </c>
      <c r="H1782" s="45">
        <f t="shared" si="58"/>
        <v>1</v>
      </c>
      <c r="I1782" s="45">
        <f t="shared" si="59"/>
        <v>2</v>
      </c>
      <c r="J1782" s="52">
        <f>IF(Hari&lt;=7,1,IF(AND(Hari&gt;=8,Hari&lt;=14),2,IF(AND(Hari&gt;=15,Hari&lt;=21),3,IF(AND(Hari&gt;=22,Hari&lt;=31),4))))</f>
        <v>1</v>
      </c>
    </row>
    <row r="1783" spans="1:10" ht="15.75" customHeight="1" x14ac:dyDescent="0.25">
      <c r="A1783" s="19">
        <v>43858</v>
      </c>
      <c r="B1783" s="20" t="s">
        <v>69</v>
      </c>
      <c r="C1783" s="20" t="s">
        <v>65</v>
      </c>
      <c r="D1783" s="20">
        <v>102</v>
      </c>
      <c r="E1783" s="21">
        <v>7</v>
      </c>
      <c r="F1783" s="21">
        <v>714</v>
      </c>
      <c r="G1783" s="22" t="s">
        <v>73</v>
      </c>
      <c r="H1783" s="45">
        <f t="shared" si="58"/>
        <v>1</v>
      </c>
      <c r="I1783" s="45">
        <f t="shared" si="59"/>
        <v>28</v>
      </c>
      <c r="J1783" s="52">
        <f>IF(Hari&lt;=7,1,IF(AND(Hari&gt;=8,Hari&lt;=14),2,IF(AND(Hari&gt;=15,Hari&lt;=21),3,IF(AND(Hari&gt;=22,Hari&lt;=31),4))))</f>
        <v>4</v>
      </c>
    </row>
    <row r="1784" spans="1:10" ht="15.75" hidden="1" customHeight="1" x14ac:dyDescent="0.25">
      <c r="A1784" s="19">
        <v>44006</v>
      </c>
      <c r="B1784" s="20" t="s">
        <v>62</v>
      </c>
      <c r="C1784" s="20" t="s">
        <v>65</v>
      </c>
      <c r="D1784" s="6">
        <v>296</v>
      </c>
      <c r="E1784" s="23">
        <v>5</v>
      </c>
      <c r="F1784" s="21">
        <v>1480</v>
      </c>
      <c r="G1784" s="22" t="s">
        <v>75</v>
      </c>
      <c r="H1784">
        <f t="shared" si="58"/>
        <v>6</v>
      </c>
      <c r="I1784">
        <f t="shared" si="59"/>
        <v>24</v>
      </c>
    </row>
    <row r="1785" spans="1:10" ht="15.75" hidden="1" customHeight="1" x14ac:dyDescent="0.25">
      <c r="A1785" s="19">
        <v>44104</v>
      </c>
      <c r="B1785" s="20" t="s">
        <v>62</v>
      </c>
      <c r="C1785" s="20" t="s">
        <v>63</v>
      </c>
      <c r="D1785" s="20">
        <v>229</v>
      </c>
      <c r="E1785" s="21">
        <v>5</v>
      </c>
      <c r="F1785" s="21">
        <v>1145</v>
      </c>
      <c r="G1785" s="22" t="s">
        <v>80</v>
      </c>
      <c r="H1785">
        <f t="shared" si="58"/>
        <v>9</v>
      </c>
      <c r="I1785">
        <f t="shared" si="59"/>
        <v>30</v>
      </c>
    </row>
    <row r="1786" spans="1:10" ht="15.75" hidden="1" customHeight="1" x14ac:dyDescent="0.25">
      <c r="A1786" s="19">
        <v>44132</v>
      </c>
      <c r="B1786" s="20" t="s">
        <v>67</v>
      </c>
      <c r="C1786" s="20" t="s">
        <v>63</v>
      </c>
      <c r="D1786" s="20">
        <v>188</v>
      </c>
      <c r="E1786" s="21">
        <v>11</v>
      </c>
      <c r="F1786" s="21">
        <v>2068</v>
      </c>
      <c r="G1786" s="22" t="s">
        <v>73</v>
      </c>
      <c r="H1786">
        <f t="shared" si="58"/>
        <v>10</v>
      </c>
      <c r="I1786">
        <f t="shared" si="59"/>
        <v>28</v>
      </c>
    </row>
    <row r="1787" spans="1:10" ht="15.75" hidden="1" customHeight="1" x14ac:dyDescent="0.25">
      <c r="A1787" s="19">
        <v>43980</v>
      </c>
      <c r="B1787" s="20" t="s">
        <v>62</v>
      </c>
      <c r="C1787" s="20" t="s">
        <v>65</v>
      </c>
      <c r="D1787" s="6">
        <v>301</v>
      </c>
      <c r="E1787" s="23">
        <v>5</v>
      </c>
      <c r="F1787" s="21">
        <v>1505</v>
      </c>
      <c r="G1787" s="22" t="s">
        <v>70</v>
      </c>
      <c r="H1787">
        <f t="shared" si="58"/>
        <v>5</v>
      </c>
      <c r="I1787">
        <f t="shared" si="59"/>
        <v>29</v>
      </c>
    </row>
    <row r="1788" spans="1:10" ht="15.75" hidden="1" customHeight="1" x14ac:dyDescent="0.25">
      <c r="A1788" s="19">
        <v>44135</v>
      </c>
      <c r="B1788" s="20" t="s">
        <v>62</v>
      </c>
      <c r="C1788" s="20" t="s">
        <v>63</v>
      </c>
      <c r="D1788" s="20">
        <v>205</v>
      </c>
      <c r="E1788" s="21">
        <v>5</v>
      </c>
      <c r="F1788" s="21">
        <v>1025</v>
      </c>
      <c r="G1788" s="22" t="s">
        <v>75</v>
      </c>
      <c r="H1788">
        <f t="shared" si="58"/>
        <v>10</v>
      </c>
      <c r="I1788">
        <f t="shared" si="59"/>
        <v>31</v>
      </c>
    </row>
    <row r="1789" spans="1:10" ht="15.75" hidden="1" customHeight="1" x14ac:dyDescent="0.25">
      <c r="A1789" s="19">
        <v>44045</v>
      </c>
      <c r="B1789" s="20" t="s">
        <v>67</v>
      </c>
      <c r="C1789" s="20" t="s">
        <v>65</v>
      </c>
      <c r="D1789" s="20">
        <v>174</v>
      </c>
      <c r="E1789" s="21">
        <v>11</v>
      </c>
      <c r="F1789" s="21">
        <v>1914</v>
      </c>
      <c r="G1789" s="22" t="s">
        <v>68</v>
      </c>
      <c r="H1789">
        <f t="shared" si="58"/>
        <v>8</v>
      </c>
      <c r="I1789">
        <f t="shared" si="59"/>
        <v>2</v>
      </c>
    </row>
    <row r="1790" spans="1:10" ht="15.75" hidden="1" customHeight="1" x14ac:dyDescent="0.25">
      <c r="A1790" s="19">
        <v>43908</v>
      </c>
      <c r="B1790" s="20" t="s">
        <v>72</v>
      </c>
      <c r="C1790" s="20" t="s">
        <v>63</v>
      </c>
      <c r="D1790" s="20">
        <v>108</v>
      </c>
      <c r="E1790" s="21">
        <v>16</v>
      </c>
      <c r="F1790" s="21">
        <v>1728</v>
      </c>
      <c r="G1790" s="22" t="s">
        <v>71</v>
      </c>
      <c r="H1790">
        <f t="shared" si="58"/>
        <v>3</v>
      </c>
      <c r="I1790">
        <f t="shared" si="59"/>
        <v>18</v>
      </c>
    </row>
    <row r="1791" spans="1:10" ht="15.75" hidden="1" customHeight="1" x14ac:dyDescent="0.25">
      <c r="A1791" s="19">
        <v>44029</v>
      </c>
      <c r="B1791" s="20" t="s">
        <v>69</v>
      </c>
      <c r="C1791" s="20" t="s">
        <v>65</v>
      </c>
      <c r="D1791" s="20">
        <v>216</v>
      </c>
      <c r="E1791" s="21">
        <v>7</v>
      </c>
      <c r="F1791" s="21">
        <v>1512</v>
      </c>
      <c r="G1791" s="22" t="s">
        <v>77</v>
      </c>
      <c r="H1791">
        <f t="shared" si="58"/>
        <v>7</v>
      </c>
      <c r="I1791">
        <f t="shared" si="59"/>
        <v>17</v>
      </c>
    </row>
    <row r="1792" spans="1:10" ht="15.75" hidden="1" customHeight="1" x14ac:dyDescent="0.25">
      <c r="A1792" s="19">
        <v>44069</v>
      </c>
      <c r="B1792" s="20" t="s">
        <v>69</v>
      </c>
      <c r="C1792" s="20" t="s">
        <v>65</v>
      </c>
      <c r="D1792" s="20">
        <v>245</v>
      </c>
      <c r="E1792" s="21">
        <v>7</v>
      </c>
      <c r="F1792" s="21">
        <v>1715</v>
      </c>
      <c r="G1792" s="22" t="s">
        <v>73</v>
      </c>
      <c r="H1792">
        <f t="shared" si="58"/>
        <v>8</v>
      </c>
      <c r="I1792">
        <f t="shared" si="59"/>
        <v>26</v>
      </c>
    </row>
    <row r="1793" spans="1:10" ht="15.75" customHeight="1" x14ac:dyDescent="0.25">
      <c r="A1793" s="19">
        <v>43832</v>
      </c>
      <c r="B1793" s="20" t="s">
        <v>62</v>
      </c>
      <c r="C1793" s="20" t="s">
        <v>65</v>
      </c>
      <c r="D1793" s="6">
        <v>170</v>
      </c>
      <c r="E1793" s="23">
        <v>5</v>
      </c>
      <c r="F1793" s="21">
        <v>850</v>
      </c>
      <c r="G1793" s="22" t="s">
        <v>79</v>
      </c>
      <c r="H1793" s="45">
        <f>MONTH(A1793)</f>
        <v>1</v>
      </c>
      <c r="I1793" s="45">
        <f t="shared" si="59"/>
        <v>2</v>
      </c>
      <c r="J1793" s="52">
        <f>IF(Hari&lt;=7,1,IF(AND(Hari&gt;=8,Hari&lt;=14),2,IF(AND(Hari&gt;=15,Hari&lt;=21),3,IF(AND(Hari&gt;=22,Hari&lt;=31),4))))</f>
        <v>1</v>
      </c>
    </row>
    <row r="1794" spans="1:10" ht="15.75" hidden="1" customHeight="1" x14ac:dyDescent="0.25">
      <c r="A1794" s="19">
        <v>44131</v>
      </c>
      <c r="B1794" s="20" t="s">
        <v>62</v>
      </c>
      <c r="C1794" s="20" t="s">
        <v>65</v>
      </c>
      <c r="D1794" s="20">
        <v>531</v>
      </c>
      <c r="E1794" s="23">
        <v>5</v>
      </c>
      <c r="F1794" s="21">
        <v>2655</v>
      </c>
      <c r="G1794" s="22" t="s">
        <v>73</v>
      </c>
      <c r="H1794">
        <f t="shared" si="58"/>
        <v>10</v>
      </c>
      <c r="I1794">
        <f t="shared" si="59"/>
        <v>27</v>
      </c>
    </row>
    <row r="1795" spans="1:10" ht="15.75" customHeight="1" x14ac:dyDescent="0.25">
      <c r="A1795" s="19">
        <v>43883</v>
      </c>
      <c r="B1795" s="20" t="s">
        <v>62</v>
      </c>
      <c r="C1795" s="20" t="s">
        <v>65</v>
      </c>
      <c r="D1795" s="6">
        <v>151</v>
      </c>
      <c r="E1795" s="23">
        <v>5</v>
      </c>
      <c r="F1795" s="21">
        <v>755</v>
      </c>
      <c r="G1795" s="22" t="s">
        <v>64</v>
      </c>
      <c r="H1795" s="45">
        <f>MONTH(A1795)</f>
        <v>2</v>
      </c>
      <c r="I1795" s="45">
        <f t="shared" ref="I1795" si="60">DAY(A1795)</f>
        <v>22</v>
      </c>
      <c r="J1795" s="52">
        <f>IF(Hari&lt;=7,1,IF(AND(Hari&gt;=8,Hari&lt;=14),2,IF(AND(Hari&gt;=15,Hari&lt;=21),3,IF(AND(Hari&gt;=22,Hari&lt;=31),4))))</f>
        <v>4</v>
      </c>
    </row>
    <row r="1796" spans="1:10" ht="15.75" hidden="1" customHeight="1" x14ac:dyDescent="0.25">
      <c r="A1796" s="19">
        <v>43978</v>
      </c>
      <c r="B1796" s="20" t="s">
        <v>69</v>
      </c>
      <c r="C1796" s="20" t="s">
        <v>65</v>
      </c>
      <c r="D1796" s="20">
        <v>248</v>
      </c>
      <c r="E1796" s="21">
        <v>7</v>
      </c>
      <c r="F1796" s="21">
        <v>1736</v>
      </c>
      <c r="G1796" s="22" t="s">
        <v>73</v>
      </c>
      <c r="H1796">
        <f t="shared" ref="H1796:H1858" si="61">MONTH(A1796)</f>
        <v>5</v>
      </c>
      <c r="I1796">
        <f t="shared" ref="I1796:I1858" si="62">DAY(A1796)</f>
        <v>27</v>
      </c>
    </row>
    <row r="1797" spans="1:10" ht="15.75" hidden="1" customHeight="1" x14ac:dyDescent="0.25">
      <c r="A1797" s="19">
        <v>44140</v>
      </c>
      <c r="B1797" s="20" t="s">
        <v>67</v>
      </c>
      <c r="C1797" s="20" t="s">
        <v>63</v>
      </c>
      <c r="D1797" s="20">
        <v>280</v>
      </c>
      <c r="E1797" s="21">
        <v>11</v>
      </c>
      <c r="F1797" s="21">
        <v>3080</v>
      </c>
      <c r="G1797" s="22" t="s">
        <v>68</v>
      </c>
      <c r="H1797">
        <f t="shared" si="61"/>
        <v>11</v>
      </c>
      <c r="I1797">
        <f t="shared" si="62"/>
        <v>5</v>
      </c>
    </row>
    <row r="1798" spans="1:10" ht="15.75" hidden="1" customHeight="1" x14ac:dyDescent="0.25">
      <c r="A1798" s="19">
        <v>43973</v>
      </c>
      <c r="B1798" s="20" t="s">
        <v>67</v>
      </c>
      <c r="C1798" s="20" t="s">
        <v>63</v>
      </c>
      <c r="D1798" s="20">
        <v>167</v>
      </c>
      <c r="E1798" s="21">
        <v>11</v>
      </c>
      <c r="F1798" s="21">
        <v>1837</v>
      </c>
      <c r="G1798" s="22" t="s">
        <v>64</v>
      </c>
      <c r="H1798">
        <f t="shared" si="61"/>
        <v>5</v>
      </c>
      <c r="I1798">
        <f t="shared" si="62"/>
        <v>22</v>
      </c>
    </row>
    <row r="1799" spans="1:10" ht="15.75" customHeight="1" x14ac:dyDescent="0.25">
      <c r="A1799" s="19">
        <v>43849</v>
      </c>
      <c r="B1799" s="20" t="s">
        <v>67</v>
      </c>
      <c r="C1799" s="20" t="s">
        <v>63</v>
      </c>
      <c r="D1799" s="20">
        <v>88</v>
      </c>
      <c r="E1799" s="21">
        <v>11</v>
      </c>
      <c r="F1799" s="21">
        <v>968</v>
      </c>
      <c r="G1799" s="22" t="s">
        <v>71</v>
      </c>
      <c r="H1799" s="45">
        <f>MONTH(A1799)</f>
        <v>1</v>
      </c>
      <c r="I1799" s="45">
        <f t="shared" si="62"/>
        <v>19</v>
      </c>
      <c r="J1799" s="52">
        <f>IF(Hari&lt;=7,1,IF(AND(Hari&gt;=8,Hari&lt;=14),2,IF(AND(Hari&gt;=15,Hari&lt;=21),3,IF(AND(Hari&gt;=22,Hari&lt;=31),4))))</f>
        <v>3</v>
      </c>
    </row>
    <row r="1800" spans="1:10" ht="15.75" hidden="1" customHeight="1" x14ac:dyDescent="0.25">
      <c r="A1800" s="19">
        <v>43991</v>
      </c>
      <c r="B1800" s="20" t="s">
        <v>67</v>
      </c>
      <c r="C1800" s="20" t="s">
        <v>65</v>
      </c>
      <c r="D1800" s="20">
        <v>145</v>
      </c>
      <c r="E1800" s="21">
        <v>11</v>
      </c>
      <c r="F1800" s="21">
        <v>1595</v>
      </c>
      <c r="G1800" s="22" t="s">
        <v>68</v>
      </c>
      <c r="H1800">
        <f t="shared" si="61"/>
        <v>6</v>
      </c>
      <c r="I1800">
        <f t="shared" si="62"/>
        <v>9</v>
      </c>
    </row>
    <row r="1801" spans="1:10" ht="15.75" hidden="1" customHeight="1" x14ac:dyDescent="0.25">
      <c r="A1801" s="19">
        <v>44050</v>
      </c>
      <c r="B1801" s="20" t="s">
        <v>72</v>
      </c>
      <c r="C1801" s="20" t="s">
        <v>63</v>
      </c>
      <c r="D1801" s="20">
        <v>218</v>
      </c>
      <c r="E1801" s="21">
        <v>16</v>
      </c>
      <c r="F1801" s="21">
        <v>3488</v>
      </c>
      <c r="G1801" s="22" t="s">
        <v>68</v>
      </c>
      <c r="H1801">
        <f t="shared" si="61"/>
        <v>8</v>
      </c>
      <c r="I1801">
        <f t="shared" si="62"/>
        <v>7</v>
      </c>
    </row>
    <row r="1802" spans="1:10" ht="15.75" customHeight="1" x14ac:dyDescent="0.25">
      <c r="A1802" s="19">
        <v>43890</v>
      </c>
      <c r="B1802" s="20" t="s">
        <v>72</v>
      </c>
      <c r="C1802" s="20" t="s">
        <v>63</v>
      </c>
      <c r="D1802" s="20">
        <v>106</v>
      </c>
      <c r="E1802" s="21">
        <v>16</v>
      </c>
      <c r="F1802" s="21">
        <v>1696</v>
      </c>
      <c r="G1802" s="22" t="s">
        <v>75</v>
      </c>
      <c r="H1802" s="45">
        <f>MONTH(A1802)</f>
        <v>2</v>
      </c>
      <c r="I1802" s="45">
        <f t="shared" si="62"/>
        <v>29</v>
      </c>
      <c r="J1802" s="52">
        <f>IF(Hari&lt;=7,1,IF(AND(Hari&gt;=8,Hari&lt;=14),2,IF(AND(Hari&gt;=15,Hari&lt;=21),3,IF(AND(Hari&gt;=22,Hari&lt;=31),4))))</f>
        <v>4</v>
      </c>
    </row>
    <row r="1803" spans="1:10" ht="15.75" hidden="1" customHeight="1" x14ac:dyDescent="0.25">
      <c r="A1803" s="19">
        <v>43910</v>
      </c>
      <c r="B1803" s="20" t="s">
        <v>72</v>
      </c>
      <c r="C1803" s="20" t="s">
        <v>63</v>
      </c>
      <c r="D1803" s="20">
        <v>141</v>
      </c>
      <c r="E1803" s="21">
        <v>16</v>
      </c>
      <c r="F1803" s="21">
        <v>2256</v>
      </c>
      <c r="G1803" s="22" t="s">
        <v>71</v>
      </c>
      <c r="H1803">
        <f t="shared" si="61"/>
        <v>3</v>
      </c>
      <c r="I1803">
        <f t="shared" si="62"/>
        <v>20</v>
      </c>
    </row>
    <row r="1804" spans="1:10" ht="15.75" hidden="1" customHeight="1" x14ac:dyDescent="0.25">
      <c r="A1804" s="19">
        <v>43924</v>
      </c>
      <c r="B1804" s="20" t="s">
        <v>67</v>
      </c>
      <c r="C1804" s="20" t="s">
        <v>65</v>
      </c>
      <c r="D1804" s="20">
        <v>94</v>
      </c>
      <c r="E1804" s="21">
        <v>11</v>
      </c>
      <c r="F1804" s="21">
        <v>1034</v>
      </c>
      <c r="G1804" s="22" t="s">
        <v>68</v>
      </c>
      <c r="H1804">
        <f t="shared" si="61"/>
        <v>4</v>
      </c>
      <c r="I1804">
        <f t="shared" si="62"/>
        <v>3</v>
      </c>
    </row>
    <row r="1805" spans="1:10" ht="15.75" hidden="1" customHeight="1" x14ac:dyDescent="0.25">
      <c r="A1805" s="19">
        <v>43931</v>
      </c>
      <c r="B1805" s="20" t="s">
        <v>72</v>
      </c>
      <c r="C1805" s="20" t="s">
        <v>63</v>
      </c>
      <c r="D1805" s="20">
        <v>139</v>
      </c>
      <c r="E1805" s="21">
        <v>16</v>
      </c>
      <c r="F1805" s="21">
        <v>2224</v>
      </c>
      <c r="G1805" s="22" t="s">
        <v>68</v>
      </c>
      <c r="H1805">
        <f t="shared" si="61"/>
        <v>4</v>
      </c>
      <c r="I1805">
        <f t="shared" si="62"/>
        <v>10</v>
      </c>
    </row>
    <row r="1806" spans="1:10" ht="15.75" hidden="1" customHeight="1" x14ac:dyDescent="0.25">
      <c r="A1806" s="19">
        <v>43937</v>
      </c>
      <c r="B1806" s="20" t="s">
        <v>69</v>
      </c>
      <c r="C1806" s="20" t="s">
        <v>65</v>
      </c>
      <c r="D1806" s="20">
        <v>163</v>
      </c>
      <c r="E1806" s="21">
        <v>7</v>
      </c>
      <c r="F1806" s="21">
        <v>1141</v>
      </c>
      <c r="G1806" s="22" t="s">
        <v>64</v>
      </c>
      <c r="H1806">
        <f t="shared" si="61"/>
        <v>4</v>
      </c>
      <c r="I1806">
        <f t="shared" si="62"/>
        <v>16</v>
      </c>
    </row>
    <row r="1807" spans="1:10" ht="15.75" customHeight="1" x14ac:dyDescent="0.25">
      <c r="A1807" s="19">
        <v>43841</v>
      </c>
      <c r="B1807" s="20" t="s">
        <v>67</v>
      </c>
      <c r="C1807" s="20" t="s">
        <v>65</v>
      </c>
      <c r="D1807" s="20">
        <v>65</v>
      </c>
      <c r="E1807" s="21">
        <v>11</v>
      </c>
      <c r="F1807" s="21">
        <v>715</v>
      </c>
      <c r="G1807" s="22" t="s">
        <v>64</v>
      </c>
      <c r="H1807" s="45">
        <f>MONTH(A1807)</f>
        <v>1</v>
      </c>
      <c r="I1807" s="45">
        <f t="shared" si="62"/>
        <v>11</v>
      </c>
      <c r="J1807" s="52">
        <f>IF(Hari&lt;=7,1,IF(AND(Hari&gt;=8,Hari&lt;=14),2,IF(AND(Hari&gt;=15,Hari&lt;=21),3,IF(AND(Hari&gt;=22,Hari&lt;=31),4))))</f>
        <v>2</v>
      </c>
    </row>
    <row r="1808" spans="1:10" ht="15.75" hidden="1" customHeight="1" x14ac:dyDescent="0.25">
      <c r="A1808" s="19">
        <v>44064</v>
      </c>
      <c r="B1808" s="20" t="s">
        <v>62</v>
      </c>
      <c r="C1808" s="20" t="s">
        <v>63</v>
      </c>
      <c r="D1808" s="20">
        <v>205</v>
      </c>
      <c r="E1808" s="21">
        <v>5</v>
      </c>
      <c r="F1808" s="21">
        <v>1025</v>
      </c>
      <c r="G1808" s="22" t="s">
        <v>74</v>
      </c>
      <c r="H1808">
        <f t="shared" si="61"/>
        <v>8</v>
      </c>
      <c r="I1808">
        <f t="shared" si="62"/>
        <v>21</v>
      </c>
    </row>
    <row r="1809" spans="1:10" ht="15.75" hidden="1" customHeight="1" x14ac:dyDescent="0.25">
      <c r="A1809" s="19">
        <v>44085</v>
      </c>
      <c r="B1809" s="20" t="s">
        <v>72</v>
      </c>
      <c r="C1809" s="20" t="s">
        <v>63</v>
      </c>
      <c r="D1809" s="20">
        <v>281</v>
      </c>
      <c r="E1809" s="21">
        <v>16</v>
      </c>
      <c r="F1809" s="21">
        <v>4496</v>
      </c>
      <c r="G1809" s="22" t="s">
        <v>64</v>
      </c>
      <c r="H1809">
        <f t="shared" si="61"/>
        <v>9</v>
      </c>
      <c r="I1809">
        <f t="shared" si="62"/>
        <v>11</v>
      </c>
    </row>
    <row r="1810" spans="1:10" ht="15.75" hidden="1" customHeight="1" x14ac:dyDescent="0.25">
      <c r="A1810" s="19">
        <v>43939</v>
      </c>
      <c r="B1810" s="20" t="s">
        <v>67</v>
      </c>
      <c r="C1810" s="20" t="s">
        <v>65</v>
      </c>
      <c r="D1810" s="20">
        <v>96</v>
      </c>
      <c r="E1810" s="21">
        <v>11</v>
      </c>
      <c r="F1810" s="21">
        <v>1056</v>
      </c>
      <c r="G1810" s="22" t="s">
        <v>71</v>
      </c>
      <c r="H1810">
        <f t="shared" si="61"/>
        <v>4</v>
      </c>
      <c r="I1810">
        <f t="shared" si="62"/>
        <v>18</v>
      </c>
    </row>
    <row r="1811" spans="1:10" ht="15.75" customHeight="1" x14ac:dyDescent="0.25">
      <c r="A1811" s="19">
        <v>43845</v>
      </c>
      <c r="B1811" s="20" t="s">
        <v>62</v>
      </c>
      <c r="C1811" s="20" t="s">
        <v>63</v>
      </c>
      <c r="D1811" s="20">
        <v>76</v>
      </c>
      <c r="E1811" s="21">
        <v>5</v>
      </c>
      <c r="F1811" s="21">
        <v>380</v>
      </c>
      <c r="G1811" s="22" t="s">
        <v>75</v>
      </c>
      <c r="H1811" s="45">
        <f>MONTH(A1811)</f>
        <v>1</v>
      </c>
      <c r="I1811" s="45">
        <f t="shared" si="62"/>
        <v>15</v>
      </c>
      <c r="J1811" s="52">
        <f>IF(Hari&lt;=7,1,IF(AND(Hari&gt;=8,Hari&lt;=14),2,IF(AND(Hari&gt;=15,Hari&lt;=21),3,IF(AND(Hari&gt;=22,Hari&lt;=31),4))))</f>
        <v>3</v>
      </c>
    </row>
    <row r="1812" spans="1:10" ht="15.75" hidden="1" customHeight="1" x14ac:dyDescent="0.25">
      <c r="A1812" s="19">
        <v>44131</v>
      </c>
      <c r="B1812" s="20" t="s">
        <v>69</v>
      </c>
      <c r="C1812" s="20" t="s">
        <v>65</v>
      </c>
      <c r="D1812" s="20">
        <v>356</v>
      </c>
      <c r="E1812" s="21">
        <v>7</v>
      </c>
      <c r="F1812" s="21">
        <v>2492</v>
      </c>
      <c r="G1812" s="22" t="s">
        <v>73</v>
      </c>
      <c r="H1812">
        <f t="shared" si="61"/>
        <v>10</v>
      </c>
      <c r="I1812">
        <f t="shared" si="62"/>
        <v>27</v>
      </c>
    </row>
    <row r="1813" spans="1:10" ht="15.75" hidden="1" customHeight="1" x14ac:dyDescent="0.25">
      <c r="A1813" s="19">
        <v>44097</v>
      </c>
      <c r="B1813" s="20" t="s">
        <v>67</v>
      </c>
      <c r="C1813" s="20" t="s">
        <v>65</v>
      </c>
      <c r="D1813" s="20">
        <v>217</v>
      </c>
      <c r="E1813" s="21">
        <v>11</v>
      </c>
      <c r="F1813" s="21">
        <v>2387</v>
      </c>
      <c r="G1813" s="22" t="s">
        <v>80</v>
      </c>
      <c r="H1813">
        <f t="shared" si="61"/>
        <v>9</v>
      </c>
      <c r="I1813">
        <f t="shared" si="62"/>
        <v>23</v>
      </c>
    </row>
    <row r="1814" spans="1:10" ht="15.75" hidden="1" customHeight="1" x14ac:dyDescent="0.25">
      <c r="A1814" s="19">
        <v>44130</v>
      </c>
      <c r="B1814" s="20" t="s">
        <v>67</v>
      </c>
      <c r="C1814" s="20" t="s">
        <v>65</v>
      </c>
      <c r="D1814" s="20">
        <v>238</v>
      </c>
      <c r="E1814" s="21">
        <v>11</v>
      </c>
      <c r="F1814" s="21">
        <v>2618</v>
      </c>
      <c r="G1814" s="22" t="s">
        <v>73</v>
      </c>
      <c r="H1814">
        <f t="shared" si="61"/>
        <v>10</v>
      </c>
      <c r="I1814">
        <f t="shared" si="62"/>
        <v>26</v>
      </c>
    </row>
    <row r="1815" spans="1:10" ht="15.75" customHeight="1" x14ac:dyDescent="0.25">
      <c r="A1815" s="19">
        <v>43848</v>
      </c>
      <c r="B1815" s="20" t="s">
        <v>62</v>
      </c>
      <c r="C1815" s="20" t="s">
        <v>63</v>
      </c>
      <c r="D1815" s="20">
        <v>64</v>
      </c>
      <c r="E1815" s="21">
        <v>5</v>
      </c>
      <c r="F1815" s="21">
        <v>320</v>
      </c>
      <c r="G1815" s="22" t="s">
        <v>71</v>
      </c>
      <c r="H1815" s="45">
        <f>MONTH(A1815)</f>
        <v>1</v>
      </c>
      <c r="I1815" s="45">
        <f t="shared" si="62"/>
        <v>18</v>
      </c>
      <c r="J1815" s="52">
        <f>IF(Hari&lt;=7,1,IF(AND(Hari&gt;=8,Hari&lt;=14),2,IF(AND(Hari&gt;=15,Hari&lt;=21),3,IF(AND(Hari&gt;=22,Hari&lt;=31),4))))</f>
        <v>3</v>
      </c>
    </row>
    <row r="1816" spans="1:10" ht="15.75" hidden="1" customHeight="1" x14ac:dyDescent="0.25">
      <c r="A1816" s="19">
        <v>43903</v>
      </c>
      <c r="B1816" s="20" t="s">
        <v>72</v>
      </c>
      <c r="C1816" s="20" t="s">
        <v>63</v>
      </c>
      <c r="D1816" s="20">
        <v>101</v>
      </c>
      <c r="E1816" s="21">
        <v>16</v>
      </c>
      <c r="F1816" s="21">
        <v>1616</v>
      </c>
      <c r="G1816" s="22" t="s">
        <v>64</v>
      </c>
      <c r="H1816">
        <f t="shared" si="61"/>
        <v>3</v>
      </c>
      <c r="I1816">
        <f t="shared" si="62"/>
        <v>13</v>
      </c>
    </row>
    <row r="1817" spans="1:10" ht="15.75" hidden="1" customHeight="1" x14ac:dyDescent="0.25">
      <c r="A1817" s="19">
        <v>44029</v>
      </c>
      <c r="B1817" s="20" t="s">
        <v>72</v>
      </c>
      <c r="C1817" s="20" t="s">
        <v>63</v>
      </c>
      <c r="D1817" s="20">
        <v>184</v>
      </c>
      <c r="E1817" s="21">
        <v>16</v>
      </c>
      <c r="F1817" s="21">
        <v>2944</v>
      </c>
      <c r="G1817" s="22" t="s">
        <v>77</v>
      </c>
      <c r="H1817">
        <f t="shared" si="61"/>
        <v>7</v>
      </c>
      <c r="I1817">
        <f t="shared" si="62"/>
        <v>17</v>
      </c>
    </row>
    <row r="1818" spans="1:10" ht="15.75" hidden="1" customHeight="1" x14ac:dyDescent="0.25">
      <c r="A1818" s="19">
        <v>44181</v>
      </c>
      <c r="B1818" s="20" t="s">
        <v>62</v>
      </c>
      <c r="C1818" s="20" t="s">
        <v>65</v>
      </c>
      <c r="D1818" s="20">
        <v>603</v>
      </c>
      <c r="E1818" s="23">
        <v>5</v>
      </c>
      <c r="F1818" s="21">
        <v>3015</v>
      </c>
      <c r="G1818" s="22" t="s">
        <v>75</v>
      </c>
      <c r="H1818">
        <f t="shared" si="61"/>
        <v>12</v>
      </c>
      <c r="I1818">
        <f t="shared" si="62"/>
        <v>16</v>
      </c>
    </row>
    <row r="1819" spans="1:10" ht="15.75" hidden="1" customHeight="1" x14ac:dyDescent="0.25">
      <c r="A1819" s="19">
        <v>44123</v>
      </c>
      <c r="B1819" s="20" t="s">
        <v>67</v>
      </c>
      <c r="C1819" s="20" t="s">
        <v>63</v>
      </c>
      <c r="D1819" s="20">
        <v>256</v>
      </c>
      <c r="E1819" s="21">
        <v>11</v>
      </c>
      <c r="F1819" s="21">
        <v>2816</v>
      </c>
      <c r="G1819" s="22" t="s">
        <v>71</v>
      </c>
      <c r="H1819">
        <f t="shared" si="61"/>
        <v>10</v>
      </c>
      <c r="I1819">
        <f t="shared" si="62"/>
        <v>19</v>
      </c>
    </row>
    <row r="1820" spans="1:10" ht="15.75" hidden="1" customHeight="1" x14ac:dyDescent="0.25">
      <c r="A1820" s="19">
        <v>44181</v>
      </c>
      <c r="B1820" s="20" t="s">
        <v>67</v>
      </c>
      <c r="C1820" s="20" t="s">
        <v>65</v>
      </c>
      <c r="D1820" s="20">
        <v>296</v>
      </c>
      <c r="E1820" s="21">
        <v>11</v>
      </c>
      <c r="F1820" s="21">
        <v>3256</v>
      </c>
      <c r="G1820" s="22" t="s">
        <v>75</v>
      </c>
      <c r="H1820">
        <f t="shared" si="61"/>
        <v>12</v>
      </c>
      <c r="I1820">
        <f t="shared" si="62"/>
        <v>16</v>
      </c>
    </row>
    <row r="1821" spans="1:10" ht="15.75" hidden="1" customHeight="1" x14ac:dyDescent="0.25">
      <c r="A1821" s="19">
        <v>43896</v>
      </c>
      <c r="B1821" s="20" t="s">
        <v>72</v>
      </c>
      <c r="C1821" s="20" t="s">
        <v>63</v>
      </c>
      <c r="D1821" s="20">
        <v>163</v>
      </c>
      <c r="E1821" s="21">
        <v>16</v>
      </c>
      <c r="F1821" s="21">
        <v>2608</v>
      </c>
      <c r="G1821" s="22" t="s">
        <v>68</v>
      </c>
      <c r="H1821">
        <f t="shared" si="61"/>
        <v>3</v>
      </c>
      <c r="I1821">
        <f t="shared" si="62"/>
        <v>6</v>
      </c>
    </row>
    <row r="1822" spans="1:10" ht="15.75" hidden="1" customHeight="1" x14ac:dyDescent="0.25">
      <c r="A1822" s="19">
        <v>43938</v>
      </c>
      <c r="B1822" s="20" t="s">
        <v>62</v>
      </c>
      <c r="C1822" s="20" t="s">
        <v>63</v>
      </c>
      <c r="D1822" s="20">
        <v>101</v>
      </c>
      <c r="E1822" s="21">
        <v>5</v>
      </c>
      <c r="F1822" s="21">
        <v>505</v>
      </c>
      <c r="G1822" s="22" t="s">
        <v>71</v>
      </c>
      <c r="H1822">
        <f t="shared" si="61"/>
        <v>4</v>
      </c>
      <c r="I1822">
        <f t="shared" si="62"/>
        <v>17</v>
      </c>
    </row>
    <row r="1823" spans="1:10" ht="15.75" hidden="1" customHeight="1" x14ac:dyDescent="0.25">
      <c r="A1823" s="19">
        <v>44030</v>
      </c>
      <c r="B1823" s="20" t="s">
        <v>67</v>
      </c>
      <c r="C1823" s="20" t="s">
        <v>65</v>
      </c>
      <c r="D1823" s="20">
        <v>171</v>
      </c>
      <c r="E1823" s="21">
        <v>11</v>
      </c>
      <c r="F1823" s="21">
        <v>1881</v>
      </c>
      <c r="G1823" s="22" t="s">
        <v>74</v>
      </c>
      <c r="H1823">
        <f t="shared" si="61"/>
        <v>7</v>
      </c>
      <c r="I1823">
        <f t="shared" si="62"/>
        <v>18</v>
      </c>
    </row>
    <row r="1824" spans="1:10" ht="15.75" hidden="1" customHeight="1" x14ac:dyDescent="0.25">
      <c r="A1824" s="19">
        <v>44027</v>
      </c>
      <c r="B1824" s="20" t="s">
        <v>69</v>
      </c>
      <c r="C1824" s="20" t="s">
        <v>65</v>
      </c>
      <c r="D1824" s="20">
        <v>240</v>
      </c>
      <c r="E1824" s="21">
        <v>7</v>
      </c>
      <c r="F1824" s="21">
        <v>1680</v>
      </c>
      <c r="G1824" s="22" t="s">
        <v>77</v>
      </c>
      <c r="H1824">
        <f t="shared" si="61"/>
        <v>7</v>
      </c>
      <c r="I1824">
        <f t="shared" si="62"/>
        <v>15</v>
      </c>
    </row>
    <row r="1825" spans="1:10" ht="15.75" hidden="1" customHeight="1" x14ac:dyDescent="0.25">
      <c r="A1825" s="19">
        <v>44019</v>
      </c>
      <c r="B1825" s="20" t="s">
        <v>67</v>
      </c>
      <c r="C1825" s="20" t="s">
        <v>63</v>
      </c>
      <c r="D1825" s="20">
        <v>167</v>
      </c>
      <c r="E1825" s="21">
        <v>11</v>
      </c>
      <c r="F1825" s="21">
        <v>1837</v>
      </c>
      <c r="G1825" s="22" t="s">
        <v>66</v>
      </c>
      <c r="H1825">
        <f t="shared" si="61"/>
        <v>7</v>
      </c>
      <c r="I1825">
        <f t="shared" si="62"/>
        <v>7</v>
      </c>
    </row>
    <row r="1826" spans="1:10" ht="15.75" hidden="1" customHeight="1" x14ac:dyDescent="0.25">
      <c r="A1826" s="19">
        <v>43967</v>
      </c>
      <c r="B1826" s="20" t="s">
        <v>67</v>
      </c>
      <c r="C1826" s="20" t="s">
        <v>63</v>
      </c>
      <c r="D1826" s="20">
        <v>167</v>
      </c>
      <c r="E1826" s="21">
        <v>11</v>
      </c>
      <c r="F1826" s="21">
        <v>1837</v>
      </c>
      <c r="G1826" s="22" t="s">
        <v>70</v>
      </c>
      <c r="H1826">
        <f t="shared" si="61"/>
        <v>5</v>
      </c>
      <c r="I1826">
        <f t="shared" si="62"/>
        <v>16</v>
      </c>
    </row>
    <row r="1827" spans="1:10" ht="15.75" hidden="1" customHeight="1" x14ac:dyDescent="0.25">
      <c r="A1827" s="19">
        <v>43918</v>
      </c>
      <c r="B1827" s="20" t="s">
        <v>62</v>
      </c>
      <c r="C1827" s="20" t="s">
        <v>63</v>
      </c>
      <c r="D1827" s="20">
        <v>88</v>
      </c>
      <c r="E1827" s="21">
        <v>5</v>
      </c>
      <c r="F1827" s="21">
        <v>440</v>
      </c>
      <c r="G1827" s="22" t="s">
        <v>73</v>
      </c>
      <c r="H1827">
        <f t="shared" si="61"/>
        <v>3</v>
      </c>
      <c r="I1827">
        <f t="shared" si="62"/>
        <v>28</v>
      </c>
    </row>
    <row r="1828" spans="1:10" ht="15.75" hidden="1" customHeight="1" x14ac:dyDescent="0.25">
      <c r="A1828" s="19">
        <v>44009</v>
      </c>
      <c r="B1828" s="20" t="s">
        <v>62</v>
      </c>
      <c r="C1828" s="20" t="s">
        <v>65</v>
      </c>
      <c r="D1828" s="6">
        <v>338</v>
      </c>
      <c r="E1828" s="23">
        <v>5</v>
      </c>
      <c r="F1828" s="21">
        <v>1690</v>
      </c>
      <c r="G1828" s="22" t="s">
        <v>73</v>
      </c>
      <c r="H1828">
        <f t="shared" si="61"/>
        <v>6</v>
      </c>
      <c r="I1828">
        <f t="shared" si="62"/>
        <v>27</v>
      </c>
    </row>
    <row r="1829" spans="1:10" ht="15.75" hidden="1" customHeight="1" x14ac:dyDescent="0.25">
      <c r="A1829" s="19">
        <v>44005</v>
      </c>
      <c r="B1829" s="20" t="s">
        <v>67</v>
      </c>
      <c r="C1829" s="20" t="s">
        <v>65</v>
      </c>
      <c r="D1829" s="20">
        <v>143</v>
      </c>
      <c r="E1829" s="21">
        <v>11</v>
      </c>
      <c r="F1829" s="21">
        <v>1573</v>
      </c>
      <c r="G1829" s="22" t="s">
        <v>75</v>
      </c>
      <c r="H1829">
        <f t="shared" si="61"/>
        <v>6</v>
      </c>
      <c r="I1829">
        <f t="shared" si="62"/>
        <v>23</v>
      </c>
    </row>
    <row r="1830" spans="1:10" ht="15.75" customHeight="1" x14ac:dyDescent="0.25">
      <c r="A1830" s="19">
        <v>43867</v>
      </c>
      <c r="B1830" s="20" t="s">
        <v>67</v>
      </c>
      <c r="C1830" s="20" t="s">
        <v>63</v>
      </c>
      <c r="D1830" s="20">
        <v>74</v>
      </c>
      <c r="E1830" s="21">
        <v>11</v>
      </c>
      <c r="F1830" s="21">
        <v>814</v>
      </c>
      <c r="G1830" s="22" t="s">
        <v>68</v>
      </c>
      <c r="H1830" s="45">
        <f>MONTH(A1830)</f>
        <v>2</v>
      </c>
      <c r="I1830" s="45">
        <f t="shared" si="62"/>
        <v>6</v>
      </c>
      <c r="J1830" s="52">
        <f>IF(Hari&lt;=7,1,IF(AND(Hari&gt;=8,Hari&lt;=14),2,IF(AND(Hari&gt;=15,Hari&lt;=21),3,IF(AND(Hari&gt;=22,Hari&lt;=31),4))))</f>
        <v>1</v>
      </c>
    </row>
    <row r="1831" spans="1:10" ht="15.75" hidden="1" customHeight="1" x14ac:dyDescent="0.25">
      <c r="A1831" s="19">
        <v>44164</v>
      </c>
      <c r="B1831" s="20" t="s">
        <v>69</v>
      </c>
      <c r="C1831" s="20" t="s">
        <v>65</v>
      </c>
      <c r="D1831" s="20">
        <v>377</v>
      </c>
      <c r="E1831" s="21">
        <v>7</v>
      </c>
      <c r="F1831" s="21">
        <v>2639</v>
      </c>
      <c r="G1831" s="22" t="s">
        <v>64</v>
      </c>
      <c r="H1831">
        <f t="shared" si="61"/>
        <v>11</v>
      </c>
      <c r="I1831">
        <f t="shared" si="62"/>
        <v>29</v>
      </c>
    </row>
    <row r="1832" spans="1:10" ht="15.75" customHeight="1" x14ac:dyDescent="0.25">
      <c r="A1832" s="19">
        <v>43871</v>
      </c>
      <c r="B1832" s="20" t="s">
        <v>62</v>
      </c>
      <c r="C1832" s="20" t="s">
        <v>65</v>
      </c>
      <c r="D1832" s="6">
        <v>132</v>
      </c>
      <c r="E1832" s="23">
        <v>5</v>
      </c>
      <c r="F1832" s="21">
        <v>660</v>
      </c>
      <c r="G1832" s="22" t="s">
        <v>68</v>
      </c>
      <c r="H1832" s="45">
        <f>MONTH(A1832)</f>
        <v>2</v>
      </c>
      <c r="I1832" s="45">
        <f t="shared" si="62"/>
        <v>10</v>
      </c>
      <c r="J1832" s="52">
        <f>IF(Hari&lt;=7,1,IF(AND(Hari&gt;=8,Hari&lt;=14),2,IF(AND(Hari&gt;=15,Hari&lt;=21),3,IF(AND(Hari&gt;=22,Hari&lt;=31),4))))</f>
        <v>2</v>
      </c>
    </row>
    <row r="1833" spans="1:10" ht="15.75" hidden="1" customHeight="1" x14ac:dyDescent="0.25">
      <c r="A1833" s="19">
        <v>44041</v>
      </c>
      <c r="B1833" s="20" t="s">
        <v>67</v>
      </c>
      <c r="C1833" s="20" t="s">
        <v>65</v>
      </c>
      <c r="D1833" s="20">
        <v>161</v>
      </c>
      <c r="E1833" s="21">
        <v>11</v>
      </c>
      <c r="F1833" s="21">
        <v>1771</v>
      </c>
      <c r="G1833" s="22" t="s">
        <v>73</v>
      </c>
      <c r="H1833">
        <f t="shared" si="61"/>
        <v>7</v>
      </c>
      <c r="I1833">
        <f t="shared" si="62"/>
        <v>29</v>
      </c>
    </row>
    <row r="1834" spans="1:10" ht="15.75" hidden="1" customHeight="1" x14ac:dyDescent="0.25">
      <c r="A1834" s="19">
        <v>43914</v>
      </c>
      <c r="B1834" s="20" t="s">
        <v>62</v>
      </c>
      <c r="C1834" s="20" t="s">
        <v>65</v>
      </c>
      <c r="D1834" s="6">
        <v>191</v>
      </c>
      <c r="E1834" s="23">
        <v>5</v>
      </c>
      <c r="F1834" s="21">
        <v>955</v>
      </c>
      <c r="G1834" s="22" t="s">
        <v>64</v>
      </c>
      <c r="H1834">
        <f t="shared" si="61"/>
        <v>3</v>
      </c>
      <c r="I1834">
        <f t="shared" si="62"/>
        <v>24</v>
      </c>
    </row>
    <row r="1835" spans="1:10" ht="15.75" hidden="1" customHeight="1" x14ac:dyDescent="0.25">
      <c r="A1835" s="19">
        <v>44046</v>
      </c>
      <c r="B1835" s="20" t="s">
        <v>67</v>
      </c>
      <c r="C1835" s="20" t="s">
        <v>65</v>
      </c>
      <c r="D1835" s="20">
        <v>165</v>
      </c>
      <c r="E1835" s="21">
        <v>11</v>
      </c>
      <c r="F1835" s="21">
        <v>1815</v>
      </c>
      <c r="G1835" s="22" t="s">
        <v>68</v>
      </c>
      <c r="H1835">
        <f t="shared" si="61"/>
        <v>8</v>
      </c>
      <c r="I1835">
        <f t="shared" si="62"/>
        <v>3</v>
      </c>
    </row>
    <row r="1836" spans="1:10" ht="15.75" hidden="1" customHeight="1" x14ac:dyDescent="0.25">
      <c r="A1836" s="19">
        <v>44149</v>
      </c>
      <c r="B1836" s="20" t="s">
        <v>67</v>
      </c>
      <c r="C1836" s="20" t="s">
        <v>63</v>
      </c>
      <c r="D1836" s="20">
        <v>258</v>
      </c>
      <c r="E1836" s="21">
        <v>11</v>
      </c>
      <c r="F1836" s="21">
        <v>2838</v>
      </c>
      <c r="G1836" s="22" t="s">
        <v>75</v>
      </c>
      <c r="H1836">
        <f t="shared" si="61"/>
        <v>11</v>
      </c>
      <c r="I1836">
        <f t="shared" si="62"/>
        <v>14</v>
      </c>
    </row>
    <row r="1837" spans="1:10" ht="15.75" hidden="1" customHeight="1" x14ac:dyDescent="0.25">
      <c r="A1837" s="19">
        <v>44160</v>
      </c>
      <c r="B1837" s="20" t="s">
        <v>67</v>
      </c>
      <c r="C1837" s="20" t="s">
        <v>65</v>
      </c>
      <c r="D1837" s="20">
        <v>237</v>
      </c>
      <c r="E1837" s="21">
        <v>11</v>
      </c>
      <c r="F1837" s="21">
        <v>2607</v>
      </c>
      <c r="G1837" s="22" t="s">
        <v>76</v>
      </c>
      <c r="H1837">
        <f t="shared" si="61"/>
        <v>11</v>
      </c>
      <c r="I1837">
        <f t="shared" si="62"/>
        <v>25</v>
      </c>
    </row>
    <row r="1838" spans="1:10" ht="15.75" hidden="1" customHeight="1" x14ac:dyDescent="0.25">
      <c r="A1838" s="19">
        <v>44042</v>
      </c>
      <c r="B1838" s="20" t="s">
        <v>72</v>
      </c>
      <c r="C1838" s="20" t="s">
        <v>63</v>
      </c>
      <c r="D1838" s="20">
        <v>199</v>
      </c>
      <c r="E1838" s="21">
        <v>16</v>
      </c>
      <c r="F1838" s="21">
        <v>3184</v>
      </c>
      <c r="G1838" s="22" t="s">
        <v>77</v>
      </c>
      <c r="H1838">
        <f t="shared" si="61"/>
        <v>7</v>
      </c>
      <c r="I1838">
        <f t="shared" si="62"/>
        <v>30</v>
      </c>
    </row>
    <row r="1839" spans="1:10" ht="15.75" hidden="1" customHeight="1" x14ac:dyDescent="0.25">
      <c r="A1839" s="19">
        <v>44142</v>
      </c>
      <c r="B1839" s="20" t="s">
        <v>67</v>
      </c>
      <c r="C1839" s="20" t="s">
        <v>65</v>
      </c>
      <c r="D1839" s="20">
        <v>274</v>
      </c>
      <c r="E1839" s="21">
        <v>11</v>
      </c>
      <c r="F1839" s="21">
        <v>3014</v>
      </c>
      <c r="G1839" s="22" t="s">
        <v>68</v>
      </c>
      <c r="H1839">
        <f t="shared" si="61"/>
        <v>11</v>
      </c>
      <c r="I1839">
        <f t="shared" si="62"/>
        <v>7</v>
      </c>
    </row>
    <row r="1840" spans="1:10" ht="15.75" hidden="1" customHeight="1" x14ac:dyDescent="0.25">
      <c r="A1840" s="19">
        <v>43898</v>
      </c>
      <c r="B1840" s="20" t="s">
        <v>67</v>
      </c>
      <c r="C1840" s="20" t="s">
        <v>63</v>
      </c>
      <c r="D1840" s="20">
        <v>92</v>
      </c>
      <c r="E1840" s="21">
        <v>11</v>
      </c>
      <c r="F1840" s="21">
        <v>1012</v>
      </c>
      <c r="G1840" s="22" t="s">
        <v>68</v>
      </c>
      <c r="H1840">
        <f t="shared" si="61"/>
        <v>3</v>
      </c>
      <c r="I1840">
        <f t="shared" si="62"/>
        <v>8</v>
      </c>
    </row>
    <row r="1841" spans="1:10" ht="15.75" hidden="1" customHeight="1" x14ac:dyDescent="0.25">
      <c r="A1841" s="19">
        <v>44053</v>
      </c>
      <c r="B1841" s="20" t="s">
        <v>69</v>
      </c>
      <c r="C1841" s="20" t="s">
        <v>65</v>
      </c>
      <c r="D1841" s="20">
        <v>254</v>
      </c>
      <c r="E1841" s="21">
        <v>7</v>
      </c>
      <c r="F1841" s="21">
        <v>1778</v>
      </c>
      <c r="G1841" s="22" t="s">
        <v>68</v>
      </c>
      <c r="H1841">
        <f t="shared" si="61"/>
        <v>8</v>
      </c>
      <c r="I1841">
        <f t="shared" si="62"/>
        <v>10</v>
      </c>
    </row>
    <row r="1842" spans="1:10" ht="15.75" hidden="1" customHeight="1" x14ac:dyDescent="0.25">
      <c r="A1842" s="19">
        <v>43993</v>
      </c>
      <c r="B1842" s="20" t="s">
        <v>62</v>
      </c>
      <c r="C1842" s="20" t="s">
        <v>63</v>
      </c>
      <c r="D1842" s="20">
        <v>122</v>
      </c>
      <c r="E1842" s="21">
        <v>5</v>
      </c>
      <c r="F1842" s="21">
        <v>610</v>
      </c>
      <c r="G1842" s="22" t="s">
        <v>64</v>
      </c>
      <c r="H1842">
        <f t="shared" si="61"/>
        <v>6</v>
      </c>
      <c r="I1842">
        <f t="shared" si="62"/>
        <v>11</v>
      </c>
    </row>
    <row r="1843" spans="1:10" ht="15.75" hidden="1" customHeight="1" x14ac:dyDescent="0.25">
      <c r="A1843" s="19">
        <v>44107</v>
      </c>
      <c r="B1843" s="20" t="s">
        <v>62</v>
      </c>
      <c r="C1843" s="20" t="s">
        <v>65</v>
      </c>
      <c r="D1843" s="20">
        <v>537</v>
      </c>
      <c r="E1843" s="23">
        <v>5</v>
      </c>
      <c r="F1843" s="21">
        <v>2685</v>
      </c>
      <c r="G1843" s="22" t="s">
        <v>68</v>
      </c>
      <c r="H1843">
        <f t="shared" si="61"/>
        <v>10</v>
      </c>
      <c r="I1843">
        <f t="shared" si="62"/>
        <v>3</v>
      </c>
    </row>
    <row r="1844" spans="1:10" ht="15.75" hidden="1" customHeight="1" x14ac:dyDescent="0.25">
      <c r="A1844" s="19">
        <v>43921</v>
      </c>
      <c r="B1844" s="20" t="s">
        <v>72</v>
      </c>
      <c r="C1844" s="20" t="s">
        <v>63</v>
      </c>
      <c r="D1844" s="20">
        <v>124</v>
      </c>
      <c r="E1844" s="21">
        <v>16</v>
      </c>
      <c r="F1844" s="21">
        <v>1984</v>
      </c>
      <c r="G1844" s="22" t="s">
        <v>73</v>
      </c>
      <c r="H1844">
        <f t="shared" si="61"/>
        <v>3</v>
      </c>
      <c r="I1844">
        <f t="shared" si="62"/>
        <v>31</v>
      </c>
    </row>
    <row r="1845" spans="1:10" ht="15.75" customHeight="1" x14ac:dyDescent="0.25">
      <c r="A1845" s="19">
        <v>43884</v>
      </c>
      <c r="B1845" s="20" t="s">
        <v>62</v>
      </c>
      <c r="C1845" s="20" t="s">
        <v>65</v>
      </c>
      <c r="D1845" s="6">
        <v>186</v>
      </c>
      <c r="E1845" s="23">
        <v>5</v>
      </c>
      <c r="F1845" s="21">
        <v>930</v>
      </c>
      <c r="G1845" s="22" t="s">
        <v>64</v>
      </c>
      <c r="H1845" s="45">
        <f>MONTH(A1845)</f>
        <v>2</v>
      </c>
      <c r="I1845" s="45">
        <f t="shared" si="62"/>
        <v>23</v>
      </c>
      <c r="J1845" s="52">
        <f>IF(Hari&lt;=7,1,IF(AND(Hari&gt;=8,Hari&lt;=14),2,IF(AND(Hari&gt;=15,Hari&lt;=21),3,IF(AND(Hari&gt;=22,Hari&lt;=31),4))))</f>
        <v>4</v>
      </c>
    </row>
    <row r="1846" spans="1:10" ht="15.75" hidden="1" customHeight="1" x14ac:dyDescent="0.25">
      <c r="A1846" s="19">
        <v>44096</v>
      </c>
      <c r="B1846" s="20" t="s">
        <v>72</v>
      </c>
      <c r="C1846" s="20" t="s">
        <v>63</v>
      </c>
      <c r="D1846" s="20">
        <v>280</v>
      </c>
      <c r="E1846" s="21">
        <v>16</v>
      </c>
      <c r="F1846" s="21">
        <v>4480</v>
      </c>
      <c r="G1846" s="22" t="s">
        <v>80</v>
      </c>
      <c r="H1846">
        <f t="shared" si="61"/>
        <v>9</v>
      </c>
      <c r="I1846">
        <f t="shared" si="62"/>
        <v>22</v>
      </c>
    </row>
    <row r="1847" spans="1:10" ht="15.75" hidden="1" customHeight="1" x14ac:dyDescent="0.25">
      <c r="A1847" s="19">
        <v>43894</v>
      </c>
      <c r="B1847" s="20" t="s">
        <v>67</v>
      </c>
      <c r="C1847" s="20" t="s">
        <v>63</v>
      </c>
      <c r="D1847" s="20">
        <v>86</v>
      </c>
      <c r="E1847" s="21">
        <v>11</v>
      </c>
      <c r="F1847" s="21">
        <v>946</v>
      </c>
      <c r="G1847" s="22" t="s">
        <v>68</v>
      </c>
      <c r="H1847">
        <f t="shared" si="61"/>
        <v>3</v>
      </c>
      <c r="I1847">
        <f t="shared" si="62"/>
        <v>4</v>
      </c>
    </row>
    <row r="1848" spans="1:10" ht="15.75" customHeight="1" x14ac:dyDescent="0.25">
      <c r="A1848" s="19">
        <v>43887</v>
      </c>
      <c r="B1848" s="20" t="s">
        <v>72</v>
      </c>
      <c r="C1848" s="20" t="s">
        <v>63</v>
      </c>
      <c r="D1848" s="20">
        <v>81</v>
      </c>
      <c r="E1848" s="21">
        <v>16</v>
      </c>
      <c r="F1848" s="21">
        <v>1296</v>
      </c>
      <c r="G1848" s="22" t="s">
        <v>73</v>
      </c>
      <c r="H1848" s="45">
        <f>MONTH(A1848)</f>
        <v>2</v>
      </c>
      <c r="I1848" s="45">
        <f t="shared" si="62"/>
        <v>26</v>
      </c>
      <c r="J1848" s="52">
        <f>IF(Hari&lt;=7,1,IF(AND(Hari&gt;=8,Hari&lt;=14),2,IF(AND(Hari&gt;=15,Hari&lt;=21),3,IF(AND(Hari&gt;=22,Hari&lt;=31),4))))</f>
        <v>4</v>
      </c>
    </row>
    <row r="1849" spans="1:10" ht="15.75" hidden="1" customHeight="1" x14ac:dyDescent="0.25">
      <c r="A1849" s="19">
        <v>43981</v>
      </c>
      <c r="B1849" s="20" t="s">
        <v>72</v>
      </c>
      <c r="C1849" s="20" t="s">
        <v>63</v>
      </c>
      <c r="D1849" s="20">
        <v>225</v>
      </c>
      <c r="E1849" s="21">
        <v>16</v>
      </c>
      <c r="F1849" s="21">
        <v>3600</v>
      </c>
      <c r="G1849" s="22" t="s">
        <v>70</v>
      </c>
      <c r="H1849">
        <f t="shared" si="61"/>
        <v>5</v>
      </c>
      <c r="I1849">
        <f t="shared" si="62"/>
        <v>30</v>
      </c>
    </row>
    <row r="1850" spans="1:10" ht="15.75" hidden="1" customHeight="1" x14ac:dyDescent="0.25">
      <c r="A1850" s="19">
        <v>44085</v>
      </c>
      <c r="B1850" s="20" t="s">
        <v>62</v>
      </c>
      <c r="C1850" s="20" t="s">
        <v>63</v>
      </c>
      <c r="D1850" s="20">
        <v>280</v>
      </c>
      <c r="E1850" s="21">
        <v>5</v>
      </c>
      <c r="F1850" s="21">
        <v>1400</v>
      </c>
      <c r="G1850" s="22" t="s">
        <v>64</v>
      </c>
      <c r="H1850">
        <f t="shared" si="61"/>
        <v>9</v>
      </c>
      <c r="I1850">
        <f t="shared" si="62"/>
        <v>11</v>
      </c>
    </row>
    <row r="1851" spans="1:10" ht="15.75" customHeight="1" x14ac:dyDescent="0.25">
      <c r="A1851" s="19">
        <v>43857</v>
      </c>
      <c r="B1851" s="20" t="s">
        <v>67</v>
      </c>
      <c r="C1851" s="20" t="s">
        <v>63</v>
      </c>
      <c r="D1851" s="20">
        <v>92</v>
      </c>
      <c r="E1851" s="21">
        <v>11</v>
      </c>
      <c r="F1851" s="21">
        <v>1012</v>
      </c>
      <c r="G1851" s="22" t="s">
        <v>73</v>
      </c>
      <c r="H1851" s="45">
        <f>MONTH(A1851)</f>
        <v>1</v>
      </c>
      <c r="I1851" s="45">
        <f t="shared" si="62"/>
        <v>27</v>
      </c>
      <c r="J1851" s="52">
        <f>IF(Hari&lt;=7,1,IF(AND(Hari&gt;=8,Hari&lt;=14),2,IF(AND(Hari&gt;=15,Hari&lt;=21),3,IF(AND(Hari&gt;=22,Hari&lt;=31),4))))</f>
        <v>4</v>
      </c>
    </row>
    <row r="1852" spans="1:10" ht="15.75" hidden="1" customHeight="1" x14ac:dyDescent="0.25">
      <c r="A1852" s="19">
        <v>44018</v>
      </c>
      <c r="B1852" s="20" t="s">
        <v>72</v>
      </c>
      <c r="C1852" s="20" t="s">
        <v>63</v>
      </c>
      <c r="D1852" s="20">
        <v>214</v>
      </c>
      <c r="E1852" s="21">
        <v>16</v>
      </c>
      <c r="F1852" s="21">
        <v>3424</v>
      </c>
      <c r="G1852" s="22" t="s">
        <v>68</v>
      </c>
      <c r="H1852">
        <f t="shared" si="61"/>
        <v>7</v>
      </c>
      <c r="I1852">
        <f t="shared" si="62"/>
        <v>6</v>
      </c>
    </row>
    <row r="1853" spans="1:10" ht="15.75" hidden="1" customHeight="1" x14ac:dyDescent="0.25">
      <c r="A1853" s="19">
        <v>44115</v>
      </c>
      <c r="B1853" s="20" t="s">
        <v>62</v>
      </c>
      <c r="C1853" s="20" t="s">
        <v>63</v>
      </c>
      <c r="D1853" s="20">
        <v>296</v>
      </c>
      <c r="E1853" s="21">
        <v>5</v>
      </c>
      <c r="F1853" s="21">
        <v>1480</v>
      </c>
      <c r="G1853" s="22" t="s">
        <v>75</v>
      </c>
      <c r="H1853">
        <f t="shared" si="61"/>
        <v>10</v>
      </c>
      <c r="I1853">
        <f t="shared" si="62"/>
        <v>11</v>
      </c>
    </row>
    <row r="1854" spans="1:10" ht="15.75" hidden="1" customHeight="1" x14ac:dyDescent="0.25">
      <c r="A1854" s="19">
        <v>43990</v>
      </c>
      <c r="B1854" s="20" t="s">
        <v>69</v>
      </c>
      <c r="C1854" s="20" t="s">
        <v>65</v>
      </c>
      <c r="D1854" s="20">
        <v>222</v>
      </c>
      <c r="E1854" s="21">
        <v>7</v>
      </c>
      <c r="F1854" s="21">
        <v>1554</v>
      </c>
      <c r="G1854" s="22" t="s">
        <v>68</v>
      </c>
      <c r="H1854">
        <f t="shared" si="61"/>
        <v>6</v>
      </c>
      <c r="I1854">
        <f t="shared" si="62"/>
        <v>8</v>
      </c>
    </row>
    <row r="1855" spans="1:10" ht="15.75" hidden="1" customHeight="1" x14ac:dyDescent="0.25">
      <c r="A1855" s="19">
        <v>44084</v>
      </c>
      <c r="B1855" s="20" t="s">
        <v>67</v>
      </c>
      <c r="C1855" s="20" t="s">
        <v>63</v>
      </c>
      <c r="D1855" s="20">
        <v>257</v>
      </c>
      <c r="E1855" s="21">
        <v>11</v>
      </c>
      <c r="F1855" s="21">
        <v>2827</v>
      </c>
      <c r="G1855" s="22" t="s">
        <v>68</v>
      </c>
      <c r="H1855">
        <f t="shared" si="61"/>
        <v>9</v>
      </c>
      <c r="I1855">
        <f t="shared" si="62"/>
        <v>10</v>
      </c>
    </row>
    <row r="1856" spans="1:10" ht="15.75" hidden="1" customHeight="1" x14ac:dyDescent="0.25">
      <c r="A1856" s="19">
        <v>44089</v>
      </c>
      <c r="B1856" s="20" t="s">
        <v>62</v>
      </c>
      <c r="C1856" s="20" t="s">
        <v>63</v>
      </c>
      <c r="D1856" s="20">
        <v>282</v>
      </c>
      <c r="E1856" s="21">
        <v>5</v>
      </c>
      <c r="F1856" s="21">
        <v>1410</v>
      </c>
      <c r="G1856" s="22" t="s">
        <v>80</v>
      </c>
      <c r="H1856">
        <f t="shared" si="61"/>
        <v>9</v>
      </c>
      <c r="I1856">
        <f t="shared" si="62"/>
        <v>15</v>
      </c>
    </row>
    <row r="1857" spans="1:9" ht="15.75" hidden="1" customHeight="1" x14ac:dyDescent="0.25">
      <c r="A1857" s="19">
        <v>44080</v>
      </c>
      <c r="B1857" s="20" t="s">
        <v>62</v>
      </c>
      <c r="C1857" s="20" t="s">
        <v>65</v>
      </c>
      <c r="D1857" s="6">
        <v>489</v>
      </c>
      <c r="E1857" s="23">
        <v>5</v>
      </c>
      <c r="F1857" s="21">
        <v>2445</v>
      </c>
      <c r="G1857" s="22" t="s">
        <v>68</v>
      </c>
      <c r="H1857">
        <f t="shared" si="61"/>
        <v>9</v>
      </c>
      <c r="I1857">
        <f t="shared" si="62"/>
        <v>6</v>
      </c>
    </row>
    <row r="1858" spans="1:9" ht="15.75" hidden="1" customHeight="1" x14ac:dyDescent="0.25">
      <c r="A1858" s="19">
        <v>43984</v>
      </c>
      <c r="B1858" s="20" t="s">
        <v>72</v>
      </c>
      <c r="C1858" s="20" t="s">
        <v>63</v>
      </c>
      <c r="D1858" s="20">
        <v>181</v>
      </c>
      <c r="E1858" s="21">
        <v>16</v>
      </c>
      <c r="F1858" s="21">
        <v>2896</v>
      </c>
      <c r="G1858" s="22" t="s">
        <v>68</v>
      </c>
      <c r="H1858">
        <f t="shared" si="61"/>
        <v>6</v>
      </c>
      <c r="I1858">
        <f t="shared" si="62"/>
        <v>2</v>
      </c>
    </row>
    <row r="1859" spans="1:9" ht="15.75" hidden="1" customHeight="1" x14ac:dyDescent="0.25">
      <c r="A1859" s="19">
        <v>44013</v>
      </c>
      <c r="B1859" s="20" t="s">
        <v>62</v>
      </c>
      <c r="C1859" s="20" t="s">
        <v>65</v>
      </c>
      <c r="D1859" s="6">
        <v>293</v>
      </c>
      <c r="E1859" s="23">
        <v>5</v>
      </c>
      <c r="F1859" s="21">
        <v>1465</v>
      </c>
      <c r="G1859" s="22" t="s">
        <v>68</v>
      </c>
      <c r="H1859">
        <f t="shared" ref="H1859:H1922" si="63">MONTH(A1859)</f>
        <v>7</v>
      </c>
      <c r="I1859">
        <f t="shared" ref="I1859:I1922" si="64">DAY(A1859)</f>
        <v>1</v>
      </c>
    </row>
    <row r="1860" spans="1:9" ht="15.75" hidden="1" customHeight="1" x14ac:dyDescent="0.25">
      <c r="A1860" s="19">
        <v>44107</v>
      </c>
      <c r="B1860" s="20" t="s">
        <v>69</v>
      </c>
      <c r="C1860" s="20" t="s">
        <v>65</v>
      </c>
      <c r="D1860" s="20">
        <v>284</v>
      </c>
      <c r="E1860" s="21">
        <v>7</v>
      </c>
      <c r="F1860" s="21">
        <v>1988</v>
      </c>
      <c r="G1860" s="22" t="s">
        <v>68</v>
      </c>
      <c r="H1860">
        <f t="shared" si="63"/>
        <v>10</v>
      </c>
      <c r="I1860">
        <f t="shared" si="64"/>
        <v>3</v>
      </c>
    </row>
    <row r="1861" spans="1:9" ht="15.75" hidden="1" customHeight="1" x14ac:dyDescent="0.25">
      <c r="A1861" s="19">
        <v>44089</v>
      </c>
      <c r="B1861" s="20" t="s">
        <v>67</v>
      </c>
      <c r="C1861" s="20" t="s">
        <v>65</v>
      </c>
      <c r="D1861" s="20">
        <v>216</v>
      </c>
      <c r="E1861" s="21">
        <v>11</v>
      </c>
      <c r="F1861" s="21">
        <v>2376</v>
      </c>
      <c r="G1861" s="22" t="s">
        <v>80</v>
      </c>
      <c r="H1861">
        <f t="shared" si="63"/>
        <v>9</v>
      </c>
      <c r="I1861">
        <f t="shared" si="64"/>
        <v>15</v>
      </c>
    </row>
    <row r="1862" spans="1:9" ht="15.75" hidden="1" customHeight="1" x14ac:dyDescent="0.25">
      <c r="A1862" s="19">
        <v>43896</v>
      </c>
      <c r="B1862" s="20" t="s">
        <v>67</v>
      </c>
      <c r="C1862" s="20" t="s">
        <v>65</v>
      </c>
      <c r="D1862" s="20">
        <v>117</v>
      </c>
      <c r="E1862" s="21">
        <v>11</v>
      </c>
      <c r="F1862" s="21">
        <v>1287</v>
      </c>
      <c r="G1862" s="22" t="s">
        <v>68</v>
      </c>
      <c r="H1862">
        <f t="shared" si="63"/>
        <v>3</v>
      </c>
      <c r="I1862">
        <f t="shared" si="64"/>
        <v>6</v>
      </c>
    </row>
    <row r="1863" spans="1:9" ht="15.75" hidden="1" customHeight="1" x14ac:dyDescent="0.25">
      <c r="A1863" s="19">
        <v>43938</v>
      </c>
      <c r="B1863" s="20" t="s">
        <v>72</v>
      </c>
      <c r="C1863" s="20" t="s">
        <v>63</v>
      </c>
      <c r="D1863" s="20">
        <v>122</v>
      </c>
      <c r="E1863" s="21">
        <v>16</v>
      </c>
      <c r="F1863" s="21">
        <v>1952</v>
      </c>
      <c r="G1863" s="22" t="s">
        <v>71</v>
      </c>
      <c r="H1863">
        <f t="shared" si="63"/>
        <v>4</v>
      </c>
      <c r="I1863">
        <f t="shared" si="64"/>
        <v>17</v>
      </c>
    </row>
    <row r="1864" spans="1:9" ht="15.75" hidden="1" customHeight="1" x14ac:dyDescent="0.25">
      <c r="A1864" s="19">
        <v>44111</v>
      </c>
      <c r="B1864" s="20" t="s">
        <v>72</v>
      </c>
      <c r="C1864" s="20" t="s">
        <v>63</v>
      </c>
      <c r="D1864" s="20">
        <v>287</v>
      </c>
      <c r="E1864" s="21">
        <v>16</v>
      </c>
      <c r="F1864" s="21">
        <v>4592</v>
      </c>
      <c r="G1864" s="22" t="s">
        <v>68</v>
      </c>
      <c r="H1864">
        <f t="shared" si="63"/>
        <v>10</v>
      </c>
      <c r="I1864">
        <f t="shared" si="64"/>
        <v>7</v>
      </c>
    </row>
    <row r="1865" spans="1:9" ht="15.75" hidden="1" customHeight="1" x14ac:dyDescent="0.25">
      <c r="A1865" s="19">
        <v>44118</v>
      </c>
      <c r="B1865" s="20" t="s">
        <v>67</v>
      </c>
      <c r="C1865" s="20" t="s">
        <v>65</v>
      </c>
      <c r="D1865" s="20">
        <v>255</v>
      </c>
      <c r="E1865" s="21">
        <v>11</v>
      </c>
      <c r="F1865" s="21">
        <v>2805</v>
      </c>
      <c r="G1865" s="22" t="s">
        <v>64</v>
      </c>
      <c r="H1865">
        <f t="shared" si="63"/>
        <v>10</v>
      </c>
      <c r="I1865">
        <f t="shared" si="64"/>
        <v>14</v>
      </c>
    </row>
    <row r="1866" spans="1:9" ht="15.75" hidden="1" customHeight="1" x14ac:dyDescent="0.25">
      <c r="A1866" s="19">
        <v>43905</v>
      </c>
      <c r="B1866" s="20" t="s">
        <v>62</v>
      </c>
      <c r="C1866" s="20" t="s">
        <v>65</v>
      </c>
      <c r="D1866" s="6">
        <v>182</v>
      </c>
      <c r="E1866" s="23">
        <v>5</v>
      </c>
      <c r="F1866" s="21">
        <v>910</v>
      </c>
      <c r="G1866" s="22" t="s">
        <v>75</v>
      </c>
      <c r="H1866">
        <f t="shared" si="63"/>
        <v>3</v>
      </c>
      <c r="I1866">
        <f t="shared" si="64"/>
        <v>15</v>
      </c>
    </row>
    <row r="1867" spans="1:9" ht="15.75" hidden="1" customHeight="1" x14ac:dyDescent="0.25">
      <c r="A1867" s="19">
        <v>44066</v>
      </c>
      <c r="B1867" s="20" t="s">
        <v>67</v>
      </c>
      <c r="C1867" s="20" t="s">
        <v>63</v>
      </c>
      <c r="D1867" s="20">
        <v>173</v>
      </c>
      <c r="E1867" s="21">
        <v>11</v>
      </c>
      <c r="F1867" s="21">
        <v>1903</v>
      </c>
      <c r="G1867" s="22" t="s">
        <v>64</v>
      </c>
      <c r="H1867">
        <f t="shared" si="63"/>
        <v>8</v>
      </c>
      <c r="I1867">
        <f t="shared" si="64"/>
        <v>23</v>
      </c>
    </row>
    <row r="1868" spans="1:9" ht="15.75" hidden="1" customHeight="1" x14ac:dyDescent="0.25">
      <c r="A1868" s="19">
        <v>44049</v>
      </c>
      <c r="B1868" s="20" t="s">
        <v>72</v>
      </c>
      <c r="C1868" s="20" t="s">
        <v>63</v>
      </c>
      <c r="D1868" s="20">
        <v>242</v>
      </c>
      <c r="E1868" s="21">
        <v>16</v>
      </c>
      <c r="F1868" s="21">
        <v>3872</v>
      </c>
      <c r="G1868" s="22" t="s">
        <v>68</v>
      </c>
      <c r="H1868">
        <f t="shared" si="63"/>
        <v>8</v>
      </c>
      <c r="I1868">
        <f t="shared" si="64"/>
        <v>6</v>
      </c>
    </row>
    <row r="1869" spans="1:9" ht="15.75" hidden="1" customHeight="1" x14ac:dyDescent="0.25">
      <c r="A1869" s="19">
        <v>44184</v>
      </c>
      <c r="B1869" s="20" t="s">
        <v>67</v>
      </c>
      <c r="C1869" s="20" t="s">
        <v>63</v>
      </c>
      <c r="D1869" s="20">
        <v>295</v>
      </c>
      <c r="E1869" s="21">
        <v>11</v>
      </c>
      <c r="F1869" s="21">
        <v>3245</v>
      </c>
      <c r="G1869" s="22" t="s">
        <v>71</v>
      </c>
      <c r="H1869">
        <f t="shared" si="63"/>
        <v>12</v>
      </c>
      <c r="I1869">
        <f t="shared" si="64"/>
        <v>19</v>
      </c>
    </row>
    <row r="1870" spans="1:9" ht="15.75" hidden="1" customHeight="1" x14ac:dyDescent="0.25">
      <c r="A1870" s="19">
        <v>44020</v>
      </c>
      <c r="B1870" s="20" t="s">
        <v>69</v>
      </c>
      <c r="C1870" s="20" t="s">
        <v>65</v>
      </c>
      <c r="D1870" s="20">
        <v>260</v>
      </c>
      <c r="E1870" s="21">
        <v>7</v>
      </c>
      <c r="F1870" s="21">
        <v>1820</v>
      </c>
      <c r="G1870" s="22" t="s">
        <v>68</v>
      </c>
      <c r="H1870">
        <f t="shared" si="63"/>
        <v>7</v>
      </c>
      <c r="I1870">
        <f t="shared" si="64"/>
        <v>8</v>
      </c>
    </row>
    <row r="1871" spans="1:9" ht="15.75" hidden="1" customHeight="1" x14ac:dyDescent="0.25">
      <c r="A1871" s="19">
        <v>43947</v>
      </c>
      <c r="B1871" s="20" t="s">
        <v>67</v>
      </c>
      <c r="C1871" s="20" t="s">
        <v>63</v>
      </c>
      <c r="D1871" s="20">
        <v>101</v>
      </c>
      <c r="E1871" s="21">
        <v>11</v>
      </c>
      <c r="F1871" s="21">
        <v>1111</v>
      </c>
      <c r="G1871" s="22" t="s">
        <v>73</v>
      </c>
      <c r="H1871">
        <f t="shared" si="63"/>
        <v>4</v>
      </c>
      <c r="I1871">
        <f t="shared" si="64"/>
        <v>26</v>
      </c>
    </row>
    <row r="1872" spans="1:9" ht="15.75" hidden="1" customHeight="1" x14ac:dyDescent="0.25">
      <c r="A1872" s="19">
        <v>44173</v>
      </c>
      <c r="B1872" s="20" t="s">
        <v>67</v>
      </c>
      <c r="C1872" s="20" t="s">
        <v>63</v>
      </c>
      <c r="D1872" s="20">
        <v>273</v>
      </c>
      <c r="E1872" s="21">
        <v>11</v>
      </c>
      <c r="F1872" s="21">
        <v>3003</v>
      </c>
      <c r="G1872" s="22" t="s">
        <v>68</v>
      </c>
      <c r="H1872">
        <f t="shared" si="63"/>
        <v>12</v>
      </c>
      <c r="I1872">
        <f t="shared" si="64"/>
        <v>8</v>
      </c>
    </row>
    <row r="1873" spans="1:10" ht="15.75" customHeight="1" x14ac:dyDescent="0.25">
      <c r="A1873" s="19">
        <v>43866</v>
      </c>
      <c r="B1873" s="20" t="s">
        <v>62</v>
      </c>
      <c r="C1873" s="20" t="s">
        <v>65</v>
      </c>
      <c r="D1873" s="6">
        <v>183</v>
      </c>
      <c r="E1873" s="23">
        <v>5</v>
      </c>
      <c r="F1873" s="21">
        <v>915</v>
      </c>
      <c r="G1873" s="22" t="s">
        <v>68</v>
      </c>
      <c r="H1873" s="45">
        <f>MONTH(A1873)</f>
        <v>2</v>
      </c>
      <c r="I1873" s="45">
        <f t="shared" si="64"/>
        <v>5</v>
      </c>
      <c r="J1873" s="52">
        <f>IF(Hari&lt;=7,1,IF(AND(Hari&gt;=8,Hari&lt;=14),2,IF(AND(Hari&gt;=15,Hari&lt;=21),3,IF(AND(Hari&gt;=22,Hari&lt;=31),4))))</f>
        <v>1</v>
      </c>
    </row>
    <row r="1874" spans="1:10" ht="15.75" hidden="1" customHeight="1" x14ac:dyDescent="0.25">
      <c r="A1874" s="19">
        <v>44020</v>
      </c>
      <c r="B1874" s="20" t="s">
        <v>62</v>
      </c>
      <c r="C1874" s="20" t="s">
        <v>63</v>
      </c>
      <c r="D1874" s="20">
        <v>184</v>
      </c>
      <c r="E1874" s="21">
        <v>5</v>
      </c>
      <c r="F1874" s="21">
        <v>920</v>
      </c>
      <c r="G1874" s="22" t="s">
        <v>68</v>
      </c>
      <c r="H1874">
        <f t="shared" si="63"/>
        <v>7</v>
      </c>
      <c r="I1874">
        <f t="shared" si="64"/>
        <v>8</v>
      </c>
    </row>
    <row r="1875" spans="1:10" ht="15.75" hidden="1" customHeight="1" x14ac:dyDescent="0.25">
      <c r="A1875" s="19">
        <v>44081</v>
      </c>
      <c r="B1875" s="20" t="s">
        <v>67</v>
      </c>
      <c r="C1875" s="20" t="s">
        <v>63</v>
      </c>
      <c r="D1875" s="20">
        <v>258</v>
      </c>
      <c r="E1875" s="21">
        <v>11</v>
      </c>
      <c r="F1875" s="21">
        <v>2838</v>
      </c>
      <c r="G1875" s="22" t="s">
        <v>68</v>
      </c>
      <c r="H1875">
        <f t="shared" si="63"/>
        <v>9</v>
      </c>
      <c r="I1875">
        <f t="shared" si="64"/>
        <v>7</v>
      </c>
    </row>
    <row r="1876" spans="1:10" ht="15.75" hidden="1" customHeight="1" x14ac:dyDescent="0.25">
      <c r="A1876" s="19">
        <v>44003</v>
      </c>
      <c r="B1876" s="20" t="s">
        <v>62</v>
      </c>
      <c r="C1876" s="20" t="s">
        <v>65</v>
      </c>
      <c r="D1876" s="6">
        <v>309</v>
      </c>
      <c r="E1876" s="23">
        <v>5</v>
      </c>
      <c r="F1876" s="21">
        <v>1545</v>
      </c>
      <c r="G1876" s="22" t="s">
        <v>64</v>
      </c>
      <c r="H1876">
        <f t="shared" si="63"/>
        <v>6</v>
      </c>
      <c r="I1876">
        <f t="shared" si="64"/>
        <v>21</v>
      </c>
    </row>
    <row r="1877" spans="1:10" ht="15.75" hidden="1" customHeight="1" x14ac:dyDescent="0.25">
      <c r="A1877" s="19">
        <v>44089</v>
      </c>
      <c r="B1877" s="20" t="s">
        <v>72</v>
      </c>
      <c r="C1877" s="20" t="s">
        <v>63</v>
      </c>
      <c r="D1877" s="20">
        <v>266</v>
      </c>
      <c r="E1877" s="21">
        <v>16</v>
      </c>
      <c r="F1877" s="21">
        <v>4256</v>
      </c>
      <c r="G1877" s="22" t="s">
        <v>80</v>
      </c>
      <c r="H1877">
        <f t="shared" si="63"/>
        <v>9</v>
      </c>
      <c r="I1877">
        <f t="shared" si="64"/>
        <v>15</v>
      </c>
    </row>
    <row r="1878" spans="1:10" ht="15.75" hidden="1" customHeight="1" x14ac:dyDescent="0.25">
      <c r="A1878" s="19">
        <v>44000</v>
      </c>
      <c r="B1878" s="20" t="s">
        <v>62</v>
      </c>
      <c r="C1878" s="20" t="s">
        <v>65</v>
      </c>
      <c r="D1878" s="6">
        <v>280</v>
      </c>
      <c r="E1878" s="23">
        <v>5</v>
      </c>
      <c r="F1878" s="21">
        <v>1400</v>
      </c>
      <c r="G1878" s="22" t="s">
        <v>71</v>
      </c>
      <c r="H1878">
        <f t="shared" si="63"/>
        <v>6</v>
      </c>
      <c r="I1878">
        <f t="shared" si="64"/>
        <v>18</v>
      </c>
    </row>
    <row r="1879" spans="1:10" ht="15.75" customHeight="1" x14ac:dyDescent="0.25">
      <c r="A1879" s="19">
        <v>43861</v>
      </c>
      <c r="B1879" s="20" t="s">
        <v>62</v>
      </c>
      <c r="C1879" s="20" t="s">
        <v>65</v>
      </c>
      <c r="D1879" s="6">
        <v>174</v>
      </c>
      <c r="E1879" s="23">
        <v>5</v>
      </c>
      <c r="F1879" s="21">
        <v>870</v>
      </c>
      <c r="G1879" s="22" t="s">
        <v>64</v>
      </c>
      <c r="H1879" s="45">
        <f t="shared" si="63"/>
        <v>1</v>
      </c>
      <c r="I1879" s="45">
        <f t="shared" si="64"/>
        <v>31</v>
      </c>
      <c r="J1879" s="52">
        <f>IF(Hari&lt;=7,1,IF(AND(Hari&gt;=8,Hari&lt;=14),2,IF(AND(Hari&gt;=15,Hari&lt;=21),3,IF(AND(Hari&gt;=22,Hari&lt;=31),4))))</f>
        <v>4</v>
      </c>
    </row>
    <row r="1880" spans="1:10" ht="15.75" customHeight="1" x14ac:dyDescent="0.25">
      <c r="A1880" s="19">
        <v>43860</v>
      </c>
      <c r="B1880" s="20" t="s">
        <v>62</v>
      </c>
      <c r="C1880" s="20" t="s">
        <v>65</v>
      </c>
      <c r="D1880" s="6">
        <v>120</v>
      </c>
      <c r="E1880" s="23">
        <v>5</v>
      </c>
      <c r="F1880" s="21">
        <v>600</v>
      </c>
      <c r="G1880" s="22" t="s">
        <v>64</v>
      </c>
      <c r="H1880" s="45">
        <f t="shared" si="63"/>
        <v>1</v>
      </c>
      <c r="I1880" s="45">
        <f t="shared" si="64"/>
        <v>30</v>
      </c>
      <c r="J1880" s="52">
        <f>IF(Hari&lt;=7,1,IF(AND(Hari&gt;=8,Hari&lt;=14),2,IF(AND(Hari&gt;=15,Hari&lt;=21),3,IF(AND(Hari&gt;=22,Hari&lt;=31),4))))</f>
        <v>4</v>
      </c>
    </row>
    <row r="1881" spans="1:10" ht="15.75" hidden="1" customHeight="1" x14ac:dyDescent="0.25">
      <c r="A1881" s="19">
        <v>43989</v>
      </c>
      <c r="B1881" s="20" t="s">
        <v>67</v>
      </c>
      <c r="C1881" s="20" t="s">
        <v>63</v>
      </c>
      <c r="D1881" s="20">
        <v>169</v>
      </c>
      <c r="E1881" s="21">
        <v>11</v>
      </c>
      <c r="F1881" s="21">
        <v>1859</v>
      </c>
      <c r="G1881" s="22" t="s">
        <v>68</v>
      </c>
      <c r="H1881">
        <f t="shared" si="63"/>
        <v>6</v>
      </c>
      <c r="I1881">
        <f t="shared" si="64"/>
        <v>7</v>
      </c>
    </row>
    <row r="1882" spans="1:10" ht="15.75" hidden="1" customHeight="1" x14ac:dyDescent="0.25">
      <c r="A1882" s="19">
        <v>43981</v>
      </c>
      <c r="B1882" s="20" t="s">
        <v>67</v>
      </c>
      <c r="C1882" s="20" t="s">
        <v>63</v>
      </c>
      <c r="D1882" s="20">
        <v>168</v>
      </c>
      <c r="E1882" s="21">
        <v>11</v>
      </c>
      <c r="F1882" s="21">
        <v>1848</v>
      </c>
      <c r="G1882" s="22" t="s">
        <v>70</v>
      </c>
      <c r="H1882">
        <f t="shared" si="63"/>
        <v>5</v>
      </c>
      <c r="I1882">
        <f t="shared" si="64"/>
        <v>30</v>
      </c>
    </row>
    <row r="1883" spans="1:10" ht="15.75" hidden="1" customHeight="1" x14ac:dyDescent="0.25">
      <c r="A1883" s="19">
        <v>44114</v>
      </c>
      <c r="B1883" s="20" t="s">
        <v>62</v>
      </c>
      <c r="C1883" s="20" t="s">
        <v>63</v>
      </c>
      <c r="D1883" s="20">
        <v>268</v>
      </c>
      <c r="E1883" s="21">
        <v>5</v>
      </c>
      <c r="F1883" s="21">
        <v>1340</v>
      </c>
      <c r="G1883" s="22" t="s">
        <v>66</v>
      </c>
      <c r="H1883">
        <f t="shared" si="63"/>
        <v>10</v>
      </c>
      <c r="I1883">
        <f t="shared" si="64"/>
        <v>10</v>
      </c>
    </row>
    <row r="1884" spans="1:10" ht="15.75" hidden="1" customHeight="1" x14ac:dyDescent="0.25">
      <c r="A1884" s="19">
        <v>43987</v>
      </c>
      <c r="B1884" s="20" t="s">
        <v>62</v>
      </c>
      <c r="C1884" s="20" t="s">
        <v>63</v>
      </c>
      <c r="D1884" s="20">
        <v>180</v>
      </c>
      <c r="E1884" s="21">
        <v>5</v>
      </c>
      <c r="F1884" s="21">
        <v>900</v>
      </c>
      <c r="G1884" s="22" t="s">
        <v>68</v>
      </c>
      <c r="H1884">
        <f t="shared" si="63"/>
        <v>6</v>
      </c>
      <c r="I1884">
        <f t="shared" si="64"/>
        <v>5</v>
      </c>
    </row>
    <row r="1885" spans="1:10" ht="15.75" customHeight="1" x14ac:dyDescent="0.25">
      <c r="A1885" s="19">
        <v>43874</v>
      </c>
      <c r="B1885" s="20" t="s">
        <v>62</v>
      </c>
      <c r="C1885" s="20" t="s">
        <v>65</v>
      </c>
      <c r="D1885" s="6">
        <v>151</v>
      </c>
      <c r="E1885" s="23">
        <v>5</v>
      </c>
      <c r="F1885" s="21">
        <v>755</v>
      </c>
      <c r="G1885" s="22" t="s">
        <v>75</v>
      </c>
      <c r="H1885" s="45">
        <f>MONTH(A1885)</f>
        <v>2</v>
      </c>
      <c r="I1885" s="45">
        <f t="shared" si="64"/>
        <v>13</v>
      </c>
      <c r="J1885" s="52">
        <f>IF(Hari&lt;=7,1,IF(AND(Hari&gt;=8,Hari&lt;=14),2,IF(AND(Hari&gt;=15,Hari&lt;=21),3,IF(AND(Hari&gt;=22,Hari&lt;=31),4))))</f>
        <v>2</v>
      </c>
    </row>
    <row r="1886" spans="1:10" ht="15.75" hidden="1" customHeight="1" x14ac:dyDescent="0.25">
      <c r="A1886" s="19">
        <v>44076</v>
      </c>
      <c r="B1886" s="20" t="s">
        <v>72</v>
      </c>
      <c r="C1886" s="20" t="s">
        <v>63</v>
      </c>
      <c r="D1886" s="20">
        <v>283</v>
      </c>
      <c r="E1886" s="21">
        <v>16</v>
      </c>
      <c r="F1886" s="21">
        <v>4528</v>
      </c>
      <c r="G1886" s="22" t="s">
        <v>68</v>
      </c>
      <c r="H1886">
        <f t="shared" si="63"/>
        <v>9</v>
      </c>
      <c r="I1886">
        <f t="shared" si="64"/>
        <v>2</v>
      </c>
    </row>
    <row r="1887" spans="1:10" ht="15.75" hidden="1" customHeight="1" x14ac:dyDescent="0.25">
      <c r="A1887" s="19">
        <v>43956</v>
      </c>
      <c r="B1887" s="20" t="s">
        <v>67</v>
      </c>
      <c r="C1887" s="20" t="s">
        <v>65</v>
      </c>
      <c r="D1887" s="20">
        <v>168</v>
      </c>
      <c r="E1887" s="21">
        <v>11</v>
      </c>
      <c r="F1887" s="21">
        <v>1848</v>
      </c>
      <c r="G1887" s="22" t="s">
        <v>66</v>
      </c>
      <c r="H1887">
        <f t="shared" si="63"/>
        <v>5</v>
      </c>
      <c r="I1887">
        <f t="shared" si="64"/>
        <v>5</v>
      </c>
    </row>
    <row r="1888" spans="1:10" ht="15.75" hidden="1" customHeight="1" x14ac:dyDescent="0.25">
      <c r="A1888" s="19">
        <v>44161</v>
      </c>
      <c r="B1888" s="20" t="s">
        <v>67</v>
      </c>
      <c r="C1888" s="20" t="s">
        <v>65</v>
      </c>
      <c r="D1888" s="20">
        <v>274</v>
      </c>
      <c r="E1888" s="21">
        <v>11</v>
      </c>
      <c r="F1888" s="21">
        <v>3014</v>
      </c>
      <c r="G1888" s="22" t="s">
        <v>73</v>
      </c>
      <c r="H1888">
        <f t="shared" si="63"/>
        <v>11</v>
      </c>
      <c r="I1888">
        <f t="shared" si="64"/>
        <v>26</v>
      </c>
    </row>
    <row r="1889" spans="1:10" ht="15.75" hidden="1" customHeight="1" x14ac:dyDescent="0.25">
      <c r="A1889" s="19">
        <v>44155</v>
      </c>
      <c r="B1889" s="20" t="s">
        <v>62</v>
      </c>
      <c r="C1889" s="20" t="s">
        <v>65</v>
      </c>
      <c r="D1889" s="20">
        <v>557</v>
      </c>
      <c r="E1889" s="23">
        <v>5</v>
      </c>
      <c r="F1889" s="21">
        <v>2785</v>
      </c>
      <c r="G1889" s="22" t="s">
        <v>71</v>
      </c>
      <c r="H1889">
        <f t="shared" si="63"/>
        <v>11</v>
      </c>
      <c r="I1889">
        <f t="shared" si="64"/>
        <v>20</v>
      </c>
    </row>
    <row r="1890" spans="1:10" ht="15.75" hidden="1" customHeight="1" x14ac:dyDescent="0.25">
      <c r="A1890" s="19">
        <v>43943</v>
      </c>
      <c r="B1890" s="20" t="s">
        <v>72</v>
      </c>
      <c r="C1890" s="20" t="s">
        <v>63</v>
      </c>
      <c r="D1890" s="20">
        <v>115</v>
      </c>
      <c r="E1890" s="21">
        <v>16</v>
      </c>
      <c r="F1890" s="21">
        <v>1840</v>
      </c>
      <c r="G1890" s="22" t="s">
        <v>75</v>
      </c>
      <c r="H1890">
        <f t="shared" si="63"/>
        <v>4</v>
      </c>
      <c r="I1890">
        <f t="shared" si="64"/>
        <v>22</v>
      </c>
    </row>
    <row r="1891" spans="1:10" ht="15.75" hidden="1" customHeight="1" x14ac:dyDescent="0.25">
      <c r="A1891" s="19">
        <v>44127</v>
      </c>
      <c r="B1891" s="20" t="s">
        <v>62</v>
      </c>
      <c r="C1891" s="20" t="s">
        <v>63</v>
      </c>
      <c r="D1891" s="20">
        <v>203</v>
      </c>
      <c r="E1891" s="21">
        <v>5</v>
      </c>
      <c r="F1891" s="21">
        <v>1015</v>
      </c>
      <c r="G1891" s="22" t="s">
        <v>64</v>
      </c>
      <c r="H1891">
        <f t="shared" si="63"/>
        <v>10</v>
      </c>
      <c r="I1891">
        <f t="shared" si="64"/>
        <v>23</v>
      </c>
    </row>
    <row r="1892" spans="1:10" ht="15.75" hidden="1" customHeight="1" x14ac:dyDescent="0.25">
      <c r="A1892" s="19">
        <v>44149</v>
      </c>
      <c r="B1892" s="20" t="s">
        <v>69</v>
      </c>
      <c r="C1892" s="20" t="s">
        <v>65</v>
      </c>
      <c r="D1892" s="20">
        <v>372</v>
      </c>
      <c r="E1892" s="21">
        <v>7</v>
      </c>
      <c r="F1892" s="21">
        <v>2604</v>
      </c>
      <c r="G1892" s="22" t="s">
        <v>75</v>
      </c>
      <c r="H1892">
        <f t="shared" si="63"/>
        <v>11</v>
      </c>
      <c r="I1892">
        <f t="shared" si="64"/>
        <v>14</v>
      </c>
    </row>
    <row r="1893" spans="1:10" ht="15.75" hidden="1" customHeight="1" x14ac:dyDescent="0.25">
      <c r="A1893" s="19">
        <v>43906</v>
      </c>
      <c r="B1893" s="20" t="s">
        <v>62</v>
      </c>
      <c r="C1893" s="20" t="s">
        <v>65</v>
      </c>
      <c r="D1893" s="6">
        <v>219</v>
      </c>
      <c r="E1893" s="23">
        <v>5</v>
      </c>
      <c r="F1893" s="21">
        <v>1095</v>
      </c>
      <c r="G1893" s="22" t="s">
        <v>75</v>
      </c>
      <c r="H1893">
        <f t="shared" si="63"/>
        <v>3</v>
      </c>
      <c r="I1893">
        <f t="shared" si="64"/>
        <v>16</v>
      </c>
    </row>
    <row r="1894" spans="1:10" ht="15.75" customHeight="1" x14ac:dyDescent="0.25">
      <c r="A1894" s="19">
        <v>43862</v>
      </c>
      <c r="B1894" s="20" t="s">
        <v>72</v>
      </c>
      <c r="C1894" s="20" t="s">
        <v>63</v>
      </c>
      <c r="D1894" s="20">
        <v>81</v>
      </c>
      <c r="E1894" s="21">
        <v>16</v>
      </c>
      <c r="F1894" s="21">
        <v>1296</v>
      </c>
      <c r="G1894" s="22" t="s">
        <v>68</v>
      </c>
      <c r="H1894" s="45">
        <f>MONTH(A1894)</f>
        <v>2</v>
      </c>
      <c r="I1894" s="45">
        <f t="shared" si="64"/>
        <v>1</v>
      </c>
      <c r="J1894" s="52">
        <f>IF(Hari&lt;=7,1,IF(AND(Hari&gt;=8,Hari&lt;=14),2,IF(AND(Hari&gt;=15,Hari&lt;=21),3,IF(AND(Hari&gt;=22,Hari&lt;=31),4))))</f>
        <v>1</v>
      </c>
    </row>
    <row r="1895" spans="1:10" ht="15.75" hidden="1" customHeight="1" x14ac:dyDescent="0.25">
      <c r="A1895" s="19">
        <v>44056</v>
      </c>
      <c r="B1895" s="20" t="s">
        <v>69</v>
      </c>
      <c r="C1895" s="20" t="s">
        <v>65</v>
      </c>
      <c r="D1895" s="20">
        <v>267</v>
      </c>
      <c r="E1895" s="21">
        <v>7</v>
      </c>
      <c r="F1895" s="21">
        <v>1869</v>
      </c>
      <c r="G1895" s="22" t="s">
        <v>64</v>
      </c>
      <c r="H1895">
        <f t="shared" si="63"/>
        <v>8</v>
      </c>
      <c r="I1895">
        <f t="shared" si="64"/>
        <v>13</v>
      </c>
    </row>
    <row r="1896" spans="1:10" ht="15.75" hidden="1" customHeight="1" x14ac:dyDescent="0.25">
      <c r="A1896" s="19">
        <v>43963</v>
      </c>
      <c r="B1896" s="20" t="s">
        <v>67</v>
      </c>
      <c r="C1896" s="20" t="s">
        <v>63</v>
      </c>
      <c r="D1896" s="20">
        <v>161</v>
      </c>
      <c r="E1896" s="21">
        <v>11</v>
      </c>
      <c r="F1896" s="21">
        <v>1771</v>
      </c>
      <c r="G1896" s="22" t="s">
        <v>64</v>
      </c>
      <c r="H1896">
        <f t="shared" si="63"/>
        <v>5</v>
      </c>
      <c r="I1896">
        <f t="shared" si="64"/>
        <v>12</v>
      </c>
    </row>
    <row r="1897" spans="1:10" ht="15.75" hidden="1" customHeight="1" x14ac:dyDescent="0.25">
      <c r="A1897" s="19">
        <v>44088</v>
      </c>
      <c r="B1897" s="20" t="s">
        <v>72</v>
      </c>
      <c r="C1897" s="20" t="s">
        <v>63</v>
      </c>
      <c r="D1897" s="20">
        <v>302</v>
      </c>
      <c r="E1897" s="21">
        <v>16</v>
      </c>
      <c r="F1897" s="21">
        <v>4832</v>
      </c>
      <c r="G1897" s="22" t="s">
        <v>80</v>
      </c>
      <c r="H1897">
        <f t="shared" si="63"/>
        <v>9</v>
      </c>
      <c r="I1897">
        <f t="shared" si="64"/>
        <v>14</v>
      </c>
    </row>
    <row r="1898" spans="1:10" ht="15.75" hidden="1" customHeight="1" x14ac:dyDescent="0.25">
      <c r="A1898" s="19">
        <v>43926</v>
      </c>
      <c r="B1898" s="20" t="s">
        <v>69</v>
      </c>
      <c r="C1898" s="20" t="s">
        <v>65</v>
      </c>
      <c r="D1898" s="20">
        <v>162</v>
      </c>
      <c r="E1898" s="21">
        <v>7</v>
      </c>
      <c r="F1898" s="21">
        <v>1134</v>
      </c>
      <c r="G1898" s="22" t="s">
        <v>68</v>
      </c>
      <c r="H1898">
        <f t="shared" si="63"/>
        <v>4</v>
      </c>
      <c r="I1898">
        <f t="shared" si="64"/>
        <v>5</v>
      </c>
    </row>
    <row r="1899" spans="1:10" ht="15.75" hidden="1" customHeight="1" x14ac:dyDescent="0.25">
      <c r="A1899" s="19">
        <v>44021</v>
      </c>
      <c r="B1899" s="20" t="s">
        <v>67</v>
      </c>
      <c r="C1899" s="20" t="s">
        <v>65</v>
      </c>
      <c r="D1899" s="20">
        <v>167</v>
      </c>
      <c r="E1899" s="21">
        <v>11</v>
      </c>
      <c r="F1899" s="21">
        <v>1837</v>
      </c>
      <c r="G1899" s="22" t="s">
        <v>68</v>
      </c>
      <c r="H1899">
        <f t="shared" si="63"/>
        <v>7</v>
      </c>
      <c r="I1899">
        <f t="shared" si="64"/>
        <v>9</v>
      </c>
    </row>
    <row r="1900" spans="1:10" ht="15.75" hidden="1" customHeight="1" x14ac:dyDescent="0.25">
      <c r="A1900" s="19">
        <v>43987</v>
      </c>
      <c r="B1900" s="20" t="s">
        <v>67</v>
      </c>
      <c r="C1900" s="20" t="s">
        <v>63</v>
      </c>
      <c r="D1900" s="20">
        <v>172</v>
      </c>
      <c r="E1900" s="21">
        <v>11</v>
      </c>
      <c r="F1900" s="21">
        <v>1892</v>
      </c>
      <c r="G1900" s="22" t="s">
        <v>68</v>
      </c>
      <c r="H1900">
        <f t="shared" si="63"/>
        <v>6</v>
      </c>
      <c r="I1900">
        <f t="shared" si="64"/>
        <v>5</v>
      </c>
    </row>
    <row r="1901" spans="1:10" ht="15.75" customHeight="1" x14ac:dyDescent="0.25">
      <c r="A1901" s="19">
        <v>43872</v>
      </c>
      <c r="B1901" s="20" t="s">
        <v>62</v>
      </c>
      <c r="C1901" s="20" t="s">
        <v>65</v>
      </c>
      <c r="D1901" s="6">
        <v>186</v>
      </c>
      <c r="E1901" s="23">
        <v>5</v>
      </c>
      <c r="F1901" s="21">
        <v>930</v>
      </c>
      <c r="G1901" s="22" t="s">
        <v>75</v>
      </c>
      <c r="H1901" s="45">
        <f>MONTH(A1901)</f>
        <v>2</v>
      </c>
      <c r="I1901" s="45">
        <f t="shared" si="64"/>
        <v>11</v>
      </c>
      <c r="J1901" s="52">
        <f>IF(Hari&lt;=7,1,IF(AND(Hari&gt;=8,Hari&lt;=14),2,IF(AND(Hari&gt;=15,Hari&lt;=21),3,IF(AND(Hari&gt;=22,Hari&lt;=31),4))))</f>
        <v>2</v>
      </c>
    </row>
    <row r="1902" spans="1:10" ht="15.75" hidden="1" customHeight="1" x14ac:dyDescent="0.25">
      <c r="A1902" s="19">
        <v>43921</v>
      </c>
      <c r="B1902" s="20" t="s">
        <v>67</v>
      </c>
      <c r="C1902" s="20" t="s">
        <v>65</v>
      </c>
      <c r="D1902" s="20">
        <v>100</v>
      </c>
      <c r="E1902" s="21">
        <v>11</v>
      </c>
      <c r="F1902" s="21">
        <v>1100</v>
      </c>
      <c r="G1902" s="22" t="s">
        <v>73</v>
      </c>
      <c r="H1902">
        <f t="shared" si="63"/>
        <v>3</v>
      </c>
      <c r="I1902">
        <f t="shared" si="64"/>
        <v>31</v>
      </c>
    </row>
    <row r="1903" spans="1:10" ht="15.75" hidden="1" customHeight="1" x14ac:dyDescent="0.25">
      <c r="A1903" s="19">
        <v>43979</v>
      </c>
      <c r="B1903" s="20" t="s">
        <v>67</v>
      </c>
      <c r="C1903" s="20" t="s">
        <v>63</v>
      </c>
      <c r="D1903" s="20">
        <v>173</v>
      </c>
      <c r="E1903" s="21">
        <v>11</v>
      </c>
      <c r="F1903" s="21">
        <v>1903</v>
      </c>
      <c r="G1903" s="22" t="s">
        <v>70</v>
      </c>
      <c r="H1903">
        <f t="shared" si="63"/>
        <v>5</v>
      </c>
      <c r="I1903">
        <f t="shared" si="64"/>
        <v>28</v>
      </c>
    </row>
    <row r="1904" spans="1:10" ht="15.75" hidden="1" customHeight="1" x14ac:dyDescent="0.25">
      <c r="A1904" s="19">
        <v>43905</v>
      </c>
      <c r="B1904" s="20" t="s">
        <v>67</v>
      </c>
      <c r="C1904" s="20" t="s">
        <v>63</v>
      </c>
      <c r="D1904" s="20">
        <v>78</v>
      </c>
      <c r="E1904" s="21">
        <v>11</v>
      </c>
      <c r="F1904" s="21">
        <v>858</v>
      </c>
      <c r="G1904" s="22" t="s">
        <v>75</v>
      </c>
      <c r="H1904">
        <f t="shared" si="63"/>
        <v>3</v>
      </c>
      <c r="I1904">
        <f t="shared" si="64"/>
        <v>15</v>
      </c>
    </row>
    <row r="1905" spans="1:10" ht="15.75" hidden="1" customHeight="1" x14ac:dyDescent="0.25">
      <c r="A1905" s="19">
        <v>43994</v>
      </c>
      <c r="B1905" s="20" t="s">
        <v>72</v>
      </c>
      <c r="C1905" s="20" t="s">
        <v>63</v>
      </c>
      <c r="D1905" s="20">
        <v>162</v>
      </c>
      <c r="E1905" s="21">
        <v>16</v>
      </c>
      <c r="F1905" s="21">
        <v>2592</v>
      </c>
      <c r="G1905" s="22" t="s">
        <v>64</v>
      </c>
      <c r="H1905">
        <f t="shared" si="63"/>
        <v>6</v>
      </c>
      <c r="I1905">
        <f t="shared" si="64"/>
        <v>12</v>
      </c>
    </row>
    <row r="1906" spans="1:10" ht="15.75" hidden="1" customHeight="1" x14ac:dyDescent="0.25">
      <c r="A1906" s="19">
        <v>44075</v>
      </c>
      <c r="B1906" s="20" t="s">
        <v>62</v>
      </c>
      <c r="C1906" s="20" t="s">
        <v>65</v>
      </c>
      <c r="D1906" s="6">
        <v>449</v>
      </c>
      <c r="E1906" s="23">
        <v>5</v>
      </c>
      <c r="F1906" s="21">
        <v>2245</v>
      </c>
      <c r="G1906" s="22" t="s">
        <v>68</v>
      </c>
      <c r="H1906">
        <f t="shared" si="63"/>
        <v>9</v>
      </c>
      <c r="I1906">
        <f t="shared" si="64"/>
        <v>1</v>
      </c>
    </row>
    <row r="1907" spans="1:10" ht="15.75" customHeight="1" x14ac:dyDescent="0.25">
      <c r="A1907" s="19">
        <v>43884</v>
      </c>
      <c r="B1907" s="20" t="s">
        <v>67</v>
      </c>
      <c r="C1907" s="20" t="s">
        <v>65</v>
      </c>
      <c r="D1907" s="20">
        <v>68</v>
      </c>
      <c r="E1907" s="21">
        <v>11</v>
      </c>
      <c r="F1907" s="21">
        <v>748</v>
      </c>
      <c r="G1907" s="22" t="s">
        <v>64</v>
      </c>
      <c r="H1907" s="45">
        <f>MONTH(A1907)</f>
        <v>2</v>
      </c>
      <c r="I1907" s="45">
        <f t="shared" si="64"/>
        <v>23</v>
      </c>
      <c r="J1907" s="52">
        <f>IF(Hari&lt;=7,1,IF(AND(Hari&gt;=8,Hari&lt;=14),2,IF(AND(Hari&gt;=15,Hari&lt;=21),3,IF(AND(Hari&gt;=22,Hari&lt;=31),4))))</f>
        <v>4</v>
      </c>
    </row>
    <row r="1908" spans="1:10" ht="15.75" hidden="1" customHeight="1" x14ac:dyDescent="0.25">
      <c r="A1908" s="19">
        <v>44018</v>
      </c>
      <c r="B1908" s="20" t="s">
        <v>69</v>
      </c>
      <c r="C1908" s="20" t="s">
        <v>65</v>
      </c>
      <c r="D1908" s="20">
        <v>213</v>
      </c>
      <c r="E1908" s="21">
        <v>7</v>
      </c>
      <c r="F1908" s="21">
        <v>1491</v>
      </c>
      <c r="G1908" s="22" t="s">
        <v>68</v>
      </c>
      <c r="H1908">
        <f t="shared" si="63"/>
        <v>7</v>
      </c>
      <c r="I1908">
        <f t="shared" si="64"/>
        <v>6</v>
      </c>
    </row>
    <row r="1909" spans="1:10" ht="15.75" hidden="1" customHeight="1" x14ac:dyDescent="0.25">
      <c r="A1909" s="19">
        <v>44130</v>
      </c>
      <c r="B1909" s="20" t="s">
        <v>62</v>
      </c>
      <c r="C1909" s="20" t="s">
        <v>63</v>
      </c>
      <c r="D1909" s="20">
        <v>244</v>
      </c>
      <c r="E1909" s="21">
        <v>5</v>
      </c>
      <c r="F1909" s="21">
        <v>1220</v>
      </c>
      <c r="G1909" s="22" t="s">
        <v>73</v>
      </c>
      <c r="H1909">
        <f t="shared" si="63"/>
        <v>10</v>
      </c>
      <c r="I1909">
        <f t="shared" si="64"/>
        <v>26</v>
      </c>
    </row>
    <row r="1910" spans="1:10" ht="15.75" customHeight="1" x14ac:dyDescent="0.25">
      <c r="A1910" s="19">
        <v>43871</v>
      </c>
      <c r="B1910" s="20" t="s">
        <v>72</v>
      </c>
      <c r="C1910" s="20" t="s">
        <v>63</v>
      </c>
      <c r="D1910" s="20">
        <v>118</v>
      </c>
      <c r="E1910" s="21">
        <v>16</v>
      </c>
      <c r="F1910" s="21">
        <v>1888</v>
      </c>
      <c r="G1910" s="22" t="s">
        <v>68</v>
      </c>
      <c r="H1910" s="45">
        <f>MONTH(A1910)</f>
        <v>2</v>
      </c>
      <c r="I1910" s="45">
        <f t="shared" si="64"/>
        <v>10</v>
      </c>
      <c r="J1910" s="52">
        <f>IF(Hari&lt;=7,1,IF(AND(Hari&gt;=8,Hari&lt;=14),2,IF(AND(Hari&gt;=15,Hari&lt;=21),3,IF(AND(Hari&gt;=22,Hari&lt;=31),4))))</f>
        <v>2</v>
      </c>
    </row>
    <row r="1911" spans="1:10" ht="15.75" hidden="1" customHeight="1" x14ac:dyDescent="0.25">
      <c r="A1911" s="19">
        <v>44056</v>
      </c>
      <c r="B1911" s="20" t="s">
        <v>67</v>
      </c>
      <c r="C1911" s="20" t="s">
        <v>65</v>
      </c>
      <c r="D1911" s="20">
        <v>175</v>
      </c>
      <c r="E1911" s="21">
        <v>11</v>
      </c>
      <c r="F1911" s="21">
        <v>1925</v>
      </c>
      <c r="G1911" s="22" t="s">
        <v>64</v>
      </c>
      <c r="H1911">
        <f t="shared" si="63"/>
        <v>8</v>
      </c>
      <c r="I1911">
        <f t="shared" si="64"/>
        <v>13</v>
      </c>
    </row>
    <row r="1912" spans="1:10" ht="15.75" customHeight="1" x14ac:dyDescent="0.25">
      <c r="A1912" s="19">
        <v>43880</v>
      </c>
      <c r="B1912" s="20" t="s">
        <v>67</v>
      </c>
      <c r="C1912" s="20" t="s">
        <v>63</v>
      </c>
      <c r="D1912" s="20">
        <v>96</v>
      </c>
      <c r="E1912" s="21">
        <v>11</v>
      </c>
      <c r="F1912" s="21">
        <v>1056</v>
      </c>
      <c r="G1912" s="22" t="s">
        <v>71</v>
      </c>
      <c r="H1912" s="45">
        <f>MONTH(A1912)</f>
        <v>2</v>
      </c>
      <c r="I1912" s="45">
        <f t="shared" si="64"/>
        <v>19</v>
      </c>
      <c r="J1912" s="52">
        <f>IF(Hari&lt;=7,1,IF(AND(Hari&gt;=8,Hari&lt;=14),2,IF(AND(Hari&gt;=15,Hari&lt;=21),3,IF(AND(Hari&gt;=22,Hari&lt;=31),4))))</f>
        <v>3</v>
      </c>
    </row>
    <row r="1913" spans="1:10" ht="15.75" hidden="1" customHeight="1" x14ac:dyDescent="0.25">
      <c r="A1913" s="19">
        <v>43912</v>
      </c>
      <c r="B1913" s="20" t="s">
        <v>69</v>
      </c>
      <c r="C1913" s="20" t="s">
        <v>65</v>
      </c>
      <c r="D1913" s="20">
        <v>123</v>
      </c>
      <c r="E1913" s="21">
        <v>7</v>
      </c>
      <c r="F1913" s="21">
        <v>861</v>
      </c>
      <c r="G1913" s="22" t="s">
        <v>64</v>
      </c>
      <c r="H1913">
        <f t="shared" si="63"/>
        <v>3</v>
      </c>
      <c r="I1913">
        <f t="shared" si="64"/>
        <v>22</v>
      </c>
    </row>
    <row r="1914" spans="1:10" ht="15.75" hidden="1" customHeight="1" x14ac:dyDescent="0.25">
      <c r="A1914" s="19">
        <v>44033</v>
      </c>
      <c r="B1914" s="20" t="s">
        <v>72</v>
      </c>
      <c r="C1914" s="20" t="s">
        <v>63</v>
      </c>
      <c r="D1914" s="20">
        <v>193</v>
      </c>
      <c r="E1914" s="21">
        <v>16</v>
      </c>
      <c r="F1914" s="21">
        <v>3088</v>
      </c>
      <c r="G1914" s="22" t="s">
        <v>64</v>
      </c>
      <c r="H1914">
        <f t="shared" si="63"/>
        <v>7</v>
      </c>
      <c r="I1914">
        <f t="shared" si="64"/>
        <v>21</v>
      </c>
    </row>
    <row r="1915" spans="1:10" ht="15.75" hidden="1" customHeight="1" x14ac:dyDescent="0.25">
      <c r="A1915" s="19">
        <v>43943</v>
      </c>
      <c r="B1915" s="20" t="s">
        <v>62</v>
      </c>
      <c r="C1915" s="20" t="s">
        <v>63</v>
      </c>
      <c r="D1915" s="20">
        <v>104</v>
      </c>
      <c r="E1915" s="21">
        <v>5</v>
      </c>
      <c r="F1915" s="21">
        <v>520</v>
      </c>
      <c r="G1915" s="22" t="s">
        <v>75</v>
      </c>
      <c r="H1915">
        <f t="shared" si="63"/>
        <v>4</v>
      </c>
      <c r="I1915">
        <f t="shared" si="64"/>
        <v>22</v>
      </c>
    </row>
    <row r="1916" spans="1:10" ht="15.75" hidden="1" customHeight="1" x14ac:dyDescent="0.25">
      <c r="A1916" s="19">
        <v>44093</v>
      </c>
      <c r="B1916" s="20" t="s">
        <v>62</v>
      </c>
      <c r="C1916" s="20" t="s">
        <v>63</v>
      </c>
      <c r="D1916" s="20">
        <v>235</v>
      </c>
      <c r="E1916" s="21">
        <v>5</v>
      </c>
      <c r="F1916" s="21">
        <v>1175</v>
      </c>
      <c r="G1916" s="22" t="s">
        <v>71</v>
      </c>
      <c r="H1916">
        <f t="shared" si="63"/>
        <v>9</v>
      </c>
      <c r="I1916">
        <f t="shared" si="64"/>
        <v>19</v>
      </c>
    </row>
    <row r="1917" spans="1:10" ht="15.75" hidden="1" customHeight="1" x14ac:dyDescent="0.25">
      <c r="A1917" s="19">
        <v>44087</v>
      </c>
      <c r="B1917" s="20" t="s">
        <v>67</v>
      </c>
      <c r="C1917" s="20" t="s">
        <v>63</v>
      </c>
      <c r="D1917" s="20">
        <v>241</v>
      </c>
      <c r="E1917" s="21">
        <v>11</v>
      </c>
      <c r="F1917" s="21">
        <v>2651</v>
      </c>
      <c r="G1917" s="22" t="s">
        <v>80</v>
      </c>
      <c r="H1917">
        <f t="shared" si="63"/>
        <v>9</v>
      </c>
      <c r="I1917">
        <f t="shared" si="64"/>
        <v>13</v>
      </c>
    </row>
    <row r="1918" spans="1:10" ht="15.75" hidden="1" customHeight="1" x14ac:dyDescent="0.25">
      <c r="A1918" s="19">
        <v>44070</v>
      </c>
      <c r="B1918" s="20" t="s">
        <v>67</v>
      </c>
      <c r="C1918" s="20" t="s">
        <v>65</v>
      </c>
      <c r="D1918" s="20">
        <v>171</v>
      </c>
      <c r="E1918" s="21">
        <v>11</v>
      </c>
      <c r="F1918" s="21">
        <v>1881</v>
      </c>
      <c r="G1918" s="22" t="s">
        <v>73</v>
      </c>
      <c r="H1918">
        <f t="shared" si="63"/>
        <v>8</v>
      </c>
      <c r="I1918">
        <f t="shared" si="64"/>
        <v>27</v>
      </c>
    </row>
    <row r="1919" spans="1:10" ht="15.75" customHeight="1" x14ac:dyDescent="0.25">
      <c r="A1919" s="19">
        <v>43847</v>
      </c>
      <c r="B1919" s="20" t="s">
        <v>62</v>
      </c>
      <c r="C1919" s="20" t="s">
        <v>63</v>
      </c>
      <c r="D1919" s="20">
        <v>90</v>
      </c>
      <c r="E1919" s="21">
        <v>5</v>
      </c>
      <c r="F1919" s="21">
        <v>450</v>
      </c>
      <c r="G1919" s="22" t="s">
        <v>75</v>
      </c>
      <c r="H1919" s="45">
        <f>MONTH(A1919)</f>
        <v>1</v>
      </c>
      <c r="I1919" s="45">
        <f t="shared" si="64"/>
        <v>17</v>
      </c>
      <c r="J1919" s="52">
        <f>IF(Hari&lt;=7,1,IF(AND(Hari&gt;=8,Hari&lt;=14),2,IF(AND(Hari&gt;=15,Hari&lt;=21),3,IF(AND(Hari&gt;=22,Hari&lt;=31),4))))</f>
        <v>3</v>
      </c>
    </row>
    <row r="1920" spans="1:10" ht="15.75" hidden="1" customHeight="1" x14ac:dyDescent="0.25">
      <c r="A1920" s="19">
        <v>44064</v>
      </c>
      <c r="B1920" s="20" t="s">
        <v>69</v>
      </c>
      <c r="C1920" s="20" t="s">
        <v>65</v>
      </c>
      <c r="D1920" s="20">
        <v>245</v>
      </c>
      <c r="E1920" s="21">
        <v>7</v>
      </c>
      <c r="F1920" s="21">
        <v>1715</v>
      </c>
      <c r="G1920" s="22" t="s">
        <v>74</v>
      </c>
      <c r="H1920">
        <f t="shared" si="63"/>
        <v>8</v>
      </c>
      <c r="I1920">
        <f t="shared" si="64"/>
        <v>21</v>
      </c>
    </row>
    <row r="1921" spans="1:10" ht="15.75" hidden="1" customHeight="1" x14ac:dyDescent="0.25">
      <c r="A1921" s="19">
        <v>44064</v>
      </c>
      <c r="B1921" s="20" t="s">
        <v>67</v>
      </c>
      <c r="C1921" s="20" t="s">
        <v>63</v>
      </c>
      <c r="D1921" s="20">
        <v>198</v>
      </c>
      <c r="E1921" s="21">
        <v>11</v>
      </c>
      <c r="F1921" s="21">
        <v>2178</v>
      </c>
      <c r="G1921" s="22" t="s">
        <v>74</v>
      </c>
      <c r="H1921">
        <f t="shared" si="63"/>
        <v>8</v>
      </c>
      <c r="I1921">
        <f t="shared" si="64"/>
        <v>21</v>
      </c>
    </row>
    <row r="1922" spans="1:10" ht="15.75" customHeight="1" x14ac:dyDescent="0.25">
      <c r="A1922" s="19">
        <v>43882</v>
      </c>
      <c r="B1922" s="20" t="s">
        <v>67</v>
      </c>
      <c r="C1922" s="20" t="s">
        <v>63</v>
      </c>
      <c r="D1922" s="20">
        <v>71</v>
      </c>
      <c r="E1922" s="21">
        <v>11</v>
      </c>
      <c r="F1922" s="21">
        <v>781</v>
      </c>
      <c r="G1922" s="22" t="s">
        <v>71</v>
      </c>
      <c r="H1922" s="45">
        <f t="shared" si="63"/>
        <v>2</v>
      </c>
      <c r="I1922" s="45">
        <f t="shared" si="64"/>
        <v>21</v>
      </c>
      <c r="J1922" s="52">
        <f>IF(Hari&lt;=7,1,IF(AND(Hari&gt;=8,Hari&lt;=14),2,IF(AND(Hari&gt;=15,Hari&lt;=21),3,IF(AND(Hari&gt;=22,Hari&lt;=31),4))))</f>
        <v>3</v>
      </c>
    </row>
    <row r="1923" spans="1:10" ht="15.75" customHeight="1" x14ac:dyDescent="0.25">
      <c r="A1923" s="19">
        <v>43881</v>
      </c>
      <c r="B1923" s="20" t="s">
        <v>62</v>
      </c>
      <c r="C1923" s="20" t="s">
        <v>63</v>
      </c>
      <c r="D1923" s="20">
        <v>75</v>
      </c>
      <c r="E1923" s="21">
        <v>5</v>
      </c>
      <c r="F1923" s="21">
        <v>375</v>
      </c>
      <c r="G1923" s="22" t="s">
        <v>71</v>
      </c>
      <c r="H1923" s="45">
        <f t="shared" ref="H1923" si="65">MONTH(A1923)</f>
        <v>2</v>
      </c>
      <c r="I1923" s="45">
        <f t="shared" ref="I1923" si="66">DAY(A1923)</f>
        <v>20</v>
      </c>
      <c r="J1923" s="52">
        <f>IF(Hari&lt;=7,1,IF(AND(Hari&gt;=8,Hari&lt;=14),2,IF(AND(Hari&gt;=15,Hari&lt;=21),3,IF(AND(Hari&gt;=22,Hari&lt;=31),4))))</f>
        <v>3</v>
      </c>
    </row>
    <row r="1924" spans="1:10" ht="15.75" hidden="1" customHeight="1" x14ac:dyDescent="0.25">
      <c r="A1924" s="19">
        <v>43949</v>
      </c>
      <c r="B1924" s="20" t="s">
        <v>67</v>
      </c>
      <c r="C1924" s="20" t="s">
        <v>65</v>
      </c>
      <c r="D1924" s="20">
        <v>100</v>
      </c>
      <c r="E1924" s="21">
        <v>11</v>
      </c>
      <c r="F1924" s="21">
        <v>1100</v>
      </c>
      <c r="G1924" s="22" t="s">
        <v>73</v>
      </c>
      <c r="H1924">
        <f t="shared" ref="H1924:H1986" si="67">MONTH(A1924)</f>
        <v>4</v>
      </c>
      <c r="I1924">
        <f t="shared" ref="I1924:I1986" si="68">DAY(A1924)</f>
        <v>28</v>
      </c>
    </row>
    <row r="1925" spans="1:10" ht="15.75" customHeight="1" x14ac:dyDescent="0.25">
      <c r="A1925" s="19">
        <v>43886</v>
      </c>
      <c r="B1925" s="20" t="s">
        <v>69</v>
      </c>
      <c r="C1925" s="20" t="s">
        <v>65</v>
      </c>
      <c r="D1925" s="20">
        <v>112</v>
      </c>
      <c r="E1925" s="21">
        <v>7</v>
      </c>
      <c r="F1925" s="21">
        <v>784</v>
      </c>
      <c r="G1925" s="22" t="s">
        <v>73</v>
      </c>
      <c r="H1925" s="45">
        <f>MONTH(A1925)</f>
        <v>2</v>
      </c>
      <c r="I1925" s="45">
        <f t="shared" si="68"/>
        <v>25</v>
      </c>
      <c r="J1925" s="52">
        <f>IF(Hari&lt;=7,1,IF(AND(Hari&gt;=8,Hari&lt;=14),2,IF(AND(Hari&gt;=15,Hari&lt;=21),3,IF(AND(Hari&gt;=22,Hari&lt;=31),4))))</f>
        <v>4</v>
      </c>
    </row>
    <row r="1926" spans="1:10" ht="15.75" hidden="1" customHeight="1" x14ac:dyDescent="0.25">
      <c r="A1926" s="19">
        <v>44113</v>
      </c>
      <c r="B1926" s="20" t="s">
        <v>67</v>
      </c>
      <c r="C1926" s="20" t="s">
        <v>65</v>
      </c>
      <c r="D1926" s="20">
        <v>240</v>
      </c>
      <c r="E1926" s="21">
        <v>11</v>
      </c>
      <c r="F1926" s="21">
        <v>2640</v>
      </c>
      <c r="G1926" s="22" t="s">
        <v>68</v>
      </c>
      <c r="H1926">
        <f t="shared" si="67"/>
        <v>10</v>
      </c>
      <c r="I1926">
        <f t="shared" si="68"/>
        <v>9</v>
      </c>
    </row>
    <row r="1927" spans="1:10" ht="15.75" hidden="1" customHeight="1" x14ac:dyDescent="0.25">
      <c r="A1927" s="19">
        <v>43944</v>
      </c>
      <c r="B1927" s="20" t="s">
        <v>67</v>
      </c>
      <c r="C1927" s="20" t="s">
        <v>65</v>
      </c>
      <c r="D1927" s="20">
        <v>105</v>
      </c>
      <c r="E1927" s="21">
        <v>11</v>
      </c>
      <c r="F1927" s="21">
        <v>1155</v>
      </c>
      <c r="G1927" s="22" t="s">
        <v>75</v>
      </c>
      <c r="H1927">
        <f t="shared" si="67"/>
        <v>4</v>
      </c>
      <c r="I1927">
        <f t="shared" si="68"/>
        <v>23</v>
      </c>
    </row>
    <row r="1928" spans="1:10" ht="15.75" customHeight="1" x14ac:dyDescent="0.25">
      <c r="A1928" s="19">
        <v>43873</v>
      </c>
      <c r="B1928" s="20" t="s">
        <v>67</v>
      </c>
      <c r="C1928" s="20" t="s">
        <v>65</v>
      </c>
      <c r="D1928" s="20">
        <v>90</v>
      </c>
      <c r="E1928" s="21">
        <v>11</v>
      </c>
      <c r="F1928" s="21">
        <v>990</v>
      </c>
      <c r="G1928" s="22" t="s">
        <v>75</v>
      </c>
      <c r="H1928" s="45">
        <f>MONTH(A1928)</f>
        <v>2</v>
      </c>
      <c r="I1928" s="45">
        <f t="shared" si="68"/>
        <v>12</v>
      </c>
      <c r="J1928" s="52">
        <f>IF(Hari&lt;=7,1,IF(AND(Hari&gt;=8,Hari&lt;=14),2,IF(AND(Hari&gt;=15,Hari&lt;=21),3,IF(AND(Hari&gt;=22,Hari&lt;=31),4))))</f>
        <v>2</v>
      </c>
    </row>
    <row r="1929" spans="1:10" ht="15.75" hidden="1" customHeight="1" x14ac:dyDescent="0.25">
      <c r="A1929" s="19">
        <v>44095</v>
      </c>
      <c r="B1929" s="20" t="s">
        <v>69</v>
      </c>
      <c r="C1929" s="20" t="s">
        <v>65</v>
      </c>
      <c r="D1929" s="20">
        <v>301</v>
      </c>
      <c r="E1929" s="21">
        <v>7</v>
      </c>
      <c r="F1929" s="21">
        <v>2107</v>
      </c>
      <c r="G1929" s="22" t="s">
        <v>64</v>
      </c>
      <c r="H1929">
        <f t="shared" si="67"/>
        <v>9</v>
      </c>
      <c r="I1929">
        <f t="shared" si="68"/>
        <v>21</v>
      </c>
    </row>
    <row r="1930" spans="1:10" ht="15.75" hidden="1" customHeight="1" x14ac:dyDescent="0.25">
      <c r="A1930" s="19">
        <v>44086</v>
      </c>
      <c r="B1930" s="20" t="s">
        <v>72</v>
      </c>
      <c r="C1930" s="20" t="s">
        <v>63</v>
      </c>
      <c r="D1930" s="20">
        <v>307</v>
      </c>
      <c r="E1930" s="21">
        <v>16</v>
      </c>
      <c r="F1930" s="21">
        <v>4912</v>
      </c>
      <c r="G1930" s="22" t="s">
        <v>64</v>
      </c>
      <c r="H1930">
        <f t="shared" si="67"/>
        <v>9</v>
      </c>
      <c r="I1930">
        <f t="shared" si="68"/>
        <v>12</v>
      </c>
    </row>
    <row r="1931" spans="1:10" ht="15.75" hidden="1" customHeight="1" x14ac:dyDescent="0.25">
      <c r="A1931" s="19">
        <v>44115</v>
      </c>
      <c r="B1931" s="20" t="s">
        <v>67</v>
      </c>
      <c r="C1931" s="20" t="s">
        <v>65</v>
      </c>
      <c r="D1931" s="20">
        <v>254</v>
      </c>
      <c r="E1931" s="21">
        <v>11</v>
      </c>
      <c r="F1931" s="21">
        <v>2794</v>
      </c>
      <c r="G1931" s="22" t="s">
        <v>75</v>
      </c>
      <c r="H1931">
        <f t="shared" si="67"/>
        <v>10</v>
      </c>
      <c r="I1931">
        <f t="shared" si="68"/>
        <v>11</v>
      </c>
    </row>
    <row r="1932" spans="1:10" ht="15.75" customHeight="1" x14ac:dyDescent="0.25">
      <c r="A1932" s="19">
        <v>43854</v>
      </c>
      <c r="B1932" s="20" t="s">
        <v>69</v>
      </c>
      <c r="C1932" s="20" t="s">
        <v>65</v>
      </c>
      <c r="D1932" s="20">
        <v>133</v>
      </c>
      <c r="E1932" s="21">
        <v>7</v>
      </c>
      <c r="F1932" s="21">
        <v>931</v>
      </c>
      <c r="G1932" s="22" t="s">
        <v>64</v>
      </c>
      <c r="H1932" s="45">
        <f>MONTH(A1932)</f>
        <v>1</v>
      </c>
      <c r="I1932" s="45">
        <f t="shared" si="68"/>
        <v>24</v>
      </c>
      <c r="J1932" s="52">
        <f>IF(Hari&lt;=7,1,IF(AND(Hari&gt;=8,Hari&lt;=14),2,IF(AND(Hari&gt;=15,Hari&lt;=21),3,IF(AND(Hari&gt;=22,Hari&lt;=31),4))))</f>
        <v>4</v>
      </c>
    </row>
    <row r="1933" spans="1:10" ht="15.75" hidden="1" customHeight="1" x14ac:dyDescent="0.25">
      <c r="A1933" s="19">
        <v>44154</v>
      </c>
      <c r="B1933" s="20" t="s">
        <v>69</v>
      </c>
      <c r="C1933" s="20" t="s">
        <v>65</v>
      </c>
      <c r="D1933" s="20">
        <v>341</v>
      </c>
      <c r="E1933" s="21">
        <v>7</v>
      </c>
      <c r="F1933" s="21">
        <v>2387</v>
      </c>
      <c r="G1933" s="22" t="s">
        <v>71</v>
      </c>
      <c r="H1933">
        <f t="shared" si="67"/>
        <v>11</v>
      </c>
      <c r="I1933">
        <f t="shared" si="68"/>
        <v>19</v>
      </c>
    </row>
    <row r="1934" spans="1:10" ht="15.75" hidden="1" customHeight="1" x14ac:dyDescent="0.25">
      <c r="A1934" s="19">
        <v>44142</v>
      </c>
      <c r="B1934" s="20" t="s">
        <v>72</v>
      </c>
      <c r="C1934" s="20" t="s">
        <v>63</v>
      </c>
      <c r="D1934" s="20">
        <v>293</v>
      </c>
      <c r="E1934" s="21">
        <v>16</v>
      </c>
      <c r="F1934" s="21">
        <v>4688</v>
      </c>
      <c r="G1934" s="22" t="s">
        <v>68</v>
      </c>
      <c r="H1934">
        <f t="shared" si="67"/>
        <v>11</v>
      </c>
      <c r="I1934">
        <f t="shared" si="68"/>
        <v>7</v>
      </c>
    </row>
    <row r="1935" spans="1:10" ht="15.75" hidden="1" customHeight="1" x14ac:dyDescent="0.25">
      <c r="A1935" s="19">
        <v>44044</v>
      </c>
      <c r="B1935" s="20" t="s">
        <v>62</v>
      </c>
      <c r="C1935" s="20" t="s">
        <v>63</v>
      </c>
      <c r="D1935" s="20">
        <v>208</v>
      </c>
      <c r="E1935" s="21">
        <v>5</v>
      </c>
      <c r="F1935" s="21">
        <v>1040</v>
      </c>
      <c r="G1935" s="22" t="s">
        <v>68</v>
      </c>
      <c r="H1935">
        <f t="shared" si="67"/>
        <v>8</v>
      </c>
      <c r="I1935">
        <f t="shared" si="68"/>
        <v>1</v>
      </c>
    </row>
    <row r="1936" spans="1:10" ht="15.75" hidden="1" customHeight="1" x14ac:dyDescent="0.25">
      <c r="A1936" s="19">
        <v>43967</v>
      </c>
      <c r="B1936" s="20" t="s">
        <v>62</v>
      </c>
      <c r="C1936" s="20" t="s">
        <v>65</v>
      </c>
      <c r="D1936" s="6">
        <v>331</v>
      </c>
      <c r="E1936" s="23">
        <v>5</v>
      </c>
      <c r="F1936" s="21">
        <v>1655</v>
      </c>
      <c r="G1936" s="22" t="s">
        <v>70</v>
      </c>
      <c r="H1936">
        <f t="shared" si="67"/>
        <v>5</v>
      </c>
      <c r="I1936">
        <f t="shared" si="68"/>
        <v>16</v>
      </c>
    </row>
    <row r="1937" spans="1:10" ht="15.75" hidden="1" customHeight="1" x14ac:dyDescent="0.25">
      <c r="A1937" s="19">
        <v>43903</v>
      </c>
      <c r="B1937" s="20" t="s">
        <v>62</v>
      </c>
      <c r="C1937" s="20" t="s">
        <v>65</v>
      </c>
      <c r="D1937" s="6">
        <v>190</v>
      </c>
      <c r="E1937" s="23">
        <v>5</v>
      </c>
      <c r="F1937" s="21">
        <v>950</v>
      </c>
      <c r="G1937" s="22" t="s">
        <v>64</v>
      </c>
      <c r="H1937">
        <f t="shared" si="67"/>
        <v>3</v>
      </c>
      <c r="I1937">
        <f t="shared" si="68"/>
        <v>13</v>
      </c>
    </row>
    <row r="1938" spans="1:10" ht="15.75" hidden="1" customHeight="1" x14ac:dyDescent="0.25">
      <c r="A1938" s="19">
        <v>43998</v>
      </c>
      <c r="B1938" s="20" t="s">
        <v>72</v>
      </c>
      <c r="C1938" s="20" t="s">
        <v>63</v>
      </c>
      <c r="D1938" s="20">
        <v>226</v>
      </c>
      <c r="E1938" s="21">
        <v>16</v>
      </c>
      <c r="F1938" s="21">
        <v>3616</v>
      </c>
      <c r="G1938" s="22" t="s">
        <v>64</v>
      </c>
      <c r="H1938">
        <f t="shared" si="67"/>
        <v>6</v>
      </c>
      <c r="I1938">
        <f t="shared" si="68"/>
        <v>16</v>
      </c>
    </row>
    <row r="1939" spans="1:10" ht="15.75" hidden="1" customHeight="1" x14ac:dyDescent="0.25">
      <c r="A1939" s="19">
        <v>43971</v>
      </c>
      <c r="B1939" s="20" t="s">
        <v>69</v>
      </c>
      <c r="C1939" s="20" t="s">
        <v>65</v>
      </c>
      <c r="D1939" s="20">
        <v>225</v>
      </c>
      <c r="E1939" s="21">
        <v>7</v>
      </c>
      <c r="F1939" s="21">
        <v>1575</v>
      </c>
      <c r="G1939" s="22" t="s">
        <v>71</v>
      </c>
      <c r="H1939">
        <f t="shared" si="67"/>
        <v>5</v>
      </c>
      <c r="I1939">
        <f t="shared" si="68"/>
        <v>20</v>
      </c>
    </row>
    <row r="1940" spans="1:10" ht="15.75" customHeight="1" x14ac:dyDescent="0.25">
      <c r="A1940" s="19">
        <v>43831</v>
      </c>
      <c r="B1940" s="20" t="s">
        <v>69</v>
      </c>
      <c r="C1940" s="20" t="s">
        <v>65</v>
      </c>
      <c r="D1940" s="20">
        <v>231</v>
      </c>
      <c r="E1940" s="21">
        <v>7</v>
      </c>
      <c r="F1940" s="21">
        <v>1617</v>
      </c>
      <c r="G1940" s="22" t="s">
        <v>66</v>
      </c>
      <c r="H1940" s="45">
        <f>MONTH(A1940)</f>
        <v>1</v>
      </c>
      <c r="I1940" s="45">
        <f t="shared" si="68"/>
        <v>1</v>
      </c>
      <c r="J1940" s="52">
        <f>IF(Hari&lt;=7,1,IF(AND(Hari&gt;=8,Hari&lt;=14),2,IF(AND(Hari&gt;=15,Hari&lt;=21),3,IF(AND(Hari&gt;=22,Hari&lt;=31),4))))</f>
        <v>1</v>
      </c>
    </row>
    <row r="1941" spans="1:10" ht="15.75" hidden="1" customHeight="1" x14ac:dyDescent="0.25">
      <c r="A1941" s="19">
        <v>44105</v>
      </c>
      <c r="B1941" s="20" t="s">
        <v>62</v>
      </c>
      <c r="C1941" s="20" t="s">
        <v>65</v>
      </c>
      <c r="D1941" s="20">
        <v>495</v>
      </c>
      <c r="E1941" s="23">
        <v>5</v>
      </c>
      <c r="F1941" s="21">
        <v>2475</v>
      </c>
      <c r="G1941" s="22" t="s">
        <v>68</v>
      </c>
      <c r="H1941">
        <f t="shared" si="67"/>
        <v>10</v>
      </c>
      <c r="I1941">
        <f t="shared" si="68"/>
        <v>1</v>
      </c>
    </row>
    <row r="1942" spans="1:10" ht="15.75" hidden="1" customHeight="1" x14ac:dyDescent="0.25">
      <c r="A1942" s="19">
        <v>43899</v>
      </c>
      <c r="B1942" s="20" t="s">
        <v>67</v>
      </c>
      <c r="C1942" s="20" t="s">
        <v>63</v>
      </c>
      <c r="D1942" s="20">
        <v>81</v>
      </c>
      <c r="E1942" s="21">
        <v>11</v>
      </c>
      <c r="F1942" s="21">
        <v>891</v>
      </c>
      <c r="G1942" s="22" t="s">
        <v>68</v>
      </c>
      <c r="H1942">
        <f t="shared" si="67"/>
        <v>3</v>
      </c>
      <c r="I1942">
        <f t="shared" si="68"/>
        <v>9</v>
      </c>
    </row>
    <row r="1943" spans="1:10" ht="15.75" hidden="1" customHeight="1" x14ac:dyDescent="0.25">
      <c r="A1943" s="19">
        <v>44021</v>
      </c>
      <c r="B1943" s="20" t="s">
        <v>69</v>
      </c>
      <c r="C1943" s="20" t="s">
        <v>65</v>
      </c>
      <c r="D1943" s="20">
        <v>223</v>
      </c>
      <c r="E1943" s="21">
        <v>7</v>
      </c>
      <c r="F1943" s="21">
        <v>1561</v>
      </c>
      <c r="G1943" s="22" t="s">
        <v>68</v>
      </c>
      <c r="H1943">
        <f t="shared" si="67"/>
        <v>7</v>
      </c>
      <c r="I1943">
        <f t="shared" si="68"/>
        <v>9</v>
      </c>
    </row>
    <row r="1944" spans="1:10" ht="15.75" hidden="1" customHeight="1" x14ac:dyDescent="0.25">
      <c r="A1944" s="19">
        <v>43923</v>
      </c>
      <c r="B1944" s="20" t="s">
        <v>62</v>
      </c>
      <c r="C1944" s="20" t="s">
        <v>63</v>
      </c>
      <c r="D1944" s="20">
        <v>99</v>
      </c>
      <c r="E1944" s="21">
        <v>5</v>
      </c>
      <c r="F1944" s="21">
        <v>495</v>
      </c>
      <c r="G1944" s="22" t="s">
        <v>68</v>
      </c>
      <c r="H1944">
        <f t="shared" si="67"/>
        <v>4</v>
      </c>
      <c r="I1944">
        <f t="shared" si="68"/>
        <v>2</v>
      </c>
    </row>
    <row r="1945" spans="1:10" ht="15.75" hidden="1" customHeight="1" x14ac:dyDescent="0.25">
      <c r="A1945" s="19">
        <v>44145</v>
      </c>
      <c r="B1945" s="20" t="s">
        <v>69</v>
      </c>
      <c r="C1945" s="20" t="s">
        <v>65</v>
      </c>
      <c r="D1945" s="20">
        <v>423</v>
      </c>
      <c r="E1945" s="21">
        <v>7</v>
      </c>
      <c r="F1945" s="21">
        <v>2961</v>
      </c>
      <c r="G1945" s="22" t="s">
        <v>68</v>
      </c>
      <c r="H1945">
        <f t="shared" si="67"/>
        <v>11</v>
      </c>
      <c r="I1945">
        <f t="shared" si="68"/>
        <v>10</v>
      </c>
    </row>
    <row r="1946" spans="1:10" ht="15.75" hidden="1" customHeight="1" x14ac:dyDescent="0.25">
      <c r="A1946" s="19">
        <v>43900</v>
      </c>
      <c r="B1946" s="20" t="s">
        <v>67</v>
      </c>
      <c r="C1946" s="20" t="s">
        <v>65</v>
      </c>
      <c r="D1946" s="20">
        <v>75</v>
      </c>
      <c r="E1946" s="21">
        <v>11</v>
      </c>
      <c r="F1946" s="21">
        <v>825</v>
      </c>
      <c r="G1946" s="22" t="s">
        <v>68</v>
      </c>
      <c r="H1946">
        <f t="shared" si="67"/>
        <v>3</v>
      </c>
      <c r="I1946">
        <f t="shared" si="68"/>
        <v>10</v>
      </c>
    </row>
    <row r="1947" spans="1:10" ht="15.75" hidden="1" customHeight="1" x14ac:dyDescent="0.25">
      <c r="A1947" s="19">
        <v>43985</v>
      </c>
      <c r="B1947" s="20" t="s">
        <v>62</v>
      </c>
      <c r="C1947" s="20" t="s">
        <v>63</v>
      </c>
      <c r="D1947" s="20">
        <v>183</v>
      </c>
      <c r="E1947" s="21">
        <v>5</v>
      </c>
      <c r="F1947" s="21">
        <v>915</v>
      </c>
      <c r="G1947" s="22" t="s">
        <v>68</v>
      </c>
      <c r="H1947">
        <f t="shared" si="67"/>
        <v>6</v>
      </c>
      <c r="I1947">
        <f t="shared" si="68"/>
        <v>3</v>
      </c>
    </row>
    <row r="1948" spans="1:10" ht="15.75" hidden="1" customHeight="1" x14ac:dyDescent="0.25">
      <c r="A1948" s="19">
        <v>43947</v>
      </c>
      <c r="B1948" s="20" t="s">
        <v>62</v>
      </c>
      <c r="C1948" s="20" t="s">
        <v>63</v>
      </c>
      <c r="D1948" s="20">
        <v>116</v>
      </c>
      <c r="E1948" s="21">
        <v>5</v>
      </c>
      <c r="F1948" s="21">
        <v>580</v>
      </c>
      <c r="G1948" s="22" t="s">
        <v>73</v>
      </c>
      <c r="H1948">
        <f t="shared" si="67"/>
        <v>4</v>
      </c>
      <c r="I1948">
        <f t="shared" si="68"/>
        <v>26</v>
      </c>
    </row>
    <row r="1949" spans="1:10" ht="15.75" hidden="1" customHeight="1" x14ac:dyDescent="0.25">
      <c r="A1949" s="19">
        <v>43954</v>
      </c>
      <c r="B1949" s="20" t="s">
        <v>67</v>
      </c>
      <c r="C1949" s="20" t="s">
        <v>63</v>
      </c>
      <c r="D1949" s="20">
        <v>151</v>
      </c>
      <c r="E1949" s="21">
        <v>11</v>
      </c>
      <c r="F1949" s="21">
        <v>1661</v>
      </c>
      <c r="G1949" s="22" t="s">
        <v>68</v>
      </c>
      <c r="H1949">
        <f t="shared" si="67"/>
        <v>5</v>
      </c>
      <c r="I1949">
        <f t="shared" si="68"/>
        <v>3</v>
      </c>
    </row>
    <row r="1950" spans="1:10" ht="15.75" hidden="1" customHeight="1" x14ac:dyDescent="0.25">
      <c r="A1950" s="19">
        <v>44185</v>
      </c>
      <c r="B1950" s="20" t="s">
        <v>62</v>
      </c>
      <c r="C1950" s="20" t="s">
        <v>65</v>
      </c>
      <c r="D1950" s="20">
        <v>544</v>
      </c>
      <c r="E1950" s="23">
        <v>5</v>
      </c>
      <c r="F1950" s="21">
        <v>2720</v>
      </c>
      <c r="G1950" s="22" t="s">
        <v>71</v>
      </c>
      <c r="H1950">
        <f t="shared" si="67"/>
        <v>12</v>
      </c>
      <c r="I1950">
        <f t="shared" si="68"/>
        <v>20</v>
      </c>
    </row>
    <row r="1951" spans="1:10" ht="15.75" hidden="1" customHeight="1" x14ac:dyDescent="0.25">
      <c r="A1951" s="19">
        <v>44113</v>
      </c>
      <c r="B1951" s="20" t="s">
        <v>69</v>
      </c>
      <c r="C1951" s="20" t="s">
        <v>65</v>
      </c>
      <c r="D1951" s="20">
        <v>350</v>
      </c>
      <c r="E1951" s="21">
        <v>7</v>
      </c>
      <c r="F1951" s="21">
        <v>2450</v>
      </c>
      <c r="G1951" s="22" t="s">
        <v>68</v>
      </c>
      <c r="H1951">
        <f t="shared" si="67"/>
        <v>10</v>
      </c>
      <c r="I1951">
        <f t="shared" si="68"/>
        <v>9</v>
      </c>
    </row>
    <row r="1952" spans="1:10" ht="15.75" customHeight="1" x14ac:dyDescent="0.25">
      <c r="A1952" s="19">
        <v>43843</v>
      </c>
      <c r="B1952" s="20" t="s">
        <v>72</v>
      </c>
      <c r="C1952" s="20" t="s">
        <v>63</v>
      </c>
      <c r="D1952" s="20">
        <v>112</v>
      </c>
      <c r="E1952" s="21">
        <v>16</v>
      </c>
      <c r="F1952" s="21">
        <v>1792</v>
      </c>
      <c r="G1952" s="22" t="s">
        <v>64</v>
      </c>
      <c r="H1952" s="45">
        <f>MONTH(A1952)</f>
        <v>1</v>
      </c>
      <c r="I1952" s="45">
        <f t="shared" si="68"/>
        <v>13</v>
      </c>
      <c r="J1952" s="52">
        <f>IF(Hari&lt;=7,1,IF(AND(Hari&gt;=8,Hari&lt;=14),2,IF(AND(Hari&gt;=15,Hari&lt;=21),3,IF(AND(Hari&gt;=22,Hari&lt;=31),4))))</f>
        <v>2</v>
      </c>
    </row>
    <row r="1953" spans="1:10" ht="15.75" hidden="1" customHeight="1" x14ac:dyDescent="0.25">
      <c r="A1953" s="19">
        <v>44058</v>
      </c>
      <c r="B1953" s="20" t="s">
        <v>69</v>
      </c>
      <c r="C1953" s="20" t="s">
        <v>65</v>
      </c>
      <c r="D1953" s="20">
        <v>299</v>
      </c>
      <c r="E1953" s="21">
        <v>7</v>
      </c>
      <c r="F1953" s="21">
        <v>2093</v>
      </c>
      <c r="G1953" s="22" t="s">
        <v>78</v>
      </c>
      <c r="H1953">
        <f t="shared" si="67"/>
        <v>8</v>
      </c>
      <c r="I1953">
        <f t="shared" si="68"/>
        <v>15</v>
      </c>
    </row>
    <row r="1954" spans="1:10" ht="15.75" hidden="1" customHeight="1" x14ac:dyDescent="0.25">
      <c r="A1954" s="19">
        <v>43951</v>
      </c>
      <c r="B1954" s="20" t="s">
        <v>67</v>
      </c>
      <c r="C1954" s="20" t="s">
        <v>63</v>
      </c>
      <c r="D1954" s="20">
        <v>103</v>
      </c>
      <c r="E1954" s="21">
        <v>11</v>
      </c>
      <c r="F1954" s="21">
        <v>1133</v>
      </c>
      <c r="G1954" s="22" t="s">
        <v>64</v>
      </c>
      <c r="H1954">
        <f t="shared" si="67"/>
        <v>4</v>
      </c>
      <c r="I1954">
        <f t="shared" si="68"/>
        <v>30</v>
      </c>
    </row>
    <row r="1955" spans="1:10" ht="15.75" customHeight="1" x14ac:dyDescent="0.25">
      <c r="A1955" s="19">
        <v>43852</v>
      </c>
      <c r="B1955" s="20" t="s">
        <v>67</v>
      </c>
      <c r="C1955" s="20" t="s">
        <v>65</v>
      </c>
      <c r="D1955" s="20">
        <v>93</v>
      </c>
      <c r="E1955" s="21">
        <v>11</v>
      </c>
      <c r="F1955" s="21">
        <v>1023</v>
      </c>
      <c r="G1955" s="22" t="s">
        <v>64</v>
      </c>
      <c r="H1955" s="45">
        <f>MONTH(A1955)</f>
        <v>1</v>
      </c>
      <c r="I1955" s="45">
        <f t="shared" si="68"/>
        <v>22</v>
      </c>
      <c r="J1955" s="52">
        <f>IF(Hari&lt;=7,1,IF(AND(Hari&gt;=8,Hari&lt;=14),2,IF(AND(Hari&gt;=15,Hari&lt;=21),3,IF(AND(Hari&gt;=22,Hari&lt;=31),4))))</f>
        <v>4</v>
      </c>
    </row>
    <row r="1956" spans="1:10" ht="15.75" hidden="1" customHeight="1" x14ac:dyDescent="0.25">
      <c r="A1956" s="19">
        <v>43946</v>
      </c>
      <c r="B1956" s="20" t="s">
        <v>67</v>
      </c>
      <c r="C1956" s="20" t="s">
        <v>65</v>
      </c>
      <c r="D1956" s="20">
        <v>107</v>
      </c>
      <c r="E1956" s="21">
        <v>11</v>
      </c>
      <c r="F1956" s="21">
        <v>1177</v>
      </c>
      <c r="G1956" s="22" t="s">
        <v>64</v>
      </c>
      <c r="H1956">
        <f t="shared" si="67"/>
        <v>4</v>
      </c>
      <c r="I1956">
        <f t="shared" si="68"/>
        <v>25</v>
      </c>
    </row>
    <row r="1957" spans="1:10" ht="15.75" hidden="1" customHeight="1" x14ac:dyDescent="0.25">
      <c r="A1957" s="19">
        <v>44113</v>
      </c>
      <c r="B1957" s="20" t="s">
        <v>62</v>
      </c>
      <c r="C1957" s="20" t="s">
        <v>63</v>
      </c>
      <c r="D1957" s="20">
        <v>280</v>
      </c>
      <c r="E1957" s="21">
        <v>5</v>
      </c>
      <c r="F1957" s="21">
        <v>1400</v>
      </c>
      <c r="G1957" s="22" t="s">
        <v>68</v>
      </c>
      <c r="H1957">
        <f t="shared" si="67"/>
        <v>10</v>
      </c>
      <c r="I1957">
        <f t="shared" si="68"/>
        <v>9</v>
      </c>
    </row>
    <row r="1958" spans="1:10" ht="15.75" hidden="1" customHeight="1" x14ac:dyDescent="0.25">
      <c r="A1958" s="19">
        <v>44088</v>
      </c>
      <c r="B1958" s="20" t="s">
        <v>69</v>
      </c>
      <c r="C1958" s="20" t="s">
        <v>65</v>
      </c>
      <c r="D1958" s="20">
        <v>371</v>
      </c>
      <c r="E1958" s="21">
        <v>7</v>
      </c>
      <c r="F1958" s="21">
        <v>2597</v>
      </c>
      <c r="G1958" s="22" t="s">
        <v>80</v>
      </c>
      <c r="H1958">
        <f t="shared" si="67"/>
        <v>9</v>
      </c>
      <c r="I1958">
        <f t="shared" si="68"/>
        <v>14</v>
      </c>
    </row>
    <row r="1959" spans="1:10" ht="15.75" hidden="1" customHeight="1" x14ac:dyDescent="0.25">
      <c r="A1959" s="19">
        <v>44090</v>
      </c>
      <c r="B1959" s="20" t="s">
        <v>62</v>
      </c>
      <c r="C1959" s="20" t="s">
        <v>63</v>
      </c>
      <c r="D1959" s="20">
        <v>232</v>
      </c>
      <c r="E1959" s="21">
        <v>5</v>
      </c>
      <c r="F1959" s="21">
        <v>1160</v>
      </c>
      <c r="G1959" s="22" t="s">
        <v>80</v>
      </c>
      <c r="H1959">
        <f t="shared" si="67"/>
        <v>9</v>
      </c>
      <c r="I1959">
        <f t="shared" si="68"/>
        <v>16</v>
      </c>
    </row>
    <row r="1960" spans="1:10" ht="15.75" hidden="1" customHeight="1" x14ac:dyDescent="0.25">
      <c r="A1960" s="19">
        <v>44118</v>
      </c>
      <c r="B1960" s="20" t="s">
        <v>62</v>
      </c>
      <c r="C1960" s="20" t="s">
        <v>65</v>
      </c>
      <c r="D1960" s="20">
        <v>406</v>
      </c>
      <c r="E1960" s="23">
        <v>5</v>
      </c>
      <c r="F1960" s="21">
        <v>2030</v>
      </c>
      <c r="G1960" s="22" t="s">
        <v>64</v>
      </c>
      <c r="H1960">
        <f t="shared" si="67"/>
        <v>10</v>
      </c>
      <c r="I1960">
        <f t="shared" si="68"/>
        <v>14</v>
      </c>
    </row>
    <row r="1961" spans="1:10" ht="15.75" hidden="1" customHeight="1" x14ac:dyDescent="0.25">
      <c r="A1961" s="19">
        <v>44030</v>
      </c>
      <c r="B1961" s="20" t="s">
        <v>62</v>
      </c>
      <c r="C1961" s="20" t="s">
        <v>65</v>
      </c>
      <c r="D1961" s="6">
        <v>282</v>
      </c>
      <c r="E1961" s="23">
        <v>5</v>
      </c>
      <c r="F1961" s="21">
        <v>1410</v>
      </c>
      <c r="G1961" s="22" t="s">
        <v>74</v>
      </c>
      <c r="H1961">
        <f t="shared" si="67"/>
        <v>7</v>
      </c>
      <c r="I1961">
        <f t="shared" si="68"/>
        <v>18</v>
      </c>
    </row>
    <row r="1962" spans="1:10" ht="15.75" hidden="1" customHeight="1" x14ac:dyDescent="0.25">
      <c r="A1962" s="19">
        <v>44042</v>
      </c>
      <c r="B1962" s="20" t="s">
        <v>62</v>
      </c>
      <c r="C1962" s="20" t="s">
        <v>63</v>
      </c>
      <c r="D1962" s="20">
        <v>174</v>
      </c>
      <c r="E1962" s="21">
        <v>5</v>
      </c>
      <c r="F1962" s="21">
        <v>870</v>
      </c>
      <c r="G1962" s="22" t="s">
        <v>77</v>
      </c>
      <c r="H1962">
        <f t="shared" si="67"/>
        <v>7</v>
      </c>
      <c r="I1962">
        <f t="shared" si="68"/>
        <v>30</v>
      </c>
    </row>
    <row r="1963" spans="1:10" ht="15.75" customHeight="1" x14ac:dyDescent="0.25">
      <c r="A1963" s="19">
        <v>43860</v>
      </c>
      <c r="B1963" s="20" t="s">
        <v>67</v>
      </c>
      <c r="C1963" s="20" t="s">
        <v>63</v>
      </c>
      <c r="D1963" s="20">
        <v>56</v>
      </c>
      <c r="E1963" s="21">
        <v>11</v>
      </c>
      <c r="F1963" s="21">
        <v>616</v>
      </c>
      <c r="G1963" s="22" t="s">
        <v>64</v>
      </c>
      <c r="H1963" s="45">
        <f>MONTH(A1963)</f>
        <v>1</v>
      </c>
      <c r="I1963" s="45">
        <f t="shared" si="68"/>
        <v>30</v>
      </c>
      <c r="J1963" s="52">
        <f>IF(Hari&lt;=7,1,IF(AND(Hari&gt;=8,Hari&lt;=14),2,IF(AND(Hari&gt;=15,Hari&lt;=21),3,IF(AND(Hari&gt;=22,Hari&lt;=31),4))))</f>
        <v>4</v>
      </c>
    </row>
    <row r="1964" spans="1:10" ht="15.75" hidden="1" customHeight="1" x14ac:dyDescent="0.25">
      <c r="A1964" s="19">
        <v>44017</v>
      </c>
      <c r="B1964" s="20" t="s">
        <v>69</v>
      </c>
      <c r="C1964" s="20" t="s">
        <v>65</v>
      </c>
      <c r="D1964" s="20">
        <v>210</v>
      </c>
      <c r="E1964" s="21">
        <v>7</v>
      </c>
      <c r="F1964" s="21">
        <v>1470</v>
      </c>
      <c r="G1964" s="22" t="s">
        <v>68</v>
      </c>
      <c r="H1964">
        <f t="shared" si="67"/>
        <v>7</v>
      </c>
      <c r="I1964">
        <f t="shared" si="68"/>
        <v>5</v>
      </c>
    </row>
    <row r="1965" spans="1:10" ht="15.75" hidden="1" customHeight="1" x14ac:dyDescent="0.25">
      <c r="A1965" s="19">
        <v>44060</v>
      </c>
      <c r="B1965" s="20" t="s">
        <v>69</v>
      </c>
      <c r="C1965" s="20" t="s">
        <v>65</v>
      </c>
      <c r="D1965" s="20">
        <v>275</v>
      </c>
      <c r="E1965" s="21">
        <v>7</v>
      </c>
      <c r="F1965" s="21">
        <v>1925</v>
      </c>
      <c r="G1965" s="22" t="s">
        <v>78</v>
      </c>
      <c r="H1965">
        <f t="shared" si="67"/>
        <v>8</v>
      </c>
      <c r="I1965">
        <f t="shared" si="68"/>
        <v>17</v>
      </c>
    </row>
    <row r="1966" spans="1:10" ht="15.75" hidden="1" customHeight="1" x14ac:dyDescent="0.25">
      <c r="A1966" s="19">
        <v>44025</v>
      </c>
      <c r="B1966" s="20" t="s">
        <v>72</v>
      </c>
      <c r="C1966" s="20" t="s">
        <v>63</v>
      </c>
      <c r="D1966" s="20">
        <v>190</v>
      </c>
      <c r="E1966" s="21">
        <v>16</v>
      </c>
      <c r="F1966" s="21">
        <v>3040</v>
      </c>
      <c r="G1966" s="22" t="s">
        <v>77</v>
      </c>
      <c r="H1966">
        <f t="shared" si="67"/>
        <v>7</v>
      </c>
      <c r="I1966">
        <f t="shared" si="68"/>
        <v>13</v>
      </c>
    </row>
    <row r="1967" spans="1:10" ht="15.75" hidden="1" customHeight="1" x14ac:dyDescent="0.25">
      <c r="A1967" s="19">
        <v>44158</v>
      </c>
      <c r="B1967" s="20" t="s">
        <v>62</v>
      </c>
      <c r="C1967" s="20" t="s">
        <v>63</v>
      </c>
      <c r="D1967" s="20">
        <v>317</v>
      </c>
      <c r="E1967" s="21">
        <v>5</v>
      </c>
      <c r="F1967" s="21">
        <v>1585</v>
      </c>
      <c r="G1967" s="22" t="s">
        <v>76</v>
      </c>
      <c r="H1967">
        <f t="shared" si="67"/>
        <v>11</v>
      </c>
      <c r="I1967">
        <f t="shared" si="68"/>
        <v>23</v>
      </c>
    </row>
    <row r="1968" spans="1:10" ht="15.75" hidden="1" customHeight="1" x14ac:dyDescent="0.25">
      <c r="A1968" s="19">
        <v>44050</v>
      </c>
      <c r="B1968" s="20" t="s">
        <v>69</v>
      </c>
      <c r="C1968" s="20" t="s">
        <v>65</v>
      </c>
      <c r="D1968" s="20">
        <v>245</v>
      </c>
      <c r="E1968" s="21">
        <v>7</v>
      </c>
      <c r="F1968" s="21">
        <v>1715</v>
      </c>
      <c r="G1968" s="22" t="s">
        <v>68</v>
      </c>
      <c r="H1968">
        <f t="shared" si="67"/>
        <v>8</v>
      </c>
      <c r="I1968">
        <f t="shared" si="68"/>
        <v>7</v>
      </c>
    </row>
    <row r="1969" spans="1:10" ht="15.75" hidden="1" customHeight="1" x14ac:dyDescent="0.25">
      <c r="A1969" s="19">
        <v>44006</v>
      </c>
      <c r="B1969" s="20" t="s">
        <v>67</v>
      </c>
      <c r="C1969" s="20" t="s">
        <v>63</v>
      </c>
      <c r="D1969" s="20">
        <v>151</v>
      </c>
      <c r="E1969" s="21">
        <v>11</v>
      </c>
      <c r="F1969" s="21">
        <v>1661</v>
      </c>
      <c r="G1969" s="22" t="s">
        <v>75</v>
      </c>
      <c r="H1969">
        <f t="shared" si="67"/>
        <v>6</v>
      </c>
      <c r="I1969">
        <f t="shared" si="68"/>
        <v>24</v>
      </c>
    </row>
    <row r="1970" spans="1:10" ht="15.75" hidden="1" customHeight="1" x14ac:dyDescent="0.25">
      <c r="A1970" s="19">
        <v>44124</v>
      </c>
      <c r="B1970" s="20" t="s">
        <v>72</v>
      </c>
      <c r="C1970" s="20" t="s">
        <v>63</v>
      </c>
      <c r="D1970" s="20">
        <v>340</v>
      </c>
      <c r="E1970" s="21">
        <v>16</v>
      </c>
      <c r="F1970" s="21">
        <v>5440</v>
      </c>
      <c r="G1970" s="22" t="s">
        <v>71</v>
      </c>
      <c r="H1970">
        <f t="shared" si="67"/>
        <v>10</v>
      </c>
      <c r="I1970">
        <f t="shared" si="68"/>
        <v>20</v>
      </c>
    </row>
    <row r="1971" spans="1:10" ht="15.75" hidden="1" customHeight="1" x14ac:dyDescent="0.25">
      <c r="A1971" s="19">
        <v>44011</v>
      </c>
      <c r="B1971" s="20" t="s">
        <v>67</v>
      </c>
      <c r="C1971" s="20" t="s">
        <v>65</v>
      </c>
      <c r="D1971" s="20">
        <v>122</v>
      </c>
      <c r="E1971" s="21">
        <v>11</v>
      </c>
      <c r="F1971" s="21">
        <v>1342</v>
      </c>
      <c r="G1971" s="22" t="s">
        <v>64</v>
      </c>
      <c r="H1971">
        <f t="shared" si="67"/>
        <v>6</v>
      </c>
      <c r="I1971">
        <f t="shared" si="68"/>
        <v>29</v>
      </c>
    </row>
    <row r="1972" spans="1:10" ht="15.75" hidden="1" customHeight="1" x14ac:dyDescent="0.25">
      <c r="A1972" s="19">
        <v>43948</v>
      </c>
      <c r="B1972" s="20" t="s">
        <v>62</v>
      </c>
      <c r="C1972" s="20" t="s">
        <v>65</v>
      </c>
      <c r="D1972" s="6">
        <v>206</v>
      </c>
      <c r="E1972" s="23">
        <v>5</v>
      </c>
      <c r="F1972" s="21">
        <v>1030</v>
      </c>
      <c r="G1972" s="22" t="s">
        <v>73</v>
      </c>
      <c r="H1972">
        <f t="shared" si="67"/>
        <v>4</v>
      </c>
      <c r="I1972">
        <f t="shared" si="68"/>
        <v>27</v>
      </c>
    </row>
    <row r="1973" spans="1:10" ht="15.75" customHeight="1" x14ac:dyDescent="0.25">
      <c r="A1973" s="19">
        <v>43848</v>
      </c>
      <c r="B1973" s="20" t="s">
        <v>67</v>
      </c>
      <c r="C1973" s="20" t="s">
        <v>65</v>
      </c>
      <c r="D1973" s="20">
        <v>57</v>
      </c>
      <c r="E1973" s="21">
        <v>11</v>
      </c>
      <c r="F1973" s="21">
        <v>627</v>
      </c>
      <c r="G1973" s="22" t="s">
        <v>71</v>
      </c>
      <c r="H1973" s="45">
        <f>MONTH(A1973)</f>
        <v>1</v>
      </c>
      <c r="I1973" s="45">
        <f t="shared" si="68"/>
        <v>18</v>
      </c>
      <c r="J1973" s="52">
        <f>IF(Hari&lt;=7,1,IF(AND(Hari&gt;=8,Hari&lt;=14),2,IF(AND(Hari&gt;=15,Hari&lt;=21),3,IF(AND(Hari&gt;=22,Hari&lt;=31),4))))</f>
        <v>3</v>
      </c>
    </row>
    <row r="1974" spans="1:10" ht="15.75" hidden="1" customHeight="1" x14ac:dyDescent="0.25">
      <c r="A1974" s="19">
        <v>44099</v>
      </c>
      <c r="B1974" s="20" t="s">
        <v>67</v>
      </c>
      <c r="C1974" s="20" t="s">
        <v>63</v>
      </c>
      <c r="D1974" s="20">
        <v>230</v>
      </c>
      <c r="E1974" s="21">
        <v>11</v>
      </c>
      <c r="F1974" s="21">
        <v>2530</v>
      </c>
      <c r="G1974" s="22" t="s">
        <v>73</v>
      </c>
      <c r="H1974">
        <f t="shared" si="67"/>
        <v>9</v>
      </c>
      <c r="I1974">
        <f t="shared" si="68"/>
        <v>25</v>
      </c>
    </row>
    <row r="1975" spans="1:10" ht="15.75" hidden="1" customHeight="1" x14ac:dyDescent="0.25">
      <c r="A1975" s="19">
        <v>43907</v>
      </c>
      <c r="B1975" s="20" t="s">
        <v>67</v>
      </c>
      <c r="C1975" s="20" t="s">
        <v>63</v>
      </c>
      <c r="D1975" s="20">
        <v>101</v>
      </c>
      <c r="E1975" s="21">
        <v>11</v>
      </c>
      <c r="F1975" s="21">
        <v>1111</v>
      </c>
      <c r="G1975" s="22" t="s">
        <v>75</v>
      </c>
      <c r="H1975">
        <f t="shared" si="67"/>
        <v>3</v>
      </c>
      <c r="I1975">
        <f t="shared" si="68"/>
        <v>17</v>
      </c>
    </row>
    <row r="1976" spans="1:10" ht="15.75" hidden="1" customHeight="1" x14ac:dyDescent="0.25">
      <c r="A1976" s="19">
        <v>44119</v>
      </c>
      <c r="B1976" s="20" t="s">
        <v>72</v>
      </c>
      <c r="C1976" s="20" t="s">
        <v>63</v>
      </c>
      <c r="D1976" s="20">
        <v>341</v>
      </c>
      <c r="E1976" s="21">
        <v>16</v>
      </c>
      <c r="F1976" s="21">
        <v>5456</v>
      </c>
      <c r="G1976" s="22" t="s">
        <v>64</v>
      </c>
      <c r="H1976">
        <f t="shared" si="67"/>
        <v>10</v>
      </c>
      <c r="I1976">
        <f t="shared" si="68"/>
        <v>15</v>
      </c>
    </row>
    <row r="1977" spans="1:10" ht="15.75" hidden="1" customHeight="1" x14ac:dyDescent="0.25">
      <c r="A1977" s="19">
        <v>44123</v>
      </c>
      <c r="B1977" s="20" t="s">
        <v>67</v>
      </c>
      <c r="C1977" s="20" t="s">
        <v>65</v>
      </c>
      <c r="D1977" s="20">
        <v>257</v>
      </c>
      <c r="E1977" s="21">
        <v>11</v>
      </c>
      <c r="F1977" s="21">
        <v>2827</v>
      </c>
      <c r="G1977" s="22" t="s">
        <v>71</v>
      </c>
      <c r="H1977">
        <f t="shared" si="67"/>
        <v>10</v>
      </c>
      <c r="I1977">
        <f t="shared" si="68"/>
        <v>19</v>
      </c>
    </row>
    <row r="1978" spans="1:10" ht="15.75" hidden="1" customHeight="1" x14ac:dyDescent="0.25">
      <c r="A1978" s="19">
        <v>44092</v>
      </c>
      <c r="B1978" s="20" t="s">
        <v>67</v>
      </c>
      <c r="C1978" s="20" t="s">
        <v>65</v>
      </c>
      <c r="D1978" s="20">
        <v>243</v>
      </c>
      <c r="E1978" s="21">
        <v>11</v>
      </c>
      <c r="F1978" s="21">
        <v>2673</v>
      </c>
      <c r="G1978" s="22" t="s">
        <v>71</v>
      </c>
      <c r="H1978">
        <f t="shared" si="67"/>
        <v>9</v>
      </c>
      <c r="I1978">
        <f t="shared" si="68"/>
        <v>18</v>
      </c>
    </row>
    <row r="1979" spans="1:10" ht="15.75" hidden="1" customHeight="1" x14ac:dyDescent="0.25">
      <c r="A1979" s="19">
        <v>44141</v>
      </c>
      <c r="B1979" s="20" t="s">
        <v>67</v>
      </c>
      <c r="C1979" s="20" t="s">
        <v>63</v>
      </c>
      <c r="D1979" s="20">
        <v>260</v>
      </c>
      <c r="E1979" s="21">
        <v>11</v>
      </c>
      <c r="F1979" s="21">
        <v>2860</v>
      </c>
      <c r="G1979" s="22" t="s">
        <v>68</v>
      </c>
      <c r="H1979">
        <f t="shared" si="67"/>
        <v>11</v>
      </c>
      <c r="I1979">
        <f t="shared" si="68"/>
        <v>6</v>
      </c>
    </row>
    <row r="1980" spans="1:10" ht="15.75" hidden="1" customHeight="1" x14ac:dyDescent="0.25">
      <c r="A1980" s="19">
        <v>43958</v>
      </c>
      <c r="B1980" s="20" t="s">
        <v>69</v>
      </c>
      <c r="C1980" s="20" t="s">
        <v>65</v>
      </c>
      <c r="D1980" s="20">
        <v>238</v>
      </c>
      <c r="E1980" s="21">
        <v>7</v>
      </c>
      <c r="F1980" s="21">
        <v>1666</v>
      </c>
      <c r="G1980" s="22" t="s">
        <v>68</v>
      </c>
      <c r="H1980">
        <f t="shared" si="67"/>
        <v>5</v>
      </c>
      <c r="I1980">
        <f t="shared" si="68"/>
        <v>7</v>
      </c>
    </row>
    <row r="1981" spans="1:10" ht="15.75" hidden="1" customHeight="1" x14ac:dyDescent="0.25">
      <c r="A1981" s="19">
        <v>44101</v>
      </c>
      <c r="B1981" s="20" t="s">
        <v>62</v>
      </c>
      <c r="C1981" s="20" t="s">
        <v>65</v>
      </c>
      <c r="D1981" s="6">
        <v>520</v>
      </c>
      <c r="E1981" s="23">
        <v>5</v>
      </c>
      <c r="F1981" s="21">
        <v>2600</v>
      </c>
      <c r="G1981" s="22" t="s">
        <v>73</v>
      </c>
      <c r="H1981">
        <f t="shared" si="67"/>
        <v>9</v>
      </c>
      <c r="I1981">
        <f t="shared" si="68"/>
        <v>27</v>
      </c>
    </row>
    <row r="1982" spans="1:10" ht="15.75" hidden="1" customHeight="1" x14ac:dyDescent="0.25">
      <c r="A1982" s="19">
        <v>44062</v>
      </c>
      <c r="B1982" s="20" t="s">
        <v>62</v>
      </c>
      <c r="C1982" s="20" t="s">
        <v>63</v>
      </c>
      <c r="D1982" s="20">
        <v>183</v>
      </c>
      <c r="E1982" s="21">
        <v>5</v>
      </c>
      <c r="F1982" s="21">
        <v>915</v>
      </c>
      <c r="G1982" s="22" t="s">
        <v>74</v>
      </c>
      <c r="H1982">
        <f t="shared" si="67"/>
        <v>8</v>
      </c>
      <c r="I1982">
        <f t="shared" si="68"/>
        <v>19</v>
      </c>
    </row>
    <row r="1983" spans="1:10" ht="15.75" customHeight="1" x14ac:dyDescent="0.25">
      <c r="A1983" s="19">
        <v>43836</v>
      </c>
      <c r="B1983" s="20" t="s">
        <v>67</v>
      </c>
      <c r="C1983" s="20" t="s">
        <v>65</v>
      </c>
      <c r="D1983" s="20">
        <v>61</v>
      </c>
      <c r="E1983" s="21">
        <v>11</v>
      </c>
      <c r="F1983" s="21">
        <v>671</v>
      </c>
      <c r="G1983" s="22" t="s">
        <v>79</v>
      </c>
      <c r="H1983" s="45">
        <f t="shared" si="67"/>
        <v>1</v>
      </c>
      <c r="I1983" s="45">
        <f t="shared" si="68"/>
        <v>6</v>
      </c>
      <c r="J1983" s="52">
        <f>IF(Hari&lt;=7,1,IF(AND(Hari&gt;=8,Hari&lt;=14),2,IF(AND(Hari&gt;=15,Hari&lt;=21),3,IF(AND(Hari&gt;=22,Hari&lt;=31),4))))</f>
        <v>1</v>
      </c>
    </row>
    <row r="1984" spans="1:10" ht="15.75" customHeight="1" x14ac:dyDescent="0.25">
      <c r="A1984" s="19">
        <v>43837</v>
      </c>
      <c r="B1984" s="20" t="s">
        <v>62</v>
      </c>
      <c r="C1984" s="20" t="s">
        <v>65</v>
      </c>
      <c r="D1984" s="6">
        <v>185</v>
      </c>
      <c r="E1984" s="23">
        <v>5</v>
      </c>
      <c r="F1984" s="21">
        <v>925</v>
      </c>
      <c r="G1984" s="22" t="s">
        <v>79</v>
      </c>
      <c r="H1984" s="45">
        <f t="shared" si="67"/>
        <v>1</v>
      </c>
      <c r="I1984" s="45">
        <f t="shared" si="68"/>
        <v>7</v>
      </c>
      <c r="J1984" s="52">
        <f>IF(Hari&lt;=7,1,IF(AND(Hari&gt;=8,Hari&lt;=14),2,IF(AND(Hari&gt;=15,Hari&lt;=21),3,IF(AND(Hari&gt;=22,Hari&lt;=31),4))))</f>
        <v>1</v>
      </c>
    </row>
    <row r="1985" spans="1:10" ht="15.75" hidden="1" customHeight="1" x14ac:dyDescent="0.25">
      <c r="A1985" s="19">
        <v>44100</v>
      </c>
      <c r="B1985" s="20" t="s">
        <v>62</v>
      </c>
      <c r="C1985" s="20" t="s">
        <v>65</v>
      </c>
      <c r="D1985" s="6">
        <v>440</v>
      </c>
      <c r="E1985" s="23">
        <v>5</v>
      </c>
      <c r="F1985" s="21">
        <v>2200</v>
      </c>
      <c r="G1985" s="22" t="s">
        <v>73</v>
      </c>
      <c r="H1985">
        <f t="shared" si="67"/>
        <v>9</v>
      </c>
      <c r="I1985">
        <f t="shared" si="68"/>
        <v>26</v>
      </c>
    </row>
    <row r="1986" spans="1:10" ht="15.75" hidden="1" customHeight="1" x14ac:dyDescent="0.25">
      <c r="A1986" s="19">
        <v>44137</v>
      </c>
      <c r="B1986" s="20" t="s">
        <v>67</v>
      </c>
      <c r="C1986" s="20" t="s">
        <v>63</v>
      </c>
      <c r="D1986" s="20">
        <v>241</v>
      </c>
      <c r="E1986" s="21">
        <v>11</v>
      </c>
      <c r="F1986" s="21">
        <v>2651</v>
      </c>
      <c r="G1986" s="22" t="s">
        <v>68</v>
      </c>
      <c r="H1986">
        <f t="shared" si="67"/>
        <v>11</v>
      </c>
      <c r="I1986">
        <f t="shared" si="68"/>
        <v>2</v>
      </c>
    </row>
    <row r="1987" spans="1:10" ht="15.75" hidden="1" customHeight="1" x14ac:dyDescent="0.25">
      <c r="A1987" s="19">
        <v>43910</v>
      </c>
      <c r="B1987" s="20" t="s">
        <v>67</v>
      </c>
      <c r="C1987" s="20" t="s">
        <v>63</v>
      </c>
      <c r="D1987" s="20">
        <v>109</v>
      </c>
      <c r="E1987" s="21">
        <v>11</v>
      </c>
      <c r="F1987" s="21">
        <v>1199</v>
      </c>
      <c r="G1987" s="22" t="s">
        <v>71</v>
      </c>
      <c r="H1987">
        <f t="shared" ref="H1987:H2049" si="69">MONTH(A1987)</f>
        <v>3</v>
      </c>
      <c r="I1987">
        <f t="shared" ref="I1987:I2050" si="70">DAY(A1987)</f>
        <v>20</v>
      </c>
    </row>
    <row r="1988" spans="1:10" ht="15.75" customHeight="1" x14ac:dyDescent="0.25">
      <c r="A1988" s="19">
        <v>43872</v>
      </c>
      <c r="B1988" s="20" t="s">
        <v>62</v>
      </c>
      <c r="C1988" s="20" t="s">
        <v>63</v>
      </c>
      <c r="D1988" s="20">
        <v>103</v>
      </c>
      <c r="E1988" s="21">
        <v>5</v>
      </c>
      <c r="F1988" s="21">
        <v>515</v>
      </c>
      <c r="G1988" s="22" t="s">
        <v>75</v>
      </c>
      <c r="H1988" s="45">
        <f>MONTH(A1988)</f>
        <v>2</v>
      </c>
      <c r="I1988" s="45">
        <f t="shared" si="70"/>
        <v>11</v>
      </c>
      <c r="J1988" s="52">
        <f>IF(Hari&lt;=7,1,IF(AND(Hari&gt;=8,Hari&lt;=14),2,IF(AND(Hari&gt;=15,Hari&lt;=21),3,IF(AND(Hari&gt;=22,Hari&lt;=31),4))))</f>
        <v>2</v>
      </c>
    </row>
    <row r="1989" spans="1:10" ht="15.75" hidden="1" customHeight="1" x14ac:dyDescent="0.25">
      <c r="A1989" s="19">
        <v>44068</v>
      </c>
      <c r="B1989" s="20" t="s">
        <v>72</v>
      </c>
      <c r="C1989" s="20" t="s">
        <v>63</v>
      </c>
      <c r="D1989" s="20">
        <v>218</v>
      </c>
      <c r="E1989" s="21">
        <v>16</v>
      </c>
      <c r="F1989" s="21">
        <v>3488</v>
      </c>
      <c r="G1989" s="22" t="s">
        <v>73</v>
      </c>
      <c r="H1989">
        <f t="shared" si="69"/>
        <v>8</v>
      </c>
      <c r="I1989">
        <f t="shared" si="70"/>
        <v>25</v>
      </c>
    </row>
    <row r="1990" spans="1:10" ht="15.75" hidden="1" customHeight="1" x14ac:dyDescent="0.25">
      <c r="A1990" s="19">
        <v>43968</v>
      </c>
      <c r="B1990" s="20" t="s">
        <v>62</v>
      </c>
      <c r="C1990" s="20" t="s">
        <v>65</v>
      </c>
      <c r="D1990" s="6">
        <v>319</v>
      </c>
      <c r="E1990" s="23">
        <v>5</v>
      </c>
      <c r="F1990" s="21">
        <v>1595</v>
      </c>
      <c r="G1990" s="22" t="s">
        <v>70</v>
      </c>
      <c r="H1990">
        <f t="shared" si="69"/>
        <v>5</v>
      </c>
      <c r="I1990">
        <f t="shared" si="70"/>
        <v>17</v>
      </c>
    </row>
    <row r="1991" spans="1:10" ht="15.75" hidden="1" customHeight="1" x14ac:dyDescent="0.25">
      <c r="A1991" s="19">
        <v>43978</v>
      </c>
      <c r="B1991" s="20" t="s">
        <v>67</v>
      </c>
      <c r="C1991" s="20" t="s">
        <v>65</v>
      </c>
      <c r="D1991" s="20">
        <v>171</v>
      </c>
      <c r="E1991" s="21">
        <v>11</v>
      </c>
      <c r="F1991" s="21">
        <v>1881</v>
      </c>
      <c r="G1991" s="22" t="s">
        <v>73</v>
      </c>
      <c r="H1991">
        <f t="shared" si="69"/>
        <v>5</v>
      </c>
      <c r="I1991">
        <f t="shared" si="70"/>
        <v>27</v>
      </c>
    </row>
    <row r="1992" spans="1:10" ht="15.75" hidden="1" customHeight="1" x14ac:dyDescent="0.25">
      <c r="A1992" s="19">
        <v>44060</v>
      </c>
      <c r="B1992" s="20" t="s">
        <v>72</v>
      </c>
      <c r="C1992" s="20" t="s">
        <v>63</v>
      </c>
      <c r="D1992" s="20">
        <v>255</v>
      </c>
      <c r="E1992" s="21">
        <v>16</v>
      </c>
      <c r="F1992" s="21">
        <v>4080</v>
      </c>
      <c r="G1992" s="22" t="s">
        <v>78</v>
      </c>
      <c r="H1992">
        <f t="shared" si="69"/>
        <v>8</v>
      </c>
      <c r="I1992">
        <f t="shared" si="70"/>
        <v>17</v>
      </c>
    </row>
    <row r="1993" spans="1:10" ht="15.75" hidden="1" customHeight="1" x14ac:dyDescent="0.25">
      <c r="A1993" s="19">
        <v>44069</v>
      </c>
      <c r="B1993" s="20" t="s">
        <v>62</v>
      </c>
      <c r="C1993" s="20" t="s">
        <v>63</v>
      </c>
      <c r="D1993" s="20">
        <v>204</v>
      </c>
      <c r="E1993" s="21">
        <v>5</v>
      </c>
      <c r="F1993" s="21">
        <v>1020</v>
      </c>
      <c r="G1993" s="22" t="s">
        <v>73</v>
      </c>
      <c r="H1993">
        <f t="shared" si="69"/>
        <v>8</v>
      </c>
      <c r="I1993">
        <f t="shared" si="70"/>
        <v>26</v>
      </c>
    </row>
    <row r="1994" spans="1:10" ht="15.75" hidden="1" customHeight="1" x14ac:dyDescent="0.25">
      <c r="A1994" s="19">
        <v>44180</v>
      </c>
      <c r="B1994" s="20" t="s">
        <v>72</v>
      </c>
      <c r="C1994" s="20" t="s">
        <v>63</v>
      </c>
      <c r="D1994" s="20">
        <v>398</v>
      </c>
      <c r="E1994" s="21">
        <v>16</v>
      </c>
      <c r="F1994" s="21">
        <v>6368</v>
      </c>
      <c r="G1994" s="22" t="s">
        <v>75</v>
      </c>
      <c r="H1994">
        <f t="shared" si="69"/>
        <v>12</v>
      </c>
      <c r="I1994">
        <f t="shared" si="70"/>
        <v>15</v>
      </c>
    </row>
    <row r="1995" spans="1:10" ht="15.75" hidden="1" customHeight="1" x14ac:dyDescent="0.25">
      <c r="A1995" s="19">
        <v>43932</v>
      </c>
      <c r="B1995" s="20" t="s">
        <v>69</v>
      </c>
      <c r="C1995" s="20" t="s">
        <v>65</v>
      </c>
      <c r="D1995" s="20">
        <v>137</v>
      </c>
      <c r="E1995" s="21">
        <v>7</v>
      </c>
      <c r="F1995" s="21">
        <v>959</v>
      </c>
      <c r="G1995" s="22" t="s">
        <v>64</v>
      </c>
      <c r="H1995">
        <f t="shared" si="69"/>
        <v>4</v>
      </c>
      <c r="I1995">
        <f t="shared" si="70"/>
        <v>11</v>
      </c>
    </row>
    <row r="1996" spans="1:10" ht="15.75" hidden="1" customHeight="1" x14ac:dyDescent="0.25">
      <c r="A1996" s="19">
        <v>44050</v>
      </c>
      <c r="B1996" s="20" t="s">
        <v>62</v>
      </c>
      <c r="C1996" s="20" t="s">
        <v>65</v>
      </c>
      <c r="D1996" s="6">
        <v>330</v>
      </c>
      <c r="E1996" s="23">
        <v>5</v>
      </c>
      <c r="F1996" s="21">
        <v>1650</v>
      </c>
      <c r="G1996" s="22" t="s">
        <v>68</v>
      </c>
      <c r="H1996">
        <f t="shared" si="69"/>
        <v>8</v>
      </c>
      <c r="I1996">
        <f t="shared" si="70"/>
        <v>7</v>
      </c>
    </row>
    <row r="1997" spans="1:10" ht="15.75" hidden="1" customHeight="1" x14ac:dyDescent="0.25">
      <c r="A1997" s="19">
        <v>43968</v>
      </c>
      <c r="B1997" s="20" t="s">
        <v>67</v>
      </c>
      <c r="C1997" s="20" t="s">
        <v>63</v>
      </c>
      <c r="D1997" s="20">
        <v>167</v>
      </c>
      <c r="E1997" s="21">
        <v>11</v>
      </c>
      <c r="F1997" s="21">
        <v>1837</v>
      </c>
      <c r="G1997" s="22" t="s">
        <v>70</v>
      </c>
      <c r="H1997">
        <f t="shared" si="69"/>
        <v>5</v>
      </c>
      <c r="I1997">
        <f t="shared" si="70"/>
        <v>17</v>
      </c>
    </row>
    <row r="1998" spans="1:10" ht="15.75" hidden="1" customHeight="1" x14ac:dyDescent="0.25">
      <c r="A1998" s="19">
        <v>44060</v>
      </c>
      <c r="B1998" s="20" t="s">
        <v>62</v>
      </c>
      <c r="C1998" s="20" t="s">
        <v>65</v>
      </c>
      <c r="D1998" s="6">
        <v>361</v>
      </c>
      <c r="E1998" s="23">
        <v>5</v>
      </c>
      <c r="F1998" s="21">
        <v>1805</v>
      </c>
      <c r="G1998" s="22" t="s">
        <v>78</v>
      </c>
      <c r="H1998">
        <f t="shared" si="69"/>
        <v>8</v>
      </c>
      <c r="I1998">
        <f t="shared" si="70"/>
        <v>17</v>
      </c>
    </row>
    <row r="1999" spans="1:10" ht="15.75" customHeight="1" x14ac:dyDescent="0.25">
      <c r="A1999" s="19">
        <v>43852</v>
      </c>
      <c r="B1999" s="20" t="s">
        <v>62</v>
      </c>
      <c r="C1999" s="20" t="s">
        <v>63</v>
      </c>
      <c r="D1999" s="20">
        <v>77</v>
      </c>
      <c r="E1999" s="21">
        <v>5</v>
      </c>
      <c r="F1999" s="21">
        <v>385</v>
      </c>
      <c r="G1999" s="22" t="s">
        <v>64</v>
      </c>
      <c r="H1999" s="45">
        <f t="shared" si="69"/>
        <v>1</v>
      </c>
      <c r="I1999" s="45">
        <f t="shared" si="70"/>
        <v>22</v>
      </c>
      <c r="J1999" s="52">
        <f>IF(Hari&lt;=7,1,IF(AND(Hari&gt;=8,Hari&lt;=14),2,IF(AND(Hari&gt;=15,Hari&lt;=21),3,IF(AND(Hari&gt;=22,Hari&lt;=31),4))))</f>
        <v>4</v>
      </c>
    </row>
    <row r="2000" spans="1:10" ht="15.75" customHeight="1" x14ac:dyDescent="0.25">
      <c r="A2000" s="19">
        <v>43835</v>
      </c>
      <c r="B2000" s="20" t="s">
        <v>72</v>
      </c>
      <c r="C2000" s="20" t="s">
        <v>63</v>
      </c>
      <c r="D2000" s="20">
        <v>97</v>
      </c>
      <c r="E2000" s="21">
        <v>16</v>
      </c>
      <c r="F2000" s="21">
        <v>1552</v>
      </c>
      <c r="G2000" s="22" t="s">
        <v>79</v>
      </c>
      <c r="H2000" s="45">
        <f t="shared" si="69"/>
        <v>1</v>
      </c>
      <c r="I2000" s="45">
        <f t="shared" si="70"/>
        <v>5</v>
      </c>
      <c r="J2000" s="52">
        <f>IF(Hari&lt;=7,1,IF(AND(Hari&gt;=8,Hari&lt;=14),2,IF(AND(Hari&gt;=15,Hari&lt;=21),3,IF(AND(Hari&gt;=22,Hari&lt;=31),4))))</f>
        <v>1</v>
      </c>
    </row>
    <row r="2001" spans="1:10" ht="15.75" hidden="1" customHeight="1" x14ac:dyDescent="0.25">
      <c r="A2001" s="19">
        <v>44033</v>
      </c>
      <c r="B2001" s="20" t="s">
        <v>69</v>
      </c>
      <c r="C2001" s="20" t="s">
        <v>65</v>
      </c>
      <c r="D2001" s="20">
        <v>246</v>
      </c>
      <c r="E2001" s="21">
        <v>7</v>
      </c>
      <c r="F2001" s="21">
        <v>1722</v>
      </c>
      <c r="G2001" s="22" t="s">
        <v>64</v>
      </c>
      <c r="H2001">
        <f t="shared" si="69"/>
        <v>7</v>
      </c>
      <c r="I2001">
        <f t="shared" si="70"/>
        <v>21</v>
      </c>
    </row>
    <row r="2002" spans="1:10" ht="15.75" hidden="1" customHeight="1" x14ac:dyDescent="0.25">
      <c r="A2002" s="19">
        <v>44076</v>
      </c>
      <c r="B2002" s="20" t="s">
        <v>69</v>
      </c>
      <c r="C2002" s="20" t="s">
        <v>65</v>
      </c>
      <c r="D2002" s="20">
        <v>315</v>
      </c>
      <c r="E2002" s="21">
        <v>7</v>
      </c>
      <c r="F2002" s="21">
        <v>2205</v>
      </c>
      <c r="G2002" s="22" t="s">
        <v>68</v>
      </c>
      <c r="H2002">
        <f t="shared" si="69"/>
        <v>9</v>
      </c>
      <c r="I2002">
        <f t="shared" si="70"/>
        <v>2</v>
      </c>
    </row>
    <row r="2003" spans="1:10" ht="15.75" hidden="1" customHeight="1" x14ac:dyDescent="0.25">
      <c r="A2003" s="19">
        <v>43987</v>
      </c>
      <c r="B2003" s="20" t="s">
        <v>62</v>
      </c>
      <c r="C2003" s="20" t="s">
        <v>65</v>
      </c>
      <c r="D2003" s="6">
        <v>317</v>
      </c>
      <c r="E2003" s="23">
        <v>5</v>
      </c>
      <c r="F2003" s="21">
        <v>1585</v>
      </c>
      <c r="G2003" s="22" t="s">
        <v>68</v>
      </c>
      <c r="H2003">
        <f t="shared" si="69"/>
        <v>6</v>
      </c>
      <c r="I2003">
        <f t="shared" si="70"/>
        <v>5</v>
      </c>
    </row>
    <row r="2004" spans="1:10" ht="15.75" hidden="1" customHeight="1" x14ac:dyDescent="0.25">
      <c r="A2004" s="19">
        <v>44164</v>
      </c>
      <c r="B2004" s="20" t="s">
        <v>62</v>
      </c>
      <c r="C2004" s="20" t="s">
        <v>63</v>
      </c>
      <c r="D2004" s="20">
        <v>300</v>
      </c>
      <c r="E2004" s="21">
        <v>5</v>
      </c>
      <c r="F2004" s="21">
        <v>1500</v>
      </c>
      <c r="G2004" s="22" t="s">
        <v>64</v>
      </c>
      <c r="H2004">
        <f t="shared" si="69"/>
        <v>11</v>
      </c>
      <c r="I2004">
        <f t="shared" si="70"/>
        <v>29</v>
      </c>
    </row>
    <row r="2005" spans="1:10" ht="15.75" hidden="1" customHeight="1" x14ac:dyDescent="0.25">
      <c r="A2005" s="19">
        <v>43910</v>
      </c>
      <c r="B2005" s="20" t="s">
        <v>67</v>
      </c>
      <c r="C2005" s="20" t="s">
        <v>65</v>
      </c>
      <c r="D2005" s="20">
        <v>122</v>
      </c>
      <c r="E2005" s="21">
        <v>11</v>
      </c>
      <c r="F2005" s="21">
        <v>1342</v>
      </c>
      <c r="G2005" s="22" t="s">
        <v>71</v>
      </c>
      <c r="H2005">
        <f t="shared" si="69"/>
        <v>3</v>
      </c>
      <c r="I2005">
        <f t="shared" si="70"/>
        <v>20</v>
      </c>
    </row>
    <row r="2006" spans="1:10" ht="15.75" hidden="1" customHeight="1" x14ac:dyDescent="0.25">
      <c r="A2006" s="19">
        <v>43909</v>
      </c>
      <c r="B2006" s="20" t="s">
        <v>67</v>
      </c>
      <c r="C2006" s="20" t="s">
        <v>63</v>
      </c>
      <c r="D2006" s="20">
        <v>118</v>
      </c>
      <c r="E2006" s="21">
        <v>11</v>
      </c>
      <c r="F2006" s="21">
        <v>1298</v>
      </c>
      <c r="G2006" s="22" t="s">
        <v>71</v>
      </c>
      <c r="H2006">
        <f t="shared" si="69"/>
        <v>3</v>
      </c>
      <c r="I2006">
        <f t="shared" si="70"/>
        <v>19</v>
      </c>
    </row>
    <row r="2007" spans="1:10" ht="15.75" hidden="1" customHeight="1" x14ac:dyDescent="0.25">
      <c r="A2007" s="19">
        <v>44073</v>
      </c>
      <c r="B2007" s="20" t="s">
        <v>67</v>
      </c>
      <c r="C2007" s="20" t="s">
        <v>65</v>
      </c>
      <c r="D2007" s="20">
        <v>191</v>
      </c>
      <c r="E2007" s="21">
        <v>11</v>
      </c>
      <c r="F2007" s="21">
        <v>2101</v>
      </c>
      <c r="G2007" s="22" t="s">
        <v>78</v>
      </c>
      <c r="H2007">
        <f t="shared" si="69"/>
        <v>8</v>
      </c>
      <c r="I2007">
        <f t="shared" si="70"/>
        <v>30</v>
      </c>
    </row>
    <row r="2008" spans="1:10" ht="15.75" customHeight="1" x14ac:dyDescent="0.25">
      <c r="A2008" s="19">
        <v>43845</v>
      </c>
      <c r="B2008" s="20" t="s">
        <v>67</v>
      </c>
      <c r="C2008" s="20" t="s">
        <v>65</v>
      </c>
      <c r="D2008" s="20">
        <v>75</v>
      </c>
      <c r="E2008" s="21">
        <v>11</v>
      </c>
      <c r="F2008" s="21">
        <v>825</v>
      </c>
      <c r="G2008" s="22" t="s">
        <v>75</v>
      </c>
      <c r="H2008" s="45">
        <f>MONTH(A2008)</f>
        <v>1</v>
      </c>
      <c r="I2008" s="45">
        <f t="shared" si="70"/>
        <v>15</v>
      </c>
      <c r="J2008" s="52">
        <f>IF(Hari&lt;=7,1,IF(AND(Hari&gt;=8,Hari&lt;=14),2,IF(AND(Hari&gt;=15,Hari&lt;=21),3,IF(AND(Hari&gt;=22,Hari&lt;=31),4))))</f>
        <v>3</v>
      </c>
    </row>
    <row r="2009" spans="1:10" ht="15.75" hidden="1" customHeight="1" x14ac:dyDescent="0.25">
      <c r="A2009" s="19">
        <v>44177</v>
      </c>
      <c r="B2009" s="20" t="s">
        <v>72</v>
      </c>
      <c r="C2009" s="20" t="s">
        <v>63</v>
      </c>
      <c r="D2009" s="20">
        <v>407</v>
      </c>
      <c r="E2009" s="21">
        <v>16</v>
      </c>
      <c r="F2009" s="21">
        <v>6512</v>
      </c>
      <c r="G2009" s="22" t="s">
        <v>66</v>
      </c>
      <c r="H2009">
        <f t="shared" si="69"/>
        <v>12</v>
      </c>
      <c r="I2009">
        <f t="shared" si="70"/>
        <v>12</v>
      </c>
    </row>
    <row r="2010" spans="1:10" ht="15.75" customHeight="1" x14ac:dyDescent="0.25">
      <c r="A2010" s="19">
        <v>43840</v>
      </c>
      <c r="B2010" s="20" t="s">
        <v>67</v>
      </c>
      <c r="C2010" s="20" t="s">
        <v>63</v>
      </c>
      <c r="D2010" s="20">
        <v>88</v>
      </c>
      <c r="E2010" s="21">
        <v>11</v>
      </c>
      <c r="F2010" s="21">
        <v>968</v>
      </c>
      <c r="G2010" s="22" t="s">
        <v>79</v>
      </c>
      <c r="H2010" s="45">
        <f>MONTH(A2010)</f>
        <v>1</v>
      </c>
      <c r="I2010" s="45">
        <f t="shared" si="70"/>
        <v>10</v>
      </c>
      <c r="J2010" s="52">
        <f>IF(Hari&lt;=7,1,IF(AND(Hari&gt;=8,Hari&lt;=14),2,IF(AND(Hari&gt;=15,Hari&lt;=21),3,IF(AND(Hari&gt;=22,Hari&lt;=31),4))))</f>
        <v>2</v>
      </c>
    </row>
    <row r="2011" spans="1:10" ht="15.75" hidden="1" customHeight="1" x14ac:dyDescent="0.25">
      <c r="A2011" s="19">
        <v>44116</v>
      </c>
      <c r="B2011" s="20" t="s">
        <v>69</v>
      </c>
      <c r="C2011" s="20" t="s">
        <v>65</v>
      </c>
      <c r="D2011" s="20">
        <v>385</v>
      </c>
      <c r="E2011" s="21">
        <v>7</v>
      </c>
      <c r="F2011" s="21">
        <v>2695</v>
      </c>
      <c r="G2011" s="22" t="s">
        <v>75</v>
      </c>
      <c r="H2011">
        <f t="shared" si="69"/>
        <v>10</v>
      </c>
      <c r="I2011">
        <f t="shared" si="70"/>
        <v>12</v>
      </c>
    </row>
    <row r="2012" spans="1:10" ht="15.75" hidden="1" customHeight="1" x14ac:dyDescent="0.25">
      <c r="A2012" s="19">
        <v>43948</v>
      </c>
      <c r="B2012" s="20" t="s">
        <v>67</v>
      </c>
      <c r="C2012" s="20" t="s">
        <v>63</v>
      </c>
      <c r="D2012" s="20">
        <v>110</v>
      </c>
      <c r="E2012" s="21">
        <v>11</v>
      </c>
      <c r="F2012" s="21">
        <v>1210</v>
      </c>
      <c r="G2012" s="22" t="s">
        <v>73</v>
      </c>
      <c r="H2012">
        <f t="shared" si="69"/>
        <v>4</v>
      </c>
      <c r="I2012">
        <f t="shared" si="70"/>
        <v>27</v>
      </c>
    </row>
    <row r="2013" spans="1:10" ht="15.75" hidden="1" customHeight="1" x14ac:dyDescent="0.25">
      <c r="A2013" s="19">
        <v>44122</v>
      </c>
      <c r="B2013" s="20" t="s">
        <v>69</v>
      </c>
      <c r="C2013" s="20" t="s">
        <v>65</v>
      </c>
      <c r="D2013" s="20">
        <v>301</v>
      </c>
      <c r="E2013" s="21">
        <v>7</v>
      </c>
      <c r="F2013" s="21">
        <v>2107</v>
      </c>
      <c r="G2013" s="22" t="s">
        <v>71</v>
      </c>
      <c r="H2013">
        <f t="shared" si="69"/>
        <v>10</v>
      </c>
      <c r="I2013">
        <f t="shared" si="70"/>
        <v>18</v>
      </c>
    </row>
    <row r="2014" spans="1:10" ht="15.75" hidden="1" customHeight="1" x14ac:dyDescent="0.25">
      <c r="A2014" s="19">
        <v>44030</v>
      </c>
      <c r="B2014" s="20" t="s">
        <v>67</v>
      </c>
      <c r="C2014" s="20" t="s">
        <v>63</v>
      </c>
      <c r="D2014" s="20">
        <v>167</v>
      </c>
      <c r="E2014" s="21">
        <v>11</v>
      </c>
      <c r="F2014" s="21">
        <v>1837</v>
      </c>
      <c r="G2014" s="22" t="s">
        <v>74</v>
      </c>
      <c r="H2014">
        <f t="shared" si="69"/>
        <v>7</v>
      </c>
      <c r="I2014">
        <f t="shared" si="70"/>
        <v>18</v>
      </c>
    </row>
    <row r="2015" spans="1:10" ht="15.75" hidden="1" customHeight="1" x14ac:dyDescent="0.25">
      <c r="A2015" s="19">
        <v>44053</v>
      </c>
      <c r="B2015" s="20" t="s">
        <v>67</v>
      </c>
      <c r="C2015" s="20" t="s">
        <v>65</v>
      </c>
      <c r="D2015" s="20">
        <v>179</v>
      </c>
      <c r="E2015" s="21">
        <v>11</v>
      </c>
      <c r="F2015" s="21">
        <v>1969</v>
      </c>
      <c r="G2015" s="22" t="s">
        <v>68</v>
      </c>
      <c r="H2015">
        <f t="shared" si="69"/>
        <v>8</v>
      </c>
      <c r="I2015">
        <f t="shared" si="70"/>
        <v>10</v>
      </c>
    </row>
    <row r="2016" spans="1:10" ht="15.75" hidden="1" customHeight="1" x14ac:dyDescent="0.25">
      <c r="A2016" s="19">
        <v>44024</v>
      </c>
      <c r="B2016" s="20" t="s">
        <v>67</v>
      </c>
      <c r="C2016" s="20" t="s">
        <v>65</v>
      </c>
      <c r="D2016" s="20">
        <v>163</v>
      </c>
      <c r="E2016" s="21">
        <v>11</v>
      </c>
      <c r="F2016" s="21">
        <v>1793</v>
      </c>
      <c r="G2016" s="22" t="s">
        <v>64</v>
      </c>
      <c r="H2016">
        <f t="shared" si="69"/>
        <v>7</v>
      </c>
      <c r="I2016">
        <f t="shared" si="70"/>
        <v>12</v>
      </c>
    </row>
    <row r="2017" spans="1:10" ht="15.75" hidden="1" customHeight="1" x14ac:dyDescent="0.25">
      <c r="A2017" s="19">
        <v>43989</v>
      </c>
      <c r="B2017" s="20" t="s">
        <v>62</v>
      </c>
      <c r="C2017" s="20" t="s">
        <v>65</v>
      </c>
      <c r="D2017" s="6">
        <v>300</v>
      </c>
      <c r="E2017" s="23">
        <v>5</v>
      </c>
      <c r="F2017" s="21">
        <v>1500</v>
      </c>
      <c r="G2017" s="22" t="s">
        <v>68</v>
      </c>
      <c r="H2017">
        <f t="shared" si="69"/>
        <v>6</v>
      </c>
      <c r="I2017">
        <f t="shared" si="70"/>
        <v>7</v>
      </c>
    </row>
    <row r="2018" spans="1:10" ht="15.75" hidden="1" customHeight="1" x14ac:dyDescent="0.25">
      <c r="A2018" s="19">
        <v>44095</v>
      </c>
      <c r="B2018" s="20" t="s">
        <v>62</v>
      </c>
      <c r="C2018" s="20" t="s">
        <v>65</v>
      </c>
      <c r="D2018" s="6">
        <v>435</v>
      </c>
      <c r="E2018" s="23">
        <v>5</v>
      </c>
      <c r="F2018" s="21">
        <v>2175</v>
      </c>
      <c r="G2018" s="22" t="s">
        <v>64</v>
      </c>
      <c r="H2018">
        <f t="shared" si="69"/>
        <v>9</v>
      </c>
      <c r="I2018">
        <f t="shared" si="70"/>
        <v>21</v>
      </c>
    </row>
    <row r="2019" spans="1:10" ht="15.75" hidden="1" customHeight="1" x14ac:dyDescent="0.25">
      <c r="A2019" s="19">
        <v>44001</v>
      </c>
      <c r="B2019" s="20" t="s">
        <v>62</v>
      </c>
      <c r="C2019" s="20" t="s">
        <v>63</v>
      </c>
      <c r="D2019" s="20">
        <v>121</v>
      </c>
      <c r="E2019" s="21">
        <v>5</v>
      </c>
      <c r="F2019" s="21">
        <v>605</v>
      </c>
      <c r="G2019" s="22" t="s">
        <v>71</v>
      </c>
      <c r="H2019">
        <f t="shared" si="69"/>
        <v>6</v>
      </c>
      <c r="I2019">
        <f t="shared" si="70"/>
        <v>19</v>
      </c>
    </row>
    <row r="2020" spans="1:10" ht="15.75" hidden="1" customHeight="1" x14ac:dyDescent="0.25">
      <c r="A2020" s="19">
        <v>44178</v>
      </c>
      <c r="B2020" s="20" t="s">
        <v>62</v>
      </c>
      <c r="C2020" s="20" t="s">
        <v>63</v>
      </c>
      <c r="D2020" s="20">
        <v>259</v>
      </c>
      <c r="E2020" s="21">
        <v>5</v>
      </c>
      <c r="F2020" s="21">
        <v>1295</v>
      </c>
      <c r="G2020" s="22" t="s">
        <v>76</v>
      </c>
      <c r="H2020">
        <f t="shared" si="69"/>
        <v>12</v>
      </c>
      <c r="I2020">
        <f t="shared" si="70"/>
        <v>13</v>
      </c>
    </row>
    <row r="2021" spans="1:10" ht="15.75" customHeight="1" x14ac:dyDescent="0.25">
      <c r="A2021" s="19">
        <v>43844</v>
      </c>
      <c r="B2021" s="20" t="s">
        <v>62</v>
      </c>
      <c r="C2021" s="20" t="s">
        <v>65</v>
      </c>
      <c r="D2021" s="6">
        <v>152</v>
      </c>
      <c r="E2021" s="23">
        <v>5</v>
      </c>
      <c r="F2021" s="21">
        <v>760</v>
      </c>
      <c r="G2021" s="22" t="s">
        <v>64</v>
      </c>
      <c r="H2021" s="45">
        <f t="shared" si="69"/>
        <v>1</v>
      </c>
      <c r="I2021" s="45">
        <f t="shared" si="70"/>
        <v>14</v>
      </c>
      <c r="J2021" s="52">
        <f>IF(Hari&lt;=7,1,IF(AND(Hari&gt;=8,Hari&lt;=14),2,IF(AND(Hari&gt;=15,Hari&lt;=21),3,IF(AND(Hari&gt;=22,Hari&lt;=31),4))))</f>
        <v>2</v>
      </c>
    </row>
    <row r="2022" spans="1:10" ht="15.75" customHeight="1" x14ac:dyDescent="0.25">
      <c r="A2022" s="19">
        <v>43888</v>
      </c>
      <c r="B2022" s="20" t="s">
        <v>69</v>
      </c>
      <c r="C2022" s="20" t="s">
        <v>65</v>
      </c>
      <c r="D2022" s="20">
        <v>146</v>
      </c>
      <c r="E2022" s="21">
        <v>7</v>
      </c>
      <c r="F2022" s="21">
        <v>1022</v>
      </c>
      <c r="G2022" s="22" t="s">
        <v>73</v>
      </c>
      <c r="H2022" s="45">
        <f t="shared" si="69"/>
        <v>2</v>
      </c>
      <c r="I2022" s="45">
        <f t="shared" si="70"/>
        <v>27</v>
      </c>
      <c r="J2022" s="52">
        <f>IF(Hari&lt;=7,1,IF(AND(Hari&gt;=8,Hari&lt;=14),2,IF(AND(Hari&gt;=15,Hari&lt;=21),3,IF(AND(Hari&gt;=22,Hari&lt;=31),4))))</f>
        <v>4</v>
      </c>
    </row>
    <row r="2023" spans="1:10" ht="15.75" hidden="1" customHeight="1" x14ac:dyDescent="0.25">
      <c r="A2023" s="19">
        <v>44002</v>
      </c>
      <c r="B2023" s="20" t="s">
        <v>62</v>
      </c>
      <c r="C2023" s="20" t="s">
        <v>65</v>
      </c>
      <c r="D2023" s="6">
        <v>261</v>
      </c>
      <c r="E2023" s="23">
        <v>5</v>
      </c>
      <c r="F2023" s="21">
        <v>1305</v>
      </c>
      <c r="G2023" s="22" t="s">
        <v>71</v>
      </c>
      <c r="H2023">
        <f t="shared" si="69"/>
        <v>6</v>
      </c>
      <c r="I2023">
        <f t="shared" si="70"/>
        <v>20</v>
      </c>
    </row>
    <row r="2024" spans="1:10" ht="15.75" hidden="1" customHeight="1" x14ac:dyDescent="0.25">
      <c r="A2024" s="19">
        <v>44185</v>
      </c>
      <c r="B2024" s="20" t="s">
        <v>67</v>
      </c>
      <c r="C2024" s="20" t="s">
        <v>63</v>
      </c>
      <c r="D2024" s="20">
        <v>278</v>
      </c>
      <c r="E2024" s="21">
        <v>11</v>
      </c>
      <c r="F2024" s="21">
        <v>3058</v>
      </c>
      <c r="G2024" s="22" t="s">
        <v>71</v>
      </c>
      <c r="H2024">
        <f t="shared" si="69"/>
        <v>12</v>
      </c>
      <c r="I2024">
        <f t="shared" si="70"/>
        <v>20</v>
      </c>
    </row>
    <row r="2025" spans="1:10" ht="15.75" hidden="1" customHeight="1" x14ac:dyDescent="0.25">
      <c r="A2025" s="19">
        <v>43924</v>
      </c>
      <c r="B2025" s="20" t="s">
        <v>62</v>
      </c>
      <c r="C2025" s="20" t="s">
        <v>65</v>
      </c>
      <c r="D2025" s="6">
        <v>185</v>
      </c>
      <c r="E2025" s="23">
        <v>5</v>
      </c>
      <c r="F2025" s="21">
        <v>925</v>
      </c>
      <c r="G2025" s="22" t="s">
        <v>68</v>
      </c>
      <c r="H2025">
        <f t="shared" si="69"/>
        <v>4</v>
      </c>
      <c r="I2025">
        <f t="shared" si="70"/>
        <v>3</v>
      </c>
    </row>
    <row r="2026" spans="1:10" ht="15.75" customHeight="1" x14ac:dyDescent="0.25">
      <c r="A2026" s="19">
        <v>43886</v>
      </c>
      <c r="B2026" s="20" t="s">
        <v>67</v>
      </c>
      <c r="C2026" s="20" t="s">
        <v>63</v>
      </c>
      <c r="D2026" s="20">
        <v>99</v>
      </c>
      <c r="E2026" s="21">
        <v>11</v>
      </c>
      <c r="F2026" s="21">
        <v>1089</v>
      </c>
      <c r="G2026" s="22" t="s">
        <v>73</v>
      </c>
      <c r="H2026" s="45">
        <f t="shared" si="69"/>
        <v>2</v>
      </c>
      <c r="I2026" s="45">
        <f t="shared" si="70"/>
        <v>25</v>
      </c>
      <c r="J2026" s="52">
        <f>IF(Hari&lt;=7,1,IF(AND(Hari&gt;=8,Hari&lt;=14),2,IF(AND(Hari&gt;=15,Hari&lt;=21),3,IF(AND(Hari&gt;=22,Hari&lt;=31),4))))</f>
        <v>4</v>
      </c>
    </row>
    <row r="2027" spans="1:10" ht="15.75" customHeight="1" x14ac:dyDescent="0.25">
      <c r="A2027" s="19">
        <v>43849</v>
      </c>
      <c r="B2027" s="20" t="s">
        <v>62</v>
      </c>
      <c r="C2027" s="20" t="s">
        <v>65</v>
      </c>
      <c r="D2027" s="6">
        <v>101</v>
      </c>
      <c r="E2027" s="23">
        <v>5</v>
      </c>
      <c r="F2027" s="21">
        <v>505</v>
      </c>
      <c r="G2027" s="22" t="s">
        <v>71</v>
      </c>
      <c r="H2027" s="45">
        <f t="shared" si="69"/>
        <v>1</v>
      </c>
      <c r="I2027" s="45">
        <f t="shared" si="70"/>
        <v>19</v>
      </c>
      <c r="J2027" s="52">
        <f>IF(Hari&lt;=7,1,IF(AND(Hari&gt;=8,Hari&lt;=14),2,IF(AND(Hari&gt;=15,Hari&lt;=21),3,IF(AND(Hari&gt;=22,Hari&lt;=31),4))))</f>
        <v>3</v>
      </c>
    </row>
    <row r="2028" spans="1:10" ht="15.75" hidden="1" customHeight="1" x14ac:dyDescent="0.25">
      <c r="A2028" s="19">
        <v>44104</v>
      </c>
      <c r="B2028" s="20" t="s">
        <v>67</v>
      </c>
      <c r="C2028" s="20" t="s">
        <v>63</v>
      </c>
      <c r="D2028" s="20">
        <v>207</v>
      </c>
      <c r="E2028" s="21">
        <v>11</v>
      </c>
      <c r="F2028" s="21">
        <v>2277</v>
      </c>
      <c r="G2028" s="22" t="s">
        <v>80</v>
      </c>
      <c r="H2028">
        <f t="shared" si="69"/>
        <v>9</v>
      </c>
      <c r="I2028">
        <f t="shared" si="70"/>
        <v>30</v>
      </c>
    </row>
    <row r="2029" spans="1:10" ht="15.75" hidden="1" customHeight="1" x14ac:dyDescent="0.25">
      <c r="A2029" s="19">
        <v>43984</v>
      </c>
      <c r="B2029" s="20" t="s">
        <v>67</v>
      </c>
      <c r="C2029" s="20" t="s">
        <v>65</v>
      </c>
      <c r="D2029" s="20">
        <v>174</v>
      </c>
      <c r="E2029" s="21">
        <v>11</v>
      </c>
      <c r="F2029" s="21">
        <v>1914</v>
      </c>
      <c r="G2029" s="22" t="s">
        <v>68</v>
      </c>
      <c r="H2029">
        <f t="shared" si="69"/>
        <v>6</v>
      </c>
      <c r="I2029">
        <f t="shared" si="70"/>
        <v>2</v>
      </c>
    </row>
    <row r="2030" spans="1:10" ht="15.75" customHeight="1" x14ac:dyDescent="0.25">
      <c r="A2030" s="19">
        <v>43874</v>
      </c>
      <c r="B2030" s="20" t="s">
        <v>69</v>
      </c>
      <c r="C2030" s="20" t="s">
        <v>65</v>
      </c>
      <c r="D2030" s="20">
        <v>142</v>
      </c>
      <c r="E2030" s="21">
        <v>7</v>
      </c>
      <c r="F2030" s="21">
        <v>994</v>
      </c>
      <c r="G2030" s="22" t="s">
        <v>75</v>
      </c>
      <c r="H2030" s="45">
        <f>MONTH(A2030)</f>
        <v>2</v>
      </c>
      <c r="I2030" s="45">
        <f t="shared" si="70"/>
        <v>13</v>
      </c>
      <c r="J2030" s="52">
        <f>IF(Hari&lt;=7,1,IF(AND(Hari&gt;=8,Hari&lt;=14),2,IF(AND(Hari&gt;=15,Hari&lt;=21),3,IF(AND(Hari&gt;=22,Hari&lt;=31),4))))</f>
        <v>2</v>
      </c>
    </row>
    <row r="2031" spans="1:10" ht="15.75" hidden="1" customHeight="1" x14ac:dyDescent="0.25">
      <c r="A2031" s="19">
        <v>43912</v>
      </c>
      <c r="B2031" s="20" t="s">
        <v>67</v>
      </c>
      <c r="C2031" s="20" t="s">
        <v>63</v>
      </c>
      <c r="D2031" s="20">
        <v>97</v>
      </c>
      <c r="E2031" s="21">
        <v>11</v>
      </c>
      <c r="F2031" s="21">
        <v>1067</v>
      </c>
      <c r="G2031" s="22" t="s">
        <v>64</v>
      </c>
      <c r="H2031">
        <f t="shared" si="69"/>
        <v>3</v>
      </c>
      <c r="I2031">
        <f t="shared" si="70"/>
        <v>22</v>
      </c>
    </row>
    <row r="2032" spans="1:10" ht="15.75" hidden="1" customHeight="1" x14ac:dyDescent="0.25">
      <c r="A2032" s="19">
        <v>43927</v>
      </c>
      <c r="B2032" s="20" t="s">
        <v>62</v>
      </c>
      <c r="C2032" s="20" t="s">
        <v>65</v>
      </c>
      <c r="D2032" s="6">
        <v>175</v>
      </c>
      <c r="E2032" s="23">
        <v>5</v>
      </c>
      <c r="F2032" s="21">
        <v>875</v>
      </c>
      <c r="G2032" s="22" t="s">
        <v>68</v>
      </c>
      <c r="H2032">
        <f t="shared" si="69"/>
        <v>4</v>
      </c>
      <c r="I2032">
        <f t="shared" si="70"/>
        <v>6</v>
      </c>
    </row>
    <row r="2033" spans="1:10" ht="15.75" customHeight="1" x14ac:dyDescent="0.25">
      <c r="A2033" s="19">
        <v>43863</v>
      </c>
      <c r="B2033" s="20" t="s">
        <v>62</v>
      </c>
      <c r="C2033" s="20" t="s">
        <v>63</v>
      </c>
      <c r="D2033" s="20">
        <v>96</v>
      </c>
      <c r="E2033" s="21">
        <v>5</v>
      </c>
      <c r="F2033" s="21">
        <v>480</v>
      </c>
      <c r="G2033" s="22" t="s">
        <v>66</v>
      </c>
      <c r="H2033" s="45">
        <f>MONTH(A2033)</f>
        <v>2</v>
      </c>
      <c r="I2033" s="45">
        <f t="shared" si="70"/>
        <v>2</v>
      </c>
      <c r="J2033" s="52">
        <f>IF(Hari&lt;=7,1,IF(AND(Hari&gt;=8,Hari&lt;=14),2,IF(AND(Hari&gt;=15,Hari&lt;=21),3,IF(AND(Hari&gt;=22,Hari&lt;=31),4))))</f>
        <v>1</v>
      </c>
    </row>
    <row r="2034" spans="1:10" ht="15.75" hidden="1" customHeight="1" x14ac:dyDescent="0.25">
      <c r="A2034" s="19">
        <v>43986</v>
      </c>
      <c r="B2034" s="20" t="s">
        <v>62</v>
      </c>
      <c r="C2034" s="20" t="s">
        <v>65</v>
      </c>
      <c r="D2034" s="6">
        <v>320</v>
      </c>
      <c r="E2034" s="23">
        <v>5</v>
      </c>
      <c r="F2034" s="21">
        <v>1600</v>
      </c>
      <c r="G2034" s="22" t="s">
        <v>68</v>
      </c>
      <c r="H2034">
        <f t="shared" si="69"/>
        <v>6</v>
      </c>
      <c r="I2034">
        <f t="shared" si="70"/>
        <v>4</v>
      </c>
    </row>
    <row r="2035" spans="1:10" ht="15.75" hidden="1" customHeight="1" x14ac:dyDescent="0.25">
      <c r="A2035" s="19">
        <v>44156</v>
      </c>
      <c r="B2035" s="20" t="s">
        <v>62</v>
      </c>
      <c r="C2035" s="20" t="s">
        <v>65</v>
      </c>
      <c r="D2035" s="20">
        <v>483</v>
      </c>
      <c r="E2035" s="23">
        <v>5</v>
      </c>
      <c r="F2035" s="21">
        <v>2415</v>
      </c>
      <c r="G2035" s="22" t="s">
        <v>64</v>
      </c>
      <c r="H2035">
        <f t="shared" si="69"/>
        <v>11</v>
      </c>
      <c r="I2035">
        <f t="shared" si="70"/>
        <v>21</v>
      </c>
    </row>
    <row r="2036" spans="1:10" ht="15.75" customHeight="1" x14ac:dyDescent="0.25">
      <c r="A2036" s="19">
        <v>43885</v>
      </c>
      <c r="B2036" s="20" t="s">
        <v>72</v>
      </c>
      <c r="C2036" s="20" t="s">
        <v>63</v>
      </c>
      <c r="D2036" s="20">
        <v>128</v>
      </c>
      <c r="E2036" s="21">
        <v>16</v>
      </c>
      <c r="F2036" s="21">
        <v>2048</v>
      </c>
      <c r="G2036" s="22" t="s">
        <v>64</v>
      </c>
      <c r="H2036" s="45">
        <f>MONTH(A2036)</f>
        <v>2</v>
      </c>
      <c r="I2036" s="45">
        <f t="shared" si="70"/>
        <v>24</v>
      </c>
      <c r="J2036" s="52">
        <f>IF(Hari&lt;=7,1,IF(AND(Hari&gt;=8,Hari&lt;=14),2,IF(AND(Hari&gt;=15,Hari&lt;=21),3,IF(AND(Hari&gt;=22,Hari&lt;=31),4))))</f>
        <v>4</v>
      </c>
    </row>
    <row r="2037" spans="1:10" ht="15.75" hidden="1" customHeight="1" x14ac:dyDescent="0.25">
      <c r="A2037" s="19">
        <v>44136</v>
      </c>
      <c r="B2037" s="20" t="s">
        <v>69</v>
      </c>
      <c r="C2037" s="20" t="s">
        <v>65</v>
      </c>
      <c r="D2037" s="20">
        <v>380</v>
      </c>
      <c r="E2037" s="21">
        <v>7</v>
      </c>
      <c r="F2037" s="21">
        <v>2660</v>
      </c>
      <c r="G2037" s="22" t="s">
        <v>68</v>
      </c>
      <c r="H2037">
        <f t="shared" si="69"/>
        <v>11</v>
      </c>
      <c r="I2037">
        <f t="shared" si="70"/>
        <v>1</v>
      </c>
    </row>
    <row r="2038" spans="1:10" ht="15.75" hidden="1" customHeight="1" x14ac:dyDescent="0.25">
      <c r="A2038" s="19">
        <v>44106</v>
      </c>
      <c r="B2038" s="20" t="s">
        <v>62</v>
      </c>
      <c r="C2038" s="20" t="s">
        <v>65</v>
      </c>
      <c r="D2038" s="20">
        <v>408</v>
      </c>
      <c r="E2038" s="23">
        <v>5</v>
      </c>
      <c r="F2038" s="21">
        <v>2040</v>
      </c>
      <c r="G2038" s="22" t="s">
        <v>68</v>
      </c>
      <c r="H2038">
        <f t="shared" si="69"/>
        <v>10</v>
      </c>
      <c r="I2038">
        <f t="shared" si="70"/>
        <v>2</v>
      </c>
    </row>
    <row r="2039" spans="1:10" ht="15.75" hidden="1" customHeight="1" x14ac:dyDescent="0.25">
      <c r="A2039" s="19">
        <v>44191</v>
      </c>
      <c r="B2039" s="20" t="s">
        <v>67</v>
      </c>
      <c r="C2039" s="20" t="s">
        <v>65</v>
      </c>
      <c r="D2039" s="20">
        <v>250</v>
      </c>
      <c r="E2039" s="21">
        <v>11</v>
      </c>
      <c r="F2039" s="21">
        <v>2750</v>
      </c>
      <c r="G2039" s="22" t="s">
        <v>73</v>
      </c>
      <c r="H2039">
        <f t="shared" si="69"/>
        <v>12</v>
      </c>
      <c r="I2039">
        <f t="shared" si="70"/>
        <v>26</v>
      </c>
    </row>
    <row r="2040" spans="1:10" ht="15.75" hidden="1" customHeight="1" x14ac:dyDescent="0.25">
      <c r="A2040" s="19">
        <v>44134</v>
      </c>
      <c r="B2040" s="20" t="s">
        <v>67</v>
      </c>
      <c r="C2040" s="20" t="s">
        <v>63</v>
      </c>
      <c r="D2040" s="20">
        <v>204</v>
      </c>
      <c r="E2040" s="21">
        <v>11</v>
      </c>
      <c r="F2040" s="21">
        <v>2244</v>
      </c>
      <c r="G2040" s="22" t="s">
        <v>75</v>
      </c>
      <c r="H2040">
        <f t="shared" si="69"/>
        <v>10</v>
      </c>
      <c r="I2040">
        <f t="shared" si="70"/>
        <v>30</v>
      </c>
    </row>
    <row r="2041" spans="1:10" ht="15.75" hidden="1" customHeight="1" x14ac:dyDescent="0.25">
      <c r="A2041" s="19">
        <v>43899</v>
      </c>
      <c r="B2041" s="20" t="s">
        <v>69</v>
      </c>
      <c r="C2041" s="20" t="s">
        <v>65</v>
      </c>
      <c r="D2041" s="20">
        <v>175</v>
      </c>
      <c r="E2041" s="21">
        <v>7</v>
      </c>
      <c r="F2041" s="21">
        <v>1225</v>
      </c>
      <c r="G2041" s="22" t="s">
        <v>68</v>
      </c>
      <c r="H2041">
        <f t="shared" si="69"/>
        <v>3</v>
      </c>
      <c r="I2041">
        <f t="shared" si="70"/>
        <v>9</v>
      </c>
    </row>
    <row r="2042" spans="1:10" ht="15.75" customHeight="1" x14ac:dyDescent="0.25">
      <c r="A2042" s="19">
        <v>43869</v>
      </c>
      <c r="B2042" s="20" t="s">
        <v>72</v>
      </c>
      <c r="C2042" s="20" t="s">
        <v>63</v>
      </c>
      <c r="D2042" s="20">
        <v>115</v>
      </c>
      <c r="E2042" s="21">
        <v>16</v>
      </c>
      <c r="F2042" s="21">
        <v>1840</v>
      </c>
      <c r="G2042" s="22" t="s">
        <v>68</v>
      </c>
      <c r="H2042" s="45">
        <f>MONTH(A2042)</f>
        <v>2</v>
      </c>
      <c r="I2042" s="45">
        <f t="shared" si="70"/>
        <v>8</v>
      </c>
      <c r="J2042" s="52">
        <f>IF(Hari&lt;=7,1,IF(AND(Hari&gt;=8,Hari&lt;=14),2,IF(AND(Hari&gt;=15,Hari&lt;=21),3,IF(AND(Hari&gt;=22,Hari&lt;=31),4))))</f>
        <v>2</v>
      </c>
    </row>
    <row r="2043" spans="1:10" ht="15.75" hidden="1" customHeight="1" x14ac:dyDescent="0.25">
      <c r="A2043" s="19">
        <v>44032</v>
      </c>
      <c r="B2043" s="20" t="s">
        <v>62</v>
      </c>
      <c r="C2043" s="20" t="s">
        <v>65</v>
      </c>
      <c r="D2043" s="6">
        <v>285</v>
      </c>
      <c r="E2043" s="23">
        <v>5</v>
      </c>
      <c r="F2043" s="21">
        <v>1425</v>
      </c>
      <c r="G2043" s="22" t="s">
        <v>74</v>
      </c>
      <c r="H2043">
        <f t="shared" si="69"/>
        <v>7</v>
      </c>
      <c r="I2043">
        <f t="shared" si="70"/>
        <v>20</v>
      </c>
    </row>
    <row r="2044" spans="1:10" ht="15.75" hidden="1" customHeight="1" x14ac:dyDescent="0.25">
      <c r="A2044" s="19">
        <v>44106</v>
      </c>
      <c r="B2044" s="20" t="s">
        <v>69</v>
      </c>
      <c r="C2044" s="20" t="s">
        <v>65</v>
      </c>
      <c r="D2044" s="20">
        <v>314</v>
      </c>
      <c r="E2044" s="21">
        <v>7</v>
      </c>
      <c r="F2044" s="21">
        <v>2198</v>
      </c>
      <c r="G2044" s="22" t="s">
        <v>68</v>
      </c>
      <c r="H2044">
        <f t="shared" si="69"/>
        <v>10</v>
      </c>
      <c r="I2044">
        <f t="shared" si="70"/>
        <v>2</v>
      </c>
    </row>
    <row r="2045" spans="1:10" ht="15.75" hidden="1" customHeight="1" x14ac:dyDescent="0.25">
      <c r="A2045" s="19">
        <v>43979</v>
      </c>
      <c r="B2045" s="20" t="s">
        <v>69</v>
      </c>
      <c r="C2045" s="20" t="s">
        <v>65</v>
      </c>
      <c r="D2045" s="20">
        <v>246</v>
      </c>
      <c r="E2045" s="21">
        <v>7</v>
      </c>
      <c r="F2045" s="21">
        <v>1722</v>
      </c>
      <c r="G2045" s="22" t="s">
        <v>70</v>
      </c>
      <c r="H2045">
        <f t="shared" si="69"/>
        <v>5</v>
      </c>
      <c r="I2045">
        <f t="shared" si="70"/>
        <v>28</v>
      </c>
    </row>
    <row r="2046" spans="1:10" ht="15.75" hidden="1" customHeight="1" x14ac:dyDescent="0.25">
      <c r="A2046" s="19">
        <v>44108</v>
      </c>
      <c r="B2046" s="20" t="s">
        <v>62</v>
      </c>
      <c r="C2046" s="20" t="s">
        <v>65</v>
      </c>
      <c r="D2046" s="20">
        <v>386</v>
      </c>
      <c r="E2046" s="23">
        <v>5</v>
      </c>
      <c r="F2046" s="21">
        <v>1930</v>
      </c>
      <c r="G2046" s="22" t="s">
        <v>68</v>
      </c>
      <c r="H2046">
        <f t="shared" si="69"/>
        <v>10</v>
      </c>
      <c r="I2046">
        <f t="shared" si="70"/>
        <v>4</v>
      </c>
    </row>
    <row r="2047" spans="1:10" ht="15.75" customHeight="1" x14ac:dyDescent="0.25">
      <c r="A2047" s="19">
        <v>43832</v>
      </c>
      <c r="B2047" s="20" t="s">
        <v>67</v>
      </c>
      <c r="C2047" s="20" t="s">
        <v>65</v>
      </c>
      <c r="D2047" s="20">
        <v>56</v>
      </c>
      <c r="E2047" s="21">
        <v>11</v>
      </c>
      <c r="F2047" s="21">
        <v>616</v>
      </c>
      <c r="G2047" s="22" t="s">
        <v>79</v>
      </c>
      <c r="H2047" s="45">
        <f t="shared" si="69"/>
        <v>1</v>
      </c>
      <c r="I2047" s="45">
        <f t="shared" si="70"/>
        <v>2</v>
      </c>
      <c r="J2047" s="52">
        <f>IF(Hari&lt;=7,1,IF(AND(Hari&gt;=8,Hari&lt;=14),2,IF(AND(Hari&gt;=15,Hari&lt;=21),3,IF(AND(Hari&gt;=22,Hari&lt;=31),4))))</f>
        <v>1</v>
      </c>
    </row>
    <row r="2048" spans="1:10" ht="15.75" customHeight="1" x14ac:dyDescent="0.25">
      <c r="A2048" s="19">
        <v>43869</v>
      </c>
      <c r="B2048" s="20" t="s">
        <v>62</v>
      </c>
      <c r="C2048" s="20" t="s">
        <v>65</v>
      </c>
      <c r="D2048" s="6">
        <v>180</v>
      </c>
      <c r="E2048" s="23">
        <v>5</v>
      </c>
      <c r="F2048" s="21">
        <v>900</v>
      </c>
      <c r="G2048" s="22" t="s">
        <v>68</v>
      </c>
      <c r="H2048" s="45">
        <f t="shared" si="69"/>
        <v>2</v>
      </c>
      <c r="I2048" s="45">
        <f t="shared" si="70"/>
        <v>8</v>
      </c>
      <c r="J2048" s="52">
        <f>IF(Hari&lt;=7,1,IF(AND(Hari&gt;=8,Hari&lt;=14),2,IF(AND(Hari&gt;=15,Hari&lt;=21),3,IF(AND(Hari&gt;=22,Hari&lt;=31),4))))</f>
        <v>2</v>
      </c>
    </row>
    <row r="2049" spans="1:10" ht="15.75" hidden="1" customHeight="1" x14ac:dyDescent="0.25">
      <c r="A2049" s="19">
        <v>44034</v>
      </c>
      <c r="B2049" s="20" t="s">
        <v>67</v>
      </c>
      <c r="C2049" s="20" t="s">
        <v>63</v>
      </c>
      <c r="D2049" s="20">
        <v>145</v>
      </c>
      <c r="E2049" s="21">
        <v>11</v>
      </c>
      <c r="F2049" s="21">
        <v>1595</v>
      </c>
      <c r="G2049" s="22" t="s">
        <v>64</v>
      </c>
      <c r="H2049">
        <f t="shared" si="69"/>
        <v>7</v>
      </c>
      <c r="I2049">
        <f t="shared" si="70"/>
        <v>22</v>
      </c>
    </row>
    <row r="2050" spans="1:10" ht="15.75" customHeight="1" x14ac:dyDescent="0.25">
      <c r="A2050" s="19">
        <v>43878</v>
      </c>
      <c r="B2050" s="20" t="s">
        <v>62</v>
      </c>
      <c r="C2050" s="20" t="s">
        <v>63</v>
      </c>
      <c r="D2050" s="20">
        <v>87</v>
      </c>
      <c r="E2050" s="21">
        <v>5</v>
      </c>
      <c r="F2050" s="21">
        <v>435</v>
      </c>
      <c r="G2050" s="22" t="s">
        <v>64</v>
      </c>
      <c r="H2050" s="45">
        <f>MONTH(A2050)</f>
        <v>2</v>
      </c>
      <c r="I2050" s="45">
        <f t="shared" si="70"/>
        <v>17</v>
      </c>
      <c r="J2050" s="52">
        <f>IF(Hari&lt;=7,1,IF(AND(Hari&gt;=8,Hari&lt;=14),2,IF(AND(Hari&gt;=15,Hari&lt;=21),3,IF(AND(Hari&gt;=22,Hari&lt;=31),4))))</f>
        <v>3</v>
      </c>
    </row>
    <row r="2051" spans="1:10" ht="15.75" hidden="1" customHeight="1" x14ac:dyDescent="0.25">
      <c r="A2051" s="19">
        <v>43997</v>
      </c>
      <c r="B2051" s="20" t="s">
        <v>72</v>
      </c>
      <c r="C2051" s="20" t="s">
        <v>63</v>
      </c>
      <c r="D2051" s="20">
        <v>197</v>
      </c>
      <c r="E2051" s="21">
        <v>16</v>
      </c>
      <c r="F2051" s="21">
        <v>3152</v>
      </c>
      <c r="G2051" s="22" t="s">
        <v>75</v>
      </c>
      <c r="H2051">
        <f t="shared" ref="H2051:H2114" si="71">MONTH(A2051)</f>
        <v>6</v>
      </c>
      <c r="I2051">
        <f t="shared" ref="I2051:I2114" si="72">DAY(A2051)</f>
        <v>15</v>
      </c>
    </row>
    <row r="2052" spans="1:10" ht="15.75" hidden="1" customHeight="1" x14ac:dyDescent="0.25">
      <c r="A2052" s="19">
        <v>44063</v>
      </c>
      <c r="B2052" s="20" t="s">
        <v>72</v>
      </c>
      <c r="C2052" s="20" t="s">
        <v>63</v>
      </c>
      <c r="D2052" s="20">
        <v>243</v>
      </c>
      <c r="E2052" s="21">
        <v>16</v>
      </c>
      <c r="F2052" s="21">
        <v>3888</v>
      </c>
      <c r="G2052" s="22" t="s">
        <v>74</v>
      </c>
      <c r="H2052">
        <f t="shared" si="71"/>
        <v>8</v>
      </c>
      <c r="I2052">
        <f t="shared" si="72"/>
        <v>20</v>
      </c>
    </row>
    <row r="2053" spans="1:10" ht="15.75" customHeight="1" x14ac:dyDescent="0.25">
      <c r="A2053" s="19">
        <v>43881</v>
      </c>
      <c r="B2053" s="20" t="s">
        <v>67</v>
      </c>
      <c r="C2053" s="20" t="s">
        <v>65</v>
      </c>
      <c r="D2053" s="20">
        <v>99</v>
      </c>
      <c r="E2053" s="21">
        <v>11</v>
      </c>
      <c r="F2053" s="21">
        <v>1089</v>
      </c>
      <c r="G2053" s="22" t="s">
        <v>71</v>
      </c>
      <c r="H2053" s="45">
        <f t="shared" si="71"/>
        <v>2</v>
      </c>
      <c r="I2053" s="45">
        <f t="shared" si="72"/>
        <v>20</v>
      </c>
      <c r="J2053" s="52">
        <f>IF(Hari&lt;=7,1,IF(AND(Hari&gt;=8,Hari&lt;=14),2,IF(AND(Hari&gt;=15,Hari&lt;=21),3,IF(AND(Hari&gt;=22,Hari&lt;=31),4))))</f>
        <v>3</v>
      </c>
    </row>
    <row r="2054" spans="1:10" ht="15.75" customHeight="1" x14ac:dyDescent="0.25">
      <c r="A2054" s="19">
        <v>43834</v>
      </c>
      <c r="B2054" s="20" t="s">
        <v>69</v>
      </c>
      <c r="C2054" s="20" t="s">
        <v>65</v>
      </c>
      <c r="D2054" s="20">
        <v>81</v>
      </c>
      <c r="E2054" s="21">
        <v>7</v>
      </c>
      <c r="F2054" s="21">
        <v>567</v>
      </c>
      <c r="G2054" s="22" t="s">
        <v>79</v>
      </c>
      <c r="H2054" s="45">
        <f t="shared" si="71"/>
        <v>1</v>
      </c>
      <c r="I2054" s="45">
        <f t="shared" si="72"/>
        <v>4</v>
      </c>
      <c r="J2054" s="52">
        <f>IF(Hari&lt;=7,1,IF(AND(Hari&gt;=8,Hari&lt;=14),2,IF(AND(Hari&gt;=15,Hari&lt;=21),3,IF(AND(Hari&gt;=22,Hari&lt;=31),4))))</f>
        <v>1</v>
      </c>
    </row>
    <row r="2055" spans="1:10" ht="15.75" customHeight="1" x14ac:dyDescent="0.25">
      <c r="A2055" s="19">
        <v>43851</v>
      </c>
      <c r="B2055" s="20" t="s">
        <v>72</v>
      </c>
      <c r="C2055" s="20" t="s">
        <v>63</v>
      </c>
      <c r="D2055" s="20">
        <v>102</v>
      </c>
      <c r="E2055" s="21">
        <v>16</v>
      </c>
      <c r="F2055" s="21">
        <v>1632</v>
      </c>
      <c r="G2055" s="22" t="s">
        <v>71</v>
      </c>
      <c r="H2055" s="45">
        <f t="shared" si="71"/>
        <v>1</v>
      </c>
      <c r="I2055" s="45">
        <f t="shared" si="72"/>
        <v>21</v>
      </c>
      <c r="J2055" s="52">
        <f>IF(Hari&lt;=7,1,IF(AND(Hari&gt;=8,Hari&lt;=14),2,IF(AND(Hari&gt;=15,Hari&lt;=21),3,IF(AND(Hari&gt;=22,Hari&lt;=31),4))))</f>
        <v>3</v>
      </c>
    </row>
    <row r="2056" spans="1:10" ht="15.75" customHeight="1" x14ac:dyDescent="0.25">
      <c r="A2056" s="19">
        <v>43881</v>
      </c>
      <c r="B2056" s="20" t="s">
        <v>72</v>
      </c>
      <c r="C2056" s="20" t="s">
        <v>63</v>
      </c>
      <c r="D2056" s="20">
        <v>96</v>
      </c>
      <c r="E2056" s="21">
        <v>16</v>
      </c>
      <c r="F2056" s="21">
        <v>1536</v>
      </c>
      <c r="G2056" s="22" t="s">
        <v>71</v>
      </c>
      <c r="H2056" s="45">
        <f t="shared" si="71"/>
        <v>2</v>
      </c>
      <c r="I2056" s="45">
        <f t="shared" si="72"/>
        <v>20</v>
      </c>
      <c r="J2056" s="52">
        <f>IF(Hari&lt;=7,1,IF(AND(Hari&gt;=8,Hari&lt;=14),2,IF(AND(Hari&gt;=15,Hari&lt;=21),3,IF(AND(Hari&gt;=22,Hari&lt;=31),4))))</f>
        <v>3</v>
      </c>
    </row>
    <row r="2057" spans="1:10" ht="15.75" hidden="1" customHeight="1" x14ac:dyDescent="0.25">
      <c r="A2057" s="19">
        <v>43904</v>
      </c>
      <c r="B2057" s="20" t="s">
        <v>72</v>
      </c>
      <c r="C2057" s="20" t="s">
        <v>63</v>
      </c>
      <c r="D2057" s="20">
        <v>118</v>
      </c>
      <c r="E2057" s="21">
        <v>16</v>
      </c>
      <c r="F2057" s="21">
        <v>1888</v>
      </c>
      <c r="G2057" s="22" t="s">
        <v>64</v>
      </c>
      <c r="H2057">
        <f t="shared" si="71"/>
        <v>3</v>
      </c>
      <c r="I2057">
        <f t="shared" si="72"/>
        <v>14</v>
      </c>
    </row>
    <row r="2058" spans="1:10" ht="15.75" customHeight="1" x14ac:dyDescent="0.25">
      <c r="A2058" s="19">
        <v>43858</v>
      </c>
      <c r="B2058" s="20" t="s">
        <v>62</v>
      </c>
      <c r="C2058" s="20" t="s">
        <v>63</v>
      </c>
      <c r="D2058" s="20">
        <v>54</v>
      </c>
      <c r="E2058" s="21">
        <v>5</v>
      </c>
      <c r="F2058" s="21">
        <v>270</v>
      </c>
      <c r="G2058" s="22" t="s">
        <v>73</v>
      </c>
      <c r="H2058" s="45">
        <f>MONTH(A2058)</f>
        <v>1</v>
      </c>
      <c r="I2058" s="45">
        <f t="shared" si="72"/>
        <v>28</v>
      </c>
      <c r="J2058" s="52">
        <f>IF(Hari&lt;=7,1,IF(AND(Hari&gt;=8,Hari&lt;=14),2,IF(AND(Hari&gt;=15,Hari&lt;=21),3,IF(AND(Hari&gt;=22,Hari&lt;=31),4))))</f>
        <v>4</v>
      </c>
    </row>
    <row r="2059" spans="1:10" ht="15.75" hidden="1" customHeight="1" x14ac:dyDescent="0.25">
      <c r="A2059" s="19">
        <v>44067</v>
      </c>
      <c r="B2059" s="20" t="s">
        <v>62</v>
      </c>
      <c r="C2059" s="20" t="s">
        <v>63</v>
      </c>
      <c r="D2059" s="20">
        <v>179</v>
      </c>
      <c r="E2059" s="21">
        <v>5</v>
      </c>
      <c r="F2059" s="21">
        <v>895</v>
      </c>
      <c r="G2059" s="22" t="s">
        <v>64</v>
      </c>
      <c r="H2059">
        <f t="shared" si="71"/>
        <v>8</v>
      </c>
      <c r="I2059">
        <f t="shared" si="72"/>
        <v>24</v>
      </c>
    </row>
    <row r="2060" spans="1:10" ht="15.75" hidden="1" customHeight="1" x14ac:dyDescent="0.25">
      <c r="A2060" s="19">
        <v>43955</v>
      </c>
      <c r="B2060" s="20" t="s">
        <v>62</v>
      </c>
      <c r="C2060" s="20" t="s">
        <v>63</v>
      </c>
      <c r="D2060" s="20">
        <v>165</v>
      </c>
      <c r="E2060" s="21">
        <v>5</v>
      </c>
      <c r="F2060" s="21">
        <v>825</v>
      </c>
      <c r="G2060" s="22" t="s">
        <v>68</v>
      </c>
      <c r="H2060">
        <f t="shared" si="71"/>
        <v>5</v>
      </c>
      <c r="I2060">
        <f t="shared" si="72"/>
        <v>4</v>
      </c>
    </row>
    <row r="2061" spans="1:10" ht="15.75" hidden="1" customHeight="1" x14ac:dyDescent="0.25">
      <c r="A2061" s="19">
        <v>44036</v>
      </c>
      <c r="B2061" s="20" t="s">
        <v>72</v>
      </c>
      <c r="C2061" s="20" t="s">
        <v>63</v>
      </c>
      <c r="D2061" s="20">
        <v>199</v>
      </c>
      <c r="E2061" s="21">
        <v>16</v>
      </c>
      <c r="F2061" s="21">
        <v>3184</v>
      </c>
      <c r="G2061" s="22" t="s">
        <v>64</v>
      </c>
      <c r="H2061">
        <f t="shared" si="71"/>
        <v>7</v>
      </c>
      <c r="I2061">
        <f t="shared" si="72"/>
        <v>24</v>
      </c>
    </row>
    <row r="2062" spans="1:10" ht="15.75" hidden="1" customHeight="1" x14ac:dyDescent="0.25">
      <c r="A2062" s="19">
        <v>43988</v>
      </c>
      <c r="B2062" s="20" t="s">
        <v>62</v>
      </c>
      <c r="C2062" s="20" t="s">
        <v>65</v>
      </c>
      <c r="D2062" s="6">
        <v>289</v>
      </c>
      <c r="E2062" s="23">
        <v>5</v>
      </c>
      <c r="F2062" s="21">
        <v>1445</v>
      </c>
      <c r="G2062" s="22" t="s">
        <v>66</v>
      </c>
      <c r="H2062">
        <f t="shared" si="71"/>
        <v>6</v>
      </c>
      <c r="I2062">
        <f t="shared" si="72"/>
        <v>6</v>
      </c>
    </row>
    <row r="2063" spans="1:10" ht="15.75" hidden="1" customHeight="1" x14ac:dyDescent="0.25">
      <c r="A2063" s="19">
        <v>44123</v>
      </c>
      <c r="B2063" s="20" t="s">
        <v>62</v>
      </c>
      <c r="C2063" s="20" t="s">
        <v>63</v>
      </c>
      <c r="D2063" s="20">
        <v>257</v>
      </c>
      <c r="E2063" s="21">
        <v>5</v>
      </c>
      <c r="F2063" s="21">
        <v>1285</v>
      </c>
      <c r="G2063" s="22" t="s">
        <v>71</v>
      </c>
      <c r="H2063">
        <f t="shared" si="71"/>
        <v>10</v>
      </c>
      <c r="I2063">
        <f t="shared" si="72"/>
        <v>19</v>
      </c>
    </row>
    <row r="2064" spans="1:10" ht="15.75" hidden="1" customHeight="1" x14ac:dyDescent="0.25">
      <c r="A2064" s="19">
        <v>44145</v>
      </c>
      <c r="B2064" s="20" t="s">
        <v>72</v>
      </c>
      <c r="C2064" s="20" t="s">
        <v>63</v>
      </c>
      <c r="D2064" s="20">
        <v>340</v>
      </c>
      <c r="E2064" s="21">
        <v>16</v>
      </c>
      <c r="F2064" s="21">
        <v>5440</v>
      </c>
      <c r="G2064" s="22" t="s">
        <v>68</v>
      </c>
      <c r="H2064">
        <f t="shared" si="71"/>
        <v>11</v>
      </c>
      <c r="I2064">
        <f t="shared" si="72"/>
        <v>10</v>
      </c>
    </row>
    <row r="2065" spans="1:10" ht="15.75" hidden="1" customHeight="1" x14ac:dyDescent="0.25">
      <c r="A2065" s="19">
        <v>44098</v>
      </c>
      <c r="B2065" s="20" t="s">
        <v>62</v>
      </c>
      <c r="C2065" s="20" t="s">
        <v>63</v>
      </c>
      <c r="D2065" s="20">
        <v>273</v>
      </c>
      <c r="E2065" s="21">
        <v>5</v>
      </c>
      <c r="F2065" s="21">
        <v>1365</v>
      </c>
      <c r="G2065" s="22" t="s">
        <v>80</v>
      </c>
      <c r="H2065">
        <f t="shared" si="71"/>
        <v>9</v>
      </c>
      <c r="I2065">
        <f t="shared" si="72"/>
        <v>24</v>
      </c>
    </row>
    <row r="2066" spans="1:10" ht="15.75" hidden="1" customHeight="1" x14ac:dyDescent="0.25">
      <c r="A2066" s="19">
        <v>44121</v>
      </c>
      <c r="B2066" s="20" t="s">
        <v>67</v>
      </c>
      <c r="C2066" s="20" t="s">
        <v>65</v>
      </c>
      <c r="D2066" s="20">
        <v>199</v>
      </c>
      <c r="E2066" s="21">
        <v>11</v>
      </c>
      <c r="F2066" s="21">
        <v>2189</v>
      </c>
      <c r="G2066" s="22" t="s">
        <v>71</v>
      </c>
      <c r="H2066">
        <f t="shared" si="71"/>
        <v>10</v>
      </c>
      <c r="I2066">
        <f t="shared" si="72"/>
        <v>17</v>
      </c>
    </row>
    <row r="2067" spans="1:10" ht="15.75" hidden="1" customHeight="1" x14ac:dyDescent="0.25">
      <c r="A2067" s="19">
        <v>44116</v>
      </c>
      <c r="B2067" s="20" t="s">
        <v>67</v>
      </c>
      <c r="C2067" s="20" t="s">
        <v>63</v>
      </c>
      <c r="D2067" s="20">
        <v>193</v>
      </c>
      <c r="E2067" s="21">
        <v>11</v>
      </c>
      <c r="F2067" s="21">
        <v>2123</v>
      </c>
      <c r="G2067" s="22" t="s">
        <v>75</v>
      </c>
      <c r="H2067">
        <f t="shared" si="71"/>
        <v>10</v>
      </c>
      <c r="I2067">
        <f t="shared" si="72"/>
        <v>12</v>
      </c>
    </row>
    <row r="2068" spans="1:10" ht="15.75" customHeight="1" x14ac:dyDescent="0.25">
      <c r="A2068" s="19">
        <v>43878</v>
      </c>
      <c r="B2068" s="20" t="s">
        <v>67</v>
      </c>
      <c r="C2068" s="20" t="s">
        <v>65</v>
      </c>
      <c r="D2068" s="20">
        <v>71</v>
      </c>
      <c r="E2068" s="21">
        <v>11</v>
      </c>
      <c r="F2068" s="21">
        <v>781</v>
      </c>
      <c r="G2068" s="22" t="s">
        <v>64</v>
      </c>
      <c r="H2068" s="45">
        <f t="shared" si="71"/>
        <v>2</v>
      </c>
      <c r="I2068" s="45">
        <f t="shared" si="72"/>
        <v>17</v>
      </c>
      <c r="J2068" s="52">
        <f>IF(Hari&lt;=7,1,IF(AND(Hari&gt;=8,Hari&lt;=14),2,IF(AND(Hari&gt;=15,Hari&lt;=21),3,IF(AND(Hari&gt;=22,Hari&lt;=31),4))))</f>
        <v>3</v>
      </c>
    </row>
    <row r="2069" spans="1:10" ht="15.75" customHeight="1" x14ac:dyDescent="0.25">
      <c r="A2069" s="19">
        <v>43846</v>
      </c>
      <c r="B2069" s="20" t="s">
        <v>62</v>
      </c>
      <c r="C2069" s="20" t="s">
        <v>63</v>
      </c>
      <c r="D2069" s="20">
        <v>70</v>
      </c>
      <c r="E2069" s="21">
        <v>5</v>
      </c>
      <c r="F2069" s="21">
        <v>350</v>
      </c>
      <c r="G2069" s="22" t="s">
        <v>75</v>
      </c>
      <c r="H2069" s="45">
        <f t="shared" si="71"/>
        <v>1</v>
      </c>
      <c r="I2069" s="45">
        <f t="shared" si="72"/>
        <v>16</v>
      </c>
      <c r="J2069" s="52">
        <f>IF(Hari&lt;=7,1,IF(AND(Hari&gt;=8,Hari&lt;=14),2,IF(AND(Hari&gt;=15,Hari&lt;=21),3,IF(AND(Hari&gt;=22,Hari&lt;=31),4))))</f>
        <v>3</v>
      </c>
    </row>
    <row r="2070" spans="1:10" ht="15.75" customHeight="1" x14ac:dyDescent="0.25">
      <c r="A2070" s="19">
        <v>43871</v>
      </c>
      <c r="B2070" s="20" t="s">
        <v>67</v>
      </c>
      <c r="C2070" s="20" t="s">
        <v>65</v>
      </c>
      <c r="D2070" s="20">
        <v>82</v>
      </c>
      <c r="E2070" s="21">
        <v>11</v>
      </c>
      <c r="F2070" s="21">
        <v>902</v>
      </c>
      <c r="G2070" s="22" t="s">
        <v>68</v>
      </c>
      <c r="H2070" s="45">
        <f t="shared" si="71"/>
        <v>2</v>
      </c>
      <c r="I2070" s="45">
        <f t="shared" si="72"/>
        <v>10</v>
      </c>
      <c r="J2070" s="52">
        <f>IF(Hari&lt;=7,1,IF(AND(Hari&gt;=8,Hari&lt;=14),2,IF(AND(Hari&gt;=15,Hari&lt;=21),3,IF(AND(Hari&gt;=22,Hari&lt;=31),4))))</f>
        <v>2</v>
      </c>
    </row>
    <row r="2071" spans="1:10" ht="15.75" hidden="1" customHeight="1" x14ac:dyDescent="0.25">
      <c r="A2071" s="19">
        <v>43969</v>
      </c>
      <c r="B2071" s="20" t="s">
        <v>69</v>
      </c>
      <c r="C2071" s="20" t="s">
        <v>65</v>
      </c>
      <c r="D2071" s="20">
        <v>255</v>
      </c>
      <c r="E2071" s="21">
        <v>7</v>
      </c>
      <c r="F2071" s="21">
        <v>1785</v>
      </c>
      <c r="G2071" s="22" t="s">
        <v>70</v>
      </c>
      <c r="H2071">
        <f t="shared" si="71"/>
        <v>5</v>
      </c>
      <c r="I2071">
        <f t="shared" si="72"/>
        <v>18</v>
      </c>
    </row>
    <row r="2072" spans="1:10" ht="15.75" hidden="1" customHeight="1" x14ac:dyDescent="0.25">
      <c r="A2072" s="19">
        <v>44170</v>
      </c>
      <c r="B2072" s="20" t="s">
        <v>67</v>
      </c>
      <c r="C2072" s="20" t="s">
        <v>63</v>
      </c>
      <c r="D2072" s="20">
        <v>321</v>
      </c>
      <c r="E2072" s="21">
        <v>11</v>
      </c>
      <c r="F2072" s="21">
        <v>3531</v>
      </c>
      <c r="G2072" s="22" t="s">
        <v>68</v>
      </c>
      <c r="H2072">
        <f t="shared" si="71"/>
        <v>12</v>
      </c>
      <c r="I2072">
        <f t="shared" si="72"/>
        <v>5</v>
      </c>
    </row>
    <row r="2073" spans="1:10" ht="15.75" hidden="1" customHeight="1" x14ac:dyDescent="0.25">
      <c r="A2073" s="19">
        <v>44105</v>
      </c>
      <c r="B2073" s="20" t="s">
        <v>69</v>
      </c>
      <c r="C2073" s="20" t="s">
        <v>65</v>
      </c>
      <c r="D2073" s="20">
        <v>398</v>
      </c>
      <c r="E2073" s="21">
        <v>7</v>
      </c>
      <c r="F2073" s="21">
        <v>2786</v>
      </c>
      <c r="G2073" s="22" t="s">
        <v>68</v>
      </c>
      <c r="H2073">
        <f t="shared" si="71"/>
        <v>10</v>
      </c>
      <c r="I2073">
        <f t="shared" si="72"/>
        <v>1</v>
      </c>
    </row>
    <row r="2074" spans="1:10" ht="15.75" hidden="1" customHeight="1" x14ac:dyDescent="0.25">
      <c r="A2074" s="19">
        <v>44073</v>
      </c>
      <c r="B2074" s="20" t="s">
        <v>72</v>
      </c>
      <c r="C2074" s="20" t="s">
        <v>63</v>
      </c>
      <c r="D2074" s="20">
        <v>228</v>
      </c>
      <c r="E2074" s="21">
        <v>16</v>
      </c>
      <c r="F2074" s="21">
        <v>3648</v>
      </c>
      <c r="G2074" s="22" t="s">
        <v>78</v>
      </c>
      <c r="H2074">
        <f t="shared" si="71"/>
        <v>8</v>
      </c>
      <c r="I2074">
        <f t="shared" si="72"/>
        <v>30</v>
      </c>
    </row>
    <row r="2075" spans="1:10" ht="15.75" hidden="1" customHeight="1" x14ac:dyDescent="0.25">
      <c r="A2075" s="19">
        <v>44051</v>
      </c>
      <c r="B2075" s="20" t="s">
        <v>62</v>
      </c>
      <c r="C2075" s="20" t="s">
        <v>63</v>
      </c>
      <c r="D2075" s="20">
        <v>175</v>
      </c>
      <c r="E2075" s="21">
        <v>5</v>
      </c>
      <c r="F2075" s="21">
        <v>875</v>
      </c>
      <c r="G2075" s="22" t="s">
        <v>66</v>
      </c>
      <c r="H2075">
        <f t="shared" si="71"/>
        <v>8</v>
      </c>
      <c r="I2075">
        <f t="shared" si="72"/>
        <v>8</v>
      </c>
    </row>
    <row r="2076" spans="1:10" ht="15.75" customHeight="1" x14ac:dyDescent="0.25">
      <c r="A2076" s="19">
        <v>43871</v>
      </c>
      <c r="B2076" s="20" t="s">
        <v>69</v>
      </c>
      <c r="C2076" s="20" t="s">
        <v>65</v>
      </c>
      <c r="D2076" s="20">
        <v>129</v>
      </c>
      <c r="E2076" s="21">
        <v>7</v>
      </c>
      <c r="F2076" s="21">
        <v>903</v>
      </c>
      <c r="G2076" s="22" t="s">
        <v>68</v>
      </c>
      <c r="H2076" s="45">
        <f t="shared" si="71"/>
        <v>2</v>
      </c>
      <c r="I2076" s="45">
        <f t="shared" si="72"/>
        <v>10</v>
      </c>
      <c r="J2076" s="52">
        <f>IF(Hari&lt;=7,1,IF(AND(Hari&gt;=8,Hari&lt;=14),2,IF(AND(Hari&gt;=15,Hari&lt;=21),3,IF(AND(Hari&gt;=22,Hari&lt;=31),4))))</f>
        <v>2</v>
      </c>
    </row>
    <row r="2077" spans="1:10" ht="15.75" customHeight="1" x14ac:dyDescent="0.25">
      <c r="A2077" s="19">
        <v>43866</v>
      </c>
      <c r="B2077" s="20" t="s">
        <v>67</v>
      </c>
      <c r="C2077" s="20" t="s">
        <v>65</v>
      </c>
      <c r="D2077" s="20">
        <v>82</v>
      </c>
      <c r="E2077" s="21">
        <v>11</v>
      </c>
      <c r="F2077" s="21">
        <v>902</v>
      </c>
      <c r="G2077" s="22" t="s">
        <v>68</v>
      </c>
      <c r="H2077" s="45">
        <f t="shared" si="71"/>
        <v>2</v>
      </c>
      <c r="I2077" s="45">
        <f t="shared" si="72"/>
        <v>5</v>
      </c>
      <c r="J2077" s="52">
        <f>IF(Hari&lt;=7,1,IF(AND(Hari&gt;=8,Hari&lt;=14),2,IF(AND(Hari&gt;=15,Hari&lt;=21),3,IF(AND(Hari&gt;=22,Hari&lt;=31),4))))</f>
        <v>1</v>
      </c>
    </row>
    <row r="2078" spans="1:10" ht="15.75" hidden="1" customHeight="1" x14ac:dyDescent="0.25">
      <c r="A2078" s="19">
        <v>44165</v>
      </c>
      <c r="B2078" s="20" t="s">
        <v>62</v>
      </c>
      <c r="C2078" s="20" t="s">
        <v>65</v>
      </c>
      <c r="D2078" s="20">
        <v>593</v>
      </c>
      <c r="E2078" s="23">
        <v>5</v>
      </c>
      <c r="F2078" s="21">
        <v>2965</v>
      </c>
      <c r="G2078" s="22" t="s">
        <v>64</v>
      </c>
      <c r="H2078">
        <f t="shared" si="71"/>
        <v>11</v>
      </c>
      <c r="I2078">
        <f t="shared" si="72"/>
        <v>30</v>
      </c>
    </row>
    <row r="2079" spans="1:10" ht="15.75" hidden="1" customHeight="1" x14ac:dyDescent="0.25">
      <c r="A2079" s="19">
        <v>44084</v>
      </c>
      <c r="B2079" s="20" t="s">
        <v>69</v>
      </c>
      <c r="C2079" s="20" t="s">
        <v>65</v>
      </c>
      <c r="D2079" s="20">
        <v>367</v>
      </c>
      <c r="E2079" s="21">
        <v>7</v>
      </c>
      <c r="F2079" s="21">
        <v>2569</v>
      </c>
      <c r="G2079" s="22" t="s">
        <v>68</v>
      </c>
      <c r="H2079">
        <f t="shared" si="71"/>
        <v>9</v>
      </c>
      <c r="I2079">
        <f t="shared" si="72"/>
        <v>10</v>
      </c>
    </row>
    <row r="2080" spans="1:10" ht="15.75" hidden="1" customHeight="1" x14ac:dyDescent="0.25">
      <c r="A2080" s="19">
        <v>44172</v>
      </c>
      <c r="B2080" s="20" t="s">
        <v>67</v>
      </c>
      <c r="C2080" s="20" t="s">
        <v>65</v>
      </c>
      <c r="D2080" s="20">
        <v>307</v>
      </c>
      <c r="E2080" s="21">
        <v>11</v>
      </c>
      <c r="F2080" s="21">
        <v>3377</v>
      </c>
      <c r="G2080" s="22" t="s">
        <v>68</v>
      </c>
      <c r="H2080">
        <f t="shared" si="71"/>
        <v>12</v>
      </c>
      <c r="I2080">
        <f t="shared" si="72"/>
        <v>7</v>
      </c>
    </row>
    <row r="2081" spans="1:10" ht="15.75" hidden="1" customHeight="1" x14ac:dyDescent="0.25">
      <c r="A2081" s="19">
        <v>43995</v>
      </c>
      <c r="B2081" s="20" t="s">
        <v>69</v>
      </c>
      <c r="C2081" s="20" t="s">
        <v>65</v>
      </c>
      <c r="D2081" s="20">
        <v>237</v>
      </c>
      <c r="E2081" s="21">
        <v>7</v>
      </c>
      <c r="F2081" s="21">
        <v>1659</v>
      </c>
      <c r="G2081" s="22" t="s">
        <v>75</v>
      </c>
      <c r="H2081">
        <f t="shared" si="71"/>
        <v>6</v>
      </c>
      <c r="I2081">
        <f t="shared" si="72"/>
        <v>13</v>
      </c>
    </row>
    <row r="2082" spans="1:10" ht="15.75" hidden="1" customHeight="1" x14ac:dyDescent="0.25">
      <c r="A2082" s="19">
        <v>43941</v>
      </c>
      <c r="B2082" s="20" t="s">
        <v>72</v>
      </c>
      <c r="C2082" s="20" t="s">
        <v>63</v>
      </c>
      <c r="D2082" s="20">
        <v>122</v>
      </c>
      <c r="E2082" s="21">
        <v>16</v>
      </c>
      <c r="F2082" s="21">
        <v>1952</v>
      </c>
      <c r="G2082" s="22" t="s">
        <v>71</v>
      </c>
      <c r="H2082">
        <f t="shared" si="71"/>
        <v>4</v>
      </c>
      <c r="I2082">
        <f t="shared" si="72"/>
        <v>20</v>
      </c>
    </row>
    <row r="2083" spans="1:10" ht="15.75" hidden="1" customHeight="1" x14ac:dyDescent="0.25">
      <c r="A2083" s="19">
        <v>44103</v>
      </c>
      <c r="B2083" s="20" t="s">
        <v>62</v>
      </c>
      <c r="C2083" s="20" t="s">
        <v>63</v>
      </c>
      <c r="D2083" s="20">
        <v>218</v>
      </c>
      <c r="E2083" s="21">
        <v>5</v>
      </c>
      <c r="F2083" s="21">
        <v>1090</v>
      </c>
      <c r="G2083" s="22" t="s">
        <v>80</v>
      </c>
      <c r="H2083">
        <f t="shared" si="71"/>
        <v>9</v>
      </c>
      <c r="I2083">
        <f t="shared" si="72"/>
        <v>29</v>
      </c>
    </row>
    <row r="2084" spans="1:10" ht="15.75" hidden="1" customHeight="1" x14ac:dyDescent="0.25">
      <c r="A2084" s="19">
        <v>43938</v>
      </c>
      <c r="B2084" s="20" t="s">
        <v>67</v>
      </c>
      <c r="C2084" s="20" t="s">
        <v>65</v>
      </c>
      <c r="D2084" s="20">
        <v>106</v>
      </c>
      <c r="E2084" s="21">
        <v>11</v>
      </c>
      <c r="F2084" s="21">
        <v>1166</v>
      </c>
      <c r="G2084" s="22" t="s">
        <v>71</v>
      </c>
      <c r="H2084">
        <f t="shared" si="71"/>
        <v>4</v>
      </c>
      <c r="I2084">
        <f t="shared" si="72"/>
        <v>17</v>
      </c>
    </row>
    <row r="2085" spans="1:10" ht="15.75" hidden="1" customHeight="1" x14ac:dyDescent="0.25">
      <c r="A2085" s="19">
        <v>44182</v>
      </c>
      <c r="B2085" s="20" t="s">
        <v>67</v>
      </c>
      <c r="C2085" s="20" t="s">
        <v>63</v>
      </c>
      <c r="D2085" s="20">
        <v>247</v>
      </c>
      <c r="E2085" s="21">
        <v>11</v>
      </c>
      <c r="F2085" s="21">
        <v>2717</v>
      </c>
      <c r="G2085" s="22" t="s">
        <v>71</v>
      </c>
      <c r="H2085">
        <f t="shared" si="71"/>
        <v>12</v>
      </c>
      <c r="I2085">
        <f t="shared" si="72"/>
        <v>17</v>
      </c>
    </row>
    <row r="2086" spans="1:10" ht="15.75" hidden="1" customHeight="1" x14ac:dyDescent="0.25">
      <c r="A2086" s="19">
        <v>43931</v>
      </c>
      <c r="B2086" s="20" t="s">
        <v>62</v>
      </c>
      <c r="C2086" s="20" t="s">
        <v>63</v>
      </c>
      <c r="D2086" s="20">
        <v>103</v>
      </c>
      <c r="E2086" s="21">
        <v>5</v>
      </c>
      <c r="F2086" s="21">
        <v>515</v>
      </c>
      <c r="G2086" s="22" t="s">
        <v>68</v>
      </c>
      <c r="H2086">
        <f t="shared" si="71"/>
        <v>4</v>
      </c>
      <c r="I2086">
        <f t="shared" si="72"/>
        <v>10</v>
      </c>
    </row>
    <row r="2087" spans="1:10" ht="15.75" customHeight="1" x14ac:dyDescent="0.25">
      <c r="A2087" s="19">
        <v>43878</v>
      </c>
      <c r="B2087" s="20" t="s">
        <v>67</v>
      </c>
      <c r="C2087" s="20" t="s">
        <v>63</v>
      </c>
      <c r="D2087" s="20">
        <v>75</v>
      </c>
      <c r="E2087" s="21">
        <v>11</v>
      </c>
      <c r="F2087" s="21">
        <v>825</v>
      </c>
      <c r="G2087" s="22" t="s">
        <v>64</v>
      </c>
      <c r="H2087" s="45">
        <f>MONTH(A2087)</f>
        <v>2</v>
      </c>
      <c r="I2087" s="45">
        <f t="shared" si="72"/>
        <v>17</v>
      </c>
      <c r="J2087" s="52">
        <f>IF(Hari&lt;=7,1,IF(AND(Hari&gt;=8,Hari&lt;=14),2,IF(AND(Hari&gt;=15,Hari&lt;=21),3,IF(AND(Hari&gt;=22,Hari&lt;=31),4))))</f>
        <v>3</v>
      </c>
    </row>
    <row r="2088" spans="1:10" ht="15.75" hidden="1" customHeight="1" x14ac:dyDescent="0.25">
      <c r="A2088" s="19">
        <v>43982</v>
      </c>
      <c r="B2088" s="20" t="s">
        <v>67</v>
      </c>
      <c r="C2088" s="20" t="s">
        <v>65</v>
      </c>
      <c r="D2088" s="20">
        <v>166</v>
      </c>
      <c r="E2088" s="21">
        <v>11</v>
      </c>
      <c r="F2088" s="21">
        <v>1826</v>
      </c>
      <c r="G2088" s="22" t="s">
        <v>70</v>
      </c>
      <c r="H2088">
        <f t="shared" si="71"/>
        <v>5</v>
      </c>
      <c r="I2088">
        <f t="shared" si="72"/>
        <v>31</v>
      </c>
    </row>
    <row r="2089" spans="1:10" ht="15.75" hidden="1" customHeight="1" x14ac:dyDescent="0.25">
      <c r="A2089" s="19">
        <v>44147</v>
      </c>
      <c r="B2089" s="20" t="s">
        <v>72</v>
      </c>
      <c r="C2089" s="20" t="s">
        <v>63</v>
      </c>
      <c r="D2089" s="20">
        <v>318</v>
      </c>
      <c r="E2089" s="21">
        <v>16</v>
      </c>
      <c r="F2089" s="21">
        <v>5088</v>
      </c>
      <c r="G2089" s="22" t="s">
        <v>64</v>
      </c>
      <c r="H2089">
        <f t="shared" si="71"/>
        <v>11</v>
      </c>
      <c r="I2089">
        <f t="shared" si="72"/>
        <v>12</v>
      </c>
    </row>
    <row r="2090" spans="1:10" ht="15.75" hidden="1" customHeight="1" x14ac:dyDescent="0.25">
      <c r="A2090" s="19">
        <v>44075</v>
      </c>
      <c r="B2090" s="20" t="s">
        <v>62</v>
      </c>
      <c r="C2090" s="20" t="s">
        <v>63</v>
      </c>
      <c r="D2090" s="20">
        <v>231</v>
      </c>
      <c r="E2090" s="21">
        <v>5</v>
      </c>
      <c r="F2090" s="21">
        <v>1155</v>
      </c>
      <c r="G2090" s="22" t="s">
        <v>68</v>
      </c>
      <c r="H2090">
        <f t="shared" si="71"/>
        <v>9</v>
      </c>
      <c r="I2090">
        <f t="shared" si="72"/>
        <v>1</v>
      </c>
    </row>
    <row r="2091" spans="1:10" ht="15.75" hidden="1" customHeight="1" x14ac:dyDescent="0.25">
      <c r="A2091" s="19">
        <v>44121</v>
      </c>
      <c r="B2091" s="20" t="s">
        <v>67</v>
      </c>
      <c r="C2091" s="20" t="s">
        <v>63</v>
      </c>
      <c r="D2091" s="20">
        <v>216</v>
      </c>
      <c r="E2091" s="21">
        <v>11</v>
      </c>
      <c r="F2091" s="21">
        <v>2376</v>
      </c>
      <c r="G2091" s="22" t="s">
        <v>71</v>
      </c>
      <c r="H2091">
        <f t="shared" si="71"/>
        <v>10</v>
      </c>
      <c r="I2091">
        <f t="shared" si="72"/>
        <v>17</v>
      </c>
    </row>
    <row r="2092" spans="1:10" ht="15.75" hidden="1" customHeight="1" x14ac:dyDescent="0.25">
      <c r="A2092" s="19">
        <v>44111</v>
      </c>
      <c r="B2092" s="20" t="s">
        <v>67</v>
      </c>
      <c r="C2092" s="20" t="s">
        <v>65</v>
      </c>
      <c r="D2092" s="20">
        <v>212</v>
      </c>
      <c r="E2092" s="21">
        <v>11</v>
      </c>
      <c r="F2092" s="21">
        <v>2332</v>
      </c>
      <c r="G2092" s="22" t="s">
        <v>68</v>
      </c>
      <c r="H2092">
        <f t="shared" si="71"/>
        <v>10</v>
      </c>
      <c r="I2092">
        <f t="shared" si="72"/>
        <v>7</v>
      </c>
    </row>
    <row r="2093" spans="1:10" ht="15.75" hidden="1" customHeight="1" x14ac:dyDescent="0.25">
      <c r="A2093" s="19">
        <v>43957</v>
      </c>
      <c r="B2093" s="20" t="s">
        <v>67</v>
      </c>
      <c r="C2093" s="20" t="s">
        <v>65</v>
      </c>
      <c r="D2093" s="20">
        <v>175</v>
      </c>
      <c r="E2093" s="21">
        <v>11</v>
      </c>
      <c r="F2093" s="21">
        <v>1925</v>
      </c>
      <c r="G2093" s="22" t="s">
        <v>68</v>
      </c>
      <c r="H2093">
        <f t="shared" si="71"/>
        <v>5</v>
      </c>
      <c r="I2093">
        <f t="shared" si="72"/>
        <v>6</v>
      </c>
    </row>
    <row r="2094" spans="1:10" ht="15.75" hidden="1" customHeight="1" x14ac:dyDescent="0.25">
      <c r="A2094" s="19">
        <v>44104</v>
      </c>
      <c r="B2094" s="20" t="s">
        <v>62</v>
      </c>
      <c r="C2094" s="20" t="s">
        <v>65</v>
      </c>
      <c r="D2094" s="6">
        <v>443</v>
      </c>
      <c r="E2094" s="23">
        <v>5</v>
      </c>
      <c r="F2094" s="21">
        <v>2215</v>
      </c>
      <c r="G2094" s="22" t="s">
        <v>80</v>
      </c>
      <c r="H2094">
        <f t="shared" si="71"/>
        <v>9</v>
      </c>
      <c r="I2094">
        <f t="shared" si="72"/>
        <v>30</v>
      </c>
    </row>
    <row r="2095" spans="1:10" ht="15.75" hidden="1" customHeight="1" x14ac:dyDescent="0.25">
      <c r="A2095" s="19">
        <v>44055</v>
      </c>
      <c r="B2095" s="20" t="s">
        <v>67</v>
      </c>
      <c r="C2095" s="20" t="s">
        <v>63</v>
      </c>
      <c r="D2095" s="20">
        <v>197</v>
      </c>
      <c r="E2095" s="21">
        <v>11</v>
      </c>
      <c r="F2095" s="21">
        <v>2167</v>
      </c>
      <c r="G2095" s="22" t="s">
        <v>64</v>
      </c>
      <c r="H2095">
        <f t="shared" si="71"/>
        <v>8</v>
      </c>
      <c r="I2095">
        <f t="shared" si="72"/>
        <v>12</v>
      </c>
    </row>
    <row r="2096" spans="1:10" ht="15.75" hidden="1" customHeight="1" x14ac:dyDescent="0.25">
      <c r="A2096" s="19">
        <v>43911</v>
      </c>
      <c r="B2096" s="20" t="s">
        <v>62</v>
      </c>
      <c r="C2096" s="20" t="s">
        <v>63</v>
      </c>
      <c r="D2096" s="20">
        <v>112</v>
      </c>
      <c r="E2096" s="21">
        <v>5</v>
      </c>
      <c r="F2096" s="21">
        <v>560</v>
      </c>
      <c r="G2096" s="22" t="s">
        <v>71</v>
      </c>
      <c r="H2096">
        <f t="shared" si="71"/>
        <v>3</v>
      </c>
      <c r="I2096">
        <f t="shared" si="72"/>
        <v>21</v>
      </c>
    </row>
    <row r="2097" spans="1:10" ht="15.75" hidden="1" customHeight="1" x14ac:dyDescent="0.25">
      <c r="A2097" s="19">
        <v>44169</v>
      </c>
      <c r="B2097" s="20" t="s">
        <v>67</v>
      </c>
      <c r="C2097" s="20" t="s">
        <v>63</v>
      </c>
      <c r="D2097" s="20">
        <v>256</v>
      </c>
      <c r="E2097" s="21">
        <v>11</v>
      </c>
      <c r="F2097" s="21">
        <v>2816</v>
      </c>
      <c r="G2097" s="22" t="s">
        <v>68</v>
      </c>
      <c r="H2097">
        <f t="shared" si="71"/>
        <v>12</v>
      </c>
      <c r="I2097">
        <f t="shared" si="72"/>
        <v>4</v>
      </c>
    </row>
    <row r="2098" spans="1:10" ht="15.75" hidden="1" customHeight="1" x14ac:dyDescent="0.25">
      <c r="A2098" s="19">
        <v>43956</v>
      </c>
      <c r="B2098" s="20" t="s">
        <v>62</v>
      </c>
      <c r="C2098" s="20" t="s">
        <v>63</v>
      </c>
      <c r="D2098" s="20">
        <v>184</v>
      </c>
      <c r="E2098" s="21">
        <v>5</v>
      </c>
      <c r="F2098" s="21">
        <v>920</v>
      </c>
      <c r="G2098" s="22" t="s">
        <v>66</v>
      </c>
      <c r="H2098">
        <f t="shared" si="71"/>
        <v>5</v>
      </c>
      <c r="I2098">
        <f t="shared" si="72"/>
        <v>5</v>
      </c>
    </row>
    <row r="2099" spans="1:10" ht="15.75" customHeight="1" x14ac:dyDescent="0.25">
      <c r="A2099" s="19">
        <v>43868</v>
      </c>
      <c r="B2099" s="20" t="s">
        <v>62</v>
      </c>
      <c r="C2099" s="20" t="s">
        <v>65</v>
      </c>
      <c r="D2099" s="6">
        <v>182</v>
      </c>
      <c r="E2099" s="23">
        <v>5</v>
      </c>
      <c r="F2099" s="21">
        <v>910</v>
      </c>
      <c r="G2099" s="22" t="s">
        <v>68</v>
      </c>
      <c r="H2099" s="45">
        <f t="shared" si="71"/>
        <v>2</v>
      </c>
      <c r="I2099" s="45">
        <f t="shared" si="72"/>
        <v>7</v>
      </c>
      <c r="J2099" s="52">
        <f>IF(Hari&lt;=7,1,IF(AND(Hari&gt;=8,Hari&lt;=14),2,IF(AND(Hari&gt;=15,Hari&lt;=21),3,IF(AND(Hari&gt;=22,Hari&lt;=31),4))))</f>
        <v>1</v>
      </c>
    </row>
    <row r="2100" spans="1:10" ht="15.75" customHeight="1" x14ac:dyDescent="0.25">
      <c r="A2100" s="19">
        <v>43876</v>
      </c>
      <c r="B2100" s="20" t="s">
        <v>62</v>
      </c>
      <c r="C2100" s="20" t="s">
        <v>65</v>
      </c>
      <c r="D2100" s="6">
        <v>141</v>
      </c>
      <c r="E2100" s="23">
        <v>5</v>
      </c>
      <c r="F2100" s="21">
        <v>705</v>
      </c>
      <c r="G2100" s="22" t="s">
        <v>75</v>
      </c>
      <c r="H2100" s="45">
        <f t="shared" si="71"/>
        <v>2</v>
      </c>
      <c r="I2100" s="45">
        <f t="shared" si="72"/>
        <v>15</v>
      </c>
      <c r="J2100" s="52">
        <f>IF(Hari&lt;=7,1,IF(AND(Hari&gt;=8,Hari&lt;=14),2,IF(AND(Hari&gt;=15,Hari&lt;=21),3,IF(AND(Hari&gt;=22,Hari&lt;=31),4))))</f>
        <v>3</v>
      </c>
    </row>
    <row r="2101" spans="1:10" ht="15.75" hidden="1" customHeight="1" x14ac:dyDescent="0.25">
      <c r="A2101" s="19">
        <v>44010</v>
      </c>
      <c r="B2101" s="20" t="s">
        <v>72</v>
      </c>
      <c r="C2101" s="20" t="s">
        <v>63</v>
      </c>
      <c r="D2101" s="20">
        <v>173</v>
      </c>
      <c r="E2101" s="21">
        <v>16</v>
      </c>
      <c r="F2101" s="21">
        <v>2768</v>
      </c>
      <c r="G2101" s="22" t="s">
        <v>73</v>
      </c>
      <c r="H2101">
        <f t="shared" si="71"/>
        <v>6</v>
      </c>
      <c r="I2101">
        <f t="shared" si="72"/>
        <v>28</v>
      </c>
    </row>
    <row r="2102" spans="1:10" ht="15.75" hidden="1" customHeight="1" x14ac:dyDescent="0.25">
      <c r="A2102" s="19">
        <v>44043</v>
      </c>
      <c r="B2102" s="20" t="s">
        <v>67</v>
      </c>
      <c r="C2102" s="20" t="s">
        <v>65</v>
      </c>
      <c r="D2102" s="20">
        <v>153</v>
      </c>
      <c r="E2102" s="21">
        <v>11</v>
      </c>
      <c r="F2102" s="21">
        <v>1683</v>
      </c>
      <c r="G2102" s="22" t="s">
        <v>77</v>
      </c>
      <c r="H2102">
        <f t="shared" si="71"/>
        <v>7</v>
      </c>
      <c r="I2102">
        <f t="shared" si="72"/>
        <v>31</v>
      </c>
    </row>
    <row r="2103" spans="1:10" ht="15.75" hidden="1" customHeight="1" x14ac:dyDescent="0.25">
      <c r="A2103" s="19">
        <v>43984</v>
      </c>
      <c r="B2103" s="20" t="s">
        <v>62</v>
      </c>
      <c r="C2103" s="20" t="s">
        <v>65</v>
      </c>
      <c r="D2103" s="6">
        <v>226</v>
      </c>
      <c r="E2103" s="23">
        <v>5</v>
      </c>
      <c r="F2103" s="21">
        <v>1130</v>
      </c>
      <c r="G2103" s="22" t="s">
        <v>68</v>
      </c>
      <c r="H2103">
        <f t="shared" si="71"/>
        <v>6</v>
      </c>
      <c r="I2103">
        <f t="shared" si="72"/>
        <v>2</v>
      </c>
    </row>
    <row r="2104" spans="1:10" ht="15.75" hidden="1" customHeight="1" x14ac:dyDescent="0.25">
      <c r="A2104" s="19">
        <v>43982</v>
      </c>
      <c r="B2104" s="20" t="s">
        <v>67</v>
      </c>
      <c r="C2104" s="20" t="s">
        <v>63</v>
      </c>
      <c r="D2104" s="20">
        <v>155</v>
      </c>
      <c r="E2104" s="21">
        <v>11</v>
      </c>
      <c r="F2104" s="21">
        <v>1705</v>
      </c>
      <c r="G2104" s="22" t="s">
        <v>70</v>
      </c>
      <c r="H2104">
        <f t="shared" si="71"/>
        <v>5</v>
      </c>
      <c r="I2104">
        <f t="shared" si="72"/>
        <v>31</v>
      </c>
    </row>
    <row r="2105" spans="1:10" ht="15.75" hidden="1" customHeight="1" x14ac:dyDescent="0.25">
      <c r="A2105" s="19">
        <v>43998</v>
      </c>
      <c r="B2105" s="20" t="s">
        <v>67</v>
      </c>
      <c r="C2105" s="20" t="s">
        <v>63</v>
      </c>
      <c r="D2105" s="20">
        <v>129</v>
      </c>
      <c r="E2105" s="21">
        <v>11</v>
      </c>
      <c r="F2105" s="21">
        <v>1419</v>
      </c>
      <c r="G2105" s="22" t="s">
        <v>64</v>
      </c>
      <c r="H2105">
        <f t="shared" si="71"/>
        <v>6</v>
      </c>
      <c r="I2105">
        <f t="shared" si="72"/>
        <v>16</v>
      </c>
    </row>
    <row r="2106" spans="1:10" ht="15.75" customHeight="1" x14ac:dyDescent="0.25">
      <c r="A2106" s="19">
        <v>43863</v>
      </c>
      <c r="B2106" s="20" t="s">
        <v>69</v>
      </c>
      <c r="C2106" s="20" t="s">
        <v>65</v>
      </c>
      <c r="D2106" s="20">
        <v>268</v>
      </c>
      <c r="E2106" s="21">
        <v>7</v>
      </c>
      <c r="F2106" s="21">
        <v>1876</v>
      </c>
      <c r="G2106" s="22" t="s">
        <v>66</v>
      </c>
      <c r="H2106" s="45">
        <f>MONTH(A2106)</f>
        <v>2</v>
      </c>
      <c r="I2106" s="45">
        <f t="shared" si="72"/>
        <v>2</v>
      </c>
      <c r="J2106" s="52">
        <f>IF(Hari&lt;=7,1,IF(AND(Hari&gt;=8,Hari&lt;=14),2,IF(AND(Hari&gt;=15,Hari&lt;=21),3,IF(AND(Hari&gt;=22,Hari&lt;=31),4))))</f>
        <v>1</v>
      </c>
    </row>
    <row r="2107" spans="1:10" ht="15.75" hidden="1" customHeight="1" x14ac:dyDescent="0.25">
      <c r="A2107" s="19">
        <v>44049</v>
      </c>
      <c r="B2107" s="20" t="s">
        <v>69</v>
      </c>
      <c r="C2107" s="20" t="s">
        <v>65</v>
      </c>
      <c r="D2107" s="20">
        <v>273</v>
      </c>
      <c r="E2107" s="21">
        <v>7</v>
      </c>
      <c r="F2107" s="21">
        <v>1911</v>
      </c>
      <c r="G2107" s="22" t="s">
        <v>68</v>
      </c>
      <c r="H2107">
        <f t="shared" si="71"/>
        <v>8</v>
      </c>
      <c r="I2107">
        <f t="shared" si="72"/>
        <v>6</v>
      </c>
    </row>
    <row r="2108" spans="1:10" ht="15.75" hidden="1" customHeight="1" x14ac:dyDescent="0.25">
      <c r="A2108" s="19">
        <v>43927</v>
      </c>
      <c r="B2108" s="20" t="s">
        <v>67</v>
      </c>
      <c r="C2108" s="20" t="s">
        <v>63</v>
      </c>
      <c r="D2108" s="20">
        <v>95</v>
      </c>
      <c r="E2108" s="21">
        <v>11</v>
      </c>
      <c r="F2108" s="21">
        <v>1045</v>
      </c>
      <c r="G2108" s="22" t="s">
        <v>68</v>
      </c>
      <c r="H2108">
        <f t="shared" si="71"/>
        <v>4</v>
      </c>
      <c r="I2108">
        <f t="shared" si="72"/>
        <v>6</v>
      </c>
    </row>
    <row r="2109" spans="1:10" ht="15.75" hidden="1" customHeight="1" x14ac:dyDescent="0.25">
      <c r="A2109" s="19">
        <v>44187</v>
      </c>
      <c r="B2109" s="20" t="s">
        <v>62</v>
      </c>
      <c r="C2109" s="20" t="s">
        <v>63</v>
      </c>
      <c r="D2109" s="20">
        <v>303</v>
      </c>
      <c r="E2109" s="21">
        <v>5</v>
      </c>
      <c r="F2109" s="21">
        <v>1515</v>
      </c>
      <c r="G2109" s="22" t="s">
        <v>64</v>
      </c>
      <c r="H2109">
        <f t="shared" si="71"/>
        <v>12</v>
      </c>
      <c r="I2109">
        <f t="shared" si="72"/>
        <v>22</v>
      </c>
    </row>
    <row r="2110" spans="1:10" ht="15.75" hidden="1" customHeight="1" x14ac:dyDescent="0.25">
      <c r="A2110" s="19">
        <v>44109</v>
      </c>
      <c r="B2110" s="20" t="s">
        <v>62</v>
      </c>
      <c r="C2110" s="20" t="s">
        <v>63</v>
      </c>
      <c r="D2110" s="20">
        <v>222</v>
      </c>
      <c r="E2110" s="21">
        <v>5</v>
      </c>
      <c r="F2110" s="21">
        <v>1110</v>
      </c>
      <c r="G2110" s="22" t="s">
        <v>68</v>
      </c>
      <c r="H2110">
        <f t="shared" si="71"/>
        <v>10</v>
      </c>
      <c r="I2110">
        <f t="shared" si="72"/>
        <v>5</v>
      </c>
    </row>
    <row r="2111" spans="1:10" ht="15.75" hidden="1" customHeight="1" x14ac:dyDescent="0.25">
      <c r="A2111" s="19">
        <v>44132</v>
      </c>
      <c r="B2111" s="20" t="s">
        <v>62</v>
      </c>
      <c r="C2111" s="20" t="s">
        <v>65</v>
      </c>
      <c r="D2111" s="20">
        <v>548</v>
      </c>
      <c r="E2111" s="23">
        <v>5</v>
      </c>
      <c r="F2111" s="21">
        <v>2740</v>
      </c>
      <c r="G2111" s="22" t="s">
        <v>73</v>
      </c>
      <c r="H2111">
        <f t="shared" si="71"/>
        <v>10</v>
      </c>
      <c r="I2111">
        <f t="shared" si="72"/>
        <v>28</v>
      </c>
    </row>
    <row r="2112" spans="1:10" ht="15.75" hidden="1" customHeight="1" x14ac:dyDescent="0.25">
      <c r="A2112" s="19">
        <v>44176</v>
      </c>
      <c r="B2112" s="20" t="s">
        <v>69</v>
      </c>
      <c r="C2112" s="20" t="s">
        <v>65</v>
      </c>
      <c r="D2112" s="20">
        <v>422</v>
      </c>
      <c r="E2112" s="21">
        <v>7</v>
      </c>
      <c r="F2112" s="21">
        <v>2954</v>
      </c>
      <c r="G2112" s="22" t="s">
        <v>76</v>
      </c>
      <c r="H2112">
        <f t="shared" si="71"/>
        <v>12</v>
      </c>
      <c r="I2112">
        <f t="shared" si="72"/>
        <v>11</v>
      </c>
    </row>
    <row r="2113" spans="1:10" ht="15.75" hidden="1" customHeight="1" x14ac:dyDescent="0.25">
      <c r="A2113" s="19">
        <v>44079</v>
      </c>
      <c r="B2113" s="20" t="s">
        <v>62</v>
      </c>
      <c r="C2113" s="20" t="s">
        <v>65</v>
      </c>
      <c r="D2113" s="6">
        <v>406</v>
      </c>
      <c r="E2113" s="23">
        <v>5</v>
      </c>
      <c r="F2113" s="21">
        <v>2030</v>
      </c>
      <c r="G2113" s="22" t="s">
        <v>68</v>
      </c>
      <c r="H2113">
        <f t="shared" si="71"/>
        <v>9</v>
      </c>
      <c r="I2113">
        <f t="shared" si="72"/>
        <v>5</v>
      </c>
    </row>
    <row r="2114" spans="1:10" ht="15.75" hidden="1" customHeight="1" x14ac:dyDescent="0.25">
      <c r="A2114" s="19">
        <v>44043</v>
      </c>
      <c r="B2114" s="20" t="s">
        <v>67</v>
      </c>
      <c r="C2114" s="20" t="s">
        <v>63</v>
      </c>
      <c r="D2114" s="20">
        <v>150</v>
      </c>
      <c r="E2114" s="21">
        <v>11</v>
      </c>
      <c r="F2114" s="21">
        <v>1650</v>
      </c>
      <c r="G2114" s="22" t="s">
        <v>77</v>
      </c>
      <c r="H2114">
        <f t="shared" si="71"/>
        <v>7</v>
      </c>
      <c r="I2114">
        <f t="shared" si="72"/>
        <v>31</v>
      </c>
    </row>
    <row r="2115" spans="1:10" ht="15.75" hidden="1" customHeight="1" x14ac:dyDescent="0.25">
      <c r="A2115" s="19">
        <v>43962</v>
      </c>
      <c r="B2115" s="20" t="s">
        <v>69</v>
      </c>
      <c r="C2115" s="20" t="s">
        <v>65</v>
      </c>
      <c r="D2115" s="20">
        <v>248</v>
      </c>
      <c r="E2115" s="21">
        <v>7</v>
      </c>
      <c r="F2115" s="21">
        <v>1736</v>
      </c>
      <c r="G2115" s="22" t="s">
        <v>64</v>
      </c>
      <c r="H2115">
        <f t="shared" ref="H2115:H2177" si="73">MONTH(A2115)</f>
        <v>5</v>
      </c>
      <c r="I2115">
        <f t="shared" ref="I2115:I2178" si="74">DAY(A2115)</f>
        <v>11</v>
      </c>
    </row>
    <row r="2116" spans="1:10" ht="15.75" hidden="1" customHeight="1" x14ac:dyDescent="0.25">
      <c r="A2116" s="19">
        <v>44084</v>
      </c>
      <c r="B2116" s="20" t="s">
        <v>62</v>
      </c>
      <c r="C2116" s="20" t="s">
        <v>63</v>
      </c>
      <c r="D2116" s="20">
        <v>255</v>
      </c>
      <c r="E2116" s="21">
        <v>5</v>
      </c>
      <c r="F2116" s="21">
        <v>1275</v>
      </c>
      <c r="G2116" s="22" t="s">
        <v>68</v>
      </c>
      <c r="H2116">
        <f t="shared" si="73"/>
        <v>9</v>
      </c>
      <c r="I2116">
        <f t="shared" si="74"/>
        <v>10</v>
      </c>
    </row>
    <row r="2117" spans="1:10" ht="15.75" hidden="1" customHeight="1" x14ac:dyDescent="0.25">
      <c r="A2117" s="19">
        <v>43919</v>
      </c>
      <c r="B2117" s="20" t="s">
        <v>67</v>
      </c>
      <c r="C2117" s="20" t="s">
        <v>65</v>
      </c>
      <c r="D2117" s="20">
        <v>78</v>
      </c>
      <c r="E2117" s="21">
        <v>11</v>
      </c>
      <c r="F2117" s="21">
        <v>858</v>
      </c>
      <c r="G2117" s="22" t="s">
        <v>73</v>
      </c>
      <c r="H2117">
        <f t="shared" si="73"/>
        <v>3</v>
      </c>
      <c r="I2117">
        <f t="shared" si="74"/>
        <v>29</v>
      </c>
    </row>
    <row r="2118" spans="1:10" ht="15.75" customHeight="1" x14ac:dyDescent="0.25">
      <c r="A2118" s="19">
        <v>43854</v>
      </c>
      <c r="B2118" s="20" t="s">
        <v>62</v>
      </c>
      <c r="C2118" s="20" t="s">
        <v>65</v>
      </c>
      <c r="D2118" s="6">
        <v>175</v>
      </c>
      <c r="E2118" s="23">
        <v>5</v>
      </c>
      <c r="F2118" s="21">
        <v>875</v>
      </c>
      <c r="G2118" s="22" t="s">
        <v>64</v>
      </c>
      <c r="H2118" s="45">
        <f>MONTH(A2118)</f>
        <v>1</v>
      </c>
      <c r="I2118" s="45">
        <f t="shared" si="74"/>
        <v>24</v>
      </c>
      <c r="J2118" s="52">
        <f>IF(Hari&lt;=7,1,IF(AND(Hari&gt;=8,Hari&lt;=14),2,IF(AND(Hari&gt;=15,Hari&lt;=21),3,IF(AND(Hari&gt;=22,Hari&lt;=31),4))))</f>
        <v>4</v>
      </c>
    </row>
    <row r="2119" spans="1:10" ht="15.75" hidden="1" customHeight="1" x14ac:dyDescent="0.25">
      <c r="A2119" s="19">
        <v>44118</v>
      </c>
      <c r="B2119" s="20" t="s">
        <v>62</v>
      </c>
      <c r="C2119" s="20" t="s">
        <v>63</v>
      </c>
      <c r="D2119" s="20">
        <v>256</v>
      </c>
      <c r="E2119" s="21">
        <v>5</v>
      </c>
      <c r="F2119" s="21">
        <v>1280</v>
      </c>
      <c r="G2119" s="22" t="s">
        <v>64</v>
      </c>
      <c r="H2119">
        <f t="shared" si="73"/>
        <v>10</v>
      </c>
      <c r="I2119">
        <f t="shared" si="74"/>
        <v>14</v>
      </c>
    </row>
    <row r="2120" spans="1:10" ht="15.75" hidden="1" customHeight="1" x14ac:dyDescent="0.25">
      <c r="A2120" s="19">
        <v>44194</v>
      </c>
      <c r="B2120" s="20" t="s">
        <v>67</v>
      </c>
      <c r="C2120" s="20" t="s">
        <v>63</v>
      </c>
      <c r="D2120" s="20">
        <v>270</v>
      </c>
      <c r="E2120" s="21">
        <v>11</v>
      </c>
      <c r="F2120" s="21">
        <v>2970</v>
      </c>
      <c r="G2120" s="22" t="s">
        <v>64</v>
      </c>
      <c r="H2120">
        <f t="shared" si="73"/>
        <v>12</v>
      </c>
      <c r="I2120">
        <f t="shared" si="74"/>
        <v>29</v>
      </c>
    </row>
    <row r="2121" spans="1:10" ht="15.75" hidden="1" customHeight="1" x14ac:dyDescent="0.25">
      <c r="A2121" s="19">
        <v>43954</v>
      </c>
      <c r="B2121" s="20" t="s">
        <v>69</v>
      </c>
      <c r="C2121" s="20" t="s">
        <v>65</v>
      </c>
      <c r="D2121" s="20">
        <v>255</v>
      </c>
      <c r="E2121" s="21">
        <v>7</v>
      </c>
      <c r="F2121" s="21">
        <v>1785</v>
      </c>
      <c r="G2121" s="22" t="s">
        <v>68</v>
      </c>
      <c r="H2121">
        <f t="shared" si="73"/>
        <v>5</v>
      </c>
      <c r="I2121">
        <f t="shared" si="74"/>
        <v>3</v>
      </c>
    </row>
    <row r="2122" spans="1:10" ht="15.75" hidden="1" customHeight="1" x14ac:dyDescent="0.25">
      <c r="A2122" s="19">
        <v>43918</v>
      </c>
      <c r="B2122" s="20" t="s">
        <v>67</v>
      </c>
      <c r="C2122" s="20" t="s">
        <v>63</v>
      </c>
      <c r="D2122" s="20">
        <v>114</v>
      </c>
      <c r="E2122" s="21">
        <v>11</v>
      </c>
      <c r="F2122" s="21">
        <v>1254</v>
      </c>
      <c r="G2122" s="22" t="s">
        <v>73</v>
      </c>
      <c r="H2122">
        <f t="shared" si="73"/>
        <v>3</v>
      </c>
      <c r="I2122">
        <f t="shared" si="74"/>
        <v>28</v>
      </c>
    </row>
    <row r="2123" spans="1:10" ht="15.75" hidden="1" customHeight="1" x14ac:dyDescent="0.25">
      <c r="A2123" s="19">
        <v>43979</v>
      </c>
      <c r="B2123" s="20" t="s">
        <v>62</v>
      </c>
      <c r="C2123" s="20" t="s">
        <v>65</v>
      </c>
      <c r="D2123" s="6">
        <v>343</v>
      </c>
      <c r="E2123" s="23">
        <v>5</v>
      </c>
      <c r="F2123" s="21">
        <v>1715</v>
      </c>
      <c r="G2123" s="22" t="s">
        <v>70</v>
      </c>
      <c r="H2123">
        <f t="shared" si="73"/>
        <v>5</v>
      </c>
      <c r="I2123">
        <f t="shared" si="74"/>
        <v>28</v>
      </c>
    </row>
    <row r="2124" spans="1:10" ht="15.75" hidden="1" customHeight="1" x14ac:dyDescent="0.25">
      <c r="A2124" s="19">
        <v>44072</v>
      </c>
      <c r="B2124" s="20" t="s">
        <v>72</v>
      </c>
      <c r="C2124" s="20" t="s">
        <v>63</v>
      </c>
      <c r="D2124" s="20">
        <v>247</v>
      </c>
      <c r="E2124" s="21">
        <v>16</v>
      </c>
      <c r="F2124" s="21">
        <v>3952</v>
      </c>
      <c r="G2124" s="22" t="s">
        <v>78</v>
      </c>
      <c r="H2124">
        <f t="shared" si="73"/>
        <v>8</v>
      </c>
      <c r="I2124">
        <f t="shared" si="74"/>
        <v>29</v>
      </c>
    </row>
    <row r="2125" spans="1:10" ht="15.75" hidden="1" customHeight="1" x14ac:dyDescent="0.25">
      <c r="A2125" s="19">
        <v>44007</v>
      </c>
      <c r="B2125" s="20" t="s">
        <v>69</v>
      </c>
      <c r="C2125" s="20" t="s">
        <v>65</v>
      </c>
      <c r="D2125" s="20">
        <v>184</v>
      </c>
      <c r="E2125" s="21">
        <v>7</v>
      </c>
      <c r="F2125" s="21">
        <v>1288</v>
      </c>
      <c r="G2125" s="22" t="s">
        <v>73</v>
      </c>
      <c r="H2125">
        <f t="shared" si="73"/>
        <v>6</v>
      </c>
      <c r="I2125">
        <f t="shared" si="74"/>
        <v>25</v>
      </c>
    </row>
    <row r="2126" spans="1:10" ht="15.75" hidden="1" customHeight="1" x14ac:dyDescent="0.25">
      <c r="A2126" s="19">
        <v>44095</v>
      </c>
      <c r="B2126" s="20" t="s">
        <v>62</v>
      </c>
      <c r="C2126" s="20" t="s">
        <v>63</v>
      </c>
      <c r="D2126" s="20">
        <v>251</v>
      </c>
      <c r="E2126" s="21">
        <v>5</v>
      </c>
      <c r="F2126" s="21">
        <v>1255</v>
      </c>
      <c r="G2126" s="22" t="s">
        <v>64</v>
      </c>
      <c r="H2126">
        <f t="shared" si="73"/>
        <v>9</v>
      </c>
      <c r="I2126">
        <f t="shared" si="74"/>
        <v>21</v>
      </c>
    </row>
    <row r="2127" spans="1:10" ht="15.75" hidden="1" customHeight="1" x14ac:dyDescent="0.25">
      <c r="A2127" s="19">
        <v>43895</v>
      </c>
      <c r="B2127" s="20" t="s">
        <v>67</v>
      </c>
      <c r="C2127" s="20" t="s">
        <v>63</v>
      </c>
      <c r="D2127" s="20">
        <v>97</v>
      </c>
      <c r="E2127" s="21">
        <v>11</v>
      </c>
      <c r="F2127" s="21">
        <v>1067</v>
      </c>
      <c r="G2127" s="22" t="s">
        <v>68</v>
      </c>
      <c r="H2127">
        <f t="shared" si="73"/>
        <v>3</v>
      </c>
      <c r="I2127">
        <f t="shared" si="74"/>
        <v>5</v>
      </c>
    </row>
    <row r="2128" spans="1:10" ht="15.75" hidden="1" customHeight="1" x14ac:dyDescent="0.25">
      <c r="A2128" s="19">
        <v>44127</v>
      </c>
      <c r="B2128" s="20" t="s">
        <v>69</v>
      </c>
      <c r="C2128" s="20" t="s">
        <v>65</v>
      </c>
      <c r="D2128" s="20">
        <v>386</v>
      </c>
      <c r="E2128" s="21">
        <v>7</v>
      </c>
      <c r="F2128" s="21">
        <v>2702</v>
      </c>
      <c r="G2128" s="22" t="s">
        <v>64</v>
      </c>
      <c r="H2128">
        <f t="shared" si="73"/>
        <v>10</v>
      </c>
      <c r="I2128">
        <f t="shared" si="74"/>
        <v>23</v>
      </c>
    </row>
    <row r="2129" spans="1:10" ht="15.75" hidden="1" customHeight="1" x14ac:dyDescent="0.25">
      <c r="A2129" s="19">
        <v>44161</v>
      </c>
      <c r="B2129" s="20" t="s">
        <v>72</v>
      </c>
      <c r="C2129" s="20" t="s">
        <v>63</v>
      </c>
      <c r="D2129" s="20">
        <v>343</v>
      </c>
      <c r="E2129" s="21">
        <v>16</v>
      </c>
      <c r="F2129" s="21">
        <v>5488</v>
      </c>
      <c r="G2129" s="22" t="s">
        <v>73</v>
      </c>
      <c r="H2129">
        <f t="shared" si="73"/>
        <v>11</v>
      </c>
      <c r="I2129">
        <f t="shared" si="74"/>
        <v>26</v>
      </c>
    </row>
    <row r="2130" spans="1:10" ht="15.75" hidden="1" customHeight="1" x14ac:dyDescent="0.25">
      <c r="A2130" s="19">
        <v>43975</v>
      </c>
      <c r="B2130" s="20" t="s">
        <v>62</v>
      </c>
      <c r="C2130" s="20" t="s">
        <v>63</v>
      </c>
      <c r="D2130" s="20">
        <v>169</v>
      </c>
      <c r="E2130" s="21">
        <v>5</v>
      </c>
      <c r="F2130" s="21">
        <v>845</v>
      </c>
      <c r="G2130" s="22" t="s">
        <v>64</v>
      </c>
      <c r="H2130">
        <f t="shared" si="73"/>
        <v>5</v>
      </c>
      <c r="I2130">
        <f t="shared" si="74"/>
        <v>24</v>
      </c>
    </row>
    <row r="2131" spans="1:10" ht="15.75" hidden="1" customHeight="1" x14ac:dyDescent="0.25">
      <c r="A2131" s="19">
        <v>44087</v>
      </c>
      <c r="B2131" s="20" t="s">
        <v>62</v>
      </c>
      <c r="C2131" s="20" t="s">
        <v>65</v>
      </c>
      <c r="D2131" s="6">
        <v>497</v>
      </c>
      <c r="E2131" s="23">
        <v>5</v>
      </c>
      <c r="F2131" s="21">
        <v>2485</v>
      </c>
      <c r="G2131" s="22" t="s">
        <v>80</v>
      </c>
      <c r="H2131">
        <f t="shared" si="73"/>
        <v>9</v>
      </c>
      <c r="I2131">
        <f t="shared" si="74"/>
        <v>13</v>
      </c>
    </row>
    <row r="2132" spans="1:10" ht="15.75" hidden="1" customHeight="1" x14ac:dyDescent="0.25">
      <c r="A2132" s="19">
        <v>44097</v>
      </c>
      <c r="B2132" s="20" t="s">
        <v>67</v>
      </c>
      <c r="C2132" s="20" t="s">
        <v>63</v>
      </c>
      <c r="D2132" s="20">
        <v>256</v>
      </c>
      <c r="E2132" s="21">
        <v>11</v>
      </c>
      <c r="F2132" s="21">
        <v>2816</v>
      </c>
      <c r="G2132" s="22" t="s">
        <v>80</v>
      </c>
      <c r="H2132">
        <f t="shared" si="73"/>
        <v>9</v>
      </c>
      <c r="I2132">
        <f t="shared" si="74"/>
        <v>23</v>
      </c>
    </row>
    <row r="2133" spans="1:10" ht="15.75" hidden="1" customHeight="1" x14ac:dyDescent="0.25">
      <c r="A2133" s="19">
        <v>44045</v>
      </c>
      <c r="B2133" s="20" t="s">
        <v>62</v>
      </c>
      <c r="C2133" s="20" t="s">
        <v>65</v>
      </c>
      <c r="D2133" s="6">
        <v>388</v>
      </c>
      <c r="E2133" s="23">
        <v>5</v>
      </c>
      <c r="F2133" s="21">
        <v>1940</v>
      </c>
      <c r="G2133" s="22" t="s">
        <v>68</v>
      </c>
      <c r="H2133">
        <f t="shared" si="73"/>
        <v>8</v>
      </c>
      <c r="I2133">
        <f t="shared" si="74"/>
        <v>2</v>
      </c>
    </row>
    <row r="2134" spans="1:10" ht="15.75" hidden="1" customHeight="1" x14ac:dyDescent="0.25">
      <c r="A2134" s="19">
        <v>43976</v>
      </c>
      <c r="B2134" s="20" t="s">
        <v>67</v>
      </c>
      <c r="C2134" s="20" t="s">
        <v>63</v>
      </c>
      <c r="D2134" s="20">
        <v>150</v>
      </c>
      <c r="E2134" s="21">
        <v>11</v>
      </c>
      <c r="F2134" s="21">
        <v>1650</v>
      </c>
      <c r="G2134" s="22" t="s">
        <v>73</v>
      </c>
      <c r="H2134">
        <f t="shared" si="73"/>
        <v>5</v>
      </c>
      <c r="I2134">
        <f t="shared" si="74"/>
        <v>25</v>
      </c>
    </row>
    <row r="2135" spans="1:10" ht="15.75" hidden="1" customHeight="1" x14ac:dyDescent="0.25">
      <c r="A2135" s="19">
        <v>43935</v>
      </c>
      <c r="B2135" s="20" t="s">
        <v>67</v>
      </c>
      <c r="C2135" s="20" t="s">
        <v>63</v>
      </c>
      <c r="D2135" s="20">
        <v>90</v>
      </c>
      <c r="E2135" s="21">
        <v>11</v>
      </c>
      <c r="F2135" s="21">
        <v>990</v>
      </c>
      <c r="G2135" s="22" t="s">
        <v>75</v>
      </c>
      <c r="H2135">
        <f t="shared" si="73"/>
        <v>4</v>
      </c>
      <c r="I2135">
        <f t="shared" si="74"/>
        <v>14</v>
      </c>
    </row>
    <row r="2136" spans="1:10" ht="15.75" hidden="1" customHeight="1" x14ac:dyDescent="0.25">
      <c r="A2136" s="19">
        <v>44114</v>
      </c>
      <c r="B2136" s="20" t="s">
        <v>67</v>
      </c>
      <c r="C2136" s="20" t="s">
        <v>65</v>
      </c>
      <c r="D2136" s="20">
        <v>233</v>
      </c>
      <c r="E2136" s="21">
        <v>11</v>
      </c>
      <c r="F2136" s="21">
        <v>2563</v>
      </c>
      <c r="G2136" s="22" t="s">
        <v>66</v>
      </c>
      <c r="H2136">
        <f t="shared" si="73"/>
        <v>10</v>
      </c>
      <c r="I2136">
        <f t="shared" si="74"/>
        <v>10</v>
      </c>
    </row>
    <row r="2137" spans="1:10" ht="15.75" hidden="1" customHeight="1" x14ac:dyDescent="0.25">
      <c r="A2137" s="19">
        <v>43984</v>
      </c>
      <c r="B2137" s="20" t="s">
        <v>62</v>
      </c>
      <c r="C2137" s="20" t="s">
        <v>63</v>
      </c>
      <c r="D2137" s="20">
        <v>174</v>
      </c>
      <c r="E2137" s="21">
        <v>5</v>
      </c>
      <c r="F2137" s="21">
        <v>870</v>
      </c>
      <c r="G2137" s="22" t="s">
        <v>68</v>
      </c>
      <c r="H2137">
        <f t="shared" si="73"/>
        <v>6</v>
      </c>
      <c r="I2137">
        <f t="shared" si="74"/>
        <v>2</v>
      </c>
    </row>
    <row r="2138" spans="1:10" ht="15.75" hidden="1" customHeight="1" x14ac:dyDescent="0.25">
      <c r="A2138" s="19">
        <v>43992</v>
      </c>
      <c r="B2138" s="20" t="s">
        <v>72</v>
      </c>
      <c r="C2138" s="20" t="s">
        <v>63</v>
      </c>
      <c r="D2138" s="20">
        <v>152</v>
      </c>
      <c r="E2138" s="21">
        <v>16</v>
      </c>
      <c r="F2138" s="21">
        <v>2432</v>
      </c>
      <c r="G2138" s="22" t="s">
        <v>68</v>
      </c>
      <c r="H2138">
        <f t="shared" si="73"/>
        <v>6</v>
      </c>
      <c r="I2138">
        <f t="shared" si="74"/>
        <v>10</v>
      </c>
    </row>
    <row r="2139" spans="1:10" ht="15.75" hidden="1" customHeight="1" x14ac:dyDescent="0.25">
      <c r="A2139" s="19">
        <v>43942</v>
      </c>
      <c r="B2139" s="20" t="s">
        <v>67</v>
      </c>
      <c r="C2139" s="20" t="s">
        <v>63</v>
      </c>
      <c r="D2139" s="20">
        <v>91</v>
      </c>
      <c r="E2139" s="21">
        <v>11</v>
      </c>
      <c r="F2139" s="21">
        <v>1001</v>
      </c>
      <c r="G2139" s="22" t="s">
        <v>75</v>
      </c>
      <c r="H2139">
        <f t="shared" si="73"/>
        <v>4</v>
      </c>
      <c r="I2139">
        <f t="shared" si="74"/>
        <v>21</v>
      </c>
    </row>
    <row r="2140" spans="1:10" ht="15.75" hidden="1" customHeight="1" x14ac:dyDescent="0.25">
      <c r="A2140" s="19">
        <v>43927</v>
      </c>
      <c r="B2140" s="20" t="s">
        <v>69</v>
      </c>
      <c r="C2140" s="20" t="s">
        <v>65</v>
      </c>
      <c r="D2140" s="20">
        <v>164</v>
      </c>
      <c r="E2140" s="21">
        <v>7</v>
      </c>
      <c r="F2140" s="21">
        <v>1148</v>
      </c>
      <c r="G2140" s="22" t="s">
        <v>68</v>
      </c>
      <c r="H2140">
        <f t="shared" si="73"/>
        <v>4</v>
      </c>
      <c r="I2140">
        <f t="shared" si="74"/>
        <v>6</v>
      </c>
    </row>
    <row r="2141" spans="1:10" ht="15.75" customHeight="1" x14ac:dyDescent="0.25">
      <c r="A2141" s="19">
        <v>43846</v>
      </c>
      <c r="B2141" s="20" t="s">
        <v>69</v>
      </c>
      <c r="C2141" s="20" t="s">
        <v>65</v>
      </c>
      <c r="D2141" s="20">
        <v>139</v>
      </c>
      <c r="E2141" s="21">
        <v>7</v>
      </c>
      <c r="F2141" s="21">
        <v>973</v>
      </c>
      <c r="G2141" s="22" t="s">
        <v>75</v>
      </c>
      <c r="H2141" s="45">
        <f>MONTH(A2141)</f>
        <v>1</v>
      </c>
      <c r="I2141" s="45">
        <f t="shared" si="74"/>
        <v>16</v>
      </c>
      <c r="J2141" s="52">
        <f>IF(Hari&lt;=7,1,IF(AND(Hari&gt;=8,Hari&lt;=14),2,IF(AND(Hari&gt;=15,Hari&lt;=21),3,IF(AND(Hari&gt;=22,Hari&lt;=31),4))))</f>
        <v>3</v>
      </c>
    </row>
    <row r="2142" spans="1:10" ht="15.75" hidden="1" customHeight="1" x14ac:dyDescent="0.25">
      <c r="A2142" s="19">
        <v>44006</v>
      </c>
      <c r="B2142" s="20" t="s">
        <v>69</v>
      </c>
      <c r="C2142" s="20" t="s">
        <v>65</v>
      </c>
      <c r="D2142" s="20">
        <v>260</v>
      </c>
      <c r="E2142" s="21">
        <v>7</v>
      </c>
      <c r="F2142" s="21">
        <v>1820</v>
      </c>
      <c r="G2142" s="22" t="s">
        <v>75</v>
      </c>
      <c r="H2142">
        <f t="shared" si="73"/>
        <v>6</v>
      </c>
      <c r="I2142">
        <f t="shared" si="74"/>
        <v>24</v>
      </c>
    </row>
    <row r="2143" spans="1:10" ht="15.75" customHeight="1" x14ac:dyDescent="0.25">
      <c r="A2143" s="19">
        <v>43835</v>
      </c>
      <c r="B2143" s="20" t="s">
        <v>69</v>
      </c>
      <c r="C2143" s="20" t="s">
        <v>65</v>
      </c>
      <c r="D2143" s="20">
        <v>136</v>
      </c>
      <c r="E2143" s="21">
        <v>7</v>
      </c>
      <c r="F2143" s="21">
        <v>952</v>
      </c>
      <c r="G2143" s="22" t="s">
        <v>79</v>
      </c>
      <c r="H2143" s="45">
        <f>MONTH(A2143)</f>
        <v>1</v>
      </c>
      <c r="I2143" s="45">
        <f t="shared" si="74"/>
        <v>5</v>
      </c>
      <c r="J2143" s="52">
        <f>IF(Hari&lt;=7,1,IF(AND(Hari&gt;=8,Hari&lt;=14),2,IF(AND(Hari&gt;=15,Hari&lt;=21),3,IF(AND(Hari&gt;=22,Hari&lt;=31),4))))</f>
        <v>1</v>
      </c>
    </row>
    <row r="2144" spans="1:10" ht="15.75" hidden="1" customHeight="1" x14ac:dyDescent="0.25">
      <c r="A2144" s="19">
        <v>44014</v>
      </c>
      <c r="B2144" s="20" t="s">
        <v>72</v>
      </c>
      <c r="C2144" s="20" t="s">
        <v>63</v>
      </c>
      <c r="D2144" s="20">
        <v>215</v>
      </c>
      <c r="E2144" s="21">
        <v>16</v>
      </c>
      <c r="F2144" s="21">
        <v>3440</v>
      </c>
      <c r="G2144" s="22" t="s">
        <v>68</v>
      </c>
      <c r="H2144">
        <f t="shared" si="73"/>
        <v>7</v>
      </c>
      <c r="I2144">
        <f t="shared" si="74"/>
        <v>2</v>
      </c>
    </row>
    <row r="2145" spans="1:9" ht="15.75" hidden="1" customHeight="1" x14ac:dyDescent="0.25">
      <c r="A2145" s="19">
        <v>43907</v>
      </c>
      <c r="B2145" s="20" t="s">
        <v>62</v>
      </c>
      <c r="C2145" s="20" t="s">
        <v>63</v>
      </c>
      <c r="D2145" s="20">
        <v>119</v>
      </c>
      <c r="E2145" s="21">
        <v>5</v>
      </c>
      <c r="F2145" s="21">
        <v>595</v>
      </c>
      <c r="G2145" s="22" t="s">
        <v>75</v>
      </c>
      <c r="H2145">
        <f t="shared" si="73"/>
        <v>3</v>
      </c>
      <c r="I2145">
        <f t="shared" si="74"/>
        <v>17</v>
      </c>
    </row>
    <row r="2146" spans="1:9" ht="15.75" hidden="1" customHeight="1" x14ac:dyDescent="0.25">
      <c r="A2146" s="19">
        <v>43963</v>
      </c>
      <c r="B2146" s="20" t="s">
        <v>62</v>
      </c>
      <c r="C2146" s="20" t="s">
        <v>63</v>
      </c>
      <c r="D2146" s="20">
        <v>182</v>
      </c>
      <c r="E2146" s="21">
        <v>5</v>
      </c>
      <c r="F2146" s="21">
        <v>910</v>
      </c>
      <c r="G2146" s="22" t="s">
        <v>64</v>
      </c>
      <c r="H2146">
        <f t="shared" si="73"/>
        <v>5</v>
      </c>
      <c r="I2146">
        <f t="shared" si="74"/>
        <v>12</v>
      </c>
    </row>
    <row r="2147" spans="1:9" ht="15.75" hidden="1" customHeight="1" x14ac:dyDescent="0.25">
      <c r="A2147" s="19">
        <v>44167</v>
      </c>
      <c r="B2147" s="20" t="s">
        <v>67</v>
      </c>
      <c r="C2147" s="20" t="s">
        <v>63</v>
      </c>
      <c r="D2147" s="20">
        <v>254</v>
      </c>
      <c r="E2147" s="21">
        <v>11</v>
      </c>
      <c r="F2147" s="21">
        <v>2794</v>
      </c>
      <c r="G2147" s="22" t="s">
        <v>68</v>
      </c>
      <c r="H2147">
        <f t="shared" si="73"/>
        <v>12</v>
      </c>
      <c r="I2147">
        <f t="shared" si="74"/>
        <v>2</v>
      </c>
    </row>
    <row r="2148" spans="1:9" ht="15.75" hidden="1" customHeight="1" x14ac:dyDescent="0.25">
      <c r="A2148" s="19">
        <v>44102</v>
      </c>
      <c r="B2148" s="20" t="s">
        <v>62</v>
      </c>
      <c r="C2148" s="20" t="s">
        <v>63</v>
      </c>
      <c r="D2148" s="20">
        <v>280</v>
      </c>
      <c r="E2148" s="21">
        <v>5</v>
      </c>
      <c r="F2148" s="21">
        <v>1400</v>
      </c>
      <c r="G2148" s="22" t="s">
        <v>73</v>
      </c>
      <c r="H2148">
        <f t="shared" si="73"/>
        <v>9</v>
      </c>
      <c r="I2148">
        <f t="shared" si="74"/>
        <v>28</v>
      </c>
    </row>
    <row r="2149" spans="1:9" ht="15.75" hidden="1" customHeight="1" x14ac:dyDescent="0.25">
      <c r="A2149" s="19">
        <v>43951</v>
      </c>
      <c r="B2149" s="20" t="s">
        <v>62</v>
      </c>
      <c r="C2149" s="20" t="s">
        <v>65</v>
      </c>
      <c r="D2149" s="6">
        <v>181</v>
      </c>
      <c r="E2149" s="23">
        <v>5</v>
      </c>
      <c r="F2149" s="21">
        <v>905</v>
      </c>
      <c r="G2149" s="22" t="s">
        <v>64</v>
      </c>
      <c r="H2149">
        <f t="shared" si="73"/>
        <v>4</v>
      </c>
      <c r="I2149">
        <f t="shared" si="74"/>
        <v>30</v>
      </c>
    </row>
    <row r="2150" spans="1:9" ht="15.75" hidden="1" customHeight="1" x14ac:dyDescent="0.25">
      <c r="A2150" s="19">
        <v>44086</v>
      </c>
      <c r="B2150" s="20" t="s">
        <v>67</v>
      </c>
      <c r="C2150" s="20" t="s">
        <v>65</v>
      </c>
      <c r="D2150" s="20">
        <v>213</v>
      </c>
      <c r="E2150" s="21">
        <v>11</v>
      </c>
      <c r="F2150" s="21">
        <v>2343</v>
      </c>
      <c r="G2150" s="22" t="s">
        <v>64</v>
      </c>
      <c r="H2150">
        <f t="shared" si="73"/>
        <v>9</v>
      </c>
      <c r="I2150">
        <f t="shared" si="74"/>
        <v>12</v>
      </c>
    </row>
    <row r="2151" spans="1:9" ht="15.75" hidden="1" customHeight="1" x14ac:dyDescent="0.25">
      <c r="A2151" s="19">
        <v>44067</v>
      </c>
      <c r="B2151" s="20" t="s">
        <v>72</v>
      </c>
      <c r="C2151" s="20" t="s">
        <v>63</v>
      </c>
      <c r="D2151" s="20">
        <v>257</v>
      </c>
      <c r="E2151" s="21">
        <v>16</v>
      </c>
      <c r="F2151" s="21">
        <v>4112</v>
      </c>
      <c r="G2151" s="22" t="s">
        <v>64</v>
      </c>
      <c r="H2151">
        <f t="shared" si="73"/>
        <v>8</v>
      </c>
      <c r="I2151">
        <f t="shared" si="74"/>
        <v>24</v>
      </c>
    </row>
    <row r="2152" spans="1:9" ht="15.75" hidden="1" customHeight="1" x14ac:dyDescent="0.25">
      <c r="A2152" s="19">
        <v>44062</v>
      </c>
      <c r="B2152" s="20" t="s">
        <v>67</v>
      </c>
      <c r="C2152" s="20" t="s">
        <v>63</v>
      </c>
      <c r="D2152" s="20">
        <v>179</v>
      </c>
      <c r="E2152" s="21">
        <v>11</v>
      </c>
      <c r="F2152" s="21">
        <v>1969</v>
      </c>
      <c r="G2152" s="22" t="s">
        <v>74</v>
      </c>
      <c r="H2152">
        <f t="shared" si="73"/>
        <v>8</v>
      </c>
      <c r="I2152">
        <f t="shared" si="74"/>
        <v>19</v>
      </c>
    </row>
    <row r="2153" spans="1:9" ht="15.75" hidden="1" customHeight="1" x14ac:dyDescent="0.25">
      <c r="A2153" s="19">
        <v>44151</v>
      </c>
      <c r="B2153" s="20" t="s">
        <v>62</v>
      </c>
      <c r="C2153" s="20" t="s">
        <v>63</v>
      </c>
      <c r="D2153" s="20">
        <v>266</v>
      </c>
      <c r="E2153" s="21">
        <v>5</v>
      </c>
      <c r="F2153" s="21">
        <v>1330</v>
      </c>
      <c r="G2153" s="22" t="s">
        <v>76</v>
      </c>
      <c r="H2153">
        <f t="shared" si="73"/>
        <v>11</v>
      </c>
      <c r="I2153">
        <f t="shared" si="74"/>
        <v>16</v>
      </c>
    </row>
    <row r="2154" spans="1:9" ht="15.75" hidden="1" customHeight="1" x14ac:dyDescent="0.25">
      <c r="A2154" s="19">
        <v>43924</v>
      </c>
      <c r="B2154" s="20" t="s">
        <v>67</v>
      </c>
      <c r="C2154" s="20" t="s">
        <v>63</v>
      </c>
      <c r="D2154" s="20">
        <v>89</v>
      </c>
      <c r="E2154" s="21">
        <v>11</v>
      </c>
      <c r="F2154" s="21">
        <v>979</v>
      </c>
      <c r="G2154" s="22" t="s">
        <v>68</v>
      </c>
      <c r="H2154">
        <f t="shared" si="73"/>
        <v>4</v>
      </c>
      <c r="I2154">
        <f t="shared" si="74"/>
        <v>3</v>
      </c>
    </row>
    <row r="2155" spans="1:9" ht="15.75" hidden="1" customHeight="1" x14ac:dyDescent="0.25">
      <c r="A2155" s="19">
        <v>43996</v>
      </c>
      <c r="B2155" s="20" t="s">
        <v>72</v>
      </c>
      <c r="C2155" s="20" t="s">
        <v>63</v>
      </c>
      <c r="D2155" s="20">
        <v>181</v>
      </c>
      <c r="E2155" s="21">
        <v>16</v>
      </c>
      <c r="F2155" s="21">
        <v>2896</v>
      </c>
      <c r="G2155" s="22" t="s">
        <v>75</v>
      </c>
      <c r="H2155">
        <f t="shared" si="73"/>
        <v>6</v>
      </c>
      <c r="I2155">
        <f t="shared" si="74"/>
        <v>14</v>
      </c>
    </row>
    <row r="2156" spans="1:9" ht="15.75" hidden="1" customHeight="1" x14ac:dyDescent="0.25">
      <c r="A2156" s="19">
        <v>44184</v>
      </c>
      <c r="B2156" s="20" t="s">
        <v>72</v>
      </c>
      <c r="C2156" s="20" t="s">
        <v>63</v>
      </c>
      <c r="D2156" s="20">
        <v>353</v>
      </c>
      <c r="E2156" s="21">
        <v>16</v>
      </c>
      <c r="F2156" s="21">
        <v>5648</v>
      </c>
      <c r="G2156" s="22" t="s">
        <v>71</v>
      </c>
      <c r="H2156">
        <f t="shared" si="73"/>
        <v>12</v>
      </c>
      <c r="I2156">
        <f t="shared" si="74"/>
        <v>19</v>
      </c>
    </row>
    <row r="2157" spans="1:9" ht="15.75" hidden="1" customHeight="1" x14ac:dyDescent="0.25">
      <c r="A2157" s="19">
        <v>44076</v>
      </c>
      <c r="B2157" s="20" t="s">
        <v>62</v>
      </c>
      <c r="C2157" s="20" t="s">
        <v>63</v>
      </c>
      <c r="D2157" s="20">
        <v>266</v>
      </c>
      <c r="E2157" s="21">
        <v>5</v>
      </c>
      <c r="F2157" s="21">
        <v>1330</v>
      </c>
      <c r="G2157" s="22" t="s">
        <v>68</v>
      </c>
      <c r="H2157">
        <f t="shared" si="73"/>
        <v>9</v>
      </c>
      <c r="I2157">
        <f t="shared" si="74"/>
        <v>2</v>
      </c>
    </row>
    <row r="2158" spans="1:9" ht="15.75" hidden="1" customHeight="1" x14ac:dyDescent="0.25">
      <c r="A2158" s="19">
        <v>44124</v>
      </c>
      <c r="B2158" s="20" t="s">
        <v>67</v>
      </c>
      <c r="C2158" s="20" t="s">
        <v>63</v>
      </c>
      <c r="D2158" s="20">
        <v>205</v>
      </c>
      <c r="E2158" s="21">
        <v>11</v>
      </c>
      <c r="F2158" s="21">
        <v>2255</v>
      </c>
      <c r="G2158" s="22" t="s">
        <v>71</v>
      </c>
      <c r="H2158">
        <f t="shared" si="73"/>
        <v>10</v>
      </c>
      <c r="I2158">
        <f t="shared" si="74"/>
        <v>20</v>
      </c>
    </row>
    <row r="2159" spans="1:9" ht="15.75" hidden="1" customHeight="1" x14ac:dyDescent="0.25">
      <c r="A2159" s="19">
        <v>44153</v>
      </c>
      <c r="B2159" s="20" t="s">
        <v>69</v>
      </c>
      <c r="C2159" s="20" t="s">
        <v>65</v>
      </c>
      <c r="D2159" s="20">
        <v>423</v>
      </c>
      <c r="E2159" s="21">
        <v>7</v>
      </c>
      <c r="F2159" s="21">
        <v>2961</v>
      </c>
      <c r="G2159" s="22" t="s">
        <v>71</v>
      </c>
      <c r="H2159">
        <f t="shared" si="73"/>
        <v>11</v>
      </c>
      <c r="I2159">
        <f t="shared" si="74"/>
        <v>18</v>
      </c>
    </row>
    <row r="2160" spans="1:9" ht="15.75" hidden="1" customHeight="1" x14ac:dyDescent="0.25">
      <c r="A2160" s="19">
        <v>44058</v>
      </c>
      <c r="B2160" s="20" t="s">
        <v>62</v>
      </c>
      <c r="C2160" s="20" t="s">
        <v>65</v>
      </c>
      <c r="D2160" s="6">
        <v>337</v>
      </c>
      <c r="E2160" s="23">
        <v>5</v>
      </c>
      <c r="F2160" s="21">
        <v>1685</v>
      </c>
      <c r="G2160" s="22" t="s">
        <v>78</v>
      </c>
      <c r="H2160">
        <f t="shared" si="73"/>
        <v>8</v>
      </c>
      <c r="I2160">
        <f t="shared" si="74"/>
        <v>15</v>
      </c>
    </row>
    <row r="2161" spans="1:10" ht="15.75" hidden="1" customHeight="1" x14ac:dyDescent="0.25">
      <c r="A2161" s="19">
        <v>44037</v>
      </c>
      <c r="B2161" s="20" t="s">
        <v>69</v>
      </c>
      <c r="C2161" s="20" t="s">
        <v>65</v>
      </c>
      <c r="D2161" s="20">
        <v>233</v>
      </c>
      <c r="E2161" s="21">
        <v>7</v>
      </c>
      <c r="F2161" s="21">
        <v>1631</v>
      </c>
      <c r="G2161" s="22" t="s">
        <v>73</v>
      </c>
      <c r="H2161">
        <f t="shared" si="73"/>
        <v>7</v>
      </c>
      <c r="I2161">
        <f t="shared" si="74"/>
        <v>25</v>
      </c>
    </row>
    <row r="2162" spans="1:10" ht="15.75" hidden="1" customHeight="1" x14ac:dyDescent="0.25">
      <c r="A2162" s="19">
        <v>43953</v>
      </c>
      <c r="B2162" s="20" t="s">
        <v>72</v>
      </c>
      <c r="C2162" s="20" t="s">
        <v>63</v>
      </c>
      <c r="D2162" s="20">
        <v>205</v>
      </c>
      <c r="E2162" s="21">
        <v>16</v>
      </c>
      <c r="F2162" s="21">
        <v>3280</v>
      </c>
      <c r="G2162" s="22" t="s">
        <v>68</v>
      </c>
      <c r="H2162">
        <f t="shared" si="73"/>
        <v>5</v>
      </c>
      <c r="I2162">
        <f t="shared" si="74"/>
        <v>2</v>
      </c>
    </row>
    <row r="2163" spans="1:10" ht="15.75" hidden="1" customHeight="1" x14ac:dyDescent="0.25">
      <c r="A2163" s="19">
        <v>43996</v>
      </c>
      <c r="B2163" s="20" t="s">
        <v>67</v>
      </c>
      <c r="C2163" s="20" t="s">
        <v>63</v>
      </c>
      <c r="D2163" s="20">
        <v>114</v>
      </c>
      <c r="E2163" s="21">
        <v>11</v>
      </c>
      <c r="F2163" s="21">
        <v>1254</v>
      </c>
      <c r="G2163" s="22" t="s">
        <v>75</v>
      </c>
      <c r="H2163">
        <f t="shared" si="73"/>
        <v>6</v>
      </c>
      <c r="I2163">
        <f t="shared" si="74"/>
        <v>14</v>
      </c>
    </row>
    <row r="2164" spans="1:10" ht="15.75" hidden="1" customHeight="1" x14ac:dyDescent="0.25">
      <c r="A2164" s="19">
        <v>44190</v>
      </c>
      <c r="B2164" s="20" t="s">
        <v>67</v>
      </c>
      <c r="C2164" s="20" t="s">
        <v>65</v>
      </c>
      <c r="D2164" s="20">
        <v>310</v>
      </c>
      <c r="E2164" s="21">
        <v>11</v>
      </c>
      <c r="F2164" s="21">
        <v>3410</v>
      </c>
      <c r="G2164" s="22" t="s">
        <v>73</v>
      </c>
      <c r="H2164">
        <f t="shared" si="73"/>
        <v>12</v>
      </c>
      <c r="I2164">
        <f t="shared" si="74"/>
        <v>25</v>
      </c>
    </row>
    <row r="2165" spans="1:10" ht="15.75" hidden="1" customHeight="1" x14ac:dyDescent="0.25">
      <c r="A2165" s="19">
        <v>43892</v>
      </c>
      <c r="B2165" s="20" t="s">
        <v>69</v>
      </c>
      <c r="C2165" s="20" t="s">
        <v>65</v>
      </c>
      <c r="D2165" s="20">
        <v>162</v>
      </c>
      <c r="E2165" s="21">
        <v>7</v>
      </c>
      <c r="F2165" s="21">
        <v>1134</v>
      </c>
      <c r="G2165" s="22" t="s">
        <v>68</v>
      </c>
      <c r="H2165">
        <f t="shared" si="73"/>
        <v>3</v>
      </c>
      <c r="I2165">
        <f t="shared" si="74"/>
        <v>2</v>
      </c>
    </row>
    <row r="2166" spans="1:10" ht="15.75" hidden="1" customHeight="1" x14ac:dyDescent="0.25">
      <c r="A2166" s="19">
        <v>44190</v>
      </c>
      <c r="B2166" s="20" t="s">
        <v>72</v>
      </c>
      <c r="C2166" s="20" t="s">
        <v>63</v>
      </c>
      <c r="D2166" s="20">
        <v>312</v>
      </c>
      <c r="E2166" s="21">
        <v>16</v>
      </c>
      <c r="F2166" s="21">
        <v>4992</v>
      </c>
      <c r="G2166" s="22" t="s">
        <v>73</v>
      </c>
      <c r="H2166">
        <f t="shared" si="73"/>
        <v>12</v>
      </c>
      <c r="I2166">
        <f t="shared" si="74"/>
        <v>25</v>
      </c>
    </row>
    <row r="2167" spans="1:10" ht="15.75" hidden="1" customHeight="1" x14ac:dyDescent="0.25">
      <c r="A2167" s="19">
        <v>44196</v>
      </c>
      <c r="B2167" s="20" t="s">
        <v>69</v>
      </c>
      <c r="C2167" s="20" t="s">
        <v>65</v>
      </c>
      <c r="D2167" s="20">
        <v>458</v>
      </c>
      <c r="E2167" s="21">
        <v>7</v>
      </c>
      <c r="F2167" s="21">
        <v>3206</v>
      </c>
      <c r="G2167" s="22" t="s">
        <v>64</v>
      </c>
      <c r="H2167">
        <f t="shared" si="73"/>
        <v>12</v>
      </c>
      <c r="I2167">
        <f t="shared" si="74"/>
        <v>31</v>
      </c>
    </row>
    <row r="2168" spans="1:10" ht="15.75" hidden="1" customHeight="1" x14ac:dyDescent="0.25">
      <c r="A2168" s="19">
        <v>43982</v>
      </c>
      <c r="B2168" s="20" t="s">
        <v>69</v>
      </c>
      <c r="C2168" s="20" t="s">
        <v>65</v>
      </c>
      <c r="D2168" s="20">
        <v>228</v>
      </c>
      <c r="E2168" s="21">
        <v>7</v>
      </c>
      <c r="F2168" s="21">
        <v>1596</v>
      </c>
      <c r="G2168" s="22" t="s">
        <v>70</v>
      </c>
      <c r="H2168">
        <f t="shared" si="73"/>
        <v>5</v>
      </c>
      <c r="I2168">
        <f t="shared" si="74"/>
        <v>31</v>
      </c>
    </row>
    <row r="2169" spans="1:10" ht="15.75" hidden="1" customHeight="1" x14ac:dyDescent="0.25">
      <c r="A2169" s="19">
        <v>43961</v>
      </c>
      <c r="B2169" s="20" t="s">
        <v>62</v>
      </c>
      <c r="C2169" s="20" t="s">
        <v>65</v>
      </c>
      <c r="D2169" s="6">
        <v>329</v>
      </c>
      <c r="E2169" s="23">
        <v>5</v>
      </c>
      <c r="F2169" s="21">
        <v>1645</v>
      </c>
      <c r="G2169" s="22" t="s">
        <v>68</v>
      </c>
      <c r="H2169">
        <f t="shared" si="73"/>
        <v>5</v>
      </c>
      <c r="I2169">
        <f t="shared" si="74"/>
        <v>10</v>
      </c>
    </row>
    <row r="2170" spans="1:10" ht="15.75" customHeight="1" x14ac:dyDescent="0.25">
      <c r="A2170" s="19">
        <v>43849</v>
      </c>
      <c r="B2170" s="20" t="s">
        <v>62</v>
      </c>
      <c r="C2170" s="20" t="s">
        <v>63</v>
      </c>
      <c r="D2170" s="20">
        <v>63</v>
      </c>
      <c r="E2170" s="21">
        <v>5</v>
      </c>
      <c r="F2170" s="21">
        <v>315</v>
      </c>
      <c r="G2170" s="22" t="s">
        <v>71</v>
      </c>
      <c r="H2170" s="45">
        <f>MONTH(A2170)</f>
        <v>1</v>
      </c>
      <c r="I2170" s="45">
        <f t="shared" si="74"/>
        <v>19</v>
      </c>
      <c r="J2170" s="52">
        <f>IF(Hari&lt;=7,1,IF(AND(Hari&gt;=8,Hari&lt;=14),2,IF(AND(Hari&gt;=15,Hari&lt;=21),3,IF(AND(Hari&gt;=22,Hari&lt;=31),4))))</f>
        <v>3</v>
      </c>
    </row>
    <row r="2171" spans="1:10" ht="15.75" hidden="1" customHeight="1" x14ac:dyDescent="0.25">
      <c r="A2171" s="19">
        <v>44143</v>
      </c>
      <c r="B2171" s="20" t="s">
        <v>62</v>
      </c>
      <c r="C2171" s="20" t="s">
        <v>65</v>
      </c>
      <c r="D2171" s="20">
        <v>527</v>
      </c>
      <c r="E2171" s="23">
        <v>5</v>
      </c>
      <c r="F2171" s="21">
        <v>2635</v>
      </c>
      <c r="G2171" s="22" t="s">
        <v>68</v>
      </c>
      <c r="H2171">
        <f t="shared" si="73"/>
        <v>11</v>
      </c>
      <c r="I2171">
        <f t="shared" si="74"/>
        <v>8</v>
      </c>
    </row>
    <row r="2172" spans="1:10" ht="15.75" hidden="1" customHeight="1" x14ac:dyDescent="0.25">
      <c r="A2172" s="19">
        <v>44173</v>
      </c>
      <c r="B2172" s="20" t="s">
        <v>72</v>
      </c>
      <c r="C2172" s="20" t="s">
        <v>63</v>
      </c>
      <c r="D2172" s="20">
        <v>409</v>
      </c>
      <c r="E2172" s="21">
        <v>16</v>
      </c>
      <c r="F2172" s="21">
        <v>6544</v>
      </c>
      <c r="G2172" s="22" t="s">
        <v>68</v>
      </c>
      <c r="H2172">
        <f t="shared" si="73"/>
        <v>12</v>
      </c>
      <c r="I2172">
        <f t="shared" si="74"/>
        <v>8</v>
      </c>
    </row>
    <row r="2173" spans="1:10" ht="15.75" hidden="1" customHeight="1" x14ac:dyDescent="0.25">
      <c r="A2173" s="19">
        <v>44178</v>
      </c>
      <c r="B2173" s="20" t="s">
        <v>67</v>
      </c>
      <c r="C2173" s="20" t="s">
        <v>65</v>
      </c>
      <c r="D2173" s="20">
        <v>290</v>
      </c>
      <c r="E2173" s="21">
        <v>11</v>
      </c>
      <c r="F2173" s="21">
        <v>3190</v>
      </c>
      <c r="G2173" s="22" t="s">
        <v>76</v>
      </c>
      <c r="H2173">
        <f t="shared" si="73"/>
        <v>12</v>
      </c>
      <c r="I2173">
        <f t="shared" si="74"/>
        <v>13</v>
      </c>
    </row>
    <row r="2174" spans="1:10" ht="15.75" hidden="1" customHeight="1" x14ac:dyDescent="0.25">
      <c r="A2174" s="19">
        <v>43898</v>
      </c>
      <c r="B2174" s="20" t="s">
        <v>62</v>
      </c>
      <c r="C2174" s="20" t="s">
        <v>63</v>
      </c>
      <c r="D2174" s="20">
        <v>123</v>
      </c>
      <c r="E2174" s="21">
        <v>5</v>
      </c>
      <c r="F2174" s="21">
        <v>615</v>
      </c>
      <c r="G2174" s="22" t="s">
        <v>68</v>
      </c>
      <c r="H2174">
        <f t="shared" si="73"/>
        <v>3</v>
      </c>
      <c r="I2174">
        <f t="shared" si="74"/>
        <v>8</v>
      </c>
    </row>
    <row r="2175" spans="1:10" ht="15.75" hidden="1" customHeight="1" x14ac:dyDescent="0.25">
      <c r="A2175" s="19">
        <v>43986</v>
      </c>
      <c r="B2175" s="20" t="s">
        <v>67</v>
      </c>
      <c r="C2175" s="20" t="s">
        <v>65</v>
      </c>
      <c r="D2175" s="20">
        <v>146</v>
      </c>
      <c r="E2175" s="21">
        <v>11</v>
      </c>
      <c r="F2175" s="21">
        <v>1606</v>
      </c>
      <c r="G2175" s="22" t="s">
        <v>68</v>
      </c>
      <c r="H2175">
        <f t="shared" si="73"/>
        <v>6</v>
      </c>
      <c r="I2175">
        <f t="shared" si="74"/>
        <v>4</v>
      </c>
    </row>
    <row r="2176" spans="1:10" ht="15.75" hidden="1" customHeight="1" x14ac:dyDescent="0.25">
      <c r="A2176" s="19">
        <v>43939</v>
      </c>
      <c r="B2176" s="20" t="s">
        <v>67</v>
      </c>
      <c r="C2176" s="20" t="s">
        <v>63</v>
      </c>
      <c r="D2176" s="20">
        <v>94</v>
      </c>
      <c r="E2176" s="21">
        <v>11</v>
      </c>
      <c r="F2176" s="21">
        <v>1034</v>
      </c>
      <c r="G2176" s="22" t="s">
        <v>71</v>
      </c>
      <c r="H2176">
        <f t="shared" si="73"/>
        <v>4</v>
      </c>
      <c r="I2176">
        <f t="shared" si="74"/>
        <v>18</v>
      </c>
    </row>
    <row r="2177" spans="1:10" ht="15.75" hidden="1" customHeight="1" x14ac:dyDescent="0.25">
      <c r="A2177" s="19">
        <v>44013</v>
      </c>
      <c r="B2177" s="20" t="s">
        <v>67</v>
      </c>
      <c r="C2177" s="20" t="s">
        <v>65</v>
      </c>
      <c r="D2177" s="20">
        <v>171</v>
      </c>
      <c r="E2177" s="21">
        <v>11</v>
      </c>
      <c r="F2177" s="21">
        <v>1881</v>
      </c>
      <c r="G2177" s="22" t="s">
        <v>68</v>
      </c>
      <c r="H2177">
        <f t="shared" si="73"/>
        <v>7</v>
      </c>
      <c r="I2177">
        <f t="shared" si="74"/>
        <v>1</v>
      </c>
    </row>
    <row r="2178" spans="1:10" ht="15.75" customHeight="1" x14ac:dyDescent="0.25">
      <c r="A2178" s="19">
        <v>43837</v>
      </c>
      <c r="B2178" s="20" t="s">
        <v>67</v>
      </c>
      <c r="C2178" s="20" t="s">
        <v>65</v>
      </c>
      <c r="D2178" s="20">
        <v>65</v>
      </c>
      <c r="E2178" s="21">
        <v>11</v>
      </c>
      <c r="F2178" s="21">
        <v>715</v>
      </c>
      <c r="G2178" s="22" t="s">
        <v>79</v>
      </c>
      <c r="H2178" s="45">
        <f>MONTH(A2178)</f>
        <v>1</v>
      </c>
      <c r="I2178" s="45">
        <f t="shared" si="74"/>
        <v>7</v>
      </c>
      <c r="J2178" s="52">
        <f>IF(Hari&lt;=7,1,IF(AND(Hari&gt;=8,Hari&lt;=14),2,IF(AND(Hari&gt;=15,Hari&lt;=21),3,IF(AND(Hari&gt;=22,Hari&lt;=31),4))))</f>
        <v>1</v>
      </c>
    </row>
    <row r="2179" spans="1:10" ht="15.75" hidden="1" customHeight="1" x14ac:dyDescent="0.25">
      <c r="A2179" s="19">
        <v>44183</v>
      </c>
      <c r="B2179" s="20" t="s">
        <v>62</v>
      </c>
      <c r="C2179" s="20" t="s">
        <v>65</v>
      </c>
      <c r="D2179" s="20">
        <v>568</v>
      </c>
      <c r="E2179" s="23">
        <v>5</v>
      </c>
      <c r="F2179" s="21">
        <v>2840</v>
      </c>
      <c r="G2179" s="22" t="s">
        <v>71</v>
      </c>
      <c r="H2179">
        <f t="shared" ref="H2179:H2197" si="75">MONTH(A2179)</f>
        <v>12</v>
      </c>
      <c r="I2179">
        <f t="shared" ref="I2179:I2197" si="76">DAY(A2179)</f>
        <v>18</v>
      </c>
    </row>
    <row r="2180" spans="1:10" ht="15.75" hidden="1" customHeight="1" x14ac:dyDescent="0.25">
      <c r="A2180" s="19">
        <v>44022</v>
      </c>
      <c r="B2180" s="20" t="s">
        <v>67</v>
      </c>
      <c r="C2180" s="20" t="s">
        <v>63</v>
      </c>
      <c r="D2180" s="20">
        <v>173</v>
      </c>
      <c r="E2180" s="21">
        <v>11</v>
      </c>
      <c r="F2180" s="21">
        <v>1903</v>
      </c>
      <c r="G2180" s="22" t="s">
        <v>68</v>
      </c>
      <c r="H2180">
        <f t="shared" si="75"/>
        <v>7</v>
      </c>
      <c r="I2180">
        <f t="shared" si="76"/>
        <v>10</v>
      </c>
    </row>
    <row r="2181" spans="1:10" ht="15.75" hidden="1" customHeight="1" x14ac:dyDescent="0.25">
      <c r="A2181" s="19">
        <v>43950</v>
      </c>
      <c r="B2181" s="20" t="s">
        <v>62</v>
      </c>
      <c r="C2181" s="20" t="s">
        <v>63</v>
      </c>
      <c r="D2181" s="20">
        <v>104</v>
      </c>
      <c r="E2181" s="21">
        <v>5</v>
      </c>
      <c r="F2181" s="21">
        <v>520</v>
      </c>
      <c r="G2181" s="22" t="s">
        <v>64</v>
      </c>
      <c r="H2181">
        <f t="shared" si="75"/>
        <v>4</v>
      </c>
      <c r="I2181">
        <f t="shared" si="76"/>
        <v>29</v>
      </c>
    </row>
    <row r="2182" spans="1:10" ht="15.75" hidden="1" customHeight="1" x14ac:dyDescent="0.25">
      <c r="A2182" s="19">
        <v>43920</v>
      </c>
      <c r="B2182" s="20" t="s">
        <v>67</v>
      </c>
      <c r="C2182" s="20" t="s">
        <v>63</v>
      </c>
      <c r="D2182" s="20">
        <v>124</v>
      </c>
      <c r="E2182" s="21">
        <v>11</v>
      </c>
      <c r="F2182" s="21">
        <v>1364</v>
      </c>
      <c r="G2182" s="22" t="s">
        <v>73</v>
      </c>
      <c r="H2182">
        <f t="shared" si="75"/>
        <v>3</v>
      </c>
      <c r="I2182">
        <f t="shared" si="76"/>
        <v>30</v>
      </c>
    </row>
    <row r="2183" spans="1:10" ht="15.75" customHeight="1" x14ac:dyDescent="0.25">
      <c r="A2183" s="19">
        <v>43880</v>
      </c>
      <c r="B2183" s="20" t="s">
        <v>69</v>
      </c>
      <c r="C2183" s="20" t="s">
        <v>65</v>
      </c>
      <c r="D2183" s="20">
        <v>125</v>
      </c>
      <c r="E2183" s="21">
        <v>7</v>
      </c>
      <c r="F2183" s="21">
        <v>875</v>
      </c>
      <c r="G2183" s="22" t="s">
        <v>71</v>
      </c>
      <c r="H2183" s="45">
        <f>MONTH(A2183)</f>
        <v>2</v>
      </c>
      <c r="I2183" s="45">
        <f t="shared" si="76"/>
        <v>19</v>
      </c>
      <c r="J2183" s="52">
        <f>IF(Hari&lt;=7,1,IF(AND(Hari&gt;=8,Hari&lt;=14),2,IF(AND(Hari&gt;=15,Hari&lt;=21),3,IF(AND(Hari&gt;=22,Hari&lt;=31),4))))</f>
        <v>3</v>
      </c>
    </row>
    <row r="2184" spans="1:10" ht="15.75" hidden="1" customHeight="1" x14ac:dyDescent="0.25">
      <c r="A2184" s="19">
        <v>44190</v>
      </c>
      <c r="B2184" s="20" t="s">
        <v>62</v>
      </c>
      <c r="C2184" s="20" t="s">
        <v>65</v>
      </c>
      <c r="D2184" s="20">
        <v>550</v>
      </c>
      <c r="E2184" s="23">
        <v>5</v>
      </c>
      <c r="F2184" s="21">
        <v>2750</v>
      </c>
      <c r="G2184" s="22" t="s">
        <v>73</v>
      </c>
      <c r="H2184">
        <f t="shared" si="75"/>
        <v>12</v>
      </c>
      <c r="I2184">
        <f t="shared" si="76"/>
        <v>25</v>
      </c>
    </row>
    <row r="2185" spans="1:10" ht="15.75" customHeight="1" x14ac:dyDescent="0.25">
      <c r="A2185" s="19">
        <v>43877</v>
      </c>
      <c r="B2185" s="20" t="s">
        <v>62</v>
      </c>
      <c r="C2185" s="20" t="s">
        <v>63</v>
      </c>
      <c r="D2185" s="20">
        <v>94</v>
      </c>
      <c r="E2185" s="21">
        <v>5</v>
      </c>
      <c r="F2185" s="21">
        <v>470</v>
      </c>
      <c r="G2185" s="22" t="s">
        <v>64</v>
      </c>
      <c r="H2185" s="45">
        <f>MONTH(A2185)</f>
        <v>2</v>
      </c>
      <c r="I2185" s="45">
        <f t="shared" si="76"/>
        <v>16</v>
      </c>
      <c r="J2185" s="52">
        <f>IF(Hari&lt;=7,1,IF(AND(Hari&gt;=8,Hari&lt;=14),2,IF(AND(Hari&gt;=15,Hari&lt;=21),3,IF(AND(Hari&gt;=22,Hari&lt;=31),4))))</f>
        <v>3</v>
      </c>
    </row>
    <row r="2186" spans="1:10" ht="15.75" hidden="1" customHeight="1" x14ac:dyDescent="0.25">
      <c r="A2186" s="19">
        <v>44100</v>
      </c>
      <c r="B2186" s="20" t="s">
        <v>67</v>
      </c>
      <c r="C2186" s="20" t="s">
        <v>65</v>
      </c>
      <c r="D2186" s="20">
        <v>215</v>
      </c>
      <c r="E2186" s="21">
        <v>11</v>
      </c>
      <c r="F2186" s="21">
        <v>2365</v>
      </c>
      <c r="G2186" s="22" t="s">
        <v>73</v>
      </c>
      <c r="H2186">
        <f t="shared" si="75"/>
        <v>9</v>
      </c>
      <c r="I2186">
        <f t="shared" si="76"/>
        <v>26</v>
      </c>
    </row>
    <row r="2187" spans="1:10" ht="15.75" hidden="1" customHeight="1" x14ac:dyDescent="0.25">
      <c r="A2187" s="19">
        <v>43901</v>
      </c>
      <c r="B2187" s="20" t="s">
        <v>67</v>
      </c>
      <c r="C2187" s="20" t="s">
        <v>65</v>
      </c>
      <c r="D2187" s="20">
        <v>103</v>
      </c>
      <c r="E2187" s="21">
        <v>11</v>
      </c>
      <c r="F2187" s="21">
        <v>1133</v>
      </c>
      <c r="G2187" s="22" t="s">
        <v>64</v>
      </c>
      <c r="H2187">
        <f t="shared" si="75"/>
        <v>3</v>
      </c>
      <c r="I2187">
        <f t="shared" si="76"/>
        <v>11</v>
      </c>
    </row>
    <row r="2188" spans="1:10" ht="15.75" hidden="1" customHeight="1" x14ac:dyDescent="0.25">
      <c r="A2188" s="19">
        <v>43932</v>
      </c>
      <c r="B2188" s="20" t="s">
        <v>72</v>
      </c>
      <c r="C2188" s="20" t="s">
        <v>63</v>
      </c>
      <c r="D2188" s="20">
        <v>145</v>
      </c>
      <c r="E2188" s="21">
        <v>16</v>
      </c>
      <c r="F2188" s="21">
        <v>2320</v>
      </c>
      <c r="G2188" s="22" t="s">
        <v>64</v>
      </c>
      <c r="H2188">
        <f t="shared" si="75"/>
        <v>4</v>
      </c>
      <c r="I2188">
        <f t="shared" si="76"/>
        <v>11</v>
      </c>
    </row>
    <row r="2189" spans="1:10" ht="15.75" hidden="1" customHeight="1" x14ac:dyDescent="0.25">
      <c r="A2189" s="19">
        <v>44184</v>
      </c>
      <c r="B2189" s="20" t="s">
        <v>62</v>
      </c>
      <c r="C2189" s="20" t="s">
        <v>63</v>
      </c>
      <c r="D2189" s="20">
        <v>326</v>
      </c>
      <c r="E2189" s="21">
        <v>5</v>
      </c>
      <c r="F2189" s="21">
        <v>1630</v>
      </c>
      <c r="G2189" s="22" t="s">
        <v>71</v>
      </c>
      <c r="H2189">
        <f t="shared" si="75"/>
        <v>12</v>
      </c>
      <c r="I2189">
        <f t="shared" si="76"/>
        <v>19</v>
      </c>
    </row>
    <row r="2190" spans="1:10" ht="15.75" hidden="1" customHeight="1" x14ac:dyDescent="0.25">
      <c r="A2190" s="19">
        <v>43900</v>
      </c>
      <c r="B2190" s="20" t="s">
        <v>72</v>
      </c>
      <c r="C2190" s="20" t="s">
        <v>63</v>
      </c>
      <c r="D2190" s="20">
        <v>119</v>
      </c>
      <c r="E2190" s="21">
        <v>16</v>
      </c>
      <c r="F2190" s="21">
        <v>1904</v>
      </c>
      <c r="G2190" s="22" t="s">
        <v>68</v>
      </c>
      <c r="H2190">
        <f t="shared" si="75"/>
        <v>3</v>
      </c>
      <c r="I2190">
        <f t="shared" si="76"/>
        <v>10</v>
      </c>
    </row>
    <row r="2191" spans="1:10" ht="15.75" hidden="1" customHeight="1" x14ac:dyDescent="0.25">
      <c r="A2191" s="19">
        <v>44097</v>
      </c>
      <c r="B2191" s="20" t="s">
        <v>62</v>
      </c>
      <c r="C2191" s="20" t="s">
        <v>63</v>
      </c>
      <c r="D2191" s="20">
        <v>254</v>
      </c>
      <c r="E2191" s="21">
        <v>5</v>
      </c>
      <c r="F2191" s="21">
        <v>1270</v>
      </c>
      <c r="G2191" s="22" t="s">
        <v>80</v>
      </c>
      <c r="H2191">
        <f t="shared" si="75"/>
        <v>9</v>
      </c>
      <c r="I2191">
        <f t="shared" si="76"/>
        <v>23</v>
      </c>
    </row>
    <row r="2192" spans="1:10" ht="15.75" hidden="1" customHeight="1" x14ac:dyDescent="0.25">
      <c r="A2192" s="19">
        <v>43911</v>
      </c>
      <c r="B2192" s="20" t="s">
        <v>67</v>
      </c>
      <c r="C2192" s="20" t="s">
        <v>63</v>
      </c>
      <c r="D2192" s="20">
        <v>75</v>
      </c>
      <c r="E2192" s="21">
        <v>11</v>
      </c>
      <c r="F2192" s="21">
        <v>825</v>
      </c>
      <c r="G2192" s="22" t="s">
        <v>71</v>
      </c>
      <c r="H2192">
        <f t="shared" si="75"/>
        <v>3</v>
      </c>
      <c r="I2192">
        <f t="shared" si="76"/>
        <v>21</v>
      </c>
    </row>
    <row r="2193" spans="1:9" ht="15.75" hidden="1" customHeight="1" x14ac:dyDescent="0.25">
      <c r="A2193" s="19">
        <v>44077</v>
      </c>
      <c r="B2193" s="20" t="s">
        <v>67</v>
      </c>
      <c r="C2193" s="20" t="s">
        <v>65</v>
      </c>
      <c r="D2193" s="20">
        <v>257</v>
      </c>
      <c r="E2193" s="21">
        <v>11</v>
      </c>
      <c r="F2193" s="21">
        <v>2827</v>
      </c>
      <c r="G2193" s="22" t="s">
        <v>68</v>
      </c>
      <c r="H2193">
        <f t="shared" si="75"/>
        <v>9</v>
      </c>
      <c r="I2193">
        <f t="shared" si="76"/>
        <v>3</v>
      </c>
    </row>
    <row r="2194" spans="1:9" ht="15.75" hidden="1" customHeight="1" x14ac:dyDescent="0.25">
      <c r="A2194" s="19">
        <v>43916</v>
      </c>
      <c r="B2194" s="20" t="s">
        <v>67</v>
      </c>
      <c r="C2194" s="20" t="s">
        <v>63</v>
      </c>
      <c r="D2194" s="20">
        <v>85</v>
      </c>
      <c r="E2194" s="21">
        <v>11</v>
      </c>
      <c r="F2194" s="21">
        <v>935</v>
      </c>
      <c r="G2194" s="22" t="s">
        <v>73</v>
      </c>
      <c r="H2194">
        <f t="shared" si="75"/>
        <v>3</v>
      </c>
      <c r="I2194">
        <f t="shared" si="76"/>
        <v>26</v>
      </c>
    </row>
    <row r="2195" spans="1:9" ht="15.75" hidden="1" customHeight="1" x14ac:dyDescent="0.25">
      <c r="A2195" s="19">
        <v>44042</v>
      </c>
      <c r="B2195" s="20" t="s">
        <v>62</v>
      </c>
      <c r="C2195" s="20" t="s">
        <v>65</v>
      </c>
      <c r="D2195" s="6">
        <v>287</v>
      </c>
      <c r="E2195" s="23">
        <v>5</v>
      </c>
      <c r="F2195" s="21">
        <v>1435</v>
      </c>
      <c r="G2195" s="22" t="s">
        <v>77</v>
      </c>
      <c r="H2195">
        <f t="shared" si="75"/>
        <v>7</v>
      </c>
      <c r="I2195">
        <f t="shared" si="76"/>
        <v>30</v>
      </c>
    </row>
    <row r="2196" spans="1:9" ht="15.75" hidden="1" customHeight="1" x14ac:dyDescent="0.25">
      <c r="A2196" s="19">
        <v>43997</v>
      </c>
      <c r="B2196" s="20" t="s">
        <v>69</v>
      </c>
      <c r="C2196" s="20" t="s">
        <v>65</v>
      </c>
      <c r="D2196" s="20">
        <v>226</v>
      </c>
      <c r="E2196" s="21">
        <v>7</v>
      </c>
      <c r="F2196" s="21">
        <v>1582</v>
      </c>
      <c r="G2196" s="22" t="s">
        <v>75</v>
      </c>
      <c r="H2196">
        <f t="shared" si="75"/>
        <v>6</v>
      </c>
      <c r="I2196">
        <f t="shared" si="76"/>
        <v>15</v>
      </c>
    </row>
    <row r="2197" spans="1:9" ht="15.75" hidden="1" customHeight="1" x14ac:dyDescent="0.25">
      <c r="A2197" s="19">
        <v>44122</v>
      </c>
      <c r="B2197" s="20" t="s">
        <v>67</v>
      </c>
      <c r="C2197" s="20" t="s">
        <v>65</v>
      </c>
      <c r="D2197" s="20">
        <v>211</v>
      </c>
      <c r="E2197" s="21">
        <v>11</v>
      </c>
      <c r="F2197" s="21">
        <v>2321</v>
      </c>
      <c r="G2197" s="22" t="s">
        <v>71</v>
      </c>
      <c r="H2197">
        <f t="shared" si="75"/>
        <v>10</v>
      </c>
      <c r="I2197">
        <f t="shared" si="76"/>
        <v>18</v>
      </c>
    </row>
    <row r="2198" spans="1:9" ht="15.75" hidden="1" customHeight="1" x14ac:dyDescent="0.2">
      <c r="A2198" s="24"/>
      <c r="B2198" s="25"/>
      <c r="C2198" s="25"/>
      <c r="D2198">
        <f>SUM(D16:D2178)</f>
        <v>477103</v>
      </c>
      <c r="E2198" s="26"/>
      <c r="G2198" s="27"/>
    </row>
    <row r="2199" spans="1:9" ht="15.75" hidden="1" customHeight="1" x14ac:dyDescent="0.2">
      <c r="A2199" s="24"/>
      <c r="B2199" s="25"/>
      <c r="C2199" s="25"/>
      <c r="D2199">
        <f>SUM(D16:D2099)</f>
        <v>458799</v>
      </c>
      <c r="E2199" s="26"/>
      <c r="G2199" s="27"/>
    </row>
    <row r="2200" spans="1:9" ht="15.75" customHeight="1" x14ac:dyDescent="0.2">
      <c r="A2200" s="24"/>
      <c r="B2200" s="25"/>
      <c r="C2200" s="25"/>
      <c r="D2200">
        <f>SUM(D16:D2099)</f>
        <v>458799</v>
      </c>
      <c r="E2200" s="26">
        <f>SUM(E16:E2099)</f>
        <v>19141</v>
      </c>
      <c r="F2200" s="57">
        <f>SUM(F16:F2099)</f>
        <v>4005106</v>
      </c>
      <c r="G2200" s="27"/>
    </row>
    <row r="2201" spans="1:9" ht="15.75" customHeight="1" x14ac:dyDescent="0.2">
      <c r="A2201" s="24"/>
      <c r="B2201" s="25"/>
      <c r="C2201" s="25"/>
      <c r="E2201" s="26"/>
      <c r="G2201" s="27"/>
    </row>
    <row r="2202" spans="1:9" ht="15.75" customHeight="1" x14ac:dyDescent="0.2">
      <c r="A2202" s="24"/>
      <c r="B2202" s="25"/>
      <c r="C2202" s="25"/>
      <c r="E2202" s="26"/>
      <c r="G2202" s="27"/>
    </row>
    <row r="2203" spans="1:9" ht="15.75" customHeight="1" x14ac:dyDescent="0.2">
      <c r="A2203" s="24"/>
      <c r="B2203" s="25"/>
      <c r="C2203" s="25"/>
      <c r="E2203" s="26"/>
      <c r="G2203" s="27"/>
    </row>
    <row r="2204" spans="1:9" ht="15.75" customHeight="1" x14ac:dyDescent="0.2">
      <c r="A2204" s="24"/>
      <c r="B2204" s="25"/>
      <c r="C2204" s="25"/>
      <c r="E2204" s="26"/>
      <c r="G2204" s="27"/>
    </row>
    <row r="2205" spans="1:9" ht="15.75" customHeight="1" x14ac:dyDescent="0.2">
      <c r="A2205" s="24"/>
      <c r="B2205" s="25"/>
      <c r="C2205" s="25"/>
      <c r="E2205" s="26"/>
      <c r="G2205" s="27"/>
    </row>
    <row r="2206" spans="1:9" ht="15.75" customHeight="1" x14ac:dyDescent="0.2">
      <c r="A2206" s="24"/>
      <c r="B2206" s="25"/>
      <c r="C2206" s="25"/>
      <c r="E2206" s="26"/>
      <c r="G2206" s="27"/>
    </row>
    <row r="2207" spans="1:9" ht="15.75" customHeight="1" x14ac:dyDescent="0.2">
      <c r="A2207" s="24"/>
      <c r="B2207" s="25"/>
      <c r="C2207" s="25"/>
      <c r="E2207" s="26"/>
      <c r="G2207" s="27"/>
    </row>
    <row r="2208" spans="1:9" ht="15.75" customHeight="1" x14ac:dyDescent="0.2">
      <c r="A2208" s="24"/>
      <c r="B2208" s="25"/>
      <c r="C2208" s="25"/>
      <c r="E2208" s="26"/>
      <c r="G2208" s="27"/>
    </row>
    <row r="2209" spans="1:7" ht="15.75" customHeight="1" x14ac:dyDescent="0.2">
      <c r="A2209" s="24"/>
      <c r="B2209" s="25"/>
      <c r="C2209" s="25"/>
      <c r="E2209" s="26"/>
      <c r="G2209" s="27"/>
    </row>
    <row r="2210" spans="1:7" ht="15.75" customHeight="1" x14ac:dyDescent="0.2">
      <c r="A2210" s="24"/>
      <c r="B2210" s="25"/>
      <c r="C2210" s="25"/>
      <c r="E2210" s="26"/>
      <c r="G2210" s="27"/>
    </row>
    <row r="2211" spans="1:7" ht="15.75" customHeight="1" x14ac:dyDescent="0.2">
      <c r="A2211" s="24"/>
      <c r="B2211" s="25"/>
      <c r="C2211" s="25"/>
      <c r="E2211" s="26"/>
      <c r="G2211" s="27"/>
    </row>
    <row r="2212" spans="1:7" ht="15.75" customHeight="1" x14ac:dyDescent="0.2">
      <c r="A2212" s="24"/>
      <c r="B2212" s="25"/>
      <c r="C2212" s="25"/>
      <c r="E2212" s="26"/>
      <c r="G2212" s="27"/>
    </row>
    <row r="2213" spans="1:7" ht="15.75" customHeight="1" x14ac:dyDescent="0.2">
      <c r="A2213" s="24"/>
      <c r="B2213" s="25"/>
      <c r="C2213" s="25"/>
      <c r="E2213" s="26"/>
      <c r="G2213" s="27"/>
    </row>
    <row r="2214" spans="1:7" ht="15.75" customHeight="1" x14ac:dyDescent="0.2">
      <c r="A2214" s="24"/>
      <c r="B2214" s="25"/>
      <c r="C2214" s="25"/>
      <c r="E2214" s="26"/>
      <c r="G2214" s="27"/>
    </row>
    <row r="2215" spans="1:7" ht="15.75" customHeight="1" x14ac:dyDescent="0.2">
      <c r="A2215" s="24"/>
      <c r="B2215" s="25"/>
      <c r="C2215" s="25"/>
      <c r="E2215" s="26"/>
      <c r="G2215" s="27"/>
    </row>
    <row r="2216" spans="1:7" ht="15.75" customHeight="1" x14ac:dyDescent="0.2">
      <c r="A2216" s="24"/>
      <c r="B2216" s="25"/>
      <c r="C2216" s="25"/>
      <c r="E2216" s="26"/>
      <c r="G2216" s="27"/>
    </row>
    <row r="2217" spans="1:7" ht="15.75" customHeight="1" x14ac:dyDescent="0.2">
      <c r="A2217" s="24"/>
      <c r="B2217" s="25"/>
      <c r="C2217" s="25"/>
      <c r="E2217" s="26"/>
      <c r="G2217" s="27"/>
    </row>
    <row r="2218" spans="1:7" ht="15.75" customHeight="1" x14ac:dyDescent="0.2">
      <c r="A2218" s="24"/>
      <c r="B2218" s="25"/>
      <c r="C2218" s="25"/>
      <c r="E2218" s="26"/>
      <c r="G2218" s="27"/>
    </row>
    <row r="2219" spans="1:7" ht="15.75" customHeight="1" x14ac:dyDescent="0.2">
      <c r="A2219" s="24"/>
      <c r="B2219" s="25"/>
      <c r="C2219" s="25"/>
      <c r="E2219" s="26"/>
      <c r="G2219" s="27"/>
    </row>
    <row r="2220" spans="1:7" ht="15.75" customHeight="1" x14ac:dyDescent="0.2">
      <c r="A2220" s="24"/>
      <c r="B2220" s="25"/>
      <c r="C2220" s="25"/>
      <c r="E2220" s="26"/>
      <c r="G2220" s="27"/>
    </row>
    <row r="2221" spans="1:7" ht="15.75" customHeight="1" x14ac:dyDescent="0.2">
      <c r="A2221" s="24"/>
      <c r="B2221" s="25"/>
      <c r="C2221" s="25"/>
      <c r="E2221" s="26"/>
      <c r="G2221" s="27"/>
    </row>
    <row r="2222" spans="1:7" ht="15.75" customHeight="1" x14ac:dyDescent="0.2">
      <c r="A2222" s="24"/>
      <c r="B2222" s="25"/>
      <c r="C2222" s="25"/>
      <c r="E2222" s="26"/>
      <c r="G2222" s="27"/>
    </row>
    <row r="2223" spans="1:7" ht="15.75" customHeight="1" x14ac:dyDescent="0.2">
      <c r="A2223" s="24"/>
      <c r="B2223" s="25"/>
      <c r="C2223" s="25"/>
      <c r="E2223" s="26"/>
      <c r="G2223" s="27"/>
    </row>
    <row r="2224" spans="1:7" ht="15.75" customHeight="1" x14ac:dyDescent="0.2">
      <c r="A2224" s="24"/>
      <c r="B2224" s="25"/>
      <c r="C2224" s="25"/>
      <c r="E2224" s="26"/>
      <c r="G2224" s="27"/>
    </row>
    <row r="2225" spans="1:7" ht="15.75" customHeight="1" x14ac:dyDescent="0.2">
      <c r="A2225" s="24"/>
      <c r="B2225" s="25"/>
      <c r="C2225" s="25"/>
      <c r="E2225" s="26"/>
      <c r="G2225" s="27"/>
    </row>
    <row r="2226" spans="1:7" ht="15.75" customHeight="1" x14ac:dyDescent="0.2">
      <c r="A2226" s="24"/>
      <c r="B2226" s="25"/>
      <c r="C2226" s="25"/>
      <c r="E2226" s="26"/>
      <c r="G2226" s="27"/>
    </row>
    <row r="2227" spans="1:7" ht="15.75" customHeight="1" x14ac:dyDescent="0.2">
      <c r="A2227" s="24"/>
      <c r="B2227" s="25"/>
      <c r="C2227" s="25"/>
      <c r="E2227" s="26"/>
      <c r="G2227" s="27"/>
    </row>
    <row r="2228" spans="1:7" ht="15.75" customHeight="1" x14ac:dyDescent="0.2">
      <c r="A2228" s="24"/>
      <c r="B2228" s="25"/>
      <c r="C2228" s="25"/>
      <c r="E2228" s="26"/>
      <c r="G2228" s="27"/>
    </row>
    <row r="2229" spans="1:7" ht="15.75" customHeight="1" x14ac:dyDescent="0.2">
      <c r="A2229" s="24"/>
      <c r="B2229" s="25"/>
      <c r="C2229" s="25"/>
      <c r="E2229" s="26"/>
      <c r="G2229" s="27"/>
    </row>
    <row r="2230" spans="1:7" ht="15.75" customHeight="1" x14ac:dyDescent="0.2">
      <c r="A2230" s="24"/>
      <c r="B2230" s="25"/>
      <c r="C2230" s="25"/>
      <c r="E2230" s="26"/>
      <c r="G2230" s="27"/>
    </row>
    <row r="2231" spans="1:7" ht="15.75" customHeight="1" x14ac:dyDescent="0.2">
      <c r="A2231" s="24"/>
      <c r="B2231" s="25"/>
      <c r="C2231" s="25"/>
      <c r="E2231" s="26"/>
      <c r="G2231" s="27"/>
    </row>
    <row r="2232" spans="1:7" ht="15.75" customHeight="1" x14ac:dyDescent="0.2">
      <c r="A2232" s="24"/>
      <c r="B2232" s="25"/>
      <c r="C2232" s="25"/>
      <c r="E2232" s="26"/>
      <c r="G2232" s="27"/>
    </row>
    <row r="2233" spans="1:7" ht="15.75" customHeight="1" x14ac:dyDescent="0.2">
      <c r="A2233" s="24"/>
      <c r="B2233" s="25"/>
      <c r="C2233" s="25"/>
      <c r="E2233" s="26"/>
      <c r="G2233" s="27"/>
    </row>
    <row r="2234" spans="1:7" ht="15.75" customHeight="1" x14ac:dyDescent="0.2">
      <c r="A2234" s="24"/>
      <c r="B2234" s="25"/>
      <c r="C2234" s="25"/>
      <c r="E2234" s="26"/>
      <c r="G2234" s="27"/>
    </row>
    <row r="2235" spans="1:7" ht="15.75" customHeight="1" x14ac:dyDescent="0.2">
      <c r="A2235" s="24"/>
      <c r="B2235" s="25"/>
      <c r="C2235" s="25"/>
      <c r="E2235" s="26"/>
      <c r="G2235" s="27"/>
    </row>
    <row r="2236" spans="1:7" ht="15.75" customHeight="1" x14ac:dyDescent="0.2">
      <c r="A2236" s="24"/>
      <c r="B2236" s="25"/>
      <c r="C2236" s="25"/>
      <c r="E2236" s="26"/>
      <c r="G2236" s="27"/>
    </row>
    <row r="2237" spans="1:7" ht="15.75" customHeight="1" x14ac:dyDescent="0.2">
      <c r="A2237" s="24"/>
      <c r="B2237" s="25"/>
      <c r="C2237" s="25"/>
      <c r="E2237" s="26"/>
      <c r="G2237" s="27"/>
    </row>
    <row r="2238" spans="1:7" ht="15.75" customHeight="1" x14ac:dyDescent="0.2">
      <c r="A2238" s="24"/>
      <c r="B2238" s="25"/>
      <c r="C2238" s="25"/>
      <c r="E2238" s="26"/>
      <c r="G2238" s="27"/>
    </row>
    <row r="2239" spans="1:7" ht="15.75" customHeight="1" x14ac:dyDescent="0.2">
      <c r="A2239" s="24"/>
      <c r="B2239" s="25"/>
      <c r="C2239" s="25"/>
      <c r="E2239" s="26"/>
      <c r="G2239" s="27"/>
    </row>
    <row r="2240" spans="1:7" ht="15.75" customHeight="1" x14ac:dyDescent="0.2">
      <c r="A2240" s="24"/>
      <c r="B2240" s="25"/>
      <c r="C2240" s="25"/>
      <c r="E2240" s="26"/>
      <c r="G2240" s="27"/>
    </row>
    <row r="2241" spans="1:7" ht="15.75" customHeight="1" x14ac:dyDescent="0.2">
      <c r="A2241" s="24"/>
      <c r="B2241" s="25"/>
      <c r="C2241" s="25"/>
      <c r="E2241" s="26"/>
      <c r="G2241" s="27"/>
    </row>
    <row r="2242" spans="1:7" ht="15.75" customHeight="1" x14ac:dyDescent="0.2">
      <c r="A2242" s="24"/>
      <c r="B2242" s="25"/>
      <c r="C2242" s="25"/>
      <c r="E2242" s="26"/>
      <c r="G2242" s="27"/>
    </row>
    <row r="2243" spans="1:7" ht="15.75" customHeight="1" x14ac:dyDescent="0.2">
      <c r="A2243" s="24"/>
      <c r="B2243" s="25"/>
      <c r="C2243" s="25"/>
      <c r="E2243" s="26"/>
      <c r="G2243" s="27"/>
    </row>
    <row r="2244" spans="1:7" ht="15.75" customHeight="1" x14ac:dyDescent="0.2">
      <c r="A2244" s="24"/>
      <c r="B2244" s="25"/>
      <c r="C2244" s="25"/>
      <c r="E2244" s="26"/>
      <c r="G2244" s="27"/>
    </row>
    <row r="2245" spans="1:7" ht="15.75" customHeight="1" x14ac:dyDescent="0.2">
      <c r="A2245" s="24"/>
      <c r="B2245" s="25"/>
      <c r="C2245" s="25"/>
      <c r="E2245" s="26"/>
      <c r="G2245" s="27"/>
    </row>
    <row r="2246" spans="1:7" ht="15.75" customHeight="1" x14ac:dyDescent="0.2">
      <c r="A2246" s="24"/>
      <c r="B2246" s="25"/>
      <c r="C2246" s="25"/>
      <c r="E2246" s="26"/>
      <c r="G2246" s="27"/>
    </row>
    <row r="2247" spans="1:7" ht="15.75" customHeight="1" x14ac:dyDescent="0.2">
      <c r="A2247" s="24"/>
      <c r="B2247" s="25"/>
      <c r="C2247" s="25"/>
      <c r="E2247" s="26"/>
      <c r="G2247" s="27"/>
    </row>
    <row r="2248" spans="1:7" ht="15.75" customHeight="1" x14ac:dyDescent="0.2">
      <c r="A2248" s="24"/>
      <c r="B2248" s="25"/>
      <c r="C2248" s="25"/>
      <c r="E2248" s="26"/>
      <c r="G2248" s="27"/>
    </row>
    <row r="2249" spans="1:7" ht="15.75" customHeight="1" x14ac:dyDescent="0.2">
      <c r="A2249" s="24"/>
      <c r="B2249" s="25"/>
      <c r="C2249" s="25"/>
      <c r="E2249" s="26"/>
      <c r="G2249" s="27"/>
    </row>
    <row r="2250" spans="1:7" ht="15.75" customHeight="1" x14ac:dyDescent="0.2">
      <c r="A2250" s="24"/>
      <c r="B2250" s="25"/>
      <c r="C2250" s="25"/>
      <c r="E2250" s="26"/>
      <c r="G2250" s="27"/>
    </row>
    <row r="2251" spans="1:7" ht="15.75" customHeight="1" x14ac:dyDescent="0.2">
      <c r="A2251" s="24"/>
      <c r="B2251" s="25"/>
      <c r="C2251" s="25"/>
      <c r="E2251" s="26"/>
      <c r="G2251" s="27"/>
    </row>
    <row r="2252" spans="1:7" ht="15.75" customHeight="1" x14ac:dyDescent="0.2">
      <c r="A2252" s="24"/>
      <c r="B2252" s="25"/>
      <c r="C2252" s="25"/>
      <c r="E2252" s="26"/>
      <c r="G2252" s="27"/>
    </row>
    <row r="2253" spans="1:7" ht="15.75" customHeight="1" x14ac:dyDescent="0.2">
      <c r="A2253" s="24"/>
      <c r="B2253" s="25"/>
      <c r="C2253" s="25"/>
      <c r="E2253" s="26"/>
      <c r="G2253" s="27"/>
    </row>
    <row r="2254" spans="1:7" ht="15.75" customHeight="1" x14ac:dyDescent="0.2">
      <c r="A2254" s="24"/>
      <c r="B2254" s="25"/>
      <c r="C2254" s="25"/>
      <c r="E2254" s="26"/>
      <c r="G2254" s="27"/>
    </row>
    <row r="2255" spans="1:7" ht="15.75" customHeight="1" x14ac:dyDescent="0.2">
      <c r="A2255" s="24"/>
      <c r="B2255" s="25"/>
      <c r="C2255" s="25"/>
      <c r="E2255" s="26"/>
      <c r="G2255" s="27"/>
    </row>
    <row r="2256" spans="1:7" ht="15.75" customHeight="1" x14ac:dyDescent="0.2">
      <c r="A2256" s="24"/>
      <c r="B2256" s="25"/>
      <c r="C2256" s="25"/>
      <c r="E2256" s="26"/>
      <c r="G2256" s="27"/>
    </row>
    <row r="2257" spans="1:7" ht="15.75" customHeight="1" x14ac:dyDescent="0.2">
      <c r="A2257" s="24"/>
      <c r="B2257" s="25"/>
      <c r="C2257" s="25"/>
      <c r="E2257" s="26"/>
      <c r="G2257" s="27"/>
    </row>
    <row r="2258" spans="1:7" ht="15.75" customHeight="1" x14ac:dyDescent="0.2">
      <c r="A2258" s="24"/>
      <c r="B2258" s="25"/>
      <c r="C2258" s="25"/>
      <c r="E2258" s="26"/>
      <c r="G2258" s="27"/>
    </row>
    <row r="2259" spans="1:7" ht="15.75" customHeight="1" x14ac:dyDescent="0.2">
      <c r="A2259" s="24"/>
      <c r="B2259" s="25"/>
      <c r="C2259" s="25"/>
      <c r="E2259" s="26"/>
      <c r="G2259" s="27"/>
    </row>
    <row r="2260" spans="1:7" ht="15.75" customHeight="1" x14ac:dyDescent="0.2">
      <c r="A2260" s="24"/>
      <c r="B2260" s="25"/>
      <c r="C2260" s="25"/>
      <c r="E2260" s="26"/>
      <c r="G2260" s="27"/>
    </row>
    <row r="2261" spans="1:7" ht="15.75" customHeight="1" x14ac:dyDescent="0.2">
      <c r="A2261" s="24"/>
      <c r="B2261" s="25"/>
      <c r="C2261" s="25"/>
      <c r="E2261" s="26"/>
      <c r="G2261" s="27"/>
    </row>
    <row r="2262" spans="1:7" ht="15.75" customHeight="1" x14ac:dyDescent="0.2">
      <c r="A2262" s="24"/>
      <c r="B2262" s="25"/>
      <c r="C2262" s="25"/>
      <c r="E2262" s="26"/>
      <c r="G2262" s="27"/>
    </row>
    <row r="2263" spans="1:7" ht="15.75" customHeight="1" x14ac:dyDescent="0.2">
      <c r="A2263" s="24"/>
      <c r="B2263" s="25"/>
      <c r="C2263" s="25"/>
      <c r="E2263" s="26"/>
      <c r="G2263" s="27"/>
    </row>
    <row r="2264" spans="1:7" ht="15.75" customHeight="1" x14ac:dyDescent="0.2">
      <c r="A2264" s="24"/>
      <c r="B2264" s="25"/>
      <c r="C2264" s="25"/>
      <c r="E2264" s="26"/>
      <c r="G2264" s="27"/>
    </row>
    <row r="2265" spans="1:7" ht="15.75" customHeight="1" x14ac:dyDescent="0.2">
      <c r="A2265" s="24"/>
      <c r="B2265" s="25"/>
      <c r="C2265" s="25"/>
      <c r="E2265" s="26"/>
      <c r="G2265" s="27"/>
    </row>
    <row r="2266" spans="1:7" ht="15.75" customHeight="1" x14ac:dyDescent="0.2">
      <c r="A2266" s="24"/>
      <c r="B2266" s="25"/>
      <c r="C2266" s="25"/>
      <c r="E2266" s="26"/>
      <c r="G2266" s="27"/>
    </row>
    <row r="2267" spans="1:7" ht="15.75" customHeight="1" x14ac:dyDescent="0.2">
      <c r="A2267" s="24"/>
      <c r="B2267" s="25"/>
      <c r="C2267" s="25"/>
      <c r="E2267" s="26"/>
      <c r="G2267" s="27"/>
    </row>
    <row r="2268" spans="1:7" ht="15.75" customHeight="1" x14ac:dyDescent="0.2">
      <c r="A2268" s="24"/>
      <c r="B2268" s="25"/>
      <c r="C2268" s="25"/>
      <c r="E2268" s="26"/>
      <c r="G2268" s="27"/>
    </row>
    <row r="2269" spans="1:7" ht="15.75" customHeight="1" x14ac:dyDescent="0.2">
      <c r="A2269" s="24"/>
      <c r="B2269" s="25"/>
      <c r="C2269" s="25"/>
      <c r="E2269" s="26"/>
      <c r="G2269" s="27"/>
    </row>
    <row r="2270" spans="1:7" ht="15.75" customHeight="1" x14ac:dyDescent="0.2">
      <c r="A2270" s="24"/>
      <c r="B2270" s="25"/>
      <c r="C2270" s="25"/>
      <c r="E2270" s="26"/>
      <c r="G2270" s="27"/>
    </row>
    <row r="2271" spans="1:7" ht="15.75" customHeight="1" x14ac:dyDescent="0.2">
      <c r="A2271" s="24"/>
      <c r="B2271" s="25"/>
      <c r="C2271" s="25"/>
      <c r="E2271" s="26"/>
      <c r="G2271" s="27"/>
    </row>
    <row r="2272" spans="1:7" ht="15.75" customHeight="1" x14ac:dyDescent="0.2">
      <c r="A2272" s="24"/>
      <c r="B2272" s="25"/>
      <c r="C2272" s="25"/>
      <c r="E2272" s="26"/>
      <c r="G2272" s="27"/>
    </row>
    <row r="2273" spans="1:7" ht="15.75" customHeight="1" x14ac:dyDescent="0.2">
      <c r="A2273" s="24"/>
      <c r="B2273" s="25"/>
      <c r="C2273" s="25"/>
      <c r="E2273" s="26"/>
      <c r="G2273" s="27"/>
    </row>
    <row r="2274" spans="1:7" ht="15.75" customHeight="1" x14ac:dyDescent="0.2">
      <c r="A2274" s="24"/>
      <c r="B2274" s="25"/>
      <c r="C2274" s="25"/>
      <c r="E2274" s="26"/>
      <c r="G2274" s="27"/>
    </row>
    <row r="2275" spans="1:7" ht="15.75" customHeight="1" x14ac:dyDescent="0.2">
      <c r="A2275" s="24"/>
      <c r="B2275" s="25"/>
      <c r="C2275" s="25"/>
      <c r="E2275" s="26"/>
      <c r="G2275" s="27"/>
    </row>
    <row r="2276" spans="1:7" ht="15.75" customHeight="1" x14ac:dyDescent="0.2">
      <c r="A2276" s="24"/>
      <c r="B2276" s="25"/>
      <c r="C2276" s="25"/>
      <c r="E2276" s="26"/>
      <c r="G2276" s="27"/>
    </row>
    <row r="2277" spans="1:7" ht="15.75" customHeight="1" x14ac:dyDescent="0.2">
      <c r="A2277" s="24"/>
      <c r="B2277" s="25"/>
      <c r="C2277" s="25"/>
      <c r="E2277" s="26"/>
      <c r="G2277" s="27"/>
    </row>
    <row r="2278" spans="1:7" ht="15.75" customHeight="1" x14ac:dyDescent="0.2">
      <c r="A2278" s="24"/>
      <c r="B2278" s="25"/>
      <c r="C2278" s="25"/>
      <c r="E2278" s="26"/>
      <c r="G2278" s="27"/>
    </row>
    <row r="2279" spans="1:7" ht="15.75" customHeight="1" x14ac:dyDescent="0.2">
      <c r="A2279" s="24"/>
      <c r="B2279" s="25"/>
      <c r="C2279" s="25"/>
      <c r="E2279" s="26"/>
      <c r="G2279" s="27"/>
    </row>
    <row r="2280" spans="1:7" ht="15.75" customHeight="1" x14ac:dyDescent="0.2">
      <c r="A2280" s="24"/>
      <c r="B2280" s="25"/>
      <c r="C2280" s="25"/>
      <c r="E2280" s="26"/>
      <c r="G2280" s="27"/>
    </row>
    <row r="2281" spans="1:7" ht="15.75" customHeight="1" x14ac:dyDescent="0.2">
      <c r="A2281" s="24"/>
      <c r="B2281" s="25"/>
      <c r="C2281" s="25"/>
      <c r="E2281" s="26"/>
      <c r="G2281" s="27"/>
    </row>
    <row r="2282" spans="1:7" ht="15.75" customHeight="1" x14ac:dyDescent="0.2">
      <c r="A2282" s="24"/>
      <c r="B2282" s="25"/>
      <c r="C2282" s="25"/>
      <c r="E2282" s="26"/>
      <c r="G2282" s="27"/>
    </row>
    <row r="2283" spans="1:7" ht="15.75" customHeight="1" x14ac:dyDescent="0.2">
      <c r="A2283" s="24"/>
      <c r="B2283" s="25"/>
      <c r="C2283" s="25"/>
      <c r="E2283" s="26"/>
      <c r="G2283" s="27"/>
    </row>
    <row r="2284" spans="1:7" ht="15.75" customHeight="1" x14ac:dyDescent="0.2">
      <c r="A2284" s="24"/>
      <c r="B2284" s="25"/>
      <c r="C2284" s="25"/>
      <c r="E2284" s="26"/>
      <c r="G2284" s="27"/>
    </row>
    <row r="2285" spans="1:7" ht="15.75" customHeight="1" x14ac:dyDescent="0.2">
      <c r="A2285" s="24"/>
      <c r="B2285" s="25"/>
      <c r="C2285" s="25"/>
      <c r="E2285" s="26"/>
      <c r="G2285" s="27"/>
    </row>
    <row r="2286" spans="1:7" ht="15.75" customHeight="1" x14ac:dyDescent="0.2">
      <c r="A2286" s="24"/>
      <c r="B2286" s="25"/>
      <c r="C2286" s="25"/>
      <c r="E2286" s="26"/>
      <c r="G2286" s="27"/>
    </row>
    <row r="2287" spans="1:7" ht="15.75" customHeight="1" x14ac:dyDescent="0.2">
      <c r="A2287" s="24"/>
      <c r="B2287" s="25"/>
      <c r="C2287" s="25"/>
      <c r="E2287" s="26"/>
      <c r="G2287" s="27"/>
    </row>
    <row r="2288" spans="1:7" ht="15.75" customHeight="1" x14ac:dyDescent="0.2">
      <c r="A2288" s="24"/>
      <c r="B2288" s="25"/>
      <c r="C2288" s="25"/>
      <c r="E2288" s="26"/>
      <c r="G2288" s="27"/>
    </row>
    <row r="2289" spans="1:7" ht="15.75" customHeight="1" x14ac:dyDescent="0.2">
      <c r="A2289" s="24"/>
      <c r="B2289" s="25"/>
      <c r="C2289" s="25"/>
      <c r="E2289" s="26"/>
      <c r="G2289" s="27"/>
    </row>
    <row r="2290" spans="1:7" ht="15.75" customHeight="1" x14ac:dyDescent="0.2">
      <c r="A2290" s="24"/>
      <c r="B2290" s="25"/>
      <c r="C2290" s="25"/>
      <c r="E2290" s="26"/>
      <c r="G2290" s="27"/>
    </row>
    <row r="2291" spans="1:7" ht="15.75" customHeight="1" x14ac:dyDescent="0.2">
      <c r="A2291" s="24"/>
      <c r="B2291" s="25"/>
      <c r="C2291" s="25"/>
      <c r="E2291" s="26"/>
      <c r="G2291" s="27"/>
    </row>
    <row r="2292" spans="1:7" ht="15.75" customHeight="1" x14ac:dyDescent="0.2">
      <c r="A2292" s="24"/>
      <c r="B2292" s="25"/>
      <c r="C2292" s="25"/>
      <c r="E2292" s="26"/>
      <c r="G2292" s="27"/>
    </row>
    <row r="2293" spans="1:7" ht="15.75" customHeight="1" x14ac:dyDescent="0.2">
      <c r="A2293" s="24"/>
      <c r="B2293" s="25"/>
      <c r="C2293" s="25"/>
      <c r="E2293" s="26"/>
      <c r="G2293" s="27"/>
    </row>
    <row r="2294" spans="1:7" ht="15.75" customHeight="1" x14ac:dyDescent="0.2">
      <c r="A2294" s="24"/>
      <c r="B2294" s="25"/>
      <c r="C2294" s="25"/>
      <c r="E2294" s="26"/>
      <c r="G2294" s="27"/>
    </row>
    <row r="2295" spans="1:7" ht="15.75" customHeight="1" x14ac:dyDescent="0.2">
      <c r="A2295" s="24"/>
      <c r="B2295" s="25"/>
      <c r="C2295" s="25"/>
      <c r="E2295" s="26"/>
      <c r="G2295" s="27"/>
    </row>
    <row r="2296" spans="1:7" ht="15.75" customHeight="1" x14ac:dyDescent="0.2">
      <c r="A2296" s="24"/>
      <c r="B2296" s="25"/>
      <c r="C2296" s="25"/>
      <c r="E2296" s="26"/>
      <c r="G2296" s="27"/>
    </row>
    <row r="2297" spans="1:7" ht="15.75" customHeight="1" x14ac:dyDescent="0.2">
      <c r="A2297" s="24"/>
      <c r="B2297" s="25"/>
      <c r="C2297" s="25"/>
      <c r="E2297" s="26"/>
      <c r="G2297" s="27"/>
    </row>
    <row r="2298" spans="1:7" ht="15.75" customHeight="1" x14ac:dyDescent="0.2">
      <c r="A2298" s="24"/>
      <c r="B2298" s="25"/>
      <c r="C2298" s="25"/>
      <c r="E2298" s="26"/>
      <c r="G2298" s="27"/>
    </row>
    <row r="2299" spans="1:7" ht="15.75" customHeight="1" x14ac:dyDescent="0.2">
      <c r="A2299" s="24"/>
      <c r="B2299" s="25"/>
      <c r="C2299" s="25"/>
      <c r="E2299" s="26"/>
      <c r="G2299" s="27"/>
    </row>
    <row r="2300" spans="1:7" ht="15.75" customHeight="1" x14ac:dyDescent="0.2">
      <c r="A2300" s="24"/>
      <c r="B2300" s="25"/>
      <c r="C2300" s="25"/>
      <c r="E2300" s="26"/>
      <c r="G2300" s="27"/>
    </row>
    <row r="2301" spans="1:7" ht="15.75" customHeight="1" x14ac:dyDescent="0.2">
      <c r="A2301" s="24"/>
      <c r="B2301" s="25"/>
      <c r="C2301" s="25"/>
      <c r="E2301" s="26"/>
      <c r="G2301" s="27"/>
    </row>
    <row r="2302" spans="1:7" ht="15.75" customHeight="1" x14ac:dyDescent="0.2">
      <c r="A2302" s="24"/>
      <c r="B2302" s="25"/>
      <c r="C2302" s="25"/>
      <c r="E2302" s="26"/>
      <c r="G2302" s="27"/>
    </row>
    <row r="2303" spans="1:7" ht="15.75" customHeight="1" x14ac:dyDescent="0.2">
      <c r="A2303" s="24"/>
      <c r="B2303" s="25"/>
      <c r="C2303" s="25"/>
      <c r="E2303" s="26"/>
      <c r="G2303" s="27"/>
    </row>
    <row r="2304" spans="1:7" ht="15.75" customHeight="1" x14ac:dyDescent="0.2">
      <c r="A2304" s="24"/>
      <c r="B2304" s="25"/>
      <c r="C2304" s="25"/>
      <c r="E2304" s="26"/>
      <c r="G2304" s="27"/>
    </row>
    <row r="2305" spans="1:7" ht="15.75" customHeight="1" x14ac:dyDescent="0.2">
      <c r="A2305" s="24"/>
      <c r="B2305" s="25"/>
      <c r="C2305" s="25"/>
      <c r="E2305" s="26"/>
      <c r="G2305" s="27"/>
    </row>
    <row r="2306" spans="1:7" ht="15.75" customHeight="1" x14ac:dyDescent="0.2">
      <c r="A2306" s="24"/>
      <c r="B2306" s="25"/>
      <c r="C2306" s="25"/>
      <c r="E2306" s="26"/>
      <c r="G2306" s="27"/>
    </row>
    <row r="2307" spans="1:7" ht="15.75" customHeight="1" x14ac:dyDescent="0.2">
      <c r="A2307" s="24"/>
      <c r="B2307" s="25"/>
      <c r="C2307" s="25"/>
      <c r="E2307" s="26"/>
      <c r="G2307" s="27"/>
    </row>
    <row r="2308" spans="1:7" ht="15.75" customHeight="1" x14ac:dyDescent="0.2">
      <c r="A2308" s="24"/>
      <c r="B2308" s="25"/>
      <c r="C2308" s="25"/>
      <c r="E2308" s="26"/>
      <c r="G2308" s="27"/>
    </row>
    <row r="2309" spans="1:7" ht="15.75" customHeight="1" x14ac:dyDescent="0.2">
      <c r="A2309" s="24"/>
      <c r="B2309" s="25"/>
      <c r="C2309" s="25"/>
      <c r="E2309" s="26"/>
      <c r="G2309" s="27"/>
    </row>
    <row r="2310" spans="1:7" ht="15.75" customHeight="1" x14ac:dyDescent="0.2">
      <c r="A2310" s="24"/>
      <c r="B2310" s="25"/>
      <c r="C2310" s="25"/>
      <c r="E2310" s="26"/>
      <c r="G2310" s="27"/>
    </row>
    <row r="2311" spans="1:7" ht="15.75" customHeight="1" x14ac:dyDescent="0.2">
      <c r="A2311" s="24"/>
      <c r="B2311" s="25"/>
      <c r="C2311" s="25"/>
      <c r="E2311" s="26"/>
      <c r="G2311" s="27"/>
    </row>
    <row r="2312" spans="1:7" ht="15.75" customHeight="1" x14ac:dyDescent="0.2">
      <c r="A2312" s="24"/>
      <c r="B2312" s="25"/>
      <c r="C2312" s="25"/>
      <c r="E2312" s="26"/>
      <c r="G2312" s="27"/>
    </row>
    <row r="2313" spans="1:7" ht="15.75" customHeight="1" x14ac:dyDescent="0.2">
      <c r="A2313" s="24"/>
      <c r="B2313" s="25"/>
      <c r="C2313" s="25"/>
      <c r="E2313" s="26"/>
      <c r="G2313" s="27"/>
    </row>
    <row r="2314" spans="1:7" ht="15.75" customHeight="1" x14ac:dyDescent="0.2">
      <c r="A2314" s="24"/>
      <c r="B2314" s="25"/>
      <c r="C2314" s="25"/>
      <c r="E2314" s="26"/>
      <c r="G2314" s="27"/>
    </row>
    <row r="2315" spans="1:7" ht="15.75" customHeight="1" x14ac:dyDescent="0.2">
      <c r="A2315" s="24"/>
      <c r="B2315" s="25"/>
      <c r="C2315" s="25"/>
      <c r="E2315" s="26"/>
      <c r="G2315" s="27"/>
    </row>
    <row r="2316" spans="1:7" ht="15.75" customHeight="1" x14ac:dyDescent="0.2">
      <c r="A2316" s="24"/>
      <c r="B2316" s="25"/>
      <c r="C2316" s="25"/>
      <c r="E2316" s="26"/>
      <c r="G2316" s="27"/>
    </row>
    <row r="2317" spans="1:7" ht="15.75" customHeight="1" x14ac:dyDescent="0.2">
      <c r="A2317" s="24"/>
      <c r="B2317" s="25"/>
      <c r="C2317" s="25"/>
      <c r="E2317" s="26"/>
      <c r="G2317" s="27"/>
    </row>
    <row r="2318" spans="1:7" ht="15.75" customHeight="1" x14ac:dyDescent="0.2">
      <c r="A2318" s="24"/>
      <c r="B2318" s="25"/>
      <c r="C2318" s="25"/>
      <c r="E2318" s="26"/>
      <c r="G2318" s="27"/>
    </row>
    <row r="2319" spans="1:7" ht="15.75" customHeight="1" x14ac:dyDescent="0.2">
      <c r="A2319" s="24"/>
      <c r="B2319" s="25"/>
      <c r="C2319" s="25"/>
      <c r="E2319" s="26"/>
      <c r="G2319" s="27"/>
    </row>
    <row r="2320" spans="1:7" ht="15.75" customHeight="1" x14ac:dyDescent="0.2">
      <c r="A2320" s="24"/>
      <c r="B2320" s="25"/>
      <c r="C2320" s="25"/>
      <c r="E2320" s="26"/>
      <c r="G2320" s="27"/>
    </row>
    <row r="2321" spans="1:7" ht="15.75" customHeight="1" x14ac:dyDescent="0.2">
      <c r="A2321" s="24"/>
      <c r="B2321" s="25"/>
      <c r="C2321" s="25"/>
      <c r="E2321" s="26"/>
      <c r="G2321" s="27"/>
    </row>
    <row r="2322" spans="1:7" ht="15.75" customHeight="1" x14ac:dyDescent="0.2">
      <c r="A2322" s="24"/>
      <c r="B2322" s="25"/>
      <c r="C2322" s="25"/>
      <c r="E2322" s="26"/>
      <c r="G2322" s="27"/>
    </row>
    <row r="2323" spans="1:7" ht="15.75" customHeight="1" x14ac:dyDescent="0.2">
      <c r="A2323" s="24"/>
      <c r="B2323" s="25"/>
      <c r="C2323" s="25"/>
      <c r="E2323" s="26"/>
      <c r="G2323" s="27"/>
    </row>
    <row r="2324" spans="1:7" ht="15.75" customHeight="1" x14ac:dyDescent="0.2">
      <c r="A2324" s="24"/>
      <c r="B2324" s="25"/>
      <c r="C2324" s="25"/>
      <c r="E2324" s="26"/>
      <c r="G2324" s="27"/>
    </row>
    <row r="2325" spans="1:7" ht="15.75" customHeight="1" x14ac:dyDescent="0.2">
      <c r="A2325" s="24"/>
      <c r="B2325" s="25"/>
      <c r="C2325" s="25"/>
      <c r="E2325" s="26"/>
      <c r="G2325" s="27"/>
    </row>
    <row r="2326" spans="1:7" ht="15.75" customHeight="1" x14ac:dyDescent="0.2">
      <c r="A2326" s="24"/>
      <c r="B2326" s="25"/>
      <c r="C2326" s="25"/>
      <c r="E2326" s="26"/>
      <c r="G2326" s="27"/>
    </row>
    <row r="2327" spans="1:7" ht="15.75" customHeight="1" x14ac:dyDescent="0.2">
      <c r="A2327" s="24"/>
      <c r="B2327" s="25"/>
      <c r="C2327" s="25"/>
      <c r="E2327" s="26"/>
      <c r="G2327" s="27"/>
    </row>
    <row r="2328" spans="1:7" ht="15.75" customHeight="1" x14ac:dyDescent="0.2">
      <c r="A2328" s="24"/>
      <c r="B2328" s="25"/>
      <c r="C2328" s="25"/>
      <c r="E2328" s="26"/>
      <c r="G2328" s="27"/>
    </row>
    <row r="2329" spans="1:7" ht="15.75" customHeight="1" x14ac:dyDescent="0.2">
      <c r="A2329" s="24"/>
      <c r="B2329" s="25"/>
      <c r="C2329" s="25"/>
      <c r="E2329" s="26"/>
      <c r="G2329" s="27"/>
    </row>
    <row r="2330" spans="1:7" ht="15.75" customHeight="1" x14ac:dyDescent="0.2">
      <c r="A2330" s="24"/>
      <c r="B2330" s="25"/>
      <c r="C2330" s="25"/>
      <c r="E2330" s="26"/>
      <c r="G2330" s="27"/>
    </row>
    <row r="2331" spans="1:7" ht="15.75" customHeight="1" x14ac:dyDescent="0.2">
      <c r="A2331" s="24"/>
      <c r="B2331" s="25"/>
      <c r="C2331" s="25"/>
      <c r="E2331" s="26"/>
      <c r="G2331" s="27"/>
    </row>
    <row r="2332" spans="1:7" ht="15.75" customHeight="1" x14ac:dyDescent="0.2">
      <c r="A2332" s="24"/>
      <c r="B2332" s="25"/>
      <c r="C2332" s="25"/>
      <c r="E2332" s="26"/>
      <c r="G2332" s="27"/>
    </row>
    <row r="2333" spans="1:7" ht="15.75" customHeight="1" x14ac:dyDescent="0.2">
      <c r="A2333" s="24"/>
      <c r="B2333" s="25"/>
      <c r="C2333" s="25"/>
      <c r="E2333" s="26"/>
      <c r="G2333" s="27"/>
    </row>
    <row r="2334" spans="1:7" ht="15.75" customHeight="1" x14ac:dyDescent="0.2">
      <c r="A2334" s="24"/>
      <c r="B2334" s="25"/>
      <c r="C2334" s="25"/>
      <c r="E2334" s="26"/>
      <c r="G2334" s="27"/>
    </row>
    <row r="2335" spans="1:7" ht="15.75" customHeight="1" x14ac:dyDescent="0.2">
      <c r="A2335" s="24"/>
      <c r="B2335" s="25"/>
      <c r="C2335" s="25"/>
      <c r="E2335" s="26"/>
      <c r="G2335" s="27"/>
    </row>
    <row r="2336" spans="1:7" ht="15.75" customHeight="1" x14ac:dyDescent="0.2">
      <c r="A2336" s="24"/>
      <c r="B2336" s="25"/>
      <c r="C2336" s="25"/>
      <c r="E2336" s="26"/>
      <c r="G2336" s="27"/>
    </row>
    <row r="2337" spans="1:7" ht="15.75" customHeight="1" x14ac:dyDescent="0.2">
      <c r="A2337" s="24"/>
      <c r="B2337" s="25"/>
      <c r="C2337" s="25"/>
      <c r="E2337" s="26"/>
      <c r="G2337" s="27"/>
    </row>
    <row r="2338" spans="1:7" ht="15.75" customHeight="1" x14ac:dyDescent="0.2">
      <c r="A2338" s="24"/>
      <c r="B2338" s="25"/>
      <c r="C2338" s="25"/>
      <c r="E2338" s="26"/>
      <c r="G2338" s="27"/>
    </row>
    <row r="2339" spans="1:7" ht="15.75" customHeight="1" x14ac:dyDescent="0.2">
      <c r="A2339" s="24"/>
      <c r="B2339" s="25"/>
      <c r="C2339" s="25"/>
      <c r="E2339" s="26"/>
      <c r="G2339" s="27"/>
    </row>
    <row r="2340" spans="1:7" ht="15.75" customHeight="1" x14ac:dyDescent="0.2">
      <c r="A2340" s="24"/>
      <c r="B2340" s="25"/>
      <c r="C2340" s="25"/>
      <c r="E2340" s="26"/>
      <c r="G2340" s="27"/>
    </row>
    <row r="2341" spans="1:7" ht="15.75" customHeight="1" x14ac:dyDescent="0.2">
      <c r="A2341" s="24"/>
      <c r="B2341" s="25"/>
      <c r="C2341" s="25"/>
      <c r="E2341" s="26"/>
      <c r="G2341" s="27"/>
    </row>
    <row r="2342" spans="1:7" ht="15.75" customHeight="1" x14ac:dyDescent="0.2">
      <c r="A2342" s="24"/>
      <c r="B2342" s="25"/>
      <c r="C2342" s="25"/>
      <c r="E2342" s="26"/>
      <c r="G2342" s="27"/>
    </row>
    <row r="2343" spans="1:7" ht="15.75" customHeight="1" x14ac:dyDescent="0.2">
      <c r="A2343" s="24"/>
      <c r="B2343" s="25"/>
      <c r="C2343" s="25"/>
      <c r="E2343" s="26"/>
      <c r="G2343" s="27"/>
    </row>
    <row r="2344" spans="1:7" ht="15.75" customHeight="1" x14ac:dyDescent="0.2">
      <c r="A2344" s="24"/>
      <c r="B2344" s="25"/>
      <c r="C2344" s="25"/>
      <c r="E2344" s="26"/>
      <c r="G2344" s="27"/>
    </row>
    <row r="2345" spans="1:7" ht="15.75" customHeight="1" x14ac:dyDescent="0.2">
      <c r="A2345" s="24"/>
      <c r="B2345" s="25"/>
      <c r="C2345" s="25"/>
      <c r="E2345" s="26"/>
      <c r="G2345" s="27"/>
    </row>
    <row r="2346" spans="1:7" ht="15.75" customHeight="1" x14ac:dyDescent="0.2">
      <c r="A2346" s="24"/>
      <c r="B2346" s="25"/>
      <c r="C2346" s="25"/>
      <c r="E2346" s="26"/>
      <c r="G2346" s="27"/>
    </row>
    <row r="2347" spans="1:7" ht="15.75" customHeight="1" x14ac:dyDescent="0.2">
      <c r="A2347" s="24"/>
      <c r="B2347" s="25"/>
      <c r="C2347" s="25"/>
      <c r="E2347" s="26"/>
      <c r="G2347" s="27"/>
    </row>
    <row r="2348" spans="1:7" ht="15.75" customHeight="1" x14ac:dyDescent="0.2">
      <c r="A2348" s="24"/>
      <c r="B2348" s="25"/>
      <c r="C2348" s="25"/>
      <c r="E2348" s="26"/>
      <c r="G2348" s="27"/>
    </row>
    <row r="2349" spans="1:7" ht="15.75" customHeight="1" x14ac:dyDescent="0.2">
      <c r="A2349" s="24"/>
      <c r="B2349" s="25"/>
      <c r="C2349" s="25"/>
      <c r="E2349" s="26"/>
      <c r="G2349" s="27"/>
    </row>
    <row r="2350" spans="1:7" ht="15.75" customHeight="1" x14ac:dyDescent="0.2">
      <c r="A2350" s="24"/>
      <c r="B2350" s="25"/>
      <c r="C2350" s="25"/>
      <c r="E2350" s="26"/>
      <c r="G2350" s="27"/>
    </row>
    <row r="2351" spans="1:7" ht="15.75" customHeight="1" x14ac:dyDescent="0.2">
      <c r="A2351" s="24"/>
      <c r="B2351" s="25"/>
      <c r="C2351" s="25"/>
      <c r="E2351" s="26"/>
      <c r="G2351" s="27"/>
    </row>
    <row r="2352" spans="1:7" ht="15.75" customHeight="1" x14ac:dyDescent="0.2">
      <c r="A2352" s="24"/>
      <c r="B2352" s="25"/>
      <c r="C2352" s="25"/>
      <c r="E2352" s="26"/>
      <c r="G2352" s="27"/>
    </row>
    <row r="2353" spans="1:7" ht="15.75" customHeight="1" x14ac:dyDescent="0.2">
      <c r="A2353" s="24"/>
      <c r="B2353" s="25"/>
      <c r="C2353" s="25"/>
      <c r="E2353" s="26"/>
      <c r="G2353" s="27"/>
    </row>
    <row r="2354" spans="1:7" ht="15.75" customHeight="1" x14ac:dyDescent="0.2">
      <c r="A2354" s="24"/>
      <c r="B2354" s="25"/>
      <c r="C2354" s="25"/>
      <c r="E2354" s="26"/>
      <c r="G2354" s="27"/>
    </row>
    <row r="2355" spans="1:7" ht="15.75" customHeight="1" x14ac:dyDescent="0.2">
      <c r="A2355" s="24"/>
      <c r="B2355" s="25"/>
      <c r="C2355" s="25"/>
      <c r="E2355" s="26"/>
      <c r="G2355" s="27"/>
    </row>
    <row r="2356" spans="1:7" ht="15.75" customHeight="1" x14ac:dyDescent="0.2">
      <c r="A2356" s="24"/>
      <c r="B2356" s="25"/>
      <c r="C2356" s="25"/>
      <c r="E2356" s="26"/>
      <c r="G2356" s="27"/>
    </row>
    <row r="2357" spans="1:7" ht="15.75" customHeight="1" x14ac:dyDescent="0.2">
      <c r="A2357" s="24"/>
      <c r="B2357" s="25"/>
      <c r="C2357" s="25"/>
      <c r="E2357" s="26"/>
      <c r="G2357" s="27"/>
    </row>
    <row r="2358" spans="1:7" ht="15.75" customHeight="1" x14ac:dyDescent="0.2">
      <c r="A2358" s="24"/>
      <c r="B2358" s="25"/>
      <c r="C2358" s="25"/>
      <c r="E2358" s="26"/>
      <c r="G2358" s="27"/>
    </row>
    <row r="2359" spans="1:7" ht="15.75" customHeight="1" x14ac:dyDescent="0.2">
      <c r="A2359" s="24"/>
      <c r="B2359" s="25"/>
      <c r="C2359" s="25"/>
      <c r="E2359" s="26"/>
      <c r="G2359" s="27"/>
    </row>
    <row r="2360" spans="1:7" ht="15.75" customHeight="1" x14ac:dyDescent="0.2">
      <c r="A2360" s="24"/>
      <c r="B2360" s="25"/>
      <c r="C2360" s="25"/>
      <c r="E2360" s="26"/>
      <c r="G2360" s="27"/>
    </row>
    <row r="2361" spans="1:7" ht="15.75" customHeight="1" x14ac:dyDescent="0.2">
      <c r="A2361" s="24"/>
      <c r="B2361" s="25"/>
      <c r="C2361" s="25"/>
      <c r="E2361" s="26"/>
      <c r="G2361" s="27"/>
    </row>
    <row r="2362" spans="1:7" ht="15.75" customHeight="1" x14ac:dyDescent="0.2">
      <c r="A2362" s="24"/>
      <c r="B2362" s="25"/>
      <c r="C2362" s="25"/>
      <c r="E2362" s="26"/>
      <c r="G2362" s="27"/>
    </row>
    <row r="2363" spans="1:7" ht="15.75" customHeight="1" x14ac:dyDescent="0.2">
      <c r="A2363" s="24"/>
      <c r="B2363" s="25"/>
      <c r="C2363" s="25"/>
      <c r="E2363" s="26"/>
      <c r="G2363" s="27"/>
    </row>
    <row r="2364" spans="1:7" ht="15.75" customHeight="1" x14ac:dyDescent="0.2">
      <c r="A2364" s="24"/>
      <c r="B2364" s="25"/>
      <c r="C2364" s="25"/>
      <c r="E2364" s="26"/>
      <c r="G2364" s="27"/>
    </row>
    <row r="2365" spans="1:7" ht="15.75" customHeight="1" x14ac:dyDescent="0.2">
      <c r="A2365" s="24"/>
      <c r="B2365" s="25"/>
      <c r="C2365" s="25"/>
      <c r="E2365" s="26"/>
      <c r="G2365" s="27"/>
    </row>
    <row r="2366" spans="1:7" ht="15.75" customHeight="1" x14ac:dyDescent="0.2">
      <c r="A2366" s="24"/>
      <c r="B2366" s="25"/>
      <c r="C2366" s="25"/>
      <c r="E2366" s="26"/>
      <c r="G2366" s="27"/>
    </row>
    <row r="2367" spans="1:7" ht="15.75" customHeight="1" x14ac:dyDescent="0.2">
      <c r="A2367" s="24"/>
      <c r="B2367" s="25"/>
      <c r="C2367" s="25"/>
      <c r="E2367" s="26"/>
      <c r="G2367" s="27"/>
    </row>
    <row r="2368" spans="1:7" ht="15.75" customHeight="1" x14ac:dyDescent="0.2">
      <c r="A2368" s="24"/>
      <c r="B2368" s="25"/>
      <c r="C2368" s="25"/>
      <c r="E2368" s="26"/>
      <c r="G2368" s="27"/>
    </row>
    <row r="2369" spans="1:7" ht="15.75" customHeight="1" x14ac:dyDescent="0.2">
      <c r="A2369" s="24"/>
      <c r="B2369" s="25"/>
      <c r="C2369" s="25"/>
      <c r="E2369" s="26"/>
      <c r="G2369" s="27"/>
    </row>
    <row r="2370" spans="1:7" ht="15.75" customHeight="1" x14ac:dyDescent="0.2">
      <c r="A2370" s="24"/>
      <c r="B2370" s="25"/>
      <c r="C2370" s="25"/>
      <c r="E2370" s="26"/>
      <c r="G2370" s="27"/>
    </row>
    <row r="2371" spans="1:7" ht="15.75" customHeight="1" x14ac:dyDescent="0.2">
      <c r="A2371" s="24"/>
      <c r="B2371" s="25"/>
      <c r="C2371" s="25"/>
      <c r="E2371" s="26"/>
      <c r="G2371" s="27"/>
    </row>
    <row r="2372" spans="1:7" ht="15.75" customHeight="1" x14ac:dyDescent="0.2">
      <c r="A2372" s="24"/>
      <c r="B2372" s="25"/>
      <c r="C2372" s="25"/>
      <c r="E2372" s="26"/>
      <c r="G2372" s="27"/>
    </row>
    <row r="2373" spans="1:7" ht="15.75" customHeight="1" x14ac:dyDescent="0.2">
      <c r="A2373" s="24"/>
      <c r="B2373" s="25"/>
      <c r="C2373" s="25"/>
      <c r="E2373" s="26"/>
      <c r="G2373" s="27"/>
    </row>
    <row r="2374" spans="1:7" ht="15.75" customHeight="1" x14ac:dyDescent="0.2">
      <c r="A2374" s="24"/>
      <c r="B2374" s="25"/>
      <c r="C2374" s="25"/>
      <c r="E2374" s="26"/>
      <c r="G2374" s="27"/>
    </row>
    <row r="2375" spans="1:7" ht="15.75" customHeight="1" x14ac:dyDescent="0.2">
      <c r="A2375" s="24"/>
      <c r="B2375" s="25"/>
      <c r="C2375" s="25"/>
      <c r="E2375" s="26"/>
      <c r="G2375" s="27"/>
    </row>
    <row r="2376" spans="1:7" ht="15.75" customHeight="1" x14ac:dyDescent="0.2">
      <c r="A2376" s="24"/>
      <c r="B2376" s="25"/>
      <c r="C2376" s="25"/>
      <c r="E2376" s="26"/>
      <c r="G2376" s="27"/>
    </row>
    <row r="2377" spans="1:7" ht="15.75" customHeight="1" x14ac:dyDescent="0.2">
      <c r="A2377" s="24"/>
      <c r="B2377" s="25"/>
      <c r="C2377" s="25"/>
      <c r="E2377" s="26"/>
      <c r="G2377" s="27"/>
    </row>
    <row r="2378" spans="1:7" ht="15.75" customHeight="1" x14ac:dyDescent="0.2">
      <c r="A2378" s="24"/>
      <c r="B2378" s="25"/>
      <c r="C2378" s="25"/>
      <c r="E2378" s="26"/>
      <c r="G2378" s="27"/>
    </row>
    <row r="2379" spans="1:7" ht="15.75" customHeight="1" x14ac:dyDescent="0.2">
      <c r="A2379" s="24"/>
      <c r="B2379" s="25"/>
      <c r="C2379" s="25"/>
      <c r="E2379" s="26"/>
      <c r="G2379" s="27"/>
    </row>
    <row r="2380" spans="1:7" ht="15.75" customHeight="1" x14ac:dyDescent="0.2">
      <c r="A2380" s="24"/>
      <c r="B2380" s="25"/>
      <c r="C2380" s="25"/>
      <c r="E2380" s="26"/>
      <c r="G2380" s="27"/>
    </row>
    <row r="2381" spans="1:7" ht="15.75" customHeight="1" x14ac:dyDescent="0.2">
      <c r="A2381" s="24"/>
      <c r="B2381" s="25"/>
      <c r="C2381" s="25"/>
      <c r="E2381" s="26"/>
      <c r="G2381" s="27"/>
    </row>
    <row r="2382" spans="1:7" ht="15.75" customHeight="1" x14ac:dyDescent="0.2">
      <c r="A2382" s="24"/>
      <c r="B2382" s="25"/>
      <c r="C2382" s="25"/>
      <c r="E2382" s="26"/>
      <c r="G2382" s="27"/>
    </row>
    <row r="2383" spans="1:7" ht="15.75" customHeight="1" x14ac:dyDescent="0.2">
      <c r="A2383" s="24"/>
      <c r="B2383" s="25"/>
      <c r="C2383" s="25"/>
      <c r="E2383" s="26"/>
      <c r="G2383" s="27"/>
    </row>
    <row r="2384" spans="1:7" ht="15.75" customHeight="1" x14ac:dyDescent="0.2">
      <c r="A2384" s="24"/>
      <c r="B2384" s="25"/>
      <c r="C2384" s="25"/>
      <c r="E2384" s="26"/>
      <c r="G2384" s="27"/>
    </row>
    <row r="2385" spans="1:7" ht="15.75" customHeight="1" x14ac:dyDescent="0.2">
      <c r="A2385" s="24"/>
      <c r="B2385" s="25"/>
      <c r="C2385" s="25"/>
      <c r="E2385" s="26"/>
      <c r="G2385" s="27"/>
    </row>
    <row r="2386" spans="1:7" ht="15.75" customHeight="1" x14ac:dyDescent="0.2">
      <c r="A2386" s="24"/>
      <c r="B2386" s="25"/>
      <c r="C2386" s="25"/>
      <c r="E2386" s="26"/>
      <c r="G2386" s="27"/>
    </row>
    <row r="2387" spans="1:7" ht="15.75" customHeight="1" x14ac:dyDescent="0.2">
      <c r="A2387" s="24"/>
      <c r="B2387" s="25"/>
      <c r="C2387" s="25"/>
      <c r="E2387" s="26"/>
      <c r="G2387" s="27"/>
    </row>
    <row r="2388" spans="1:7" ht="15.75" customHeight="1" x14ac:dyDescent="0.2">
      <c r="A2388" s="24"/>
      <c r="B2388" s="25"/>
      <c r="C2388" s="25"/>
      <c r="E2388" s="26"/>
      <c r="G2388" s="27"/>
    </row>
    <row r="2389" spans="1:7" ht="15.75" customHeight="1" x14ac:dyDescent="0.2">
      <c r="A2389" s="24"/>
      <c r="B2389" s="25"/>
      <c r="C2389" s="25"/>
      <c r="E2389" s="26"/>
      <c r="G2389" s="27"/>
    </row>
    <row r="2390" spans="1:7" ht="15.75" customHeight="1" x14ac:dyDescent="0.2">
      <c r="A2390" s="24"/>
      <c r="B2390" s="25"/>
      <c r="C2390" s="25"/>
      <c r="E2390" s="26"/>
      <c r="G2390" s="27"/>
    </row>
    <row r="2391" spans="1:7" ht="15.75" customHeight="1" x14ac:dyDescent="0.2">
      <c r="A2391" s="24"/>
      <c r="B2391" s="25"/>
      <c r="C2391" s="25"/>
      <c r="E2391" s="26"/>
      <c r="G2391" s="27"/>
    </row>
    <row r="2392" spans="1:7" ht="15.75" customHeight="1" x14ac:dyDescent="0.2">
      <c r="A2392" s="24"/>
      <c r="B2392" s="25"/>
      <c r="C2392" s="25"/>
      <c r="E2392" s="26"/>
      <c r="G2392" s="27"/>
    </row>
    <row r="2393" spans="1:7" ht="15.75" customHeight="1" x14ac:dyDescent="0.2">
      <c r="A2393" s="24"/>
      <c r="B2393" s="25"/>
      <c r="C2393" s="25"/>
      <c r="E2393" s="26"/>
      <c r="G2393" s="27"/>
    </row>
    <row r="2394" spans="1:7" ht="15.75" customHeight="1" x14ac:dyDescent="0.2">
      <c r="A2394" s="24"/>
      <c r="B2394" s="25"/>
      <c r="C2394" s="25"/>
      <c r="E2394" s="26"/>
      <c r="G2394" s="27"/>
    </row>
    <row r="2395" spans="1:7" ht="15.75" customHeight="1" x14ac:dyDescent="0.2">
      <c r="A2395" s="24"/>
      <c r="B2395" s="25"/>
      <c r="C2395" s="25"/>
      <c r="E2395" s="26"/>
      <c r="G2395" s="27"/>
    </row>
    <row r="2396" spans="1:7" ht="15.75" customHeight="1" x14ac:dyDescent="0.2">
      <c r="A2396" s="24"/>
      <c r="B2396" s="25"/>
      <c r="C2396" s="25"/>
      <c r="E2396" s="26"/>
      <c r="G2396" s="27"/>
    </row>
    <row r="2397" spans="1:7" ht="15.75" customHeight="1" x14ac:dyDescent="0.2">
      <c r="A2397" s="24"/>
      <c r="B2397" s="25"/>
      <c r="C2397" s="25"/>
      <c r="E2397" s="26"/>
      <c r="G2397" s="27"/>
    </row>
  </sheetData>
  <autoFilter ref="A1:Z2199">
    <filterColumn colId="7">
      <filters>
        <filter val="1"/>
        <filter val="2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8" sqref="E18"/>
    </sheetView>
  </sheetViews>
  <sheetFormatPr defaultColWidth="14.42578125" defaultRowHeight="15.75" customHeight="1" x14ac:dyDescent="0.2"/>
  <cols>
    <col min="1" max="1" width="11.42578125" customWidth="1"/>
    <col min="2" max="2" width="15.7109375" customWidth="1"/>
    <col min="3" max="14" width="16.42578125" customWidth="1"/>
  </cols>
  <sheetData>
    <row r="1" spans="1:26" ht="54.75" customHeight="1" x14ac:dyDescent="0.25">
      <c r="A1" s="74" t="s">
        <v>85</v>
      </c>
      <c r="B1" s="67"/>
      <c r="C1" s="67"/>
      <c r="D1" s="67"/>
      <c r="E1" s="6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5">
      <c r="A3" s="28"/>
      <c r="B3" s="50"/>
      <c r="C3" s="55">
        <v>1</v>
      </c>
      <c r="D3" s="55">
        <v>2</v>
      </c>
      <c r="E3" s="55">
        <v>3</v>
      </c>
      <c r="F3" s="55">
        <v>4</v>
      </c>
      <c r="G3" s="55">
        <v>5</v>
      </c>
      <c r="H3" s="55">
        <v>6</v>
      </c>
      <c r="I3" s="55">
        <v>7</v>
      </c>
      <c r="J3" s="55">
        <v>8</v>
      </c>
      <c r="K3" s="55">
        <v>9</v>
      </c>
      <c r="L3" s="55">
        <v>10</v>
      </c>
      <c r="M3" s="55">
        <v>11</v>
      </c>
      <c r="N3" s="55">
        <v>12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x14ac:dyDescent="0.25">
      <c r="A4" s="75" t="s">
        <v>57</v>
      </c>
      <c r="B4" s="75" t="s">
        <v>56</v>
      </c>
      <c r="C4" s="77" t="s">
        <v>86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x14ac:dyDescent="0.25">
      <c r="A5" s="76"/>
      <c r="B5" s="76"/>
      <c r="C5" s="38" t="s">
        <v>87</v>
      </c>
      <c r="D5" s="38" t="s">
        <v>88</v>
      </c>
      <c r="E5" s="38" t="s">
        <v>89</v>
      </c>
      <c r="F5" s="38" t="s">
        <v>90</v>
      </c>
      <c r="G5" s="38" t="s">
        <v>91</v>
      </c>
      <c r="H5" s="38" t="s">
        <v>92</v>
      </c>
      <c r="I5" s="38" t="s">
        <v>93</v>
      </c>
      <c r="J5" s="38" t="s">
        <v>94</v>
      </c>
      <c r="K5" s="38" t="s">
        <v>95</v>
      </c>
      <c r="L5" s="38" t="s">
        <v>96</v>
      </c>
      <c r="M5" s="38" t="s">
        <v>97</v>
      </c>
      <c r="N5" s="38" t="s">
        <v>98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x14ac:dyDescent="0.25">
      <c r="A6" s="13" t="s">
        <v>65</v>
      </c>
      <c r="B6" s="39" t="s">
        <v>62</v>
      </c>
      <c r="C6" s="40">
        <f t="shared" ref="C6:N6" si="0">SUMIFS(Terjual,Vendor,$A$6,Item,$B$6,Bulan,C3)</f>
        <v>4853</v>
      </c>
      <c r="D6" s="40">
        <f t="shared" si="0"/>
        <v>4953</v>
      </c>
      <c r="E6" s="40">
        <f t="shared" si="0"/>
        <v>6442</v>
      </c>
      <c r="F6" s="40">
        <f t="shared" si="0"/>
        <v>5916</v>
      </c>
      <c r="G6" s="40">
        <f t="shared" si="0"/>
        <v>10129</v>
      </c>
      <c r="H6" s="40">
        <f t="shared" si="0"/>
        <v>8664</v>
      </c>
      <c r="I6" s="40">
        <f t="shared" si="0"/>
        <v>9160</v>
      </c>
      <c r="J6" s="40">
        <f t="shared" si="0"/>
        <v>11247</v>
      </c>
      <c r="K6" s="40">
        <f t="shared" si="0"/>
        <v>13714</v>
      </c>
      <c r="L6" s="40">
        <f t="shared" si="0"/>
        <v>14398</v>
      </c>
      <c r="M6" s="40">
        <f t="shared" si="0"/>
        <v>15780</v>
      </c>
      <c r="N6" s="40">
        <f t="shared" si="0"/>
        <v>17147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x14ac:dyDescent="0.25">
      <c r="A7" s="13" t="s">
        <v>65</v>
      </c>
      <c r="B7" s="39" t="s">
        <v>67</v>
      </c>
      <c r="C7" s="40">
        <f t="shared" ref="C7:N7" si="1">SUMIFS(Terjual,Vendor,$A$7,Item,$B$7,Bulan,C3)</f>
        <v>2435</v>
      </c>
      <c r="D7" s="40">
        <f t="shared" si="1"/>
        <v>2484</v>
      </c>
      <c r="E7" s="40">
        <f t="shared" si="1"/>
        <v>3197</v>
      </c>
      <c r="F7" s="40">
        <f t="shared" si="1"/>
        <v>2988</v>
      </c>
      <c r="G7" s="40">
        <f t="shared" si="1"/>
        <v>5131</v>
      </c>
      <c r="H7" s="40">
        <f t="shared" si="1"/>
        <v>4230</v>
      </c>
      <c r="I7" s="40">
        <f t="shared" si="1"/>
        <v>4845</v>
      </c>
      <c r="J7" s="40">
        <f t="shared" si="1"/>
        <v>5625</v>
      </c>
      <c r="K7" s="40">
        <f t="shared" si="1"/>
        <v>6468</v>
      </c>
      <c r="L7" s="40">
        <f t="shared" si="1"/>
        <v>7003</v>
      </c>
      <c r="M7" s="40">
        <f t="shared" si="1"/>
        <v>7543</v>
      </c>
      <c r="N7" s="40">
        <f t="shared" si="1"/>
        <v>8698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" x14ac:dyDescent="0.25">
      <c r="A8" s="13" t="s">
        <v>65</v>
      </c>
      <c r="B8" s="39" t="s">
        <v>69</v>
      </c>
      <c r="C8" s="40">
        <f t="shared" ref="C8:N8" si="2">SUMIFS(Terjual,Vendor,$A$8,Item,$B$8,Bulan,C3)</f>
        <v>3564</v>
      </c>
      <c r="D8" s="40">
        <f t="shared" si="2"/>
        <v>3751</v>
      </c>
      <c r="E8" s="40">
        <f t="shared" si="2"/>
        <v>4950</v>
      </c>
      <c r="F8" s="40">
        <f t="shared" si="2"/>
        <v>4558</v>
      </c>
      <c r="G8" s="40">
        <f t="shared" si="2"/>
        <v>7278</v>
      </c>
      <c r="H8" s="40">
        <f t="shared" si="2"/>
        <v>6545</v>
      </c>
      <c r="I8" s="40">
        <f t="shared" si="2"/>
        <v>7163</v>
      </c>
      <c r="J8" s="40">
        <f t="shared" si="2"/>
        <v>8352</v>
      </c>
      <c r="K8" s="40">
        <f t="shared" si="2"/>
        <v>10452</v>
      </c>
      <c r="L8" s="40">
        <f t="shared" si="2"/>
        <v>10885</v>
      </c>
      <c r="M8" s="40">
        <f t="shared" si="2"/>
        <v>11951</v>
      </c>
      <c r="N8" s="40">
        <f t="shared" si="2"/>
        <v>13125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" x14ac:dyDescent="0.25">
      <c r="A9" s="13" t="s">
        <v>63</v>
      </c>
      <c r="B9" s="39" t="s">
        <v>62</v>
      </c>
      <c r="C9" s="40">
        <f t="shared" ref="C9:N9" si="3">SUMIFS(Terjual,Vendor,$A$9,Item,$B$9,Bulan,C3)</f>
        <v>2488</v>
      </c>
      <c r="D9" s="40">
        <f t="shared" si="3"/>
        <v>2494</v>
      </c>
      <c r="E9" s="40">
        <f t="shared" si="3"/>
        <v>3274</v>
      </c>
      <c r="F9" s="40">
        <f t="shared" si="3"/>
        <v>3279</v>
      </c>
      <c r="G9" s="40">
        <f t="shared" si="3"/>
        <v>5427</v>
      </c>
      <c r="H9" s="40">
        <f t="shared" si="3"/>
        <v>4683</v>
      </c>
      <c r="I9" s="40">
        <f t="shared" si="3"/>
        <v>5269</v>
      </c>
      <c r="J9" s="40">
        <f t="shared" si="3"/>
        <v>5710</v>
      </c>
      <c r="K9" s="40">
        <f t="shared" si="3"/>
        <v>7338</v>
      </c>
      <c r="L9" s="40">
        <f t="shared" si="3"/>
        <v>7787</v>
      </c>
      <c r="M9" s="40">
        <f t="shared" si="3"/>
        <v>8629</v>
      </c>
      <c r="N9" s="40">
        <f t="shared" si="3"/>
        <v>8731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" x14ac:dyDescent="0.25">
      <c r="A10" s="13" t="s">
        <v>63</v>
      </c>
      <c r="B10" s="39" t="s">
        <v>67</v>
      </c>
      <c r="C10" s="40">
        <f t="shared" ref="C10:N10" si="4">SUMIFS(Terjual,Vendor,$A$10,Item,$B$10,Bulan,C3)</f>
        <v>2300</v>
      </c>
      <c r="D10" s="40">
        <f t="shared" si="4"/>
        <v>2348</v>
      </c>
      <c r="E10" s="40">
        <f t="shared" si="4"/>
        <v>2928</v>
      </c>
      <c r="F10" s="40">
        <f t="shared" si="4"/>
        <v>2992</v>
      </c>
      <c r="G10" s="40">
        <f t="shared" si="4"/>
        <v>5073</v>
      </c>
      <c r="H10" s="40">
        <f t="shared" si="4"/>
        <v>4256</v>
      </c>
      <c r="I10" s="40">
        <f t="shared" si="4"/>
        <v>4829</v>
      </c>
      <c r="J10" s="40">
        <f t="shared" si="4"/>
        <v>5598</v>
      </c>
      <c r="K10" s="40">
        <f t="shared" si="4"/>
        <v>6964</v>
      </c>
      <c r="L10" s="40">
        <f t="shared" si="4"/>
        <v>7187</v>
      </c>
      <c r="M10" s="40">
        <f t="shared" si="4"/>
        <v>7927</v>
      </c>
      <c r="N10" s="40">
        <f t="shared" si="4"/>
        <v>8656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" x14ac:dyDescent="0.25">
      <c r="A11" s="13" t="s">
        <v>63</v>
      </c>
      <c r="B11" s="39" t="s">
        <v>72</v>
      </c>
      <c r="C11" s="40">
        <f t="shared" ref="C11:N11" si="5">SUMIFS(Terjual,Vendor,$A$11,Item,$B$11,Bulan,C3)</f>
        <v>2877</v>
      </c>
      <c r="D11" s="40">
        <f t="shared" si="5"/>
        <v>3078</v>
      </c>
      <c r="E11" s="40">
        <f t="shared" si="5"/>
        <v>3892</v>
      </c>
      <c r="F11" s="40">
        <f t="shared" si="5"/>
        <v>3711</v>
      </c>
      <c r="G11" s="40">
        <f t="shared" si="5"/>
        <v>6554</v>
      </c>
      <c r="H11" s="40">
        <f t="shared" si="5"/>
        <v>5665</v>
      </c>
      <c r="I11" s="40">
        <f t="shared" si="5"/>
        <v>6199</v>
      </c>
      <c r="J11" s="40">
        <f t="shared" si="5"/>
        <v>7268</v>
      </c>
      <c r="K11" s="40">
        <f t="shared" si="5"/>
        <v>9050</v>
      </c>
      <c r="L11" s="40">
        <f t="shared" si="5"/>
        <v>9226</v>
      </c>
      <c r="M11" s="40">
        <f t="shared" si="5"/>
        <v>10155</v>
      </c>
      <c r="N11" s="40">
        <f t="shared" si="5"/>
        <v>11379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4">
    <mergeCell ref="A1:E1"/>
    <mergeCell ref="A4:A5"/>
    <mergeCell ref="B4:B5"/>
    <mergeCell ref="C4:N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2" workbookViewId="0">
      <selection activeCell="I16" sqref="I16:J16"/>
    </sheetView>
  </sheetViews>
  <sheetFormatPr defaultColWidth="14.42578125" defaultRowHeight="15.75" customHeight="1" x14ac:dyDescent="0.2"/>
  <cols>
    <col min="1" max="1" width="11.42578125" customWidth="1"/>
    <col min="2" max="2" width="15.28515625" customWidth="1"/>
    <col min="3" max="10" width="17.28515625" customWidth="1"/>
  </cols>
  <sheetData>
    <row r="1" spans="1:26" ht="210" customHeight="1" x14ac:dyDescent="0.25">
      <c r="A1" s="74" t="s">
        <v>124</v>
      </c>
      <c r="B1" s="67"/>
      <c r="C1" s="67"/>
      <c r="D1" s="67"/>
      <c r="E1" s="6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5">
      <c r="A3" s="50"/>
      <c r="B3" s="50"/>
      <c r="C3" s="50">
        <v>1</v>
      </c>
      <c r="D3" s="50">
        <v>2</v>
      </c>
      <c r="E3" s="50">
        <v>3</v>
      </c>
      <c r="F3" s="50">
        <v>4</v>
      </c>
      <c r="G3" s="50">
        <v>1</v>
      </c>
      <c r="H3" s="50">
        <v>2</v>
      </c>
      <c r="I3" s="50">
        <v>3</v>
      </c>
      <c r="J3" s="50">
        <v>4</v>
      </c>
      <c r="K3" s="28"/>
      <c r="L3" s="28">
        <v>19</v>
      </c>
      <c r="M3" s="28">
        <v>20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x14ac:dyDescent="0.25">
      <c r="A4" s="78" t="s">
        <v>57</v>
      </c>
      <c r="B4" s="78" t="s">
        <v>56</v>
      </c>
      <c r="C4" s="81" t="s">
        <v>99</v>
      </c>
      <c r="D4" s="82"/>
      <c r="E4" s="82"/>
      <c r="F4" s="82"/>
      <c r="G4" s="82"/>
      <c r="H4" s="82"/>
      <c r="I4" s="82"/>
      <c r="J4" s="83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x14ac:dyDescent="0.25">
      <c r="A5" s="79"/>
      <c r="B5" s="79"/>
      <c r="C5" s="81" t="s">
        <v>87</v>
      </c>
      <c r="D5" s="82"/>
      <c r="E5" s="82"/>
      <c r="F5" s="83"/>
      <c r="G5" s="81" t="s">
        <v>88</v>
      </c>
      <c r="H5" s="82"/>
      <c r="I5" s="82"/>
      <c r="J5" s="83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x14ac:dyDescent="0.25">
      <c r="A6" s="80"/>
      <c r="B6" s="80"/>
      <c r="C6" s="59" t="s">
        <v>100</v>
      </c>
      <c r="D6" s="59" t="s">
        <v>101</v>
      </c>
      <c r="E6" s="59" t="s">
        <v>102</v>
      </c>
      <c r="F6" s="59" t="s">
        <v>103</v>
      </c>
      <c r="G6" s="59" t="s">
        <v>100</v>
      </c>
      <c r="H6" s="59" t="s">
        <v>101</v>
      </c>
      <c r="I6" s="59" t="s">
        <v>102</v>
      </c>
      <c r="J6" s="59" t="s">
        <v>103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x14ac:dyDescent="0.25">
      <c r="A7" s="41" t="s">
        <v>65</v>
      </c>
      <c r="B7" s="41" t="s">
        <v>62</v>
      </c>
      <c r="C7" s="41">
        <f t="shared" ref="C7:J7" si="0">SUMIFS(Terjual,Vendor,$A$7,Item,$B$7,Minggu,C3)</f>
        <v>2688</v>
      </c>
      <c r="D7" s="41">
        <f t="shared" si="0"/>
        <v>2118</v>
      </c>
      <c r="E7" s="41">
        <f t="shared" si="0"/>
        <v>2087</v>
      </c>
      <c r="F7" s="41">
        <f t="shared" si="0"/>
        <v>2913</v>
      </c>
      <c r="G7" s="41">
        <f t="shared" si="0"/>
        <v>2688</v>
      </c>
      <c r="H7" s="41">
        <f t="shared" si="0"/>
        <v>2118</v>
      </c>
      <c r="I7" s="41">
        <f t="shared" si="0"/>
        <v>2087</v>
      </c>
      <c r="J7" s="41">
        <f t="shared" si="0"/>
        <v>2913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" x14ac:dyDescent="0.25">
      <c r="A8" s="41" t="s">
        <v>65</v>
      </c>
      <c r="B8" s="41" t="s">
        <v>67</v>
      </c>
      <c r="C8" s="41">
        <f t="shared" ref="C8:J8" si="1">SUMIFS(Terjual,Vendor,$A$8,Item,$B$8,Minggu,C3)</f>
        <v>1277</v>
      </c>
      <c r="D8" s="41">
        <f t="shared" si="1"/>
        <v>1142</v>
      </c>
      <c r="E8" s="41">
        <f t="shared" si="1"/>
        <v>1147</v>
      </c>
      <c r="F8" s="41">
        <f t="shared" si="1"/>
        <v>1353</v>
      </c>
      <c r="G8" s="41">
        <f t="shared" si="1"/>
        <v>1277</v>
      </c>
      <c r="H8" s="41">
        <f t="shared" si="1"/>
        <v>1142</v>
      </c>
      <c r="I8" s="41">
        <f t="shared" si="1"/>
        <v>1147</v>
      </c>
      <c r="J8" s="41">
        <f t="shared" si="1"/>
        <v>1353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" x14ac:dyDescent="0.25">
      <c r="A9" s="41" t="s">
        <v>65</v>
      </c>
      <c r="B9" s="41" t="s">
        <v>69</v>
      </c>
      <c r="C9" s="41">
        <f t="shared" ref="C9:J9" si="2">SUMIFS(Terjual,Vendor,$A$9,Item,$B$9,Minggu,C3)</f>
        <v>1965</v>
      </c>
      <c r="D9" s="41">
        <f t="shared" si="2"/>
        <v>1618</v>
      </c>
      <c r="E9" s="41">
        <f t="shared" si="2"/>
        <v>1695</v>
      </c>
      <c r="F9" s="41">
        <f t="shared" si="2"/>
        <v>2037</v>
      </c>
      <c r="G9" s="41">
        <f t="shared" si="2"/>
        <v>1965</v>
      </c>
      <c r="H9" s="41">
        <f t="shared" si="2"/>
        <v>1618</v>
      </c>
      <c r="I9" s="41">
        <f t="shared" si="2"/>
        <v>1695</v>
      </c>
      <c r="J9" s="41">
        <f t="shared" si="2"/>
        <v>2037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" x14ac:dyDescent="0.25">
      <c r="A10" s="41" t="s">
        <v>63</v>
      </c>
      <c r="B10" s="41" t="s">
        <v>62</v>
      </c>
      <c r="C10" s="41">
        <f t="shared" ref="C10:J10" si="3">SUMIFS(Terjual,Vendor,$A$10,Item,$B$10,Minggu,C3)</f>
        <v>1148</v>
      </c>
      <c r="D10" s="41">
        <f t="shared" si="3"/>
        <v>1203</v>
      </c>
      <c r="E10" s="41">
        <f t="shared" si="3"/>
        <v>1160</v>
      </c>
      <c r="F10" s="41">
        <f t="shared" si="3"/>
        <v>1471</v>
      </c>
      <c r="G10" s="41">
        <f t="shared" si="3"/>
        <v>1148</v>
      </c>
      <c r="H10" s="41">
        <f t="shared" si="3"/>
        <v>1203</v>
      </c>
      <c r="I10" s="41">
        <f t="shared" si="3"/>
        <v>1160</v>
      </c>
      <c r="J10" s="41">
        <f t="shared" si="3"/>
        <v>1471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" x14ac:dyDescent="0.25">
      <c r="A11" s="41" t="s">
        <v>63</v>
      </c>
      <c r="B11" s="41" t="s">
        <v>67</v>
      </c>
      <c r="C11" s="41">
        <f t="shared" ref="C11:J11" si="4">SUMIFS(Terjual,Vendor,$A$11,Item,$B$11,Minggu,C3)</f>
        <v>1126</v>
      </c>
      <c r="D11" s="41">
        <f t="shared" si="4"/>
        <v>1100</v>
      </c>
      <c r="E11" s="41">
        <f t="shared" si="4"/>
        <v>1136</v>
      </c>
      <c r="F11" s="41">
        <f t="shared" si="4"/>
        <v>1286</v>
      </c>
      <c r="G11" s="41">
        <f t="shared" si="4"/>
        <v>1126</v>
      </c>
      <c r="H11" s="41">
        <f t="shared" si="4"/>
        <v>1100</v>
      </c>
      <c r="I11" s="41">
        <f t="shared" si="4"/>
        <v>1136</v>
      </c>
      <c r="J11" s="41">
        <f t="shared" si="4"/>
        <v>1286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" x14ac:dyDescent="0.25">
      <c r="A12" s="41" t="s">
        <v>63</v>
      </c>
      <c r="B12" s="41" t="s">
        <v>72</v>
      </c>
      <c r="C12" s="41">
        <f t="shared" ref="C12:J12" si="5">SUMIFS(Terjual,Vendor,$A$12,Item,$B$12,Minggu,C3)</f>
        <v>1379</v>
      </c>
      <c r="D12" s="41">
        <f t="shared" si="5"/>
        <v>1463</v>
      </c>
      <c r="E12" s="41">
        <f t="shared" si="5"/>
        <v>1412</v>
      </c>
      <c r="F12" s="41">
        <f t="shared" si="5"/>
        <v>1701</v>
      </c>
      <c r="G12" s="41">
        <f t="shared" si="5"/>
        <v>1379</v>
      </c>
      <c r="H12" s="41">
        <f t="shared" si="5"/>
        <v>1463</v>
      </c>
      <c r="I12" s="41">
        <f t="shared" si="5"/>
        <v>1412</v>
      </c>
      <c r="J12" s="41">
        <f t="shared" si="5"/>
        <v>1701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x14ac:dyDescent="0.25">
      <c r="A15" s="78" t="s">
        <v>57</v>
      </c>
      <c r="B15" s="78" t="s">
        <v>56</v>
      </c>
      <c r="C15" s="81" t="s">
        <v>104</v>
      </c>
      <c r="D15" s="82"/>
      <c r="E15" s="82"/>
      <c r="F15" s="82"/>
      <c r="G15" s="82"/>
      <c r="H15" s="83"/>
      <c r="I15" s="43"/>
      <c r="J15" s="43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" x14ac:dyDescent="0.25">
      <c r="A16" s="79"/>
      <c r="B16" s="79"/>
      <c r="C16" s="81" t="s">
        <v>87</v>
      </c>
      <c r="D16" s="82"/>
      <c r="E16" s="83"/>
      <c r="F16" s="81" t="s">
        <v>88</v>
      </c>
      <c r="G16" s="82"/>
      <c r="H16" s="83"/>
      <c r="I16" s="84"/>
      <c r="J16" s="61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x14ac:dyDescent="0.25">
      <c r="A17" s="80"/>
      <c r="B17" s="80"/>
      <c r="C17" s="59" t="s">
        <v>105</v>
      </c>
      <c r="D17" s="59" t="s">
        <v>106</v>
      </c>
      <c r="E17" s="59" t="s">
        <v>107</v>
      </c>
      <c r="F17" s="59" t="s">
        <v>105</v>
      </c>
      <c r="G17" s="59" t="s">
        <v>106</v>
      </c>
      <c r="H17" s="59" t="s">
        <v>107</v>
      </c>
      <c r="I17" s="43"/>
      <c r="J17" s="4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" x14ac:dyDescent="0.25">
      <c r="A18" s="41" t="s">
        <v>65</v>
      </c>
      <c r="B18" s="41" t="s">
        <v>62</v>
      </c>
      <c r="C18" s="58">
        <f>(D7-C7)/C7</f>
        <v>-0.21205357142857142</v>
      </c>
      <c r="D18" s="53">
        <f>(E7-D7)/D7</f>
        <v>-1.4636449480642116E-2</v>
      </c>
      <c r="E18" s="53">
        <f>(F7-E7)/E7</f>
        <v>0.39578342117872545</v>
      </c>
      <c r="F18" s="53">
        <f>(H7-G7)/G7</f>
        <v>-0.21205357142857142</v>
      </c>
      <c r="G18" s="53">
        <f>(I7-H7)/H7</f>
        <v>-1.4636449480642116E-2</v>
      </c>
      <c r="H18" s="53">
        <f>(J7-I7)/I7</f>
        <v>0.39578342117872545</v>
      </c>
      <c r="I18" s="42"/>
      <c r="J18" s="42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" x14ac:dyDescent="0.25">
      <c r="A19" s="41" t="s">
        <v>65</v>
      </c>
      <c r="B19" s="41" t="s">
        <v>67</v>
      </c>
      <c r="C19" s="58">
        <f t="shared" ref="C19:E23" si="6">(D8-C8)/C8</f>
        <v>-0.10571652310101801</v>
      </c>
      <c r="D19" s="53">
        <f t="shared" si="6"/>
        <v>4.3782837127845885E-3</v>
      </c>
      <c r="E19" s="53">
        <f t="shared" si="6"/>
        <v>0.17959895379250218</v>
      </c>
      <c r="F19" s="53">
        <f t="shared" ref="F19:F23" si="7">(H8-G8)/G8</f>
        <v>-0.10571652310101801</v>
      </c>
      <c r="G19" s="53">
        <f t="shared" ref="G19:G23" si="8">(I8-H8)/H8</f>
        <v>4.3782837127845885E-3</v>
      </c>
      <c r="H19" s="53">
        <f t="shared" ref="H19:H23" si="9">(J8-I8)/I8</f>
        <v>0.17959895379250218</v>
      </c>
      <c r="I19" s="42"/>
      <c r="J19" s="42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x14ac:dyDescent="0.25">
      <c r="A20" s="41" t="s">
        <v>65</v>
      </c>
      <c r="B20" s="41" t="s">
        <v>69</v>
      </c>
      <c r="C20" s="58">
        <f t="shared" si="6"/>
        <v>-0.17659033078880407</v>
      </c>
      <c r="D20" s="53">
        <f t="shared" si="6"/>
        <v>4.7589616810877623E-2</v>
      </c>
      <c r="E20" s="53">
        <f t="shared" si="6"/>
        <v>0.20176991150442478</v>
      </c>
      <c r="F20" s="53">
        <f t="shared" si="7"/>
        <v>-0.17659033078880407</v>
      </c>
      <c r="G20" s="53">
        <f t="shared" si="8"/>
        <v>4.7589616810877623E-2</v>
      </c>
      <c r="H20" s="53">
        <f t="shared" si="9"/>
        <v>0.20176991150442478</v>
      </c>
      <c r="I20" s="42"/>
      <c r="J20" s="42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x14ac:dyDescent="0.25">
      <c r="A21" s="41" t="s">
        <v>63</v>
      </c>
      <c r="B21" s="41" t="s">
        <v>62</v>
      </c>
      <c r="C21" s="58">
        <f t="shared" si="6"/>
        <v>4.7909407665505228E-2</v>
      </c>
      <c r="D21" s="53">
        <f t="shared" si="6"/>
        <v>-3.5743973399833748E-2</v>
      </c>
      <c r="E21" s="53">
        <f t="shared" si="6"/>
        <v>0.26810344827586208</v>
      </c>
      <c r="F21" s="53">
        <f t="shared" si="7"/>
        <v>4.7909407665505228E-2</v>
      </c>
      <c r="G21" s="53">
        <f t="shared" si="8"/>
        <v>-3.5743973399833748E-2</v>
      </c>
      <c r="H21" s="53">
        <f t="shared" si="9"/>
        <v>0.26810344827586208</v>
      </c>
      <c r="I21" s="42"/>
      <c r="J21" s="42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x14ac:dyDescent="0.25">
      <c r="A22" s="41" t="s">
        <v>63</v>
      </c>
      <c r="B22" s="41" t="s">
        <v>67</v>
      </c>
      <c r="C22" s="58">
        <f t="shared" si="6"/>
        <v>-2.3090586145648313E-2</v>
      </c>
      <c r="D22" s="53">
        <f t="shared" si="6"/>
        <v>3.272727272727273E-2</v>
      </c>
      <c r="E22" s="53">
        <f t="shared" si="6"/>
        <v>0.13204225352112675</v>
      </c>
      <c r="F22" s="53">
        <f t="shared" si="7"/>
        <v>-2.3090586145648313E-2</v>
      </c>
      <c r="G22" s="53">
        <f t="shared" si="8"/>
        <v>3.272727272727273E-2</v>
      </c>
      <c r="H22" s="53">
        <f t="shared" si="9"/>
        <v>0.13204225352112675</v>
      </c>
      <c r="I22" s="42"/>
      <c r="J22" s="42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x14ac:dyDescent="0.25">
      <c r="A23" s="41" t="s">
        <v>63</v>
      </c>
      <c r="B23" s="41" t="s">
        <v>72</v>
      </c>
      <c r="C23" s="58">
        <f t="shared" si="6"/>
        <v>6.0913705583756347E-2</v>
      </c>
      <c r="D23" s="53">
        <f t="shared" si="6"/>
        <v>-3.4859876965140126E-2</v>
      </c>
      <c r="E23" s="53">
        <f t="shared" si="6"/>
        <v>0.20467422096317281</v>
      </c>
      <c r="F23" s="53">
        <f t="shared" si="7"/>
        <v>6.0913705583756347E-2</v>
      </c>
      <c r="G23" s="53">
        <f t="shared" si="8"/>
        <v>-3.4859876965140126E-2</v>
      </c>
      <c r="H23" s="53">
        <f t="shared" si="9"/>
        <v>0.20467422096317281</v>
      </c>
      <c r="I23" s="42"/>
      <c r="J23" s="42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2">
    <mergeCell ref="B15:B17"/>
    <mergeCell ref="C15:H15"/>
    <mergeCell ref="C16:E16"/>
    <mergeCell ref="F16:H16"/>
    <mergeCell ref="A1:E1"/>
    <mergeCell ref="A4:A6"/>
    <mergeCell ref="B4:B6"/>
    <mergeCell ref="C4:J4"/>
    <mergeCell ref="C5:F5"/>
    <mergeCell ref="G5:J5"/>
    <mergeCell ref="A15:A17"/>
    <mergeCell ref="I16:J16"/>
  </mergeCells>
  <conditionalFormatting sqref="C18:H23">
    <cfRule type="cellIs" dxfId="0" priority="3" operator="lessThan">
      <formula>0</formula>
    </cfRule>
    <cfRule type="iconSet" priority="2">
      <iconSet iconSet="4Rating">
        <cfvo type="percent" val="0"/>
        <cfvo type="percent" val="25"/>
        <cfvo type="percent" val="50"/>
        <cfvo type="percent" val="75"/>
      </iconSet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9F48485-E596-574F-AF76-591EC604AC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Raw Dataset (Basic)</vt:lpstr>
      <vt:lpstr>BASIC</vt:lpstr>
      <vt:lpstr>INTERMEDIATE</vt:lpstr>
      <vt:lpstr>ADVANCED</vt:lpstr>
      <vt:lpstr>Raw Dataset (Intermediate - Exp</vt:lpstr>
      <vt:lpstr>EXPERT-1</vt:lpstr>
      <vt:lpstr>EXPERT-2</vt:lpstr>
      <vt:lpstr>Bulan</vt:lpstr>
      <vt:lpstr>Hari</vt:lpstr>
      <vt:lpstr>Item</vt:lpstr>
      <vt:lpstr>Minggu</vt:lpstr>
      <vt:lpstr>Terjual</vt:lpstr>
      <vt:lpstr>Vendor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2022-06-24T14:23:52Z</dcterms:created>
  <dcterms:modified xsi:type="dcterms:W3CDTF">2022-06-26T02:03:22Z</dcterms:modified>
</cp:coreProperties>
</file>