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ashieer" sheetId="1" r:id="rId1"/>
    <sheet name="tabel referensi" sheetId="2" r:id="rId2"/>
    <sheet name="xx" sheetId="3" r:id="rId3"/>
  </sheets>
  <calcPr calcId="145621"/>
</workbook>
</file>

<file path=xl/calcChain.xml><?xml version="1.0" encoding="utf-8"?>
<calcChain xmlns="http://schemas.openxmlformats.org/spreadsheetml/2006/main">
  <c r="D5" i="1" l="1"/>
  <c r="B13" i="1"/>
  <c r="B14" i="1"/>
  <c r="B15" i="1"/>
  <c r="B16" i="1"/>
  <c r="B17" i="1"/>
  <c r="B18" i="1"/>
  <c r="B19" i="1"/>
  <c r="B20" i="1"/>
  <c r="B21" i="1"/>
  <c r="B22" i="1"/>
  <c r="B23" i="1"/>
  <c r="B24" i="1"/>
  <c r="B12" i="1"/>
  <c r="B11" i="1"/>
  <c r="K4" i="1"/>
  <c r="K8" i="1" s="1"/>
  <c r="G5" i="1"/>
  <c r="H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17" i="2"/>
  <c r="G14" i="2"/>
  <c r="G8" i="2"/>
  <c r="G5" i="2"/>
  <c r="G4" i="2"/>
  <c r="G6" i="2"/>
  <c r="G7" i="2"/>
  <c r="G9" i="2"/>
  <c r="G10" i="2"/>
  <c r="G11" i="2"/>
  <c r="G12" i="2"/>
  <c r="G13" i="2"/>
  <c r="G15" i="2"/>
  <c r="G16" i="2"/>
  <c r="G3" i="2"/>
  <c r="K7" i="1" l="1"/>
  <c r="K9" i="1" l="1"/>
  <c r="G25" i="1"/>
  <c r="G28" i="1" s="1"/>
</calcChain>
</file>

<file path=xl/sharedStrings.xml><?xml version="1.0" encoding="utf-8"?>
<sst xmlns="http://schemas.openxmlformats.org/spreadsheetml/2006/main" count="73" uniqueCount="66">
  <si>
    <t>No</t>
  </si>
  <si>
    <t>Nama Barang</t>
  </si>
  <si>
    <t>Stock</t>
  </si>
  <si>
    <t>Harga</t>
  </si>
  <si>
    <t>Kode Barang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</si>
  <si>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</si>
  <si>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</si>
  <si>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</si>
  <si>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</si>
  <si>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</si>
  <si>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</si>
  <si>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</si>
  <si>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</si>
  <si>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</si>
  <si>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</si>
  <si>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</si>
  <si>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</si>
  <si>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</si>
  <si>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</si>
  <si>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</si>
  <si>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Ice Cream Joyday 500ml</t>
  </si>
  <si>
    <t>Roti bakery abon bakar</t>
  </si>
  <si>
    <t>Manisan mangga</t>
  </si>
  <si>
    <t>Ice Cream Magnum</t>
  </si>
  <si>
    <t>Roti sobek coklat</t>
  </si>
  <si>
    <t>Roti Sapi panggang</t>
  </si>
  <si>
    <t>Salad buah mix 650ml</t>
  </si>
  <si>
    <t>Nanas selai susu 45gr</t>
  </si>
  <si>
    <t>Abon Sapi 100gr</t>
  </si>
  <si>
    <t>Selai Kurma 90gr</t>
  </si>
  <si>
    <t xml:space="preserve">Roti Buaya </t>
  </si>
  <si>
    <t>Manisan mix 300ml</t>
  </si>
  <si>
    <t>Susu Kurma diamond</t>
  </si>
  <si>
    <t>Susu Steril Beruang Large</t>
  </si>
  <si>
    <t>Sirup Madu TJ 100 500ml</t>
  </si>
  <si>
    <t>TOKO HABIBILAH</t>
  </si>
  <si>
    <t>Jumlah</t>
  </si>
  <si>
    <t>Diskon</t>
  </si>
  <si>
    <t>Pembelian</t>
  </si>
  <si>
    <t>Harga Setelah Diskon</t>
  </si>
  <si>
    <t>Ice Cream</t>
  </si>
  <si>
    <t>Susu</t>
  </si>
  <si>
    <t>Roti</t>
  </si>
  <si>
    <t>dan lain lain</t>
  </si>
  <si>
    <t>Jl. Merdeka NO.18</t>
  </si>
  <si>
    <t>No Nota</t>
  </si>
  <si>
    <t>:</t>
  </si>
  <si>
    <t xml:space="preserve">Curup, </t>
  </si>
  <si>
    <t>Yth.</t>
  </si>
  <si>
    <t xml:space="preserve">Pelanggan </t>
  </si>
  <si>
    <t>Ket</t>
  </si>
  <si>
    <t xml:space="preserve"> </t>
  </si>
  <si>
    <t xml:space="preserve">  </t>
  </si>
  <si>
    <t>Kode Barang    :</t>
  </si>
  <si>
    <t>Nama Barang   :</t>
  </si>
  <si>
    <t>Jumlah             :</t>
  </si>
  <si>
    <t>Harga              :</t>
  </si>
  <si>
    <t>Diskon            :</t>
  </si>
  <si>
    <t>Total               :</t>
  </si>
  <si>
    <t>TOTAL</t>
  </si>
  <si>
    <t>Setor</t>
  </si>
  <si>
    <t>Total Kembali</t>
  </si>
  <si>
    <t>Periksa barang anda dengan teliti sebelum meninggalkan toko kami</t>
  </si>
  <si>
    <t>Note:</t>
  </si>
  <si>
    <t>TERIMAKASIH SUDAH MAMPIR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</si>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</sst>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dobe Caslon Pro Bold"/>
      <family val="1"/>
    </font>
    <font>
      <sz val="11"/>
      <color theme="1"/>
      <name val="Adobe Fangsong Std R"/>
      <family val="1"/>
      <charset val="128"/>
    </font>
    <font>
      <sz val="11"/>
      <color theme="1"/>
      <name val="Adobe Garamond Pro Bold"/>
      <family val="1"/>
    </font>
    <font>
      <sz val="11"/>
      <color theme="1"/>
      <name val="Adobe Gothic Std B"/>
      <family val="2"/>
      <charset val="128"/>
    </font>
    <font>
      <b/>
      <sz val="14"/>
      <color theme="1"/>
      <name val="Adobe Caslon Pro Bold"/>
      <family val="1"/>
    </font>
    <font>
      <sz val="14"/>
      <color theme="1"/>
      <name val="Adobe Garamond Pro Bold"/>
      <family val="1"/>
    </font>
    <font>
      <b/>
      <sz val="14"/>
      <color theme="1"/>
      <name val="Adobe Garamond Pro"/>
      <family val="1"/>
    </font>
    <font>
      <sz val="26"/>
      <color theme="1"/>
      <name val="Adobe Caslon Pro Bold"/>
      <family val="1"/>
    </font>
    <font>
      <b/>
      <sz val="11"/>
      <color theme="1"/>
      <name val="Adobe Gothic Std B"/>
      <family val="2"/>
      <charset val="128"/>
    </font>
    <font>
      <sz val="14"/>
      <color theme="1"/>
      <name val="Adobe Devanagari"/>
      <family val="1"/>
    </font>
    <font>
      <sz val="11"/>
      <color theme="1"/>
      <name val="Impact"/>
      <family val="2"/>
    </font>
    <font>
      <sz val="11"/>
      <color theme="8" tint="0.79998168889431442"/>
      <name val="Adobe Gothic Std B"/>
      <family val="2"/>
      <charset val="128"/>
    </font>
    <font>
      <sz val="11"/>
      <color theme="1"/>
      <name val="Adobe Ming Std L"/>
      <family val="1"/>
      <charset val="128"/>
    </font>
    <font>
      <b/>
      <sz val="11"/>
      <color theme="1"/>
      <name val="Adobe Ming Std L"/>
      <family val="1"/>
      <charset val="128"/>
    </font>
    <font>
      <sz val="9"/>
      <color theme="1"/>
      <name val="Arial Black"/>
      <family val="2"/>
    </font>
    <font>
      <sz val="9"/>
      <color theme="1"/>
      <name val="Calibri"/>
      <family val="2"/>
      <scheme val="minor"/>
    </font>
    <font>
      <i/>
      <sz val="9"/>
      <color theme="1"/>
      <name val="Adobe Kaiti Std R"/>
      <family val="1"/>
      <charset val="128"/>
    </font>
    <font>
      <b/>
      <sz val="12"/>
      <color theme="1"/>
      <name val="Adobe Hebrew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4" fontId="0" fillId="0" borderId="0" xfId="0" applyNumberFormat="1"/>
    <xf numFmtId="43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4" borderId="2" xfId="0" applyFill="1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43" fontId="0" fillId="0" borderId="1" xfId="0" applyNumberFormat="1" applyBorder="1"/>
    <xf numFmtId="43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10" fillId="0" borderId="0" xfId="0" applyNumberFormat="1" applyFont="1" applyBorder="1"/>
    <xf numFmtId="43" fontId="11" fillId="0" borderId="1" xfId="0" applyNumberFormat="1" applyFont="1" applyBorder="1"/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3" fillId="0" borderId="3" xfId="0" applyFont="1" applyBorder="1"/>
    <xf numFmtId="0" fontId="17" fillId="0" borderId="3" xfId="0" applyFont="1" applyBorder="1"/>
    <xf numFmtId="44" fontId="0" fillId="0" borderId="0" xfId="0" applyNumberFormat="1" applyBorder="1"/>
  </cellXfs>
  <cellStyles count="1">
    <cellStyle name="Normal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9</xdr:row>
      <xdr:rowOff>104775</xdr:rowOff>
    </xdr:from>
    <xdr:to>
      <xdr:col>10</xdr:col>
      <xdr:colOff>1057275</xdr:colOff>
      <xdr:row>10</xdr:row>
      <xdr:rowOff>180975</xdr:rowOff>
    </xdr:to>
    <xdr:sp macro="[0]!Itung" textlink="">
      <xdr:nvSpPr>
        <xdr:cNvPr id="2" name="Rectangle 1"/>
        <xdr:cNvSpPr/>
      </xdr:nvSpPr>
      <xdr:spPr>
        <a:xfrm>
          <a:off x="6772275" y="2057400"/>
          <a:ext cx="69532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TAMBAH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9</xdr:row>
      <xdr:rowOff>95250</xdr:rowOff>
    </xdr:from>
    <xdr:to>
      <xdr:col>10</xdr:col>
      <xdr:colOff>114300</xdr:colOff>
      <xdr:row>10</xdr:row>
      <xdr:rowOff>171450</xdr:rowOff>
    </xdr:to>
    <xdr:sp macro="[0]!Hapus" textlink="">
      <xdr:nvSpPr>
        <xdr:cNvPr id="3" name="Rectangle 2"/>
        <xdr:cNvSpPr/>
      </xdr:nvSpPr>
      <xdr:spPr>
        <a:xfrm>
          <a:off x="5829300" y="2047875"/>
          <a:ext cx="69532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RISET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" zoomScale="66" zoomScaleNormal="66" workbookViewId="0">
      <selection activeCell="K6" sqref="K6"/>
    </sheetView>
  </sheetViews>
  <sheetFormatPr defaultRowHeight="15" x14ac:dyDescent="0.25"/>
  <cols>
    <col min="1" max="1" width="7.7109375" customWidth="1"/>
    <col min="2" max="2" width="9" style="36" customWidth="1"/>
    <col min="3" max="3" width="0.85546875" customWidth="1"/>
    <col min="4" max="4" width="22.7109375" customWidth="1"/>
    <col min="5" max="5" width="7.5703125" customWidth="1"/>
    <col min="6" max="6" width="27.140625" customWidth="1"/>
    <col min="7" max="7" width="16.140625" style="14" customWidth="1"/>
    <col min="10" max="10" width="18.5703125" customWidth="1"/>
    <col min="11" max="11" width="23.7109375" customWidth="1"/>
  </cols>
  <sheetData>
    <row r="1" spans="1:11" x14ac:dyDescent="0.25">
      <c r="G1" s="3"/>
    </row>
    <row r="2" spans="1:11" ht="46.5" x14ac:dyDescent="1.3">
      <c r="A2" s="22" t="s">
        <v>35</v>
      </c>
      <c r="B2" s="22"/>
      <c r="C2" s="22"/>
      <c r="D2" s="22"/>
      <c r="E2" s="22"/>
      <c r="F2" s="22"/>
      <c r="G2" s="22"/>
      <c r="H2" s="22"/>
      <c r="I2" s="22"/>
    </row>
    <row r="3" spans="1:11" ht="21" x14ac:dyDescent="0.6">
      <c r="D3" s="23" t="s">
        <v>44</v>
      </c>
      <c r="E3" s="23"/>
      <c r="F3" s="23"/>
      <c r="G3" s="23"/>
    </row>
    <row r="4" spans="1:11" ht="24.75" x14ac:dyDescent="0.7">
      <c r="J4" s="19" t="s">
        <v>53</v>
      </c>
      <c r="K4" t="str">
        <f>IFERROR(INDEX('tabel referensi'!$B$3:$H$17,MATCH(Cashieer!K5,'tabel referensi'!C3:C17,0),1),"-")</f>
        <v>-</v>
      </c>
    </row>
    <row r="5" spans="1:11" ht="21.75" x14ac:dyDescent="0.5">
      <c r="B5" s="37" t="s">
        <v>45</v>
      </c>
      <c r="C5" t="s">
        <v>46</v>
      </c>
      <c r="D5" s="18">
        <f ca="1">RANDBETWEEN(1000,9000)</f>
        <v>7126</v>
      </c>
      <c r="F5" s="24" t="s">
        <v>47</v>
      </c>
      <c r="G5" s="26">
        <f ca="1">TODAY()</f>
        <v>44733</v>
      </c>
      <c r="J5" s="20" t="s">
        <v>54</v>
      </c>
    </row>
    <row r="6" spans="1:11" ht="20.25" x14ac:dyDescent="0.4">
      <c r="J6" s="21" t="s">
        <v>55</v>
      </c>
    </row>
    <row r="7" spans="1:11" ht="20.25" x14ac:dyDescent="0.4">
      <c r="F7" s="24" t="s">
        <v>48</v>
      </c>
      <c r="J7" s="21" t="s">
        <v>56</v>
      </c>
      <c r="K7" s="2">
        <f>IFERROR(VLOOKUP(K4,'tabel referensi'!$B$3:$H$17,5),0)</f>
        <v>0</v>
      </c>
    </row>
    <row r="8" spans="1:11" ht="20.25" x14ac:dyDescent="0.4">
      <c r="F8" s="17"/>
      <c r="G8" s="25" t="s">
        <v>49</v>
      </c>
      <c r="J8" s="21" t="s">
        <v>57</v>
      </c>
      <c r="K8" s="2">
        <f>IFERROR(VLOOKUP(K4,'tabel referensi'!$B$3:$H$17,IF(OR(Cashieer!K6&gt;=2,Cashieer!K6&gt;=3),6,FALSE)),0)</f>
        <v>0</v>
      </c>
    </row>
    <row r="9" spans="1:11" ht="27" customHeight="1" x14ac:dyDescent="0.4">
      <c r="B9" s="36" t="s">
        <v>51</v>
      </c>
      <c r="D9" t="s">
        <v>52</v>
      </c>
      <c r="E9" t="s">
        <v>52</v>
      </c>
      <c r="F9" t="s">
        <v>52</v>
      </c>
      <c r="G9" s="14" t="s">
        <v>65</v>
      </c>
      <c r="J9" s="21" t="s">
        <v>58</v>
      </c>
      <c r="K9" s="2">
        <f>K7*K6-K8</f>
        <v>0</v>
      </c>
    </row>
    <row r="10" spans="1:11" ht="21" customHeight="1" x14ac:dyDescent="0.25">
      <c r="B10" s="28" t="s">
        <v>0</v>
      </c>
      <c r="C10" s="28"/>
      <c r="D10" s="28" t="s">
        <v>1</v>
      </c>
      <c r="E10" s="28" t="s">
        <v>36</v>
      </c>
      <c r="F10" s="29" t="s">
        <v>50</v>
      </c>
      <c r="G10" s="28" t="s">
        <v>3</v>
      </c>
    </row>
    <row r="11" spans="1:11" x14ac:dyDescent="0.25">
      <c r="B11" s="3">
        <f>IF(D11&lt;&gt;"",1,"")</f>
        <v>1</v>
      </c>
      <c r="C11" s="3"/>
      <c r="D11" s="3" t="s">
        <v>22</v>
      </c>
      <c r="E11" s="3">
        <v>6</v>
      </c>
      <c r="F11" s="9">
        <v>0</v>
      </c>
      <c r="G11" s="15">
        <v>192000</v>
      </c>
    </row>
    <row r="12" spans="1:11" x14ac:dyDescent="0.25">
      <c r="B12" s="3">
        <f>IF(D12&lt;&gt;"",B11+1,"")</f>
        <v>2</v>
      </c>
      <c r="C12" s="3"/>
      <c r="D12" s="3" t="s">
        <v>24</v>
      </c>
      <c r="E12" s="3">
        <v>5</v>
      </c>
      <c r="F12" s="9">
        <v>810</v>
      </c>
      <c r="G12" s="15">
        <v>26190</v>
      </c>
    </row>
    <row r="13" spans="1:11" x14ac:dyDescent="0.25">
      <c r="B13" s="3" t="str">
        <f t="shared" ref="B13:B24" si="0">IF(D13&lt;&gt;"",B12+1,"")</f>
        <v/>
      </c>
      <c r="C13" s="3"/>
      <c r="D13" s="3"/>
      <c r="E13" s="3"/>
      <c r="F13" s="9"/>
      <c r="G13" s="15"/>
    </row>
    <row r="14" spans="1:11" x14ac:dyDescent="0.25">
      <c r="B14" s="3" t="str">
        <f t="shared" si="0"/>
        <v/>
      </c>
      <c r="C14" s="3"/>
      <c r="D14" s="3"/>
      <c r="E14" s="3"/>
      <c r="F14" s="9"/>
      <c r="G14" s="15"/>
    </row>
    <row r="15" spans="1:11" x14ac:dyDescent="0.25">
      <c r="B15" s="3" t="str">
        <f t="shared" si="0"/>
        <v/>
      </c>
      <c r="C15" s="3"/>
      <c r="D15" s="3"/>
      <c r="E15" s="3"/>
      <c r="F15" s="9"/>
      <c r="G15" s="15"/>
    </row>
    <row r="16" spans="1:11" x14ac:dyDescent="0.25">
      <c r="B16" s="3" t="str">
        <f t="shared" si="0"/>
        <v/>
      </c>
      <c r="C16" s="3"/>
      <c r="D16" s="3"/>
      <c r="E16" s="3"/>
      <c r="F16" s="9"/>
      <c r="G16" s="15"/>
    </row>
    <row r="17" spans="2:7" x14ac:dyDescent="0.25">
      <c r="B17" s="3" t="str">
        <f t="shared" si="0"/>
        <v/>
      </c>
      <c r="C17" s="3"/>
      <c r="D17" s="3"/>
      <c r="E17" s="3"/>
      <c r="F17" s="9"/>
      <c r="G17" s="15"/>
    </row>
    <row r="18" spans="2:7" x14ac:dyDescent="0.25">
      <c r="B18" s="3" t="str">
        <f t="shared" si="0"/>
        <v/>
      </c>
      <c r="C18" s="3"/>
      <c r="D18" s="3"/>
      <c r="E18" s="3"/>
      <c r="F18" s="9"/>
      <c r="G18" s="15"/>
    </row>
    <row r="19" spans="2:7" x14ac:dyDescent="0.25">
      <c r="B19" s="3" t="str">
        <f t="shared" si="0"/>
        <v/>
      </c>
      <c r="C19" s="3"/>
      <c r="D19" s="3"/>
      <c r="E19" s="3"/>
      <c r="F19" s="9"/>
      <c r="G19" s="15"/>
    </row>
    <row r="20" spans="2:7" x14ac:dyDescent="0.25">
      <c r="B20" s="3" t="str">
        <f t="shared" si="0"/>
        <v/>
      </c>
      <c r="C20" s="3"/>
      <c r="D20" s="3"/>
      <c r="E20" s="3"/>
      <c r="F20" s="9"/>
      <c r="G20" s="15"/>
    </row>
    <row r="21" spans="2:7" x14ac:dyDescent="0.25">
      <c r="B21" s="3" t="str">
        <f t="shared" si="0"/>
        <v/>
      </c>
      <c r="C21" s="3"/>
      <c r="D21" s="3"/>
      <c r="E21" s="3"/>
      <c r="F21" s="9"/>
      <c r="G21" s="15"/>
    </row>
    <row r="22" spans="2:7" x14ac:dyDescent="0.25">
      <c r="B22" s="3" t="str">
        <f t="shared" si="0"/>
        <v/>
      </c>
      <c r="C22" s="3"/>
      <c r="D22" s="3"/>
      <c r="E22" s="3"/>
      <c r="F22" s="9"/>
      <c r="G22" s="15"/>
    </row>
    <row r="23" spans="2:7" x14ac:dyDescent="0.25">
      <c r="B23" s="3" t="str">
        <f t="shared" si="0"/>
        <v/>
      </c>
      <c r="C23" s="3"/>
      <c r="D23" s="3"/>
      <c r="E23" s="3"/>
      <c r="F23" s="9"/>
      <c r="G23" s="15"/>
    </row>
    <row r="24" spans="2:7" x14ac:dyDescent="0.25">
      <c r="B24" s="3" t="str">
        <f t="shared" si="0"/>
        <v/>
      </c>
      <c r="C24" s="3"/>
      <c r="D24" s="3"/>
      <c r="E24" s="3"/>
      <c r="F24" s="9"/>
      <c r="G24" s="15"/>
    </row>
    <row r="25" spans="2:7" ht="16.5" x14ac:dyDescent="0.3">
      <c r="B25" s="32" t="s">
        <v>59</v>
      </c>
      <c r="C25" s="33"/>
      <c r="D25" s="33"/>
      <c r="E25" s="33"/>
      <c r="F25" s="33"/>
      <c r="G25" s="27">
        <f>SUM(G11:G24)</f>
        <v>218190</v>
      </c>
    </row>
    <row r="26" spans="2:7" x14ac:dyDescent="0.25">
      <c r="G26" s="2"/>
    </row>
    <row r="27" spans="2:7" x14ac:dyDescent="0.25">
      <c r="F27" s="30" t="s">
        <v>60</v>
      </c>
      <c r="G27" s="15">
        <v>300000</v>
      </c>
    </row>
    <row r="28" spans="2:7" x14ac:dyDescent="0.25">
      <c r="F28" s="31" t="s">
        <v>61</v>
      </c>
      <c r="G28" s="15">
        <f>IFERROR(G27-G25,0)</f>
        <v>81810</v>
      </c>
    </row>
    <row r="29" spans="2:7" x14ac:dyDescent="0.25">
      <c r="G29" s="40"/>
    </row>
    <row r="30" spans="2:7" x14ac:dyDescent="0.25">
      <c r="G30" s="16"/>
    </row>
    <row r="31" spans="2:7" ht="15.75" x14ac:dyDescent="0.3">
      <c r="B31" s="38" t="s">
        <v>63</v>
      </c>
      <c r="G31" s="16"/>
    </row>
    <row r="32" spans="2:7" x14ac:dyDescent="0.25">
      <c r="B32" s="39" t="s">
        <v>62</v>
      </c>
      <c r="C32" s="34"/>
      <c r="D32" s="34"/>
      <c r="E32" s="34"/>
      <c r="F32" s="34"/>
      <c r="G32" s="16"/>
    </row>
    <row r="34" spans="4:6" ht="16.5" x14ac:dyDescent="0.3">
      <c r="D34" s="35" t="s">
        <v>64</v>
      </c>
      <c r="E34" s="35"/>
      <c r="F34" s="35"/>
    </row>
  </sheetData>
  <mergeCells count="4">
    <mergeCell ref="D3:G3"/>
    <mergeCell ref="A2:I2"/>
    <mergeCell ref="B25:F25"/>
    <mergeCell ref="D34:F34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 referensi'!$C$3:$C$17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I2" sqref="I2"/>
    </sheetView>
  </sheetViews>
  <sheetFormatPr defaultRowHeight="15" x14ac:dyDescent="0.25"/>
  <cols>
    <col min="2" max="2" width="12" bestFit="1" customWidth="1"/>
    <col min="3" max="3" width="22.28515625" bestFit="1" customWidth="1"/>
    <col min="5" max="5" width="10.5703125" bestFit="1" customWidth="1"/>
    <col min="6" max="6" width="12.5703125" style="1" bestFit="1" customWidth="1"/>
    <col min="8" max="8" width="19.85546875" bestFit="1" customWidth="1"/>
    <col min="11" max="11" width="11.7109375" bestFit="1" customWidth="1"/>
  </cols>
  <sheetData>
    <row r="2" spans="2:12" x14ac:dyDescent="0.25">
      <c r="B2" s="6" t="s">
        <v>4</v>
      </c>
      <c r="C2" s="6" t="s">
        <v>1</v>
      </c>
      <c r="D2" s="6" t="s">
        <v>2</v>
      </c>
      <c r="E2" s="6" t="s">
        <v>38</v>
      </c>
      <c r="F2" s="7" t="s">
        <v>3</v>
      </c>
      <c r="G2" s="8" t="s">
        <v>37</v>
      </c>
      <c r="H2" s="6" t="s">
        <v>39</v>
      </c>
    </row>
    <row r="3" spans="2:12" x14ac:dyDescent="0.25">
      <c r="B3" s="3" t="s">
        <v>5</v>
      </c>
      <c r="C3" s="3" t="s">
        <v>20</v>
      </c>
      <c r="D3" s="3">
        <f ca="1">RANDBETWEEN(70,100)</f>
        <v>100</v>
      </c>
      <c r="E3" s="3">
        <v>2</v>
      </c>
      <c r="F3" s="4">
        <v>55000</v>
      </c>
      <c r="G3" s="9">
        <f>IF(E3=2,F3*8%,0)</f>
        <v>4400</v>
      </c>
      <c r="H3" s="4">
        <f>F3-G3</f>
        <v>50600</v>
      </c>
    </row>
    <row r="4" spans="2:12" x14ac:dyDescent="0.25">
      <c r="B4" s="3" t="s">
        <v>6</v>
      </c>
      <c r="C4" s="3" t="s">
        <v>21</v>
      </c>
      <c r="D4" s="3">
        <f t="shared" ref="D4:D17" ca="1" si="0">RANDBETWEEN(70,100)</f>
        <v>90</v>
      </c>
      <c r="E4" s="3">
        <v>0</v>
      </c>
      <c r="F4" s="4">
        <v>7800</v>
      </c>
      <c r="G4" s="9">
        <f t="shared" ref="G4:G17" si="1">IF(E4=2,F4*8%,0)</f>
        <v>0</v>
      </c>
      <c r="H4" s="4">
        <f t="shared" ref="H4:H17" si="2">F4-G4</f>
        <v>7800</v>
      </c>
      <c r="K4" s="10"/>
      <c r="L4" t="s">
        <v>40</v>
      </c>
    </row>
    <row r="5" spans="2:12" x14ac:dyDescent="0.25">
      <c r="B5" s="3" t="s">
        <v>7</v>
      </c>
      <c r="C5" s="5" t="s">
        <v>22</v>
      </c>
      <c r="D5" s="3">
        <f t="shared" ca="1" si="0"/>
        <v>98</v>
      </c>
      <c r="E5" s="3">
        <v>0</v>
      </c>
      <c r="F5" s="4">
        <v>32000</v>
      </c>
      <c r="G5" s="9">
        <f>IF(E5=2,F5*8%,0)</f>
        <v>0</v>
      </c>
      <c r="H5" s="4">
        <f t="shared" si="2"/>
        <v>32000</v>
      </c>
      <c r="K5" s="12" t="s">
        <v>41</v>
      </c>
      <c r="L5" t="s">
        <v>41</v>
      </c>
    </row>
    <row r="6" spans="2:12" x14ac:dyDescent="0.25">
      <c r="B6" s="3" t="s">
        <v>8</v>
      </c>
      <c r="C6" s="5" t="s">
        <v>29</v>
      </c>
      <c r="D6" s="3">
        <f t="shared" ca="1" si="0"/>
        <v>83</v>
      </c>
      <c r="E6" s="3">
        <v>0</v>
      </c>
      <c r="F6" s="4">
        <v>23000</v>
      </c>
      <c r="G6" s="9">
        <f t="shared" si="1"/>
        <v>0</v>
      </c>
      <c r="H6" s="4">
        <f t="shared" si="2"/>
        <v>23000</v>
      </c>
      <c r="K6" s="13" t="s">
        <v>42</v>
      </c>
    </row>
    <row r="7" spans="2:12" x14ac:dyDescent="0.25">
      <c r="B7" s="3" t="s">
        <v>9</v>
      </c>
      <c r="C7" s="3" t="s">
        <v>23</v>
      </c>
      <c r="D7" s="3">
        <f t="shared" ca="1" si="0"/>
        <v>71</v>
      </c>
      <c r="E7" s="3">
        <v>0</v>
      </c>
      <c r="F7" s="4">
        <v>18000</v>
      </c>
      <c r="G7" s="9">
        <f t="shared" si="1"/>
        <v>0</v>
      </c>
      <c r="H7" s="4">
        <f t="shared" si="2"/>
        <v>18000</v>
      </c>
      <c r="K7" s="11" t="s">
        <v>43</v>
      </c>
    </row>
    <row r="8" spans="2:12" x14ac:dyDescent="0.25">
      <c r="B8" s="3" t="s">
        <v>10</v>
      </c>
      <c r="C8" s="3" t="s">
        <v>24</v>
      </c>
      <c r="D8" s="3">
        <f t="shared" ca="1" si="0"/>
        <v>94</v>
      </c>
      <c r="E8" s="3">
        <v>2</v>
      </c>
      <c r="F8" s="4">
        <v>5400</v>
      </c>
      <c r="G8" s="9">
        <f>IF(E8=2,F8*15%,0)</f>
        <v>810</v>
      </c>
      <c r="H8" s="4">
        <f t="shared" si="2"/>
        <v>4590</v>
      </c>
    </row>
    <row r="9" spans="2:12" x14ac:dyDescent="0.25">
      <c r="B9" s="3" t="s">
        <v>11</v>
      </c>
      <c r="C9" s="3" t="s">
        <v>25</v>
      </c>
      <c r="D9" s="3">
        <f t="shared" ca="1" si="0"/>
        <v>83</v>
      </c>
      <c r="E9" s="3">
        <v>0</v>
      </c>
      <c r="F9" s="4">
        <v>6700</v>
      </c>
      <c r="G9" s="9">
        <f t="shared" si="1"/>
        <v>0</v>
      </c>
      <c r="H9" s="4">
        <f t="shared" si="2"/>
        <v>6700</v>
      </c>
    </row>
    <row r="10" spans="2:12" x14ac:dyDescent="0.25">
      <c r="B10" s="3" t="s">
        <v>12</v>
      </c>
      <c r="C10" s="5" t="s">
        <v>28</v>
      </c>
      <c r="D10" s="3">
        <f t="shared" ca="1" si="0"/>
        <v>79</v>
      </c>
      <c r="E10" s="3">
        <v>3</v>
      </c>
      <c r="F10" s="4">
        <v>10900</v>
      </c>
      <c r="G10" s="9">
        <f t="shared" si="1"/>
        <v>0</v>
      </c>
      <c r="H10" s="4">
        <f t="shared" si="2"/>
        <v>10900</v>
      </c>
    </row>
    <row r="11" spans="2:12" x14ac:dyDescent="0.25">
      <c r="B11" s="3" t="s">
        <v>13</v>
      </c>
      <c r="C11" s="5" t="s">
        <v>26</v>
      </c>
      <c r="D11" s="3">
        <f t="shared" ca="1" si="0"/>
        <v>96</v>
      </c>
      <c r="E11" s="3">
        <v>0</v>
      </c>
      <c r="F11" s="4">
        <v>49900</v>
      </c>
      <c r="G11" s="9">
        <f t="shared" si="1"/>
        <v>0</v>
      </c>
      <c r="H11" s="4">
        <f t="shared" si="2"/>
        <v>49900</v>
      </c>
    </row>
    <row r="12" spans="2:12" x14ac:dyDescent="0.25">
      <c r="B12" s="3" t="s">
        <v>14</v>
      </c>
      <c r="C12" s="3" t="s">
        <v>27</v>
      </c>
      <c r="D12" s="3">
        <f t="shared" ca="1" si="0"/>
        <v>95</v>
      </c>
      <c r="E12" s="3">
        <v>0</v>
      </c>
      <c r="F12" s="4">
        <v>18000</v>
      </c>
      <c r="G12" s="9">
        <f t="shared" si="1"/>
        <v>0</v>
      </c>
      <c r="H12" s="4">
        <f t="shared" si="2"/>
        <v>18000</v>
      </c>
    </row>
    <row r="13" spans="2:12" x14ac:dyDescent="0.25">
      <c r="B13" s="3" t="s">
        <v>15</v>
      </c>
      <c r="C13" s="3" t="s">
        <v>30</v>
      </c>
      <c r="D13" s="3">
        <f t="shared" ca="1" si="0"/>
        <v>85</v>
      </c>
      <c r="E13" s="3">
        <v>0</v>
      </c>
      <c r="F13" s="4">
        <v>5000</v>
      </c>
      <c r="G13" s="9">
        <f t="shared" si="1"/>
        <v>0</v>
      </c>
      <c r="H13" s="4">
        <f t="shared" si="2"/>
        <v>5000</v>
      </c>
    </row>
    <row r="14" spans="2:12" x14ac:dyDescent="0.25">
      <c r="B14" s="3" t="s">
        <v>16</v>
      </c>
      <c r="C14" s="5" t="s">
        <v>31</v>
      </c>
      <c r="D14" s="3">
        <f t="shared" ca="1" si="0"/>
        <v>99</v>
      </c>
      <c r="E14" s="3">
        <v>2</v>
      </c>
      <c r="F14" s="4">
        <v>40100</v>
      </c>
      <c r="G14" s="9">
        <f>IF(E14=2,F14*10%,0)</f>
        <v>4010</v>
      </c>
      <c r="H14" s="4">
        <f t="shared" si="2"/>
        <v>36090</v>
      </c>
    </row>
    <row r="15" spans="2:12" x14ac:dyDescent="0.25">
      <c r="B15" s="3" t="s">
        <v>17</v>
      </c>
      <c r="C15" s="3" t="s">
        <v>32</v>
      </c>
      <c r="D15" s="3">
        <f t="shared" ca="1" si="0"/>
        <v>74</v>
      </c>
      <c r="E15" s="3">
        <v>3</v>
      </c>
      <c r="F15" s="4">
        <v>11000</v>
      </c>
      <c r="G15" s="9">
        <f t="shared" si="1"/>
        <v>0</v>
      </c>
      <c r="H15" s="4">
        <f t="shared" si="2"/>
        <v>11000</v>
      </c>
    </row>
    <row r="16" spans="2:12" x14ac:dyDescent="0.25">
      <c r="B16" s="3" t="s">
        <v>18</v>
      </c>
      <c r="C16" s="3" t="s">
        <v>33</v>
      </c>
      <c r="D16" s="3">
        <f t="shared" ca="1" si="0"/>
        <v>92</v>
      </c>
      <c r="E16" s="3">
        <v>0</v>
      </c>
      <c r="F16" s="4">
        <v>14500</v>
      </c>
      <c r="G16" s="9">
        <f t="shared" si="1"/>
        <v>0</v>
      </c>
      <c r="H16" s="4">
        <f t="shared" si="2"/>
        <v>14500</v>
      </c>
    </row>
    <row r="17" spans="2:8" x14ac:dyDescent="0.25">
      <c r="B17" s="3" t="s">
        <v>19</v>
      </c>
      <c r="C17" s="5" t="s">
        <v>34</v>
      </c>
      <c r="D17" s="3">
        <f t="shared" ca="1" si="0"/>
        <v>86</v>
      </c>
      <c r="E17" s="3">
        <v>2</v>
      </c>
      <c r="F17" s="4">
        <v>69000</v>
      </c>
      <c r="G17" s="9">
        <f>IF(E17=2,F17*7%,0)</f>
        <v>4830.0000000000009</v>
      </c>
      <c r="H17" s="4">
        <f t="shared" si="2"/>
        <v>64170</v>
      </c>
    </row>
    <row r="18" spans="2:8" x14ac:dyDescent="0.25">
      <c r="H18" s="4">
        <f>SUM(H3:H17)</f>
        <v>352250</v>
      </c>
    </row>
  </sheetData>
  <conditionalFormatting sqref="D1:D1048576">
    <cfRule type="cellIs" dxfId="3" priority="4" operator="lessThan">
      <formula>80</formula>
    </cfRule>
  </conditionalFormatting>
  <conditionalFormatting sqref="C3:C17">
    <cfRule type="containsText" dxfId="2" priority="1" operator="containsText" text="Roti">
      <formula>NOT(ISERROR(SEARCH("Roti",C3)))</formula>
    </cfRule>
    <cfRule type="containsText" dxfId="1" priority="2" operator="containsText" text="Susu">
      <formula>NOT(ISERROR(SEARCH("Susu",C3)))</formula>
    </cfRule>
    <cfRule type="containsText" dxfId="0" priority="3" operator="containsText" text="Ice Cream ">
      <formula>NOT(ISERROR(SEARCH("Ice Cream 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Cashieer</vt:lpstr>
      <vt:lpstr>tabel referensi</vt:lpstr>
      <vt:lpstr>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2022-06-21T03:50:37Z</dcterms:created>
  <dcterms:modified xsi:type="dcterms:W3CDTF">2022-06-21T08:53:54Z</dcterms:modified>
</cp:coreProperties>
</file>