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Key Sheet" sheetId="1" r:id="rId1"/>
    <sheet name="print tabel" sheetId="2" r:id="rId2"/>
    <sheet name="Mengitung umur" sheetId="3" r:id="rId3"/>
    <sheet name="QRCODE" sheetId="4" r:id="rId4"/>
    <sheet name="FILTER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D12" i="5" l="1"/>
  <c r="C12" i="5"/>
  <c r="B12" i="5"/>
  <c r="F7" i="5"/>
  <c r="H7" i="5" s="1"/>
  <c r="I7" i="5" s="1"/>
  <c r="E7" i="5"/>
  <c r="F4" i="5"/>
  <c r="H4" i="5" s="1"/>
  <c r="I4" i="5" s="1"/>
  <c r="E4" i="5"/>
  <c r="F9" i="5"/>
  <c r="H9" i="5" s="1"/>
  <c r="I9" i="5" s="1"/>
  <c r="E9" i="5"/>
  <c r="F8" i="5"/>
  <c r="H8" i="5" s="1"/>
  <c r="I8" i="5" s="1"/>
  <c r="E8" i="5"/>
  <c r="F3" i="5"/>
  <c r="H3" i="5" s="1"/>
  <c r="I3" i="5" s="1"/>
  <c r="E3" i="5"/>
  <c r="F6" i="5"/>
  <c r="H6" i="5" s="1"/>
  <c r="I6" i="5" s="1"/>
  <c r="E6" i="5"/>
  <c r="F5" i="5"/>
  <c r="H5" i="5" s="1"/>
  <c r="I5" i="5" s="1"/>
  <c r="E5" i="5"/>
  <c r="F2" i="5"/>
  <c r="H2" i="5" s="1"/>
  <c r="I2" i="5" s="1"/>
  <c r="E2" i="5"/>
  <c r="F10" i="5"/>
  <c r="H10" i="5" s="1"/>
  <c r="I10" i="5" s="1"/>
  <c r="E10" i="5"/>
  <c r="F11" i="5"/>
  <c r="H11" i="5" s="1"/>
  <c r="E11" i="5"/>
  <c r="E12" i="5" s="1"/>
  <c r="C2" i="3"/>
  <c r="C3" i="3"/>
  <c r="C4" i="3"/>
  <c r="N12" i="2"/>
  <c r="M12" i="2"/>
  <c r="L12" i="2"/>
  <c r="P11" i="2"/>
  <c r="R11" i="2" s="1"/>
  <c r="S11" i="2" s="1"/>
  <c r="O11" i="2"/>
  <c r="Q11" i="2" s="1"/>
  <c r="P10" i="2"/>
  <c r="R10" i="2" s="1"/>
  <c r="S10" i="2" s="1"/>
  <c r="O10" i="2"/>
  <c r="Q10" i="2" s="1"/>
  <c r="P9" i="2"/>
  <c r="R9" i="2" s="1"/>
  <c r="S9" i="2" s="1"/>
  <c r="O9" i="2"/>
  <c r="Q9" i="2" s="1"/>
  <c r="P8" i="2"/>
  <c r="R8" i="2" s="1"/>
  <c r="S8" i="2" s="1"/>
  <c r="O8" i="2"/>
  <c r="Q8" i="2" s="1"/>
  <c r="P7" i="2"/>
  <c r="R7" i="2" s="1"/>
  <c r="S7" i="2" s="1"/>
  <c r="O7" i="2"/>
  <c r="Q7" i="2" s="1"/>
  <c r="P6" i="2"/>
  <c r="R6" i="2" s="1"/>
  <c r="S6" i="2" s="1"/>
  <c r="O6" i="2"/>
  <c r="Q6" i="2" s="1"/>
  <c r="P5" i="2"/>
  <c r="R5" i="2" s="1"/>
  <c r="S5" i="2" s="1"/>
  <c r="O5" i="2"/>
  <c r="Q5" i="2" s="1"/>
  <c r="P4" i="2"/>
  <c r="R4" i="2" s="1"/>
  <c r="S4" i="2" s="1"/>
  <c r="O4" i="2"/>
  <c r="Q4" i="2" s="1"/>
  <c r="P3" i="2"/>
  <c r="R3" i="2" s="1"/>
  <c r="S3" i="2" s="1"/>
  <c r="O3" i="2"/>
  <c r="Q3" i="2" s="1"/>
  <c r="P2" i="2"/>
  <c r="R2" i="2" s="1"/>
  <c r="O2" i="2"/>
  <c r="O12" i="2" s="1"/>
  <c r="D12" i="2"/>
  <c r="C12" i="2"/>
  <c r="B12" i="2"/>
  <c r="F11" i="2"/>
  <c r="H11" i="2" s="1"/>
  <c r="I11" i="2" s="1"/>
  <c r="E11" i="2"/>
  <c r="G11" i="2" s="1"/>
  <c r="F10" i="2"/>
  <c r="H10" i="2" s="1"/>
  <c r="I10" i="2" s="1"/>
  <c r="E10" i="2"/>
  <c r="G10" i="2" s="1"/>
  <c r="F9" i="2"/>
  <c r="H9" i="2" s="1"/>
  <c r="I9" i="2" s="1"/>
  <c r="E9" i="2"/>
  <c r="G9" i="2" s="1"/>
  <c r="F8" i="2"/>
  <c r="H8" i="2" s="1"/>
  <c r="I8" i="2" s="1"/>
  <c r="E8" i="2"/>
  <c r="G8" i="2" s="1"/>
  <c r="F7" i="2"/>
  <c r="H7" i="2" s="1"/>
  <c r="I7" i="2" s="1"/>
  <c r="E7" i="2"/>
  <c r="G7" i="2" s="1"/>
  <c r="F6" i="2"/>
  <c r="H6" i="2" s="1"/>
  <c r="I6" i="2" s="1"/>
  <c r="E6" i="2"/>
  <c r="G6" i="2" s="1"/>
  <c r="F5" i="2"/>
  <c r="H5" i="2" s="1"/>
  <c r="I5" i="2" s="1"/>
  <c r="E5" i="2"/>
  <c r="G5" i="2" s="1"/>
  <c r="F4" i="2"/>
  <c r="H4" i="2" s="1"/>
  <c r="I4" i="2" s="1"/>
  <c r="E4" i="2"/>
  <c r="G4" i="2" s="1"/>
  <c r="F3" i="2"/>
  <c r="H3" i="2" s="1"/>
  <c r="I3" i="2" s="1"/>
  <c r="E3" i="2"/>
  <c r="G3" i="2" s="1"/>
  <c r="F2" i="2"/>
  <c r="H2" i="2" s="1"/>
  <c r="E2" i="2"/>
  <c r="E12" i="2" s="1"/>
  <c r="G6" i="5" l="1"/>
  <c r="G3" i="5"/>
  <c r="G8" i="5"/>
  <c r="G9" i="5"/>
  <c r="G4" i="5"/>
  <c r="G7" i="5"/>
  <c r="G2" i="5"/>
  <c r="G10" i="5"/>
  <c r="G5" i="5"/>
  <c r="H12" i="5"/>
  <c r="I11" i="5"/>
  <c r="I12" i="5" s="1"/>
  <c r="G11" i="5"/>
  <c r="F12" i="5"/>
  <c r="R12" i="2"/>
  <c r="S2" i="2"/>
  <c r="S12" i="2" s="1"/>
  <c r="Q2" i="2"/>
  <c r="Q12" i="2" s="1"/>
  <c r="P12" i="2"/>
  <c r="I2" i="2"/>
  <c r="I12" i="2" s="1"/>
  <c r="H12" i="2"/>
  <c r="F12" i="2"/>
  <c r="G2" i="2"/>
  <c r="G12" i="2" s="1"/>
  <c r="G12" i="5" l="1"/>
</calcChain>
</file>

<file path=xl/sharedStrings.xml><?xml version="1.0" encoding="utf-8"?>
<sst xmlns="http://schemas.openxmlformats.org/spreadsheetml/2006/main" count="69" uniqueCount="29">
  <si>
    <t>Nama Sales</t>
  </si>
  <si>
    <t>Jsks</t>
  </si>
  <si>
    <t>cindi</t>
  </si>
  <si>
    <t>Nama Barang</t>
  </si>
  <si>
    <t>Harga Beli</t>
  </si>
  <si>
    <t>Harga Jual</t>
  </si>
  <si>
    <t>Stok awal</t>
  </si>
  <si>
    <t>Stok Masuk</t>
  </si>
  <si>
    <t>Terjual</t>
  </si>
  <si>
    <t>Stok Akhir</t>
  </si>
  <si>
    <t>Kas Masuk</t>
  </si>
  <si>
    <t>Profit</t>
  </si>
  <si>
    <t>Laptop</t>
  </si>
  <si>
    <t>Komputer</t>
  </si>
  <si>
    <t>Mouse</t>
  </si>
  <si>
    <t>Keyboard</t>
  </si>
  <si>
    <t>Speaker</t>
  </si>
  <si>
    <t>Flashdisk</t>
  </si>
  <si>
    <t>Monitor LCD</t>
  </si>
  <si>
    <t>Printer</t>
  </si>
  <si>
    <t>Tinta Printer</t>
  </si>
  <si>
    <t>Harddisk</t>
  </si>
  <si>
    <t>TOTAL</t>
  </si>
  <si>
    <t>Nama</t>
  </si>
  <si>
    <t>Tanggal lahir</t>
  </si>
  <si>
    <t>indi</t>
  </si>
  <si>
    <t>cino</t>
  </si>
  <si>
    <t>zela</t>
  </si>
  <si>
    <t>Umur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</si>
</sst>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3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2" xfId="0" applyFont="1" applyFill="1" applyBorder="1"/>
    <xf numFmtId="0" fontId="1" fillId="2" borderId="0" xfId="0" applyFont="1" applyFill="1"/>
  </cellXfs>
  <cellStyles count="1">
    <cellStyle name="Normal" xfId="0" builtinId="0"/>
  </cellStyles>
  <dxfs count="21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T%20BA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Barang Terjual"/>
      <sheetName val="Katalog Barang"/>
    </sheetNames>
    <sheetDataSet>
      <sheetData sheetId="0"/>
      <sheetData sheetId="1"/>
      <sheetData sheetId="2">
        <row r="3">
          <cell r="A3" t="str">
            <v>Peride: 2022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I12" totalsRowShown="0">
  <autoFilter ref="A1:I12"/>
  <tableColumns count="9">
    <tableColumn id="1" name="Nama Barang"/>
    <tableColumn id="2" name="Harga Beli" dataDxfId="20"/>
    <tableColumn id="3" name="Harga Jual" dataDxfId="19"/>
    <tableColumn id="4" name="Stok awal"/>
    <tableColumn id="10" name="Stok Masuk" dataDxfId="18">
      <calculatedColumnFormula>SUM($E$6:$E$15)</calculatedColumnFormula>
    </tableColumn>
    <tableColumn id="6" name="Terjual" dataDxfId="17">
      <calculatedColumnFormula>SUMIF([1]!Table4[NAMA BARANG],Table1[Nama Barang],[1]!Table4[JUMLAH TERJUAL])</calculatedColumnFormula>
    </tableColumn>
    <tableColumn id="7" name="Stok Akhir" dataDxfId="16">
      <calculatedColumnFormula>(Table1[[#This Row],[Stok awal]]+Table1[[#This Row],[Stok Masuk]])-Table1[[#This Row],[Terjual]]</calculatedColumnFormula>
    </tableColumn>
    <tableColumn id="8" name="Kas Masuk" dataDxfId="15">
      <calculatedColumnFormula>Table1[[#This Row],[Harga Jual]]*Table1[[#This Row],[Terjual]]</calculatedColumnFormula>
    </tableColumn>
    <tableColumn id="9" name="Profit" dataDxfId="14">
      <calculatedColumnFormula>Table1[[#This Row],[Kas Masuk]]-(Table1[[#This Row],[Harga Beli]]*Table1[[#This Row],[Terjual]])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K1:S12" totalsRowShown="0">
  <autoFilter ref="K1:S12"/>
  <tableColumns count="9">
    <tableColumn id="1" name="Nama Barang"/>
    <tableColumn id="2" name="Harga Beli" dataDxfId="13"/>
    <tableColumn id="3" name="Harga Jual" dataDxfId="12"/>
    <tableColumn id="4" name="Stok awal"/>
    <tableColumn id="10" name="Stok Masuk" dataDxfId="11">
      <calculatedColumnFormula>SUM($E$6:$E$15)</calculatedColumnFormula>
    </tableColumn>
    <tableColumn id="6" name="Terjual" dataDxfId="10">
      <calculatedColumnFormula>SUMIF([1]!Table4[NAMA BARANG],Table13[Nama Barang],[1]!Table4[JUMLAH TERJUAL])</calculatedColumnFormula>
    </tableColumn>
    <tableColumn id="7" name="Stok Akhir" dataDxfId="9">
      <calculatedColumnFormula>(Table13[[#This Row],[Stok awal]]+Table13[[#This Row],[Stok Masuk]])-Table13[[#This Row],[Terjual]]</calculatedColumnFormula>
    </tableColumn>
    <tableColumn id="8" name="Kas Masuk" dataDxfId="8">
      <calculatedColumnFormula>Table13[[#This Row],[Harga Jual]]*Table13[[#This Row],[Terjual]]</calculatedColumnFormula>
    </tableColumn>
    <tableColumn id="9" name="Profit" dataDxfId="7">
      <calculatedColumnFormula>Table13[[#This Row],[Kas Masuk]]-(Table13[[#This Row],[Harga Beli]]*Table13[[#This Row],[Terjual]])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1:I12" totalsRowShown="0">
  <autoFilter ref="A1:I12"/>
  <sortState ref="A2:I12">
    <sortCondition ref="B2:B12"/>
  </sortState>
  <tableColumns count="9">
    <tableColumn id="1" name="Nama Barang"/>
    <tableColumn id="2" name="Harga Beli" dataDxfId="6"/>
    <tableColumn id="3" name="Harga Jual" dataDxfId="5"/>
    <tableColumn id="4" name="Stok awal"/>
    <tableColumn id="10" name="Stok Masuk" dataDxfId="4">
      <calculatedColumnFormula>SUM($E$6:$E$15)</calculatedColumnFormula>
    </tableColumn>
    <tableColumn id="6" name="Terjual" dataDxfId="3">
      <calculatedColumnFormula>SUMIF([1]!Table4[NAMA BARANG],Table15[Nama Barang],[1]!Table4[JUMLAH TERJUAL])</calculatedColumnFormula>
    </tableColumn>
    <tableColumn id="7" name="Stok Akhir" dataDxfId="2">
      <calculatedColumnFormula>(Table15[[#This Row],[Stok awal]]+Table15[[#This Row],[Stok Masuk]])-Table15[[#This Row],[Terjual]]</calculatedColumnFormula>
    </tableColumn>
    <tableColumn id="8" name="Kas Masuk" dataDxfId="1">
      <calculatedColumnFormula>Table15[[#This Row],[Harga Jual]]*Table15[[#This Row],[Terjual]]</calculatedColumnFormula>
    </tableColumn>
    <tableColumn id="9" name="Profit" dataDxfId="0">
      <calculatedColumnFormula>Table15[[#This Row],[Kas Masuk]]-(Table15[[#This Row],[Harga Beli]]*Table15[[#This Row],[Terjual]])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5" sqref="H5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</sheetData>
  <sheetProtection sheet="1" objects="1" scenarios="1" insertColumns="0" insertRows="0" deleteColumns="0" delete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"/>
  <sheetViews>
    <sheetView workbookViewId="0">
      <selection sqref="A1:I12"/>
    </sheetView>
  </sheetViews>
  <sheetFormatPr defaultRowHeight="15" x14ac:dyDescent="0.25"/>
  <cols>
    <col min="1" max="1" width="14.85546875" bestFit="1" customWidth="1"/>
    <col min="2" max="3" width="14.28515625" bestFit="1" customWidth="1"/>
    <col min="4" max="4" width="11.7109375" bestFit="1" customWidth="1"/>
    <col min="5" max="5" width="13.42578125" bestFit="1" customWidth="1"/>
    <col min="7" max="7" width="12.28515625" bestFit="1" customWidth="1"/>
    <col min="8" max="8" width="14.28515625" bestFit="1" customWidth="1"/>
    <col min="9" max="9" width="13.28515625" bestFit="1" customWidth="1"/>
  </cols>
  <sheetData>
    <row r="1" spans="1:1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s="1" t="s">
        <v>10</v>
      </c>
      <c r="I1" s="1" t="s">
        <v>11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s="1" t="s">
        <v>10</v>
      </c>
      <c r="S1" s="1" t="s">
        <v>11</v>
      </c>
    </row>
    <row r="2" spans="1:19" x14ac:dyDescent="0.25">
      <c r="A2" t="s">
        <v>12</v>
      </c>
      <c r="B2" s="1">
        <v>5500000</v>
      </c>
      <c r="C2" s="1">
        <v>6000000</v>
      </c>
      <c r="D2">
        <v>100</v>
      </c>
      <c r="E2">
        <f>SUMIF([1]!Table3[NAMA BARANG],'[1]Katalog Barang'!A2:A11,[1]!Table3[JUMLAH MASUK])</f>
        <v>0</v>
      </c>
      <c r="F2">
        <f>SUMIF([1]!Table4[NAMA BARANG],Table1[Nama Barang],[1]!Table4[JUMLAH TERJUAL])</f>
        <v>2</v>
      </c>
      <c r="G2">
        <f>(Table1[[#This Row],[Stok awal]]+Table1[[#This Row],[Stok Masuk]])-Table1[[#This Row],[Terjual]]</f>
        <v>98</v>
      </c>
      <c r="H2" s="1">
        <f>Table1[[#This Row],[Harga Jual]]*Table1[[#This Row],[Terjual]]</f>
        <v>12000000</v>
      </c>
      <c r="I2" s="1">
        <f>Table1[[#This Row],[Kas Masuk]]-(Table1[[#This Row],[Harga Beli]]*Table1[[#This Row],[Terjual]])</f>
        <v>1000000</v>
      </c>
      <c r="K2" t="s">
        <v>12</v>
      </c>
      <c r="L2" s="1">
        <v>5500000</v>
      </c>
      <c r="M2" s="1">
        <v>6000000</v>
      </c>
      <c r="N2">
        <v>100</v>
      </c>
      <c r="O2" t="e">
        <f>SUMIF([1]!Table3[NAMA BARANG],'[1]Katalog Barang'!K2:K11,[1]!Table3[JUMLAH MASUK])</f>
        <v>#REF!</v>
      </c>
      <c r="P2" t="e">
        <f>SUMIF([1]!Table4[NAMA BARANG],Table13[Nama Barang],[1]!Table4[JUMLAH TERJUAL])</f>
        <v>#REF!</v>
      </c>
      <c r="Q2" t="e">
        <f>(Table13[[#This Row],[Stok awal]]+Table13[[#This Row],[Stok Masuk]])-Table13[[#This Row],[Terjual]]</f>
        <v>#REF!</v>
      </c>
      <c r="R2" s="1" t="e">
        <f>Table13[[#This Row],[Harga Jual]]*Table13[[#This Row],[Terjual]]</f>
        <v>#REF!</v>
      </c>
      <c r="S2" s="1" t="e">
        <f>Table13[[#This Row],[Kas Masuk]]-(Table13[[#This Row],[Harga Beli]]*Table13[[#This Row],[Terjual]])</f>
        <v>#REF!</v>
      </c>
    </row>
    <row r="3" spans="1:19" x14ac:dyDescent="0.25">
      <c r="A3" t="s">
        <v>13</v>
      </c>
      <c r="B3" s="1">
        <v>4000000</v>
      </c>
      <c r="C3" s="1">
        <v>4700000</v>
      </c>
      <c r="D3">
        <v>100</v>
      </c>
      <c r="E3">
        <f>SUMIF([1]!Table3[NAMA BARANG],'[1]Katalog Barang'!A3:A12,[1]!Table3[JUMLAH MASUK])</f>
        <v>0</v>
      </c>
      <c r="F3">
        <f>SUMIF([1]!Table4[NAMA BARANG],Table1[Nama Barang],[1]!Table4[JUMLAH TERJUAL])</f>
        <v>2</v>
      </c>
      <c r="G3">
        <f>(Table1[[#This Row],[Stok awal]]+Table1[[#This Row],[Stok Masuk]])-Table1[[#This Row],[Terjual]]</f>
        <v>98</v>
      </c>
      <c r="H3" s="1">
        <f>Table1[[#This Row],[Harga Jual]]*Table1[[#This Row],[Terjual]]</f>
        <v>9400000</v>
      </c>
      <c r="I3" s="1">
        <f>Table1[[#This Row],[Kas Masuk]]-(Table1[[#This Row],[Harga Beli]]*Table1[[#This Row],[Terjual]])</f>
        <v>1400000</v>
      </c>
      <c r="K3" t="s">
        <v>13</v>
      </c>
      <c r="L3" s="1">
        <v>4000000</v>
      </c>
      <c r="M3" s="1">
        <v>4700000</v>
      </c>
      <c r="N3">
        <v>100</v>
      </c>
      <c r="O3" t="e">
        <f>SUMIF([1]!Table3[NAMA BARANG],'[1]Katalog Barang'!K3:K12,[1]!Table3[JUMLAH MASUK])</f>
        <v>#REF!</v>
      </c>
      <c r="P3" t="e">
        <f>SUMIF([1]!Table4[NAMA BARANG],Table13[Nama Barang],[1]!Table4[JUMLAH TERJUAL])</f>
        <v>#REF!</v>
      </c>
      <c r="Q3" t="e">
        <f>(Table13[[#This Row],[Stok awal]]+Table13[[#This Row],[Stok Masuk]])-Table13[[#This Row],[Terjual]]</f>
        <v>#REF!</v>
      </c>
      <c r="R3" s="1" t="e">
        <f>Table13[[#This Row],[Harga Jual]]*Table13[[#This Row],[Terjual]]</f>
        <v>#REF!</v>
      </c>
      <c r="S3" s="1" t="e">
        <f>Table13[[#This Row],[Kas Masuk]]-(Table13[[#This Row],[Harga Beli]]*Table13[[#This Row],[Terjual]])</f>
        <v>#REF!</v>
      </c>
    </row>
    <row r="4" spans="1:19" x14ac:dyDescent="0.25">
      <c r="A4" t="s">
        <v>14</v>
      </c>
      <c r="B4" s="1">
        <v>50000</v>
      </c>
      <c r="C4" s="1">
        <v>70000</v>
      </c>
      <c r="D4">
        <v>100</v>
      </c>
      <c r="E4">
        <f>SUMIF([1]!Table3[NAMA BARANG],'[1]Katalog Barang'!A4:A13,[1]!Table3[JUMLAH MASUK])</f>
        <v>0</v>
      </c>
      <c r="F4">
        <f>SUMIF([1]!Table4[NAMA BARANG],Table1[Nama Barang],[1]!Table4[JUMLAH TERJUAL])</f>
        <v>1</v>
      </c>
      <c r="G4">
        <f>(Table1[[#This Row],[Stok awal]]+Table1[[#This Row],[Stok Masuk]])-Table1[[#This Row],[Terjual]]</f>
        <v>99</v>
      </c>
      <c r="H4" s="1">
        <f>Table1[[#This Row],[Harga Jual]]*Table1[[#This Row],[Terjual]]</f>
        <v>70000</v>
      </c>
      <c r="I4" s="1">
        <f>Table1[[#This Row],[Kas Masuk]]-(Table1[[#This Row],[Harga Beli]]*Table1[[#This Row],[Terjual]])</f>
        <v>20000</v>
      </c>
      <c r="K4" t="s">
        <v>14</v>
      </c>
      <c r="L4" s="1">
        <v>50000</v>
      </c>
      <c r="M4" s="1">
        <v>70000</v>
      </c>
      <c r="N4">
        <v>100</v>
      </c>
      <c r="O4" t="e">
        <f>SUMIF([1]!Table3[NAMA BARANG],'[1]Katalog Barang'!K4:K13,[1]!Table3[JUMLAH MASUK])</f>
        <v>#REF!</v>
      </c>
      <c r="P4" t="e">
        <f>SUMIF([1]!Table4[NAMA BARANG],Table13[Nama Barang],[1]!Table4[JUMLAH TERJUAL])</f>
        <v>#REF!</v>
      </c>
      <c r="Q4" t="e">
        <f>(Table13[[#This Row],[Stok awal]]+Table13[[#This Row],[Stok Masuk]])-Table13[[#This Row],[Terjual]]</f>
        <v>#REF!</v>
      </c>
      <c r="R4" s="1" t="e">
        <f>Table13[[#This Row],[Harga Jual]]*Table13[[#This Row],[Terjual]]</f>
        <v>#REF!</v>
      </c>
      <c r="S4" s="1" t="e">
        <f>Table13[[#This Row],[Kas Masuk]]-(Table13[[#This Row],[Harga Beli]]*Table13[[#This Row],[Terjual]])</f>
        <v>#REF!</v>
      </c>
    </row>
    <row r="5" spans="1:19" x14ac:dyDescent="0.25">
      <c r="A5" t="s">
        <v>15</v>
      </c>
      <c r="B5" s="1">
        <v>60000</v>
      </c>
      <c r="C5" s="1">
        <v>85000</v>
      </c>
      <c r="D5">
        <v>100</v>
      </c>
      <c r="E5">
        <f>SUMIF([1]!Table3[NAMA BARANG],'[1]Katalog Barang'!A5:A14,[1]!Table3[JUMLAH MASUK])</f>
        <v>0</v>
      </c>
      <c r="F5">
        <f>SUMIF([1]!Table4[NAMA BARANG],Table1[Nama Barang],[1]!Table4[JUMLAH TERJUAL])</f>
        <v>3</v>
      </c>
      <c r="G5">
        <f>(Table1[[#This Row],[Stok awal]]+Table1[[#This Row],[Stok Masuk]])-Table1[[#This Row],[Terjual]]</f>
        <v>97</v>
      </c>
      <c r="H5" s="1">
        <f>Table1[[#This Row],[Harga Jual]]*Table1[[#This Row],[Terjual]]</f>
        <v>255000</v>
      </c>
      <c r="I5" s="1">
        <f>Table1[[#This Row],[Kas Masuk]]-(Table1[[#This Row],[Harga Beli]]*Table1[[#This Row],[Terjual]])</f>
        <v>75000</v>
      </c>
      <c r="K5" t="s">
        <v>15</v>
      </c>
      <c r="L5" s="1">
        <v>60000</v>
      </c>
      <c r="M5" s="1">
        <v>85000</v>
      </c>
      <c r="N5">
        <v>100</v>
      </c>
      <c r="O5" t="e">
        <f>SUMIF([1]!Table3[NAMA BARANG],'[1]Katalog Barang'!K5:K14,[1]!Table3[JUMLAH MASUK])</f>
        <v>#REF!</v>
      </c>
      <c r="P5" t="e">
        <f>SUMIF([1]!Table4[NAMA BARANG],Table13[Nama Barang],[1]!Table4[JUMLAH TERJUAL])</f>
        <v>#REF!</v>
      </c>
      <c r="Q5" t="e">
        <f>(Table13[[#This Row],[Stok awal]]+Table13[[#This Row],[Stok Masuk]])-Table13[[#This Row],[Terjual]]</f>
        <v>#REF!</v>
      </c>
      <c r="R5" s="1" t="e">
        <f>Table13[[#This Row],[Harga Jual]]*Table13[[#This Row],[Terjual]]</f>
        <v>#REF!</v>
      </c>
      <c r="S5" s="1" t="e">
        <f>Table13[[#This Row],[Kas Masuk]]-(Table13[[#This Row],[Harga Beli]]*Table13[[#This Row],[Terjual]])</f>
        <v>#REF!</v>
      </c>
    </row>
    <row r="6" spans="1:19" x14ac:dyDescent="0.25">
      <c r="A6" t="s">
        <v>16</v>
      </c>
      <c r="B6" s="1">
        <v>110000</v>
      </c>
      <c r="C6" s="1">
        <v>145000</v>
      </c>
      <c r="D6">
        <v>100</v>
      </c>
      <c r="E6">
        <f>SUMIF([1]!Table3[NAMA BARANG],'[1]Katalog Barang'!A6:A15,[1]!Table3[JUMLAH MASUK])</f>
        <v>6</v>
      </c>
      <c r="F6">
        <f>SUMIF([1]!Table4[NAMA BARANG],Table1[Nama Barang],[1]!Table4[JUMLAH TERJUAL])</f>
        <v>1</v>
      </c>
      <c r="G6">
        <f>(Table1[[#This Row],[Stok awal]]+Table1[[#This Row],[Stok Masuk]])-Table1[[#This Row],[Terjual]]</f>
        <v>105</v>
      </c>
      <c r="H6" s="1">
        <f>Table1[[#This Row],[Harga Jual]]*Table1[[#This Row],[Terjual]]</f>
        <v>145000</v>
      </c>
      <c r="I6" s="1">
        <f>Table1[[#This Row],[Kas Masuk]]-(Table1[[#This Row],[Harga Beli]]*Table1[[#This Row],[Terjual]])</f>
        <v>35000</v>
      </c>
      <c r="K6" t="s">
        <v>16</v>
      </c>
      <c r="L6" s="1">
        <v>110000</v>
      </c>
      <c r="M6" s="1">
        <v>145000</v>
      </c>
      <c r="N6">
        <v>100</v>
      </c>
      <c r="O6" t="e">
        <f>SUMIF([1]!Table3[NAMA BARANG],'[1]Katalog Barang'!K6:K15,[1]!Table3[JUMLAH MASUK])</f>
        <v>#REF!</v>
      </c>
      <c r="P6" t="e">
        <f>SUMIF([1]!Table4[NAMA BARANG],Table13[Nama Barang],[1]!Table4[JUMLAH TERJUAL])</f>
        <v>#REF!</v>
      </c>
      <c r="Q6" t="e">
        <f>(Table13[[#This Row],[Stok awal]]+Table13[[#This Row],[Stok Masuk]])-Table13[[#This Row],[Terjual]]</f>
        <v>#REF!</v>
      </c>
      <c r="R6" s="1" t="e">
        <f>Table13[[#This Row],[Harga Jual]]*Table13[[#This Row],[Terjual]]</f>
        <v>#REF!</v>
      </c>
      <c r="S6" s="1" t="e">
        <f>Table13[[#This Row],[Kas Masuk]]-(Table13[[#This Row],[Harga Beli]]*Table13[[#This Row],[Terjual]])</f>
        <v>#REF!</v>
      </c>
    </row>
    <row r="7" spans="1:19" x14ac:dyDescent="0.25">
      <c r="A7" t="s">
        <v>17</v>
      </c>
      <c r="B7" s="1">
        <v>50000</v>
      </c>
      <c r="C7" s="1">
        <v>75000</v>
      </c>
      <c r="D7">
        <v>100</v>
      </c>
      <c r="E7">
        <f>SUMIF([1]!Table3[NAMA BARANG],'[1]Katalog Barang'!A7:A16,[1]!Table3[JUMLAH MASUK])</f>
        <v>9</v>
      </c>
      <c r="F7">
        <f>SUMIF([1]!Table4[NAMA BARANG],Table1[Nama Barang],[1]!Table4[JUMLAH TERJUAL])</f>
        <v>2</v>
      </c>
      <c r="G7">
        <f>(Table1[[#This Row],[Stok awal]]+Table1[[#This Row],[Stok Masuk]])-Table1[[#This Row],[Terjual]]</f>
        <v>107</v>
      </c>
      <c r="H7" s="1">
        <f>Table1[[#This Row],[Harga Jual]]*Table1[[#This Row],[Terjual]]</f>
        <v>150000</v>
      </c>
      <c r="I7" s="1">
        <f>Table1[[#This Row],[Kas Masuk]]-(Table1[[#This Row],[Harga Beli]]*Table1[[#This Row],[Terjual]])</f>
        <v>50000</v>
      </c>
      <c r="K7" t="s">
        <v>17</v>
      </c>
      <c r="L7" s="1">
        <v>50000</v>
      </c>
      <c r="M7" s="1">
        <v>75000</v>
      </c>
      <c r="N7">
        <v>100</v>
      </c>
      <c r="O7" t="e">
        <f>SUMIF([1]!Table3[NAMA BARANG],'[1]Katalog Barang'!K7:K16,[1]!Table3[JUMLAH MASUK])</f>
        <v>#REF!</v>
      </c>
      <c r="P7" t="e">
        <f>SUMIF([1]!Table4[NAMA BARANG],Table13[Nama Barang],[1]!Table4[JUMLAH TERJUAL])</f>
        <v>#REF!</v>
      </c>
      <c r="Q7" t="e">
        <f>(Table13[[#This Row],[Stok awal]]+Table13[[#This Row],[Stok Masuk]])-Table13[[#This Row],[Terjual]]</f>
        <v>#REF!</v>
      </c>
      <c r="R7" s="1" t="e">
        <f>Table13[[#This Row],[Harga Jual]]*Table13[[#This Row],[Terjual]]</f>
        <v>#REF!</v>
      </c>
      <c r="S7" s="1" t="e">
        <f>Table13[[#This Row],[Kas Masuk]]-(Table13[[#This Row],[Harga Beli]]*Table13[[#This Row],[Terjual]])</f>
        <v>#REF!</v>
      </c>
    </row>
    <row r="8" spans="1:19" x14ac:dyDescent="0.25">
      <c r="A8" t="s">
        <v>18</v>
      </c>
      <c r="B8" s="1">
        <v>800000</v>
      </c>
      <c r="C8" s="1">
        <v>950000</v>
      </c>
      <c r="D8">
        <v>100</v>
      </c>
      <c r="E8">
        <f>SUMIF([1]!Table3[NAMA BARANG],'[1]Katalog Barang'!A8:A17,[1]!Table3[JUMLAH MASUK])</f>
        <v>5</v>
      </c>
      <c r="F8">
        <f>SUMIF([1]!Table4[NAMA BARANG],Table1[Nama Barang],[1]!Table4[JUMLAH TERJUAL])</f>
        <v>2</v>
      </c>
      <c r="G8">
        <f>(Table1[[#This Row],[Stok awal]]+Table1[[#This Row],[Stok Masuk]])-Table1[[#This Row],[Terjual]]</f>
        <v>103</v>
      </c>
      <c r="H8" s="1">
        <f>Table1[[#This Row],[Harga Jual]]*Table1[[#This Row],[Terjual]]</f>
        <v>1900000</v>
      </c>
      <c r="I8" s="1">
        <f>Table1[[#This Row],[Kas Masuk]]-(Table1[[#This Row],[Harga Beli]]*Table1[[#This Row],[Terjual]])</f>
        <v>300000</v>
      </c>
      <c r="K8" t="s">
        <v>18</v>
      </c>
      <c r="L8" s="1">
        <v>800000</v>
      </c>
      <c r="M8" s="1">
        <v>950000</v>
      </c>
      <c r="N8">
        <v>100</v>
      </c>
      <c r="O8" t="e">
        <f>SUMIF([1]!Table3[NAMA BARANG],'[1]Katalog Barang'!K8:K17,[1]!Table3[JUMLAH MASUK])</f>
        <v>#REF!</v>
      </c>
      <c r="P8" t="e">
        <f>SUMIF([1]!Table4[NAMA BARANG],Table13[Nama Barang],[1]!Table4[JUMLAH TERJUAL])</f>
        <v>#REF!</v>
      </c>
      <c r="Q8" t="e">
        <f>(Table13[[#This Row],[Stok awal]]+Table13[[#This Row],[Stok Masuk]])-Table13[[#This Row],[Terjual]]</f>
        <v>#REF!</v>
      </c>
      <c r="R8" s="1" t="e">
        <f>Table13[[#This Row],[Harga Jual]]*Table13[[#This Row],[Terjual]]</f>
        <v>#REF!</v>
      </c>
      <c r="S8" s="1" t="e">
        <f>Table13[[#This Row],[Kas Masuk]]-(Table13[[#This Row],[Harga Beli]]*Table13[[#This Row],[Terjual]])</f>
        <v>#REF!</v>
      </c>
    </row>
    <row r="9" spans="1:19" x14ac:dyDescent="0.25">
      <c r="A9" t="s">
        <v>19</v>
      </c>
      <c r="B9" s="1">
        <v>1000000</v>
      </c>
      <c r="C9" s="1">
        <v>1200000</v>
      </c>
      <c r="D9">
        <v>100</v>
      </c>
      <c r="E9">
        <f>SUMIF([1]!Table3[NAMA BARANG],'[1]Katalog Barang'!A9:A18,[1]!Table3[JUMLAH MASUK])</f>
        <v>3</v>
      </c>
      <c r="F9">
        <f>SUMIF([1]!Table4[NAMA BARANG],Table1[Nama Barang],[1]!Table4[JUMLAH TERJUAL])</f>
        <v>3</v>
      </c>
      <c r="G9">
        <f>(Table1[[#This Row],[Stok awal]]+Table1[[#This Row],[Stok Masuk]])-Table1[[#This Row],[Terjual]]</f>
        <v>100</v>
      </c>
      <c r="H9" s="1">
        <f>Table1[[#This Row],[Harga Jual]]*Table1[[#This Row],[Terjual]]</f>
        <v>3600000</v>
      </c>
      <c r="I9" s="1">
        <f>Table1[[#This Row],[Kas Masuk]]-(Table1[[#This Row],[Harga Beli]]*Table1[[#This Row],[Terjual]])</f>
        <v>600000</v>
      </c>
      <c r="K9" t="s">
        <v>19</v>
      </c>
      <c r="L9" s="1">
        <v>1000000</v>
      </c>
      <c r="M9" s="1">
        <v>1200000</v>
      </c>
      <c r="N9">
        <v>100</v>
      </c>
      <c r="O9" t="e">
        <f>SUMIF([1]!Table3[NAMA BARANG],'[1]Katalog Barang'!K9:K18,[1]!Table3[JUMLAH MASUK])</f>
        <v>#REF!</v>
      </c>
      <c r="P9" t="e">
        <f>SUMIF([1]!Table4[NAMA BARANG],Table13[Nama Barang],[1]!Table4[JUMLAH TERJUAL])</f>
        <v>#REF!</v>
      </c>
      <c r="Q9" t="e">
        <f>(Table13[[#This Row],[Stok awal]]+Table13[[#This Row],[Stok Masuk]])-Table13[[#This Row],[Terjual]]</f>
        <v>#REF!</v>
      </c>
      <c r="R9" s="1" t="e">
        <f>Table13[[#This Row],[Harga Jual]]*Table13[[#This Row],[Terjual]]</f>
        <v>#REF!</v>
      </c>
      <c r="S9" s="1" t="e">
        <f>Table13[[#This Row],[Kas Masuk]]-(Table13[[#This Row],[Harga Beli]]*Table13[[#This Row],[Terjual]])</f>
        <v>#REF!</v>
      </c>
    </row>
    <row r="10" spans="1:19" x14ac:dyDescent="0.25">
      <c r="A10" t="s">
        <v>20</v>
      </c>
      <c r="B10" s="1">
        <v>50000</v>
      </c>
      <c r="C10" s="1">
        <v>60000</v>
      </c>
      <c r="D10">
        <v>100</v>
      </c>
      <c r="E10">
        <f>SUMIF([1]!Table3[NAMA BARANG],'[1]Katalog Barang'!A10:A19,[1]!Table3[JUMLAH MASUK])</f>
        <v>0</v>
      </c>
      <c r="F10">
        <f>SUMIF([1]!Table4[NAMA BARANG],Table1[Nama Barang],[1]!Table4[JUMLAH TERJUAL])</f>
        <v>4</v>
      </c>
      <c r="G10">
        <f>(Table1[[#This Row],[Stok awal]]+Table1[[#This Row],[Stok Masuk]])-Table1[[#This Row],[Terjual]]</f>
        <v>96</v>
      </c>
      <c r="H10" s="1">
        <f>Table1[[#This Row],[Harga Jual]]*Table1[[#This Row],[Terjual]]</f>
        <v>240000</v>
      </c>
      <c r="I10" s="1">
        <f>Table1[[#This Row],[Kas Masuk]]-(Table1[[#This Row],[Harga Beli]]*Table1[[#This Row],[Terjual]])</f>
        <v>40000</v>
      </c>
      <c r="K10" t="s">
        <v>20</v>
      </c>
      <c r="L10" s="1">
        <v>50000</v>
      </c>
      <c r="M10" s="1">
        <v>60000</v>
      </c>
      <c r="N10">
        <v>100</v>
      </c>
      <c r="O10" t="e">
        <f>SUMIF([1]!Table3[NAMA BARANG],'[1]Katalog Barang'!K10:K19,[1]!Table3[JUMLAH MASUK])</f>
        <v>#REF!</v>
      </c>
      <c r="P10" t="e">
        <f>SUMIF([1]!Table4[NAMA BARANG],Table13[Nama Barang],[1]!Table4[JUMLAH TERJUAL])</f>
        <v>#REF!</v>
      </c>
      <c r="Q10" t="e">
        <f>(Table13[[#This Row],[Stok awal]]+Table13[[#This Row],[Stok Masuk]])-Table13[[#This Row],[Terjual]]</f>
        <v>#REF!</v>
      </c>
      <c r="R10" s="1" t="e">
        <f>Table13[[#This Row],[Harga Jual]]*Table13[[#This Row],[Terjual]]</f>
        <v>#REF!</v>
      </c>
      <c r="S10" s="1" t="e">
        <f>Table13[[#This Row],[Kas Masuk]]-(Table13[[#This Row],[Harga Beli]]*Table13[[#This Row],[Terjual]])</f>
        <v>#REF!</v>
      </c>
    </row>
    <row r="11" spans="1:19" x14ac:dyDescent="0.25">
      <c r="A11" t="s">
        <v>21</v>
      </c>
      <c r="B11" s="1">
        <v>750000</v>
      </c>
      <c r="C11" s="1">
        <v>840000</v>
      </c>
      <c r="D11">
        <v>100</v>
      </c>
      <c r="E11">
        <f>SUMIF([1]!Table3[NAMA BARANG],'[1]Katalog Barang'!A11:A20,[1]!Table3[JUMLAH MASUK])</f>
        <v>3</v>
      </c>
      <c r="F11">
        <f>SUMIF([1]!Table4[NAMA BARANG],Table1[Nama Barang],[1]!Table4[JUMLAH TERJUAL])</f>
        <v>2</v>
      </c>
      <c r="G11">
        <f>(Table1[[#This Row],[Stok awal]]+Table1[[#This Row],[Stok Masuk]])-Table1[[#This Row],[Terjual]]</f>
        <v>101</v>
      </c>
      <c r="H11" s="1">
        <f>Table1[[#This Row],[Harga Jual]]*Table1[[#This Row],[Terjual]]</f>
        <v>1680000</v>
      </c>
      <c r="I11" s="1">
        <f>Table1[[#This Row],[Kas Masuk]]-(Table1[[#This Row],[Harga Beli]]*Table1[[#This Row],[Terjual]])</f>
        <v>180000</v>
      </c>
      <c r="K11" t="s">
        <v>21</v>
      </c>
      <c r="L11" s="1">
        <v>750000</v>
      </c>
      <c r="M11" s="1">
        <v>840000</v>
      </c>
      <c r="N11">
        <v>100</v>
      </c>
      <c r="O11" t="e">
        <f>SUMIF([1]!Table3[NAMA BARANG],'[1]Katalog Barang'!K11:K20,[1]!Table3[JUMLAH MASUK])</f>
        <v>#REF!</v>
      </c>
      <c r="P11" t="e">
        <f>SUMIF([1]!Table4[NAMA BARANG],Table13[Nama Barang],[1]!Table4[JUMLAH TERJUAL])</f>
        <v>#REF!</v>
      </c>
      <c r="Q11" t="e">
        <f>(Table13[[#This Row],[Stok awal]]+Table13[[#This Row],[Stok Masuk]])-Table13[[#This Row],[Terjual]]</f>
        <v>#REF!</v>
      </c>
      <c r="R11" s="1" t="e">
        <f>Table13[[#This Row],[Harga Jual]]*Table13[[#This Row],[Terjual]]</f>
        <v>#REF!</v>
      </c>
      <c r="S11" s="1" t="e">
        <f>Table13[[#This Row],[Kas Masuk]]-(Table13[[#This Row],[Harga Beli]]*Table13[[#This Row],[Terjual]])</f>
        <v>#REF!</v>
      </c>
    </row>
    <row r="12" spans="1:19" x14ac:dyDescent="0.25">
      <c r="A12" t="s">
        <v>22</v>
      </c>
      <c r="B12" s="1">
        <f>SUM(B2:B11)</f>
        <v>12370000</v>
      </c>
      <c r="C12" s="1">
        <f t="shared" ref="C12:I12" si="0">SUM(C2:C11)</f>
        <v>14125000</v>
      </c>
      <c r="D12" s="2">
        <f t="shared" si="0"/>
        <v>1000</v>
      </c>
      <c r="E12" s="2">
        <f t="shared" si="0"/>
        <v>26</v>
      </c>
      <c r="F12" s="3">
        <f t="shared" si="0"/>
        <v>22</v>
      </c>
      <c r="G12" s="3">
        <f t="shared" si="0"/>
        <v>1004</v>
      </c>
      <c r="H12" s="1">
        <f t="shared" si="0"/>
        <v>29440000</v>
      </c>
      <c r="I12" s="1">
        <f t="shared" si="0"/>
        <v>3700000</v>
      </c>
      <c r="K12" t="s">
        <v>22</v>
      </c>
      <c r="L12" s="1">
        <f>SUM(L2:L11)</f>
        <v>12370000</v>
      </c>
      <c r="M12" s="1">
        <f t="shared" ref="M12:S12" si="1">SUM(M2:M11)</f>
        <v>14125000</v>
      </c>
      <c r="N12" s="2">
        <f t="shared" si="1"/>
        <v>1000</v>
      </c>
      <c r="O12" s="2" t="e">
        <f t="shared" si="1"/>
        <v>#REF!</v>
      </c>
      <c r="P12" s="3" t="e">
        <f t="shared" si="1"/>
        <v>#REF!</v>
      </c>
      <c r="Q12" s="3" t="e">
        <f t="shared" si="1"/>
        <v>#REF!</v>
      </c>
      <c r="R12" s="1" t="e">
        <f t="shared" si="1"/>
        <v>#REF!</v>
      </c>
      <c r="S12" s="1" t="e">
        <f t="shared" si="1"/>
        <v>#REF!</v>
      </c>
    </row>
  </sheetData>
  <pageMargins left="0.7" right="0.7" top="0.75" bottom="0.75" header="0.3" footer="0.3"/>
  <pageSetup scale="58" orientation="landscape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7" sqref="D7"/>
    </sheetView>
  </sheetViews>
  <sheetFormatPr defaultRowHeight="15" x14ac:dyDescent="0.25"/>
  <cols>
    <col min="2" max="2" width="12.140625" bestFit="1" customWidth="1"/>
  </cols>
  <sheetData>
    <row r="1" spans="1:3" x14ac:dyDescent="0.25">
      <c r="A1" s="6" t="s">
        <v>23</v>
      </c>
      <c r="B1" s="6" t="s">
        <v>24</v>
      </c>
      <c r="C1" s="7" t="s">
        <v>28</v>
      </c>
    </row>
    <row r="2" spans="1:3" x14ac:dyDescent="0.25">
      <c r="A2" s="4" t="s">
        <v>25</v>
      </c>
      <c r="B2" s="5">
        <v>36296</v>
      </c>
      <c r="C2" s="4">
        <f ca="1">DATEDIF(B2,TODAY(),"y")</f>
        <v>23</v>
      </c>
    </row>
    <row r="3" spans="1:3" x14ac:dyDescent="0.25">
      <c r="A3" s="4" t="s">
        <v>26</v>
      </c>
      <c r="B3" s="5">
        <v>36597</v>
      </c>
      <c r="C3" s="4">
        <f t="shared" ref="C3:C4" ca="1" si="0">DATEDIF(B3,TODAY(),"y")</f>
        <v>22</v>
      </c>
    </row>
    <row r="4" spans="1:3" x14ac:dyDescent="0.25">
      <c r="A4" s="4" t="s">
        <v>27</v>
      </c>
      <c r="B4" s="5">
        <v>36938</v>
      </c>
      <c r="C4" s="4">
        <f t="shared" ca="1" si="0"/>
        <v>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N4" sqref="N4"/>
    </sheetView>
  </sheetViews>
  <sheetFormatPr defaultRowHeight="15" x14ac:dyDescent="0.25"/>
  <cols>
    <col min="1" max="1" width="14.85546875" bestFit="1" customWidth="1"/>
    <col min="2" max="3" width="14.28515625" bestFit="1" customWidth="1"/>
    <col min="4" max="4" width="11.7109375" bestFit="1" customWidth="1"/>
    <col min="5" max="5" width="13.42578125" bestFit="1" customWidth="1"/>
    <col min="6" max="6" width="9.42578125" bestFit="1" customWidth="1"/>
    <col min="7" max="7" width="12.28515625" bestFit="1" customWidth="1"/>
    <col min="8" max="8" width="14" bestFit="1" customWidth="1"/>
    <col min="9" max="9" width="9.710937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s="1" t="s">
        <v>10</v>
      </c>
      <c r="I1" s="1" t="s">
        <v>11</v>
      </c>
    </row>
    <row r="2" spans="1:9" x14ac:dyDescent="0.25">
      <c r="A2" t="s">
        <v>14</v>
      </c>
      <c r="B2" s="1">
        <v>50000</v>
      </c>
      <c r="C2" s="1">
        <v>70000</v>
      </c>
      <c r="D2">
        <v>100</v>
      </c>
      <c r="E2" t="e">
        <f>SUMIF([1]!Table3[NAMA BARANG],'[1]Katalog Barang'!A4:A13,[1]!Table3[JUMLAH MASUK])</f>
        <v>#REF!</v>
      </c>
      <c r="F2" t="e">
        <f>SUMIF([1]!Table4[NAMA BARANG],Table15[Nama Barang],[1]!Table4[JUMLAH TERJUAL])</f>
        <v>#REF!</v>
      </c>
      <c r="G2" t="e">
        <f>(Table15[[#This Row],[Stok awal]]+Table15[[#This Row],[Stok Masuk]])-Table15[[#This Row],[Terjual]]</f>
        <v>#REF!</v>
      </c>
      <c r="H2" s="1" t="e">
        <f>Table15[[#This Row],[Harga Jual]]*Table15[[#This Row],[Terjual]]</f>
        <v>#REF!</v>
      </c>
      <c r="I2" s="1" t="e">
        <f>Table15[[#This Row],[Kas Masuk]]-(Table15[[#This Row],[Harga Beli]]*Table15[[#This Row],[Terjual]])</f>
        <v>#REF!</v>
      </c>
    </row>
    <row r="3" spans="1:9" x14ac:dyDescent="0.25">
      <c r="A3" t="s">
        <v>17</v>
      </c>
      <c r="B3" s="1">
        <v>50000</v>
      </c>
      <c r="C3" s="1">
        <v>75000</v>
      </c>
      <c r="D3">
        <v>100</v>
      </c>
      <c r="E3" t="e">
        <f>SUMIF([1]!Table3[NAMA BARANG],'[1]Katalog Barang'!A7:A16,[1]!Table3[JUMLAH MASUK])</f>
        <v>#REF!</v>
      </c>
      <c r="F3" t="e">
        <f>SUMIF([1]!Table4[NAMA BARANG],Table15[Nama Barang],[1]!Table4[JUMLAH TERJUAL])</f>
        <v>#REF!</v>
      </c>
      <c r="G3" t="e">
        <f>(Table15[[#This Row],[Stok awal]]+Table15[[#This Row],[Stok Masuk]])-Table15[[#This Row],[Terjual]]</f>
        <v>#REF!</v>
      </c>
      <c r="H3" s="1" t="e">
        <f>Table15[[#This Row],[Harga Jual]]*Table15[[#This Row],[Terjual]]</f>
        <v>#REF!</v>
      </c>
      <c r="I3" s="1" t="e">
        <f>Table15[[#This Row],[Kas Masuk]]-(Table15[[#This Row],[Harga Beli]]*Table15[[#This Row],[Terjual]])</f>
        <v>#REF!</v>
      </c>
    </row>
    <row r="4" spans="1:9" x14ac:dyDescent="0.25">
      <c r="A4" t="s">
        <v>20</v>
      </c>
      <c r="B4" s="1">
        <v>50000</v>
      </c>
      <c r="C4" s="1">
        <v>60000</v>
      </c>
      <c r="D4">
        <v>100</v>
      </c>
      <c r="E4" t="e">
        <f>SUMIF([1]!Table3[NAMA BARANG],'[1]Katalog Barang'!A10:A19,[1]!Table3[JUMLAH MASUK])</f>
        <v>#REF!</v>
      </c>
      <c r="F4" t="e">
        <f>SUMIF([1]!Table4[NAMA BARANG],Table15[Nama Barang],[1]!Table4[JUMLAH TERJUAL])</f>
        <v>#REF!</v>
      </c>
      <c r="G4" t="e">
        <f>(Table15[[#This Row],[Stok awal]]+Table15[[#This Row],[Stok Masuk]])-Table15[[#This Row],[Terjual]]</f>
        <v>#REF!</v>
      </c>
      <c r="H4" s="1" t="e">
        <f>Table15[[#This Row],[Harga Jual]]*Table15[[#This Row],[Terjual]]</f>
        <v>#REF!</v>
      </c>
      <c r="I4" s="1" t="e">
        <f>Table15[[#This Row],[Kas Masuk]]-(Table15[[#This Row],[Harga Beli]]*Table15[[#This Row],[Terjual]])</f>
        <v>#REF!</v>
      </c>
    </row>
    <row r="5" spans="1:9" x14ac:dyDescent="0.25">
      <c r="A5" t="s">
        <v>15</v>
      </c>
      <c r="B5" s="1">
        <v>60000</v>
      </c>
      <c r="C5" s="1">
        <v>85000</v>
      </c>
      <c r="D5">
        <v>100</v>
      </c>
      <c r="E5" t="e">
        <f>SUMIF([1]!Table3[NAMA BARANG],'[1]Katalog Barang'!A5:A14,[1]!Table3[JUMLAH MASUK])</f>
        <v>#REF!</v>
      </c>
      <c r="F5" t="e">
        <f>SUMIF([1]!Table4[NAMA BARANG],Table15[Nama Barang],[1]!Table4[JUMLAH TERJUAL])</f>
        <v>#REF!</v>
      </c>
      <c r="G5" t="e">
        <f>(Table15[[#This Row],[Stok awal]]+Table15[[#This Row],[Stok Masuk]])-Table15[[#This Row],[Terjual]]</f>
        <v>#REF!</v>
      </c>
      <c r="H5" s="1" t="e">
        <f>Table15[[#This Row],[Harga Jual]]*Table15[[#This Row],[Terjual]]</f>
        <v>#REF!</v>
      </c>
      <c r="I5" s="1" t="e">
        <f>Table15[[#This Row],[Kas Masuk]]-(Table15[[#This Row],[Harga Beli]]*Table15[[#This Row],[Terjual]])</f>
        <v>#REF!</v>
      </c>
    </row>
    <row r="6" spans="1:9" x14ac:dyDescent="0.25">
      <c r="A6" t="s">
        <v>16</v>
      </c>
      <c r="B6" s="1">
        <v>110000</v>
      </c>
      <c r="C6" s="1">
        <v>145000</v>
      </c>
      <c r="D6">
        <v>100</v>
      </c>
      <c r="E6" t="e">
        <f>SUMIF([1]!Table3[NAMA BARANG],'[1]Katalog Barang'!A6:A15,[1]!Table3[JUMLAH MASUK])</f>
        <v>#REF!</v>
      </c>
      <c r="F6" t="e">
        <f>SUMIF([1]!Table4[NAMA BARANG],Table15[Nama Barang],[1]!Table4[JUMLAH TERJUAL])</f>
        <v>#REF!</v>
      </c>
      <c r="G6" t="e">
        <f>(Table15[[#This Row],[Stok awal]]+Table15[[#This Row],[Stok Masuk]])-Table15[[#This Row],[Terjual]]</f>
        <v>#REF!</v>
      </c>
      <c r="H6" s="1" t="e">
        <f>Table15[[#This Row],[Harga Jual]]*Table15[[#This Row],[Terjual]]</f>
        <v>#REF!</v>
      </c>
      <c r="I6" s="1" t="e">
        <f>Table15[[#This Row],[Kas Masuk]]-(Table15[[#This Row],[Harga Beli]]*Table15[[#This Row],[Terjual]])</f>
        <v>#REF!</v>
      </c>
    </row>
    <row r="7" spans="1:9" x14ac:dyDescent="0.25">
      <c r="A7" t="s">
        <v>21</v>
      </c>
      <c r="B7" s="1">
        <v>750000</v>
      </c>
      <c r="C7" s="1">
        <v>840000</v>
      </c>
      <c r="D7">
        <v>100</v>
      </c>
      <c r="E7" t="e">
        <f>SUMIF([1]!Table3[NAMA BARANG],'[1]Katalog Barang'!A11:A20,[1]!Table3[JUMLAH MASUK])</f>
        <v>#REF!</v>
      </c>
      <c r="F7" t="e">
        <f>SUMIF([1]!Table4[NAMA BARANG],Table15[Nama Barang],[1]!Table4[JUMLAH TERJUAL])</f>
        <v>#REF!</v>
      </c>
      <c r="G7" t="e">
        <f>(Table15[[#This Row],[Stok awal]]+Table15[[#This Row],[Stok Masuk]])-Table15[[#This Row],[Terjual]]</f>
        <v>#REF!</v>
      </c>
      <c r="H7" s="1" t="e">
        <f>Table15[[#This Row],[Harga Jual]]*Table15[[#This Row],[Terjual]]</f>
        <v>#REF!</v>
      </c>
      <c r="I7" s="1" t="e">
        <f>Table15[[#This Row],[Kas Masuk]]-(Table15[[#This Row],[Harga Beli]]*Table15[[#This Row],[Terjual]])</f>
        <v>#REF!</v>
      </c>
    </row>
    <row r="8" spans="1:9" x14ac:dyDescent="0.25">
      <c r="A8" t="s">
        <v>18</v>
      </c>
      <c r="B8" s="1">
        <v>800000</v>
      </c>
      <c r="C8" s="1">
        <v>950000</v>
      </c>
      <c r="D8">
        <v>100</v>
      </c>
      <c r="E8" t="e">
        <f>SUMIF([1]!Table3[NAMA BARANG],'[1]Katalog Barang'!A8:A17,[1]!Table3[JUMLAH MASUK])</f>
        <v>#REF!</v>
      </c>
      <c r="F8" t="e">
        <f>SUMIF([1]!Table4[NAMA BARANG],Table15[Nama Barang],[1]!Table4[JUMLAH TERJUAL])</f>
        <v>#REF!</v>
      </c>
      <c r="G8" t="e">
        <f>(Table15[[#This Row],[Stok awal]]+Table15[[#This Row],[Stok Masuk]])-Table15[[#This Row],[Terjual]]</f>
        <v>#REF!</v>
      </c>
      <c r="H8" s="1" t="e">
        <f>Table15[[#This Row],[Harga Jual]]*Table15[[#This Row],[Terjual]]</f>
        <v>#REF!</v>
      </c>
      <c r="I8" s="1" t="e">
        <f>Table15[[#This Row],[Kas Masuk]]-(Table15[[#This Row],[Harga Beli]]*Table15[[#This Row],[Terjual]])</f>
        <v>#REF!</v>
      </c>
    </row>
    <row r="9" spans="1:9" x14ac:dyDescent="0.25">
      <c r="A9" t="s">
        <v>19</v>
      </c>
      <c r="B9" s="1">
        <v>1000000</v>
      </c>
      <c r="C9" s="1">
        <v>1200000</v>
      </c>
      <c r="D9">
        <v>100</v>
      </c>
      <c r="E9" t="e">
        <f>SUMIF([1]!Table3[NAMA BARANG],'[1]Katalog Barang'!A9:A18,[1]!Table3[JUMLAH MASUK])</f>
        <v>#REF!</v>
      </c>
      <c r="F9" t="e">
        <f>SUMIF([1]!Table4[NAMA BARANG],Table15[Nama Barang],[1]!Table4[JUMLAH TERJUAL])</f>
        <v>#REF!</v>
      </c>
      <c r="G9" t="e">
        <f>(Table15[[#This Row],[Stok awal]]+Table15[[#This Row],[Stok Masuk]])-Table15[[#This Row],[Terjual]]</f>
        <v>#REF!</v>
      </c>
      <c r="H9" s="1" t="e">
        <f>Table15[[#This Row],[Harga Jual]]*Table15[[#This Row],[Terjual]]</f>
        <v>#REF!</v>
      </c>
      <c r="I9" s="1" t="e">
        <f>Table15[[#This Row],[Kas Masuk]]-(Table15[[#This Row],[Harga Beli]]*Table15[[#This Row],[Terjual]])</f>
        <v>#REF!</v>
      </c>
    </row>
    <row r="10" spans="1:9" x14ac:dyDescent="0.25">
      <c r="A10" t="s">
        <v>13</v>
      </c>
      <c r="B10" s="1">
        <v>4000000</v>
      </c>
      <c r="C10" s="1">
        <v>4700000</v>
      </c>
      <c r="D10">
        <v>100</v>
      </c>
      <c r="E10" t="e">
        <f>SUMIF([1]!Table3[NAMA BARANG],'[1]Katalog Barang'!A3:A12,[1]!Table3[JUMLAH MASUK])</f>
        <v>#REF!</v>
      </c>
      <c r="F10" t="e">
        <f>SUMIF([1]!Table4[NAMA BARANG],Table15[Nama Barang],[1]!Table4[JUMLAH TERJUAL])</f>
        <v>#REF!</v>
      </c>
      <c r="G10" t="e">
        <f>(Table15[[#This Row],[Stok awal]]+Table15[[#This Row],[Stok Masuk]])-Table15[[#This Row],[Terjual]]</f>
        <v>#REF!</v>
      </c>
      <c r="H10" s="1" t="e">
        <f>Table15[[#This Row],[Harga Jual]]*Table15[[#This Row],[Terjual]]</f>
        <v>#REF!</v>
      </c>
      <c r="I10" s="1" t="e">
        <f>Table15[[#This Row],[Kas Masuk]]-(Table15[[#This Row],[Harga Beli]]*Table15[[#This Row],[Terjual]])</f>
        <v>#REF!</v>
      </c>
    </row>
    <row r="11" spans="1:9" x14ac:dyDescent="0.25">
      <c r="A11" t="s">
        <v>12</v>
      </c>
      <c r="B11" s="1">
        <v>5500000</v>
      </c>
      <c r="C11" s="1">
        <v>6000000</v>
      </c>
      <c r="D11">
        <v>100</v>
      </c>
      <c r="E11" t="e">
        <f>SUMIF([1]!Table3[NAMA BARANG],'[1]Katalog Barang'!A2:A11,[1]!Table3[JUMLAH MASUK])</f>
        <v>#REF!</v>
      </c>
      <c r="F11" t="e">
        <f>SUMIF([1]!Table4[NAMA BARANG],Table15[Nama Barang],[1]!Table4[JUMLAH TERJUAL])</f>
        <v>#REF!</v>
      </c>
      <c r="G11" t="e">
        <f>(Table15[[#This Row],[Stok awal]]+Table15[[#This Row],[Stok Masuk]])-Table15[[#This Row],[Terjual]]</f>
        <v>#REF!</v>
      </c>
      <c r="H11" s="1" t="e">
        <f>Table15[[#This Row],[Harga Jual]]*Table15[[#This Row],[Terjual]]</f>
        <v>#REF!</v>
      </c>
      <c r="I11" s="1" t="e">
        <f>Table15[[#This Row],[Kas Masuk]]-(Table15[[#This Row],[Harga Beli]]*Table15[[#This Row],[Terjual]])</f>
        <v>#REF!</v>
      </c>
    </row>
    <row r="12" spans="1:9" x14ac:dyDescent="0.25">
      <c r="A12" t="s">
        <v>22</v>
      </c>
      <c r="B12" s="1">
        <f>SUM(B2:B11)</f>
        <v>12370000</v>
      </c>
      <c r="C12" s="1">
        <f>SUM(C2:C11)</f>
        <v>14125000</v>
      </c>
      <c r="D12" s="2">
        <f>SUM(D2:D11)</f>
        <v>1000</v>
      </c>
      <c r="E12" s="2" t="e">
        <f>SUM(E2:E11)</f>
        <v>#REF!</v>
      </c>
      <c r="F12" s="3" t="e">
        <f>SUM(F2:F11)</f>
        <v>#REF!</v>
      </c>
      <c r="G12" s="3" t="e">
        <f>SUM(G2:G11)</f>
        <v>#REF!</v>
      </c>
      <c r="H12" s="1" t="e">
        <f>SUM(H2:H11)</f>
        <v>#REF!</v>
      </c>
      <c r="I12" s="1" t="e">
        <f>SUM(I2:I11)</f>
        <v>#REF!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 Sheet</vt:lpstr>
      <vt:lpstr>print tabel</vt:lpstr>
      <vt:lpstr>Mengitung umur</vt:lpstr>
      <vt:lpstr>QRCODE</vt:lpstr>
      <vt:lpstr>FILTER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2022-06-10T02:35:18Z</cp:lastPrinted>
  <dcterms:created xsi:type="dcterms:W3CDTF">2022-06-10T01:55:01Z</dcterms:created>
  <dcterms:modified xsi:type="dcterms:W3CDTF">2022-06-10T07:34:41Z</dcterms:modified>
</cp:coreProperties>
</file>