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8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11" i="1"/>
  <c r="D12" i="1"/>
  <c r="D10" i="1"/>
  <c r="E3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B36" i="1"/>
  <c r="D36" i="1"/>
  <c r="D6" i="1"/>
  <c r="D7" i="1" s="1"/>
  <c r="A25" i="1"/>
  <c r="B20" i="1"/>
  <c r="B21" i="1"/>
  <c r="B22" i="1"/>
  <c r="B23" i="1"/>
  <c r="B24" i="1"/>
  <c r="B25" i="1"/>
  <c r="B26" i="1"/>
  <c r="A26" i="1" s="1"/>
  <c r="B11" i="1"/>
  <c r="B12" i="1"/>
  <c r="A12" i="1" s="1"/>
  <c r="B13" i="1"/>
  <c r="B14" i="1"/>
  <c r="A14" i="1" s="1"/>
  <c r="B15" i="1"/>
  <c r="B16" i="1"/>
  <c r="A16" i="1" s="1"/>
  <c r="B17" i="1"/>
  <c r="B18" i="1"/>
  <c r="A18" i="1" s="1"/>
  <c r="B19" i="1"/>
  <c r="A20" i="1"/>
  <c r="A13" i="1"/>
  <c r="A15" i="1"/>
  <c r="A17" i="1"/>
  <c r="A19" i="1"/>
  <c r="A21" i="1"/>
  <c r="B10" i="1"/>
  <c r="A10" i="1" s="1"/>
  <c r="A11" i="1"/>
  <c r="E27" i="1" l="1"/>
  <c r="E29" i="1" s="1"/>
  <c r="A22" i="1"/>
  <c r="A23" i="1" s="1"/>
  <c r="A24" i="1" s="1"/>
  <c r="M2" i="1"/>
</calcChain>
</file>

<file path=xl/sharedStrings.xml><?xml version="1.0" encoding="utf-8"?>
<sst xmlns="http://schemas.openxmlformats.org/spreadsheetml/2006/main" count="74" uniqueCount="72">
  <si>
    <t>Nama Barang</t>
  </si>
  <si>
    <t>Harga</t>
  </si>
  <si>
    <t>No</t>
  </si>
  <si>
    <t>Harga Per Pcs</t>
  </si>
  <si>
    <t>Citra HandBody 500ml</t>
  </si>
  <si>
    <t>Shampoo  Lifeboy 650 ml</t>
  </si>
  <si>
    <t>Sunlight 600ml</t>
  </si>
  <si>
    <t>Boom 250gr</t>
  </si>
  <si>
    <t>Soxlien Liquid 300ml</t>
  </si>
  <si>
    <t>Softex Sofex 12Pcs</t>
  </si>
  <si>
    <t>Superpell 200ml</t>
  </si>
  <si>
    <t>Clear Shampoo 12pcs</t>
  </si>
  <si>
    <t>Marina Handbody 180ml</t>
  </si>
  <si>
    <t>Baygon Liquid 120ml</t>
  </si>
  <si>
    <t>Wipool 300ml</t>
  </si>
  <si>
    <t>Pepsodent 50ml</t>
  </si>
  <si>
    <t xml:space="preserve">Formula A6 </t>
  </si>
  <si>
    <t>Herborist bali lulur</t>
  </si>
  <si>
    <t>Maxim mint cool 60ml</t>
  </si>
  <si>
    <t>Total</t>
  </si>
  <si>
    <t>Nama Toko</t>
  </si>
  <si>
    <t>Alamat</t>
  </si>
  <si>
    <t>No HP</t>
  </si>
  <si>
    <t xml:space="preserve">Toko Carissa </t>
  </si>
  <si>
    <t>Jl. DI Panjaitan Lr. Sejatera</t>
  </si>
  <si>
    <t>0896-8230-3116</t>
  </si>
  <si>
    <t>0896-8230-3117</t>
  </si>
  <si>
    <t>0896-8230-3118</t>
  </si>
  <si>
    <t>0896-8230-3119</t>
  </si>
  <si>
    <t>0896-8230-3120</t>
  </si>
  <si>
    <t>0896-8230-3121</t>
  </si>
  <si>
    <t>0896-8230-3122</t>
  </si>
  <si>
    <t>Toko Ananda</t>
  </si>
  <si>
    <t>Jl. Markisa lr.jambu</t>
  </si>
  <si>
    <t>Toko Adil dan Makmur</t>
  </si>
  <si>
    <t>Jl. SumberBening no.210</t>
  </si>
  <si>
    <t>Toko Aneka rasa</t>
  </si>
  <si>
    <t>Jl. Angkuh Paman 2 seberang JM</t>
  </si>
  <si>
    <t>Toko Murmer</t>
  </si>
  <si>
    <t>Jl. Desa kenari raya no.34</t>
  </si>
  <si>
    <t>Toko Ammer</t>
  </si>
  <si>
    <t>Jl. Batu Asri Jaya Komp. B.No.19</t>
  </si>
  <si>
    <t>Toko Budi</t>
  </si>
  <si>
    <t>Jl. Tenggiri Ilir Timur 1</t>
  </si>
  <si>
    <t>Yth.</t>
  </si>
  <si>
    <t>Jumlah</t>
  </si>
  <si>
    <t>Kode Barang</t>
  </si>
  <si>
    <t>Kode barang</t>
  </si>
  <si>
    <t>Ko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</si>
  <si>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</si>
  <si>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</si>
  <si>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</si>
  <si>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</si>
  <si>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</si>
  <si>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</si>
  <si>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</si>
  <si>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</si>
  <si>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</si>
  <si>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</si>
  <si>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</si>
  <si>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</si>
  <si>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</si>
  <si>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</si>
  <si>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</si>
  <si>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Dibayar</t>
  </si>
  <si>
    <t>Kembali Uang</t>
  </si>
  <si>
    <t>Diterima Oleh,</t>
  </si>
  <si>
    <t>Hormat kami,</t>
  </si>
  <si>
    <t>PT. DISTRIBUTOR ABADI</t>
  </si>
  <si>
    <t>Jl. Panjuang Jaya Managun No.11</t>
  </si>
  <si>
    <t>0897-7577-9394</t>
  </si>
  <si>
    <t xml:space="preserve">Kota,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</si>
</sst>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dashDot">
        <color auto="1"/>
      </right>
      <top style="dashDot">
        <color auto="1"/>
      </top>
      <bottom/>
      <diagonal/>
    </border>
    <border>
      <left style="dashDot">
        <color auto="1"/>
      </left>
      <right/>
      <top/>
      <bottom/>
      <diagonal/>
    </border>
    <border>
      <left/>
      <right style="dashDot">
        <color auto="1"/>
      </right>
      <top/>
      <bottom/>
      <diagonal/>
    </border>
    <border>
      <left style="dashDot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Dot">
        <color auto="1"/>
      </right>
      <top style="thin">
        <color indexed="64"/>
      </top>
      <bottom style="thin">
        <color indexed="64"/>
      </bottom>
      <diagonal/>
    </border>
    <border>
      <left style="dashDot">
        <color auto="1"/>
      </left>
      <right/>
      <top/>
      <bottom style="dashDot">
        <color auto="1"/>
      </bottom>
      <diagonal/>
    </border>
    <border>
      <left/>
      <right/>
      <top/>
      <bottom style="dashDot">
        <color auto="1"/>
      </bottom>
      <diagonal/>
    </border>
    <border>
      <left/>
      <right style="dashDot">
        <color auto="1"/>
      </right>
      <top/>
      <bottom style="dashDot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43" fontId="0" fillId="0" borderId="0" xfId="0" applyNumberFormat="1"/>
    <xf numFmtId="0" fontId="0" fillId="0" borderId="0" xfId="0" applyBorder="1"/>
    <xf numFmtId="0" fontId="0" fillId="0" borderId="1" xfId="0" applyBorder="1"/>
    <xf numFmtId="43" fontId="0" fillId="0" borderId="1" xfId="0" applyNumberFormat="1" applyBorder="1"/>
    <xf numFmtId="43" fontId="1" fillId="2" borderId="1" xfId="0" applyNumberFormat="1" applyFont="1" applyFill="1" applyBorder="1"/>
    <xf numFmtId="0" fontId="1" fillId="2" borderId="1" xfId="0" applyFont="1" applyFill="1" applyBorder="1" applyAlignment="1">
      <alignment horizontal="center" vertical="center"/>
    </xf>
    <xf numFmtId="43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3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0" borderId="0" xfId="0" applyNumberFormat="1"/>
    <xf numFmtId="0" fontId="0" fillId="0" borderId="0" xfId="0" applyNumberFormat="1"/>
    <xf numFmtId="0" fontId="1" fillId="2" borderId="1" xfId="0" applyNumberFormat="1" applyFont="1" applyFill="1" applyBorder="1"/>
    <xf numFmtId="0" fontId="0" fillId="0" borderId="1" xfId="0" applyNumberFormat="1" applyBorder="1"/>
    <xf numFmtId="2" fontId="1" fillId="2" borderId="1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quotePrefix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4" borderId="1" xfId="0" applyFont="1" applyFill="1" applyBorder="1"/>
    <xf numFmtId="0" fontId="0" fillId="0" borderId="3" xfId="0" applyBorder="1"/>
    <xf numFmtId="0" fontId="4" fillId="0" borderId="3" xfId="0" applyFont="1" applyBorder="1" applyAlignment="1">
      <alignment horizontal="right"/>
    </xf>
    <xf numFmtId="0" fontId="0" fillId="0" borderId="5" xfId="0" applyBorder="1"/>
    <xf numFmtId="0" fontId="6" fillId="0" borderId="0" xfId="0" applyFont="1" applyBorder="1"/>
    <xf numFmtId="43" fontId="0" fillId="0" borderId="6" xfId="0" applyNumberFormat="1" applyBorder="1"/>
    <xf numFmtId="0" fontId="0" fillId="0" borderId="5" xfId="0" quotePrefix="1" applyBorder="1"/>
    <xf numFmtId="0" fontId="3" fillId="4" borderId="7" xfId="0" applyFont="1" applyFill="1" applyBorder="1"/>
    <xf numFmtId="43" fontId="3" fillId="4" borderId="8" xfId="0" applyNumberFormat="1" applyFont="1" applyFill="1" applyBorder="1"/>
    <xf numFmtId="0" fontId="0" fillId="0" borderId="7" xfId="0" applyBorder="1"/>
    <xf numFmtId="43" fontId="0" fillId="0" borderId="8" xfId="0" applyNumberFormat="1" applyBorder="1"/>
    <xf numFmtId="0" fontId="2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43" fontId="0" fillId="0" borderId="11" xfId="0" applyNumberFormat="1" applyBorder="1"/>
    <xf numFmtId="0" fontId="2" fillId="0" borderId="10" xfId="0" applyFont="1" applyBorder="1"/>
    <xf numFmtId="0" fontId="4" fillId="0" borderId="0" xfId="0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43" fontId="5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6"/>
  <sheetViews>
    <sheetView tabSelected="1" topLeftCell="D1" zoomScaleNormal="100" workbookViewId="0">
      <selection activeCell="M6" sqref="M6:O13"/>
    </sheetView>
  </sheetViews>
  <sheetFormatPr defaultRowHeight="15" x14ac:dyDescent="0.25"/>
  <cols>
    <col min="1" max="1" width="8.5703125" customWidth="1"/>
    <col min="2" max="2" width="24.85546875" customWidth="1"/>
    <col min="3" max="3" width="33.28515625" customWidth="1"/>
    <col min="4" max="4" width="23.42578125" bestFit="1" customWidth="1"/>
    <col min="5" max="5" width="14" style="1" bestFit="1" customWidth="1"/>
    <col min="7" max="7" width="9.7109375" bestFit="1" customWidth="1"/>
    <col min="10" max="10" width="12.5703125" bestFit="1" customWidth="1"/>
    <col min="11" max="11" width="19.42578125" bestFit="1" customWidth="1"/>
    <col min="12" max="12" width="12" bestFit="1" customWidth="1"/>
    <col min="13" max="13" width="9.140625" style="13"/>
    <col min="15" max="15" width="12" style="18" bestFit="1" customWidth="1"/>
    <col min="16" max="16" width="23.28515625" style="13" bestFit="1" customWidth="1"/>
    <col min="17" max="17" width="14.28515625" style="1" bestFit="1" customWidth="1"/>
  </cols>
  <sheetData>
    <row r="2" spans="1:17" x14ac:dyDescent="0.25">
      <c r="G2" s="12"/>
      <c r="M2" s="13" t="str">
        <f>B10</f>
        <v>-</v>
      </c>
      <c r="O2" s="16"/>
      <c r="P2" s="14"/>
      <c r="Q2" s="5"/>
    </row>
    <row r="3" spans="1:17" ht="18.75" x14ac:dyDescent="0.3">
      <c r="A3" s="42" t="s">
        <v>68</v>
      </c>
      <c r="B3" s="43"/>
      <c r="C3" s="24"/>
      <c r="D3" s="25" t="s">
        <v>71</v>
      </c>
      <c r="E3" s="44">
        <f ca="1">TODAY()</f>
        <v>44725</v>
      </c>
      <c r="O3" s="17"/>
      <c r="P3" s="15"/>
      <c r="Q3" s="4"/>
    </row>
    <row r="4" spans="1:17" ht="18.75" x14ac:dyDescent="0.3">
      <c r="A4" s="26" t="s">
        <v>69</v>
      </c>
      <c r="B4" s="2"/>
      <c r="C4" s="2"/>
      <c r="D4" s="27" t="s">
        <v>44</v>
      </c>
      <c r="E4" s="28"/>
      <c r="K4" s="1"/>
      <c r="O4" s="17"/>
      <c r="P4" s="15"/>
      <c r="Q4" s="4"/>
    </row>
    <row r="5" spans="1:17" ht="18.75" x14ac:dyDescent="0.3">
      <c r="A5" s="29" t="s">
        <v>70</v>
      </c>
      <c r="B5" s="2"/>
      <c r="C5" s="2"/>
      <c r="D5" s="41" t="s">
        <v>40</v>
      </c>
      <c r="E5" s="28"/>
      <c r="O5" s="17"/>
      <c r="P5" s="15"/>
      <c r="Q5" s="4"/>
    </row>
    <row r="6" spans="1:17" x14ac:dyDescent="0.25">
      <c r="A6" s="26"/>
      <c r="B6" s="2"/>
      <c r="C6" s="2"/>
      <c r="D6" s="2" t="str">
        <f>INDEX(Sheet2!$E$2:$G$8,MATCH(D5,Sheet2!$E$2:$E$8,0),2)</f>
        <v>Jl. Batu Asri Jaya Komp. B.No.19</v>
      </c>
      <c r="E6" s="28"/>
      <c r="O6" s="17"/>
      <c r="P6" s="15"/>
      <c r="Q6" s="4"/>
    </row>
    <row r="7" spans="1:17" x14ac:dyDescent="0.25">
      <c r="A7" s="26"/>
      <c r="B7" s="2"/>
      <c r="C7" s="2"/>
      <c r="D7" s="2" t="str">
        <f>INDEX(Sheet2!$E$2:$G$8,MATCH(Sheet1!D6,Sheet2!$F$2:$F$8,0),3)</f>
        <v>0896-8230-3121</v>
      </c>
      <c r="E7" s="28"/>
      <c r="O7" s="17"/>
      <c r="P7" s="15"/>
      <c r="Q7" s="4"/>
    </row>
    <row r="8" spans="1:17" x14ac:dyDescent="0.25">
      <c r="A8" s="26"/>
      <c r="B8" s="2"/>
      <c r="C8" s="2"/>
      <c r="D8" s="2"/>
      <c r="E8" s="28"/>
      <c r="O8" s="17"/>
      <c r="P8" s="15"/>
      <c r="Q8" s="4"/>
    </row>
    <row r="9" spans="1:17" ht="18.75" x14ac:dyDescent="0.3">
      <c r="A9" s="30" t="s">
        <v>2</v>
      </c>
      <c r="B9" s="23" t="s">
        <v>47</v>
      </c>
      <c r="C9" s="23" t="s">
        <v>0</v>
      </c>
      <c r="D9" s="23" t="s">
        <v>45</v>
      </c>
      <c r="E9" s="31" t="s">
        <v>1</v>
      </c>
      <c r="O9" s="17"/>
      <c r="P9" s="15"/>
      <c r="Q9" s="4"/>
    </row>
    <row r="10" spans="1:17" x14ac:dyDescent="0.25">
      <c r="A10" s="32" t="str">
        <f>IF(AND(B10&lt;&gt;"-",B10&lt;&gt;"-"),0+1,"-")</f>
        <v>-</v>
      </c>
      <c r="B10" s="3" t="str">
        <f>IFERROR(INDEX(Sheet2!$A$2:$C$16,MATCH(C10,Sheet2!$B$2:$B$16,0),1),"-")</f>
        <v>-</v>
      </c>
      <c r="C10" s="3"/>
      <c r="D10" s="3" t="str">
        <f>IF(B10="-","-")</f>
        <v>-</v>
      </c>
      <c r="E10" s="33" t="str">
        <f>IFERROR(INDEX(Sheet2!$A$2:$C$16,MATCH(Sheet1!C10,Sheet2!$B$2:$B$16,0),3),"-")</f>
        <v>-</v>
      </c>
      <c r="O10" s="17"/>
      <c r="P10" s="15"/>
      <c r="Q10" s="4"/>
    </row>
    <row r="11" spans="1:17" x14ac:dyDescent="0.25">
      <c r="A11" s="32" t="str">
        <f>IF(AND(B11&lt;&gt;"-",B11&lt;&gt;"-"),A10+1,"-")</f>
        <v>-</v>
      </c>
      <c r="B11" s="3" t="str">
        <f>IFERROR(INDEX(Sheet2!$A$2:$C$16,MATCH(C11,Sheet2!$B$2:$B$16,0),1),"-")</f>
        <v>-</v>
      </c>
      <c r="C11" s="3"/>
      <c r="D11" s="3" t="str">
        <f t="shared" ref="D11:D26" si="0">IF(B11="-","-")</f>
        <v>-</v>
      </c>
      <c r="E11" s="33" t="str">
        <f>IFERROR(INDEX(Sheet2!$A$2:$C$16,MATCH(Sheet1!C11,Sheet2!$B$2:$B$16,0),3),"-")</f>
        <v>-</v>
      </c>
      <c r="O11" s="17"/>
      <c r="P11" s="15"/>
      <c r="Q11" s="4"/>
    </row>
    <row r="12" spans="1:17" x14ac:dyDescent="0.25">
      <c r="A12" s="32" t="str">
        <f t="shared" ref="A12:A26" si="1">IF(AND(B12&lt;&gt;"-",B12&lt;&gt;"-"),A11+1,"-")</f>
        <v>-</v>
      </c>
      <c r="B12" s="3" t="str">
        <f>IFERROR(INDEX(Sheet2!$A$2:$C$16,MATCH(C12,Sheet2!$B$2:$B$16,0),1),"-")</f>
        <v>-</v>
      </c>
      <c r="C12" s="3"/>
      <c r="D12" s="3" t="str">
        <f t="shared" si="0"/>
        <v>-</v>
      </c>
      <c r="E12" s="33" t="str">
        <f>IFERROR(INDEX(Sheet2!$A$2:$C$16,MATCH(Sheet1!C12,Sheet2!$B$2:$B$16,0),3),"-")</f>
        <v>-</v>
      </c>
      <c r="O12" s="17"/>
      <c r="P12" s="15"/>
      <c r="Q12" s="4"/>
    </row>
    <row r="13" spans="1:17" x14ac:dyDescent="0.25">
      <c r="A13" s="32" t="str">
        <f t="shared" si="1"/>
        <v>-</v>
      </c>
      <c r="B13" s="3" t="str">
        <f>IFERROR(INDEX(Sheet2!$A$2:$C$16,MATCH(C13,Sheet2!$B$2:$B$16,0),1),"-")</f>
        <v>-</v>
      </c>
      <c r="C13" s="3"/>
      <c r="D13" s="3" t="str">
        <f t="shared" si="0"/>
        <v>-</v>
      </c>
      <c r="E13" s="33" t="str">
        <f>IFERROR(INDEX(Sheet2!$A$2:$C$16,MATCH(Sheet1!C13,Sheet2!$B$2:$B$16,0),3),"-")</f>
        <v>-</v>
      </c>
      <c r="O13" s="17"/>
      <c r="P13" s="15"/>
      <c r="Q13" s="4"/>
    </row>
    <row r="14" spans="1:17" x14ac:dyDescent="0.25">
      <c r="A14" s="32" t="str">
        <f t="shared" si="1"/>
        <v>-</v>
      </c>
      <c r="B14" s="3" t="str">
        <f>IFERROR(INDEX(Sheet2!$A$2:$C$16,MATCH(C14,Sheet2!$B$2:$B$16,0),1),"-")</f>
        <v>-</v>
      </c>
      <c r="C14" s="3"/>
      <c r="D14" s="3" t="str">
        <f t="shared" si="0"/>
        <v>-</v>
      </c>
      <c r="E14" s="33" t="str">
        <f>IFERROR(INDEX(Sheet2!$A$2:$C$16,MATCH(Sheet1!C14,Sheet2!$B$2:$B$16,0),3),"-")</f>
        <v>-</v>
      </c>
      <c r="O14" s="17"/>
      <c r="P14" s="15"/>
      <c r="Q14" s="4"/>
    </row>
    <row r="15" spans="1:17" x14ac:dyDescent="0.25">
      <c r="A15" s="32" t="str">
        <f t="shared" si="1"/>
        <v>-</v>
      </c>
      <c r="B15" s="3" t="str">
        <f>IFERROR(INDEX(Sheet2!$A$2:$C$16,MATCH(C15,Sheet2!$B$2:$B$16,0),1),"-")</f>
        <v>-</v>
      </c>
      <c r="C15" s="3"/>
      <c r="D15" s="3" t="str">
        <f t="shared" si="0"/>
        <v>-</v>
      </c>
      <c r="E15" s="33" t="str">
        <f>IFERROR(INDEX(Sheet2!$A$2:$C$16,MATCH(Sheet1!C15,Sheet2!$B$2:$B$16,0),3),"-")</f>
        <v>-</v>
      </c>
      <c r="O15" s="17"/>
      <c r="P15" s="15"/>
      <c r="Q15" s="4"/>
    </row>
    <row r="16" spans="1:17" x14ac:dyDescent="0.25">
      <c r="A16" s="32" t="str">
        <f t="shared" si="1"/>
        <v>-</v>
      </c>
      <c r="B16" s="3" t="str">
        <f>IFERROR(INDEX(Sheet2!$A$2:$C$16,MATCH(C16,Sheet2!$B$2:$B$16,0),1),"-")</f>
        <v>-</v>
      </c>
      <c r="C16" s="3"/>
      <c r="D16" s="3" t="str">
        <f t="shared" si="0"/>
        <v>-</v>
      </c>
      <c r="E16" s="33" t="str">
        <f>IFERROR(INDEX(Sheet2!$A$2:$C$16,MATCH(Sheet1!C16,Sheet2!$B$2:$B$16,0),3),"-")</f>
        <v>-</v>
      </c>
      <c r="O16" s="17"/>
      <c r="P16" s="15"/>
      <c r="Q16" s="4"/>
    </row>
    <row r="17" spans="1:17" x14ac:dyDescent="0.25">
      <c r="A17" s="32" t="str">
        <f t="shared" si="1"/>
        <v>-</v>
      </c>
      <c r="B17" s="3" t="str">
        <f>IFERROR(INDEX(Sheet2!$A$2:$C$16,MATCH(C17,Sheet2!$B$2:$B$16,0),1),"-")</f>
        <v>-</v>
      </c>
      <c r="C17" s="3"/>
      <c r="D17" s="3" t="str">
        <f t="shared" si="0"/>
        <v>-</v>
      </c>
      <c r="E17" s="33" t="str">
        <f>IFERROR(INDEX(Sheet2!$A$2:$C$16,MATCH(Sheet1!C17,Sheet2!$B$2:$B$16,0),3),"-")</f>
        <v>-</v>
      </c>
      <c r="O17" s="17"/>
      <c r="P17" s="15"/>
      <c r="Q17" s="4"/>
    </row>
    <row r="18" spans="1:17" x14ac:dyDescent="0.25">
      <c r="A18" s="32" t="str">
        <f t="shared" si="1"/>
        <v>-</v>
      </c>
      <c r="B18" s="3" t="str">
        <f>IFERROR(INDEX(Sheet2!$A$2:$C$16,MATCH(C18,Sheet2!$B$2:$B$16,0),1),"-")</f>
        <v>-</v>
      </c>
      <c r="C18" s="3"/>
      <c r="D18" s="3" t="str">
        <f t="shared" si="0"/>
        <v>-</v>
      </c>
      <c r="E18" s="33" t="str">
        <f>IFERROR(INDEX(Sheet2!$A$2:$C$16,MATCH(Sheet1!C18,Sheet2!$B$2:$B$16,0),3),"-")</f>
        <v>-</v>
      </c>
    </row>
    <row r="19" spans="1:17" x14ac:dyDescent="0.25">
      <c r="A19" s="32" t="str">
        <f t="shared" si="1"/>
        <v>-</v>
      </c>
      <c r="B19" s="3" t="str">
        <f>IFERROR(INDEX(Sheet2!$A$2:$C$16,MATCH(C19,Sheet2!$B$2:$B$16,0),1),"-")</f>
        <v>-</v>
      </c>
      <c r="C19" s="3"/>
      <c r="D19" s="3" t="str">
        <f t="shared" si="0"/>
        <v>-</v>
      </c>
      <c r="E19" s="33" t="str">
        <f>IFERROR(INDEX(Sheet2!$A$2:$C$16,MATCH(Sheet1!C19,Sheet2!$B$2:$B$16,0),3),"-")</f>
        <v>-</v>
      </c>
      <c r="O19" s="16"/>
      <c r="P19" s="14"/>
      <c r="Q19" s="5"/>
    </row>
    <row r="20" spans="1:17" x14ac:dyDescent="0.25">
      <c r="A20" s="32" t="str">
        <f t="shared" si="1"/>
        <v>-</v>
      </c>
      <c r="B20" s="3" t="str">
        <f>IFERROR(INDEX(Sheet2!$A$2:$C$16,MATCH(C20,Sheet2!$B$2:$B$16,0),1),"-")</f>
        <v>-</v>
      </c>
      <c r="C20" s="3"/>
      <c r="D20" s="3" t="str">
        <f t="shared" si="0"/>
        <v>-</v>
      </c>
      <c r="E20" s="33" t="str">
        <f>IFERROR(INDEX(Sheet2!$A$2:$C$16,MATCH(Sheet1!C20,Sheet2!$B$2:$B$16,0),3),"-")</f>
        <v>-</v>
      </c>
      <c r="O20" s="19"/>
      <c r="P20" s="15"/>
      <c r="Q20" s="4"/>
    </row>
    <row r="21" spans="1:17" x14ac:dyDescent="0.25">
      <c r="A21" s="32" t="str">
        <f t="shared" si="1"/>
        <v>-</v>
      </c>
      <c r="B21" s="3" t="str">
        <f>IFERROR(INDEX(Sheet2!$A$2:$C$16,MATCH(C21,Sheet2!$B$2:$B$16,0),1),"-")</f>
        <v>-</v>
      </c>
      <c r="C21" s="3"/>
      <c r="D21" s="3" t="str">
        <f t="shared" si="0"/>
        <v>-</v>
      </c>
      <c r="E21" s="33" t="str">
        <f>IFERROR(INDEX(Sheet2!$A$2:$C$16,MATCH(Sheet1!C21,Sheet2!$B$2:$B$16,0),3),"-")</f>
        <v>-</v>
      </c>
      <c r="O21" s="19"/>
      <c r="P21" s="15"/>
      <c r="Q21" s="4"/>
    </row>
    <row r="22" spans="1:17" x14ac:dyDescent="0.25">
      <c r="A22" s="32" t="str">
        <f t="shared" si="1"/>
        <v>-</v>
      </c>
      <c r="B22" s="3" t="str">
        <f>IFERROR(INDEX(Sheet2!$A$2:$C$16,MATCH(C22,Sheet2!$B$2:$B$16,0),1),"-")</f>
        <v>-</v>
      </c>
      <c r="C22" s="3"/>
      <c r="D22" s="3" t="str">
        <f t="shared" si="0"/>
        <v>-</v>
      </c>
      <c r="E22" s="33" t="str">
        <f>IFERROR(INDEX(Sheet2!$A$2:$C$16,MATCH(Sheet1!C22,Sheet2!$B$2:$B$16,0),3),"-")</f>
        <v>-</v>
      </c>
      <c r="O22" s="19"/>
      <c r="P22" s="15"/>
      <c r="Q22" s="4"/>
    </row>
    <row r="23" spans="1:17" x14ac:dyDescent="0.25">
      <c r="A23" s="32" t="str">
        <f t="shared" si="1"/>
        <v>-</v>
      </c>
      <c r="B23" s="3" t="str">
        <f>IFERROR(INDEX(Sheet2!$A$2:$C$16,MATCH(C23,Sheet2!$B$2:$B$16,0),1),"-")</f>
        <v>-</v>
      </c>
      <c r="C23" s="3"/>
      <c r="D23" s="3" t="str">
        <f t="shared" si="0"/>
        <v>-</v>
      </c>
      <c r="E23" s="33" t="str">
        <f>IFERROR(INDEX(Sheet2!$A$2:$C$16,MATCH(Sheet1!C23,Sheet2!$B$2:$B$16,0),3),"-")</f>
        <v>-</v>
      </c>
      <c r="O23" s="19"/>
      <c r="P23" s="15"/>
      <c r="Q23" s="4"/>
    </row>
    <row r="24" spans="1:17" x14ac:dyDescent="0.25">
      <c r="A24" s="32" t="str">
        <f t="shared" si="1"/>
        <v>-</v>
      </c>
      <c r="B24" s="3" t="str">
        <f>IFERROR(INDEX(Sheet2!$A$2:$C$16,MATCH(C24,Sheet2!$B$2:$B$16,0),1),"-")</f>
        <v>-</v>
      </c>
      <c r="C24" s="3"/>
      <c r="D24" s="3" t="str">
        <f t="shared" si="0"/>
        <v>-</v>
      </c>
      <c r="E24" s="33" t="str">
        <f>IFERROR(INDEX(Sheet2!$A$2:$C$16,MATCH(Sheet1!C24,Sheet2!$B$2:$B$16,0),3),"-")</f>
        <v>-</v>
      </c>
      <c r="O24" s="19"/>
      <c r="P24" s="15"/>
      <c r="Q24" s="4"/>
    </row>
    <row r="25" spans="1:17" x14ac:dyDescent="0.25">
      <c r="A25" s="32" t="str">
        <f t="shared" si="1"/>
        <v>-</v>
      </c>
      <c r="B25" s="3" t="str">
        <f>IFERROR(INDEX(Sheet2!$A$2:$C$16,MATCH(C25,Sheet2!$B$2:$B$16,0),1),"-")</f>
        <v>-</v>
      </c>
      <c r="C25" s="3"/>
      <c r="D25" s="3" t="str">
        <f t="shared" si="0"/>
        <v>-</v>
      </c>
      <c r="E25" s="33" t="str">
        <f>IFERROR(INDEX(Sheet2!$A$2:$C$16,MATCH(Sheet1!C25,Sheet2!$B$2:$B$16,0),3),"-")</f>
        <v>-</v>
      </c>
      <c r="O25" s="19"/>
      <c r="P25" s="15"/>
      <c r="Q25" s="4"/>
    </row>
    <row r="26" spans="1:17" x14ac:dyDescent="0.25">
      <c r="A26" s="32" t="str">
        <f t="shared" si="1"/>
        <v>-</v>
      </c>
      <c r="B26" s="3" t="str">
        <f>IFERROR(INDEX(Sheet2!$A$2:$C$16,MATCH(C26,Sheet2!$B$2:$B$16,0),1),"-")</f>
        <v>-</v>
      </c>
      <c r="C26" s="3"/>
      <c r="D26" s="3" t="str">
        <f t="shared" si="0"/>
        <v>-</v>
      </c>
      <c r="E26" s="33" t="str">
        <f>IFERROR(INDEX(Sheet2!$A$2:$C$16,MATCH(Sheet1!C26,Sheet2!$B$2:$B$16,0),3),"-")</f>
        <v>-</v>
      </c>
      <c r="O26" s="19"/>
      <c r="P26" s="15"/>
      <c r="Q26" s="4"/>
    </row>
    <row r="27" spans="1:17" x14ac:dyDescent="0.25">
      <c r="A27" s="34" t="s">
        <v>19</v>
      </c>
      <c r="B27" s="21"/>
      <c r="C27" s="21"/>
      <c r="D27" s="21"/>
      <c r="E27" s="33">
        <f>SUM(E10:E26)</f>
        <v>0</v>
      </c>
      <c r="O27" s="19"/>
      <c r="P27" s="15"/>
      <c r="Q27" s="4"/>
    </row>
    <row r="28" spans="1:17" x14ac:dyDescent="0.25">
      <c r="A28" s="35" t="s">
        <v>64</v>
      </c>
      <c r="B28" s="20"/>
      <c r="C28" s="20"/>
      <c r="D28" s="20"/>
      <c r="E28" s="33" t="b">
        <f>IFERROR(IF(E27="-","-"),"-")</f>
        <v>0</v>
      </c>
      <c r="O28" s="19"/>
      <c r="P28" s="15"/>
      <c r="Q28" s="4"/>
    </row>
    <row r="29" spans="1:17" x14ac:dyDescent="0.25">
      <c r="A29" s="36" t="s">
        <v>65</v>
      </c>
      <c r="B29" s="22"/>
      <c r="C29" s="22"/>
      <c r="D29" s="22"/>
      <c r="E29" s="33">
        <f>IFERROR(E27-E28,"-")</f>
        <v>0</v>
      </c>
      <c r="O29" s="19"/>
      <c r="P29" s="15"/>
      <c r="Q29" s="4"/>
    </row>
    <row r="30" spans="1:17" x14ac:dyDescent="0.25">
      <c r="A30" s="26"/>
      <c r="B30" s="2"/>
      <c r="C30" s="2"/>
      <c r="D30" s="2"/>
      <c r="E30" s="28"/>
      <c r="O30" s="19"/>
      <c r="P30" s="15"/>
      <c r="Q30" s="4"/>
    </row>
    <row r="31" spans="1:17" x14ac:dyDescent="0.25">
      <c r="A31" s="26"/>
      <c r="B31" s="2"/>
      <c r="C31" s="2"/>
      <c r="D31" s="2"/>
      <c r="E31" s="28"/>
      <c r="O31" s="19"/>
      <c r="P31" s="15"/>
      <c r="Q31" s="4"/>
    </row>
    <row r="32" spans="1:17" x14ac:dyDescent="0.25">
      <c r="A32" s="26"/>
      <c r="B32" s="2" t="s">
        <v>66</v>
      </c>
      <c r="C32" s="2"/>
      <c r="D32" s="2" t="s">
        <v>67</v>
      </c>
      <c r="E32" s="28"/>
      <c r="O32" s="19"/>
      <c r="P32" s="15"/>
      <c r="Q32" s="4"/>
    </row>
    <row r="33" spans="1:17" x14ac:dyDescent="0.25">
      <c r="A33" s="26"/>
      <c r="B33" s="2"/>
      <c r="C33" s="2"/>
      <c r="D33" s="2"/>
      <c r="E33" s="28"/>
      <c r="O33" s="19"/>
      <c r="P33" s="15"/>
      <c r="Q33" s="4"/>
    </row>
    <row r="34" spans="1:17" x14ac:dyDescent="0.25">
      <c r="A34" s="26"/>
      <c r="B34" s="2"/>
      <c r="C34" s="2"/>
      <c r="D34" s="2"/>
      <c r="E34" s="28"/>
      <c r="O34" s="19"/>
      <c r="P34" s="15"/>
      <c r="Q34" s="4"/>
    </row>
    <row r="35" spans="1:17" x14ac:dyDescent="0.25">
      <c r="A35" s="26"/>
      <c r="B35" s="2"/>
      <c r="C35" s="2"/>
      <c r="D35" s="2"/>
      <c r="E35" s="28"/>
    </row>
    <row r="36" spans="1:17" x14ac:dyDescent="0.25">
      <c r="A36" s="37"/>
      <c r="B36" s="40" t="str">
        <f>D5</f>
        <v>Toko Ammer</v>
      </c>
      <c r="C36" s="38"/>
      <c r="D36" s="40" t="str">
        <f>A3</f>
        <v>PT. DISTRIBUTOR ABADI</v>
      </c>
      <c r="E36" s="39"/>
    </row>
  </sheetData>
  <mergeCells count="4">
    <mergeCell ref="A3:B3"/>
    <mergeCell ref="A27:D27"/>
    <mergeCell ref="A28:D28"/>
    <mergeCell ref="A29:D29"/>
  </mergeCells>
  <dataValidations count="1">
    <dataValidation type="textLength" allowBlank="1" showInputMessage="1" showErrorMessage="1" sqref="K3:K4">
      <formula1>1</formula1>
      <formula2>10</formula2>
    </dataValidation>
  </dataValidations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Sheet2!$B$2:$B$16</xm:f>
          </x14:formula1>
          <xm:sqref>K2 C10:C26</xm:sqref>
        </x14:dataValidation>
        <x14:dataValidation type="list" allowBlank="1" showInputMessage="1" showErrorMessage="1">
          <x14:formula1>
            <xm:f>Sheet2!$E$2:$E$8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26" sqref="B26"/>
    </sheetView>
  </sheetViews>
  <sheetFormatPr defaultRowHeight="15" x14ac:dyDescent="0.25"/>
  <cols>
    <col min="2" max="2" width="23.28515625" bestFit="1" customWidth="1"/>
    <col min="3" max="3" width="14.28515625" bestFit="1" customWidth="1"/>
    <col min="5" max="5" width="21" bestFit="1" customWidth="1"/>
    <col min="6" max="6" width="30" bestFit="1" customWidth="1"/>
    <col min="7" max="7" width="14.5703125" bestFit="1" customWidth="1"/>
  </cols>
  <sheetData>
    <row r="1" spans="1:7" x14ac:dyDescent="0.25">
      <c r="A1" s="6" t="s">
        <v>48</v>
      </c>
      <c r="B1" s="6" t="s">
        <v>0</v>
      </c>
      <c r="C1" s="7" t="s">
        <v>3</v>
      </c>
      <c r="D1" t="s">
        <v>46</v>
      </c>
      <c r="E1" s="11" t="s">
        <v>20</v>
      </c>
      <c r="F1" s="11" t="s">
        <v>21</v>
      </c>
      <c r="G1" s="11" t="s">
        <v>22</v>
      </c>
    </row>
    <row r="2" spans="1:7" x14ac:dyDescent="0.25">
      <c r="A2" s="8">
        <v>1</v>
      </c>
      <c r="B2" s="8" t="s">
        <v>4</v>
      </c>
      <c r="C2" s="9">
        <v>25000</v>
      </c>
      <c r="D2" t="s">
        <v>49</v>
      </c>
      <c r="E2" s="8" t="s">
        <v>23</v>
      </c>
      <c r="F2" s="8" t="s">
        <v>24</v>
      </c>
      <c r="G2" s="10" t="s">
        <v>25</v>
      </c>
    </row>
    <row r="3" spans="1:7" x14ac:dyDescent="0.25">
      <c r="A3" s="8">
        <v>2</v>
      </c>
      <c r="B3" s="8" t="s">
        <v>5</v>
      </c>
      <c r="C3" s="9">
        <v>42000</v>
      </c>
      <c r="D3" t="s">
        <v>50</v>
      </c>
      <c r="E3" s="8" t="s">
        <v>32</v>
      </c>
      <c r="F3" s="8" t="s">
        <v>33</v>
      </c>
      <c r="G3" s="10" t="s">
        <v>26</v>
      </c>
    </row>
    <row r="4" spans="1:7" x14ac:dyDescent="0.25">
      <c r="A4" s="8">
        <v>3</v>
      </c>
      <c r="B4" s="8" t="s">
        <v>6</v>
      </c>
      <c r="C4" s="9">
        <v>22500</v>
      </c>
      <c r="D4" t="s">
        <v>51</v>
      </c>
      <c r="E4" s="8" t="s">
        <v>34</v>
      </c>
      <c r="F4" s="8" t="s">
        <v>35</v>
      </c>
      <c r="G4" s="10" t="s">
        <v>27</v>
      </c>
    </row>
    <row r="5" spans="1:7" x14ac:dyDescent="0.25">
      <c r="A5" s="8">
        <v>4</v>
      </c>
      <c r="B5" s="8" t="s">
        <v>7</v>
      </c>
      <c r="C5" s="9">
        <v>12500</v>
      </c>
      <c r="D5" t="s">
        <v>52</v>
      </c>
      <c r="E5" s="8" t="s">
        <v>36</v>
      </c>
      <c r="F5" s="8" t="s">
        <v>37</v>
      </c>
      <c r="G5" s="10" t="s">
        <v>28</v>
      </c>
    </row>
    <row r="6" spans="1:7" x14ac:dyDescent="0.25">
      <c r="A6" s="8">
        <v>5</v>
      </c>
      <c r="B6" s="8" t="s">
        <v>8</v>
      </c>
      <c r="C6" s="9">
        <v>13500</v>
      </c>
      <c r="D6" t="s">
        <v>53</v>
      </c>
      <c r="E6" s="8" t="s">
        <v>38</v>
      </c>
      <c r="F6" s="8" t="s">
        <v>39</v>
      </c>
      <c r="G6" s="10" t="s">
        <v>29</v>
      </c>
    </row>
    <row r="7" spans="1:7" x14ac:dyDescent="0.25">
      <c r="A7" s="8">
        <v>6</v>
      </c>
      <c r="B7" s="8" t="s">
        <v>9</v>
      </c>
      <c r="C7" s="9">
        <v>21200</v>
      </c>
      <c r="D7" t="s">
        <v>54</v>
      </c>
      <c r="E7" s="8" t="s">
        <v>40</v>
      </c>
      <c r="F7" s="8" t="s">
        <v>41</v>
      </c>
      <c r="G7" s="10" t="s">
        <v>30</v>
      </c>
    </row>
    <row r="8" spans="1:7" x14ac:dyDescent="0.25">
      <c r="A8" s="8">
        <v>7</v>
      </c>
      <c r="B8" s="8" t="s">
        <v>10</v>
      </c>
      <c r="C8" s="9">
        <v>18400</v>
      </c>
      <c r="D8" t="s">
        <v>55</v>
      </c>
      <c r="E8" s="8" t="s">
        <v>42</v>
      </c>
      <c r="F8" s="8" t="s">
        <v>43</v>
      </c>
      <c r="G8" s="10" t="s">
        <v>31</v>
      </c>
    </row>
    <row r="9" spans="1:7" x14ac:dyDescent="0.25">
      <c r="A9" s="8">
        <v>8</v>
      </c>
      <c r="B9" s="8" t="s">
        <v>11</v>
      </c>
      <c r="C9" s="9">
        <v>10200</v>
      </c>
      <c r="D9" t="s">
        <v>56</v>
      </c>
    </row>
    <row r="10" spans="1:7" x14ac:dyDescent="0.25">
      <c r="A10" s="8">
        <v>9</v>
      </c>
      <c r="B10" s="8" t="s">
        <v>12</v>
      </c>
      <c r="C10" s="9">
        <v>11500</v>
      </c>
      <c r="D10" t="s">
        <v>57</v>
      </c>
    </row>
    <row r="11" spans="1:7" x14ac:dyDescent="0.25">
      <c r="A11" s="8">
        <v>10</v>
      </c>
      <c r="B11" s="8" t="s">
        <v>13</v>
      </c>
      <c r="C11" s="9">
        <v>18900</v>
      </c>
      <c r="D11" t="s">
        <v>58</v>
      </c>
    </row>
    <row r="12" spans="1:7" x14ac:dyDescent="0.25">
      <c r="A12" s="8">
        <v>11</v>
      </c>
      <c r="B12" s="8" t="s">
        <v>14</v>
      </c>
      <c r="C12" s="9">
        <v>65000</v>
      </c>
      <c r="D12" t="s">
        <v>59</v>
      </c>
    </row>
    <row r="13" spans="1:7" x14ac:dyDescent="0.25">
      <c r="A13" s="8">
        <v>12</v>
      </c>
      <c r="B13" s="8" t="s">
        <v>15</v>
      </c>
      <c r="C13" s="9">
        <v>15700</v>
      </c>
      <c r="D13" t="s">
        <v>60</v>
      </c>
    </row>
    <row r="14" spans="1:7" x14ac:dyDescent="0.25">
      <c r="A14" s="8">
        <v>13</v>
      </c>
      <c r="B14" s="8" t="s">
        <v>16</v>
      </c>
      <c r="C14" s="9">
        <v>5000</v>
      </c>
      <c r="D14" t="s">
        <v>61</v>
      </c>
    </row>
    <row r="15" spans="1:7" x14ac:dyDescent="0.25">
      <c r="A15" s="8">
        <v>14</v>
      </c>
      <c r="B15" s="8" t="s">
        <v>17</v>
      </c>
      <c r="C15" s="9">
        <v>7800</v>
      </c>
      <c r="D15" t="s">
        <v>62</v>
      </c>
    </row>
    <row r="16" spans="1:7" x14ac:dyDescent="0.25">
      <c r="A16" s="8">
        <v>15</v>
      </c>
      <c r="B16" s="8" t="s">
        <v>18</v>
      </c>
      <c r="C16" s="9">
        <v>13400</v>
      </c>
      <c r="D16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2022-06-13T02:19:44Z</dcterms:created>
  <dcterms:modified xsi:type="dcterms:W3CDTF">2022-06-13T08:31:45Z</dcterms:modified>
</cp:coreProperties>
</file>