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 Files\1st Term\Comp Science\Practice\Lab_3\"/>
    </mc:Choice>
  </mc:AlternateContent>
  <xr:revisionPtr revIDLastSave="0" documentId="13_ncr:1_{279828B1-A7A0-45EC-9800-6C3F4CA88F27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Данные о настольных играх" sheetId="1" r:id="rId1"/>
    <sheet name="Диаграммы" sheetId="5" r:id="rId2"/>
  </sheets>
  <definedNames>
    <definedName name="_xlchart.v1.0" hidden="1">'Данные о настольных играх'!#REF!</definedName>
    <definedName name="_xlchart.v1.1" hidden="1">'Данные о настольных играх'!#REF!</definedName>
    <definedName name="_xlchart.v1.10" hidden="1">'Данные о настольных играх'!$O$2</definedName>
    <definedName name="_xlchart.v1.11" hidden="1">'Данные о настольных играх'!$O$3:$O$17</definedName>
    <definedName name="_xlchart.v1.12" hidden="1">'Данные о настольных играх'!#REF!</definedName>
    <definedName name="_xlchart.v1.13" hidden="1">'Данные о настольных играх'!#REF!</definedName>
    <definedName name="_xlchart.v1.14" hidden="1">'Данные о настольных играх'!#REF!</definedName>
    <definedName name="_xlchart.v1.15" hidden="1">'Данные о настольных играх'!$C$3:$C$17</definedName>
    <definedName name="_xlchart.v1.16" hidden="1">'Данные о настольных играх'!$O$2</definedName>
    <definedName name="_xlchart.v1.17" hidden="1">'Данные о настольных играх'!$O$3:$O$17</definedName>
    <definedName name="_xlchart.v1.2" hidden="1">'Данные о настольных играх'!#REF!</definedName>
    <definedName name="_xlchart.v1.3" hidden="1">'Данные о настольных играх'!$C$3:$C$17</definedName>
    <definedName name="_xlchart.v1.4" hidden="1">'Данные о настольных играх'!$O$2</definedName>
    <definedName name="_xlchart.v1.5" hidden="1">'Данные о настольных играх'!$O$3:$O$17</definedName>
    <definedName name="_xlchart.v1.6" hidden="1">'Данные о настольных играх'!#REF!</definedName>
    <definedName name="_xlchart.v1.7" hidden="1">'Данные о настольных играх'!#REF!</definedName>
    <definedName name="_xlchart.v1.8" hidden="1">'Данные о настольных играх'!#REF!</definedName>
    <definedName name="_xlchart.v1.9" hidden="1">'Данные о настольных играх'!$C$3:$C$17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N4" i="1" s="1"/>
  <c r="M5" i="1"/>
  <c r="N5" i="1" s="1"/>
  <c r="P5" i="1" s="1"/>
  <c r="M6" i="1"/>
  <c r="N6" i="1" s="1"/>
  <c r="P6" i="1" s="1"/>
  <c r="M7" i="1"/>
  <c r="N7" i="1" s="1"/>
  <c r="P7" i="1" s="1"/>
  <c r="M8" i="1"/>
  <c r="N8" i="1" s="1"/>
  <c r="P8" i="1" s="1"/>
  <c r="M9" i="1"/>
  <c r="N9" i="1" s="1"/>
  <c r="P9" i="1" s="1"/>
  <c r="M10" i="1"/>
  <c r="N10" i="1" s="1"/>
  <c r="P10" i="1" s="1"/>
  <c r="M11" i="1"/>
  <c r="N11" i="1" s="1"/>
  <c r="P11" i="1" s="1"/>
  <c r="M12" i="1"/>
  <c r="N12" i="1" s="1"/>
  <c r="P12" i="1" s="1"/>
  <c r="M13" i="1"/>
  <c r="N13" i="1" s="1"/>
  <c r="P13" i="1" s="1"/>
  <c r="M14" i="1"/>
  <c r="N14" i="1" s="1"/>
  <c r="P14" i="1" s="1"/>
  <c r="M15" i="1"/>
  <c r="N15" i="1" s="1"/>
  <c r="P15" i="1" s="1"/>
  <c r="M16" i="1"/>
  <c r="N16" i="1" s="1"/>
  <c r="P16" i="1" s="1"/>
  <c r="M17" i="1"/>
  <c r="N17" i="1" s="1"/>
  <c r="P17" i="1" s="1"/>
  <c r="M3" i="1"/>
  <c r="N3" i="1" s="1"/>
  <c r="P3" i="1" s="1"/>
  <c r="Q3" i="1" l="1"/>
  <c r="P4" i="1"/>
</calcChain>
</file>

<file path=xl/sharedStrings.xml><?xml version="1.0" encoding="utf-8"?>
<sst xmlns="http://schemas.openxmlformats.org/spreadsheetml/2006/main" count="92" uniqueCount="65">
  <si>
    <t>№</t>
  </si>
  <si>
    <t>Название игры</t>
  </si>
  <si>
    <t>Жанр</t>
  </si>
  <si>
    <t>Возраст</t>
  </si>
  <si>
    <t>Количество игроков</t>
  </si>
  <si>
    <t>Дата выпуска</t>
  </si>
  <si>
    <t>Средний рейтинг</t>
  </si>
  <si>
    <t>Доступность в магазинах</t>
  </si>
  <si>
    <t>Каркассон</t>
  </si>
  <si>
    <t>Семейная</t>
  </si>
  <si>
    <t>8+</t>
  </si>
  <si>
    <t>Кодовое имя</t>
  </si>
  <si>
    <t>Вечеринка</t>
  </si>
  <si>
    <t>14+</t>
  </si>
  <si>
    <t>4+</t>
  </si>
  <si>
    <t>Риск</t>
  </si>
  <si>
    <t>Стратегия</t>
  </si>
  <si>
    <t>10+</t>
  </si>
  <si>
    <t>Собери кукушку</t>
  </si>
  <si>
    <t>Детская</t>
  </si>
  <si>
    <t>3+</t>
  </si>
  <si>
    <t>2+</t>
  </si>
  <si>
    <t>Тикет в рай</t>
  </si>
  <si>
    <t>Монополия</t>
  </si>
  <si>
    <t>Экономическая</t>
  </si>
  <si>
    <t>Дипломат</t>
  </si>
  <si>
    <t>12+</t>
  </si>
  <si>
    <t>Шахматы</t>
  </si>
  <si>
    <t>6+</t>
  </si>
  <si>
    <t>N/A</t>
  </si>
  <si>
    <t>Дженга</t>
  </si>
  <si>
    <t>Ловкость</t>
  </si>
  <si>
    <t>1+</t>
  </si>
  <si>
    <t>Эволюция: Начало</t>
  </si>
  <si>
    <t>Шутки в сторону</t>
  </si>
  <si>
    <t>16+</t>
  </si>
  <si>
    <t>Доминион</t>
  </si>
  <si>
    <t>Карточная</t>
  </si>
  <si>
    <t>Активация</t>
  </si>
  <si>
    <t>Пандемия</t>
  </si>
  <si>
    <t>Кооперативная</t>
  </si>
  <si>
    <t>Ужас Аркхэма: настольная игра</t>
  </si>
  <si>
    <t>Рейтинг (1-10)</t>
  </si>
  <si>
    <t>Рейтинг BGG (1-10)</t>
  </si>
  <si>
    <t>2-5</t>
  </si>
  <si>
    <t>2-6</t>
  </si>
  <si>
    <t>2-7</t>
  </si>
  <si>
    <t>2-4</t>
  </si>
  <si>
    <t>1-6</t>
  </si>
  <si>
    <t>Средний рейтинг (1-100)</t>
  </si>
  <si>
    <t>Время</t>
  </si>
  <si>
    <t>Денежный</t>
  </si>
  <si>
    <t>Дата</t>
  </si>
  <si>
    <t>Текстовый</t>
  </si>
  <si>
    <t>Числовой</t>
  </si>
  <si>
    <t>Продолжительность игры</t>
  </si>
  <si>
    <t>Цена</t>
  </si>
  <si>
    <t>Продажи</t>
  </si>
  <si>
    <t>Доход</t>
  </si>
  <si>
    <t>Если</t>
  </si>
  <si>
    <t>Формула</t>
  </si>
  <si>
    <t>Количество доступных для покупки игр</t>
  </si>
  <si>
    <t>СчётЕсли</t>
  </si>
  <si>
    <t>Если, Абс. адрес</t>
  </si>
  <si>
    <t>Выбранные виды диаграмм наилучшим образом отображжают необходимые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</si>
</sst>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#,##0.00\ &quot;₽&quot;"/>
    <numFmt numFmtId="170" formatCode="0.0"/>
    <numFmt numFmtId="172" formatCode="h:mm;@"/>
    <numFmt numFmtId="173" formatCode="#,##0\ &quot;₽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 vertical="center" wrapText="1"/>
    </xf>
    <xf numFmtId="169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70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73" fontId="1" fillId="0" borderId="1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72" fontId="1" fillId="0" borderId="4" xfId="0" applyNumberFormat="1" applyFont="1" applyBorder="1" applyAlignment="1">
      <alignment horizontal="center" vertical="center" wrapText="1"/>
    </xf>
    <xf numFmtId="169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7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3" fontId="1" fillId="0" borderId="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72" fontId="1" fillId="0" borderId="6" xfId="0" applyNumberFormat="1" applyFont="1" applyBorder="1" applyAlignment="1">
      <alignment horizontal="center" vertical="center" wrapText="1"/>
    </xf>
    <xf numFmtId="169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70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3" fontId="1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Зависимость рейтинга от цены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'Данные о настольных играх'!$H$2</c:f>
              <c:strCache>
                <c:ptCount val="1"/>
                <c:pt idx="0">
                  <c:v>Цена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'Данные о настольных играх'!$H$3:$H$17</c:f>
              <c:numCache>
                <c:formatCode>#\ ##0.00\ "₽"</c:formatCode>
                <c:ptCount val="15"/>
                <c:pt idx="0">
                  <c:v>2500</c:v>
                </c:pt>
                <c:pt idx="1">
                  <c:v>2000</c:v>
                </c:pt>
                <c:pt idx="2">
                  <c:v>3000</c:v>
                </c:pt>
                <c:pt idx="3">
                  <c:v>1500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1000</c:v>
                </c:pt>
                <c:pt idx="8">
                  <c:v>1000</c:v>
                </c:pt>
                <c:pt idx="9">
                  <c:v>5000</c:v>
                </c:pt>
                <c:pt idx="10">
                  <c:v>2500</c:v>
                </c:pt>
                <c:pt idx="11">
                  <c:v>4000</c:v>
                </c:pt>
                <c:pt idx="12">
                  <c:v>3000</c:v>
                </c:pt>
                <c:pt idx="13">
                  <c:v>4000</c:v>
                </c:pt>
                <c:pt idx="14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F-4257-9521-B823EB65CD0C}"/>
            </c:ext>
          </c:extLst>
        </c:ser>
        <c:ser>
          <c:idx val="1"/>
          <c:order val="1"/>
          <c:tx>
            <c:strRef>
              <c:f>'Данные о настольных играх'!$L$2</c:f>
              <c:strCache>
                <c:ptCount val="1"/>
                <c:pt idx="0">
                  <c:v>Средний рейтинг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'Данные о настольных играх'!$L$3:$L$17</c:f>
              <c:numCache>
                <c:formatCode>0.0</c:formatCode>
                <c:ptCount val="15"/>
                <c:pt idx="0">
                  <c:v>8.4</c:v>
                </c:pt>
                <c:pt idx="1">
                  <c:v>8</c:v>
                </c:pt>
                <c:pt idx="2">
                  <c:v>7.1</c:v>
                </c:pt>
                <c:pt idx="3">
                  <c:v>8.1999999999999993</c:v>
                </c:pt>
                <c:pt idx="4">
                  <c:v>7.9</c:v>
                </c:pt>
                <c:pt idx="5">
                  <c:v>7</c:v>
                </c:pt>
                <c:pt idx="6">
                  <c:v>7.6</c:v>
                </c:pt>
                <c:pt idx="7">
                  <c:v>8.9</c:v>
                </c:pt>
                <c:pt idx="8">
                  <c:v>8.4</c:v>
                </c:pt>
                <c:pt idx="9">
                  <c:v>7.7</c:v>
                </c:pt>
                <c:pt idx="10">
                  <c:v>7.4</c:v>
                </c:pt>
                <c:pt idx="11">
                  <c:v>8.6</c:v>
                </c:pt>
                <c:pt idx="12">
                  <c:v>7.8</c:v>
                </c:pt>
                <c:pt idx="13">
                  <c:v>8.5</c:v>
                </c:pt>
                <c:pt idx="14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FF-4257-9521-B823EB65C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15665455"/>
        <c:axId val="1315676271"/>
      </c:lineChart>
      <c:catAx>
        <c:axId val="13156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5676271"/>
        <c:crosses val="autoZero"/>
        <c:auto val="1"/>
        <c:lblAlgn val="ctr"/>
        <c:lblOffset val="100"/>
        <c:noMultiLvlLbl val="0"/>
      </c:catAx>
      <c:valAx>
        <c:axId val="1315676271"/>
        <c:scaling>
          <c:orientation val="minMax"/>
        </c:scaling>
        <c:delete val="0"/>
        <c:axPos val="l"/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56654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Продолжительность игры в зависимости от игроков и их возраста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'Данные о настольных играх'!$G$2</c:f>
              <c:strCache>
                <c:ptCount val="1"/>
                <c:pt idx="0">
                  <c:v>Продолжительность игры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'Данные о настольных играх'!$E$3:$F$17</c:f>
              <c:multiLvlStrCache>
                <c:ptCount val="15"/>
                <c:lvl>
                  <c:pt idx="0">
                    <c:v>2-5</c:v>
                  </c:pt>
                  <c:pt idx="1">
                    <c:v>4+</c:v>
                  </c:pt>
                  <c:pt idx="2">
                    <c:v>2-6</c:v>
                  </c:pt>
                  <c:pt idx="3">
                    <c:v>2+</c:v>
                  </c:pt>
                  <c:pt idx="4">
                    <c:v>2-6</c:v>
                  </c:pt>
                  <c:pt idx="5">
                    <c:v>2-5</c:v>
                  </c:pt>
                  <c:pt idx="6">
                    <c:v>2-7</c:v>
                  </c:pt>
                  <c:pt idx="7">
                    <c:v>2</c:v>
                  </c:pt>
                  <c:pt idx="8">
                    <c:v>1+</c:v>
                  </c:pt>
                  <c:pt idx="9">
                    <c:v>2-6</c:v>
                  </c:pt>
                  <c:pt idx="10">
                    <c:v>3+</c:v>
                  </c:pt>
                  <c:pt idx="11">
                    <c:v>2-4</c:v>
                  </c:pt>
                  <c:pt idx="12">
                    <c:v>2-4</c:v>
                  </c:pt>
                  <c:pt idx="13">
                    <c:v>2-4</c:v>
                  </c:pt>
                  <c:pt idx="14">
                    <c:v>1-6</c:v>
                  </c:pt>
                </c:lvl>
                <c:lvl>
                  <c:pt idx="0">
                    <c:v>8+</c:v>
                  </c:pt>
                  <c:pt idx="1">
                    <c:v>14+</c:v>
                  </c:pt>
                  <c:pt idx="2">
                    <c:v>10+</c:v>
                  </c:pt>
                  <c:pt idx="3">
                    <c:v>3+</c:v>
                  </c:pt>
                  <c:pt idx="4">
                    <c:v>10+</c:v>
                  </c:pt>
                  <c:pt idx="5">
                    <c:v>8+</c:v>
                  </c:pt>
                  <c:pt idx="6">
                    <c:v>12+</c:v>
                  </c:pt>
                  <c:pt idx="7">
                    <c:v>6+</c:v>
                  </c:pt>
                  <c:pt idx="8">
                    <c:v>6+</c:v>
                  </c:pt>
                  <c:pt idx="9">
                    <c:v>12+</c:v>
                  </c:pt>
                  <c:pt idx="10">
                    <c:v>16+</c:v>
                  </c:pt>
                  <c:pt idx="11">
                    <c:v>14+</c:v>
                  </c:pt>
                  <c:pt idx="12">
                    <c:v>10+</c:v>
                  </c:pt>
                  <c:pt idx="13">
                    <c:v>10+</c:v>
                  </c:pt>
                  <c:pt idx="14">
                    <c:v>14+</c:v>
                  </c:pt>
                </c:lvl>
              </c:multiLvlStrCache>
            </c:multiLvlStrRef>
          </c:cat>
          <c:val>
            <c:numRef>
              <c:f>'Данные о настольных играх'!$G$3:$G$17</c:f>
              <c:numCache>
                <c:formatCode>h:mm;@</c:formatCode>
                <c:ptCount val="15"/>
                <c:pt idx="0">
                  <c:v>3.125E-2</c:v>
                </c:pt>
                <c:pt idx="1">
                  <c:v>2.0833333333333332E-2</c:v>
                </c:pt>
                <c:pt idx="2">
                  <c:v>8.3333333333333329E-2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0.125</c:v>
                </c:pt>
                <c:pt idx="6">
                  <c:v>6.25E-2</c:v>
                </c:pt>
                <c:pt idx="7">
                  <c:v>4.1666666666666664E-2</c:v>
                </c:pt>
                <c:pt idx="8">
                  <c:v>1.0416666666666666E-2</c:v>
                </c:pt>
                <c:pt idx="9">
                  <c:v>4.1666666666666664E-2</c:v>
                </c:pt>
                <c:pt idx="10">
                  <c:v>3.125E-2</c:v>
                </c:pt>
                <c:pt idx="11">
                  <c:v>2.0833333333333332E-2</c:v>
                </c:pt>
                <c:pt idx="12">
                  <c:v>4.1666666666666664E-2</c:v>
                </c:pt>
                <c:pt idx="13">
                  <c:v>3.125E-2</c:v>
                </c:pt>
                <c:pt idx="1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3-4748-9C6E-D0760E30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598655"/>
        <c:axId val="1475602399"/>
      </c:areaChart>
      <c:catAx>
        <c:axId val="1475598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5602399"/>
        <c:crosses val="autoZero"/>
        <c:auto val="1"/>
        <c:lblAlgn val="ctr"/>
        <c:lblOffset val="100"/>
        <c:noMultiLvlLbl val="0"/>
      </c:catAx>
      <c:valAx>
        <c:axId val="14756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559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Количество проданных экземпляров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ru-RU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Количество проданных экземпляров</a:t>
          </a:r>
        </a:p>
      </cx:txPr>
    </cx:title>
    <cx:plotArea>
      <cx:plotAreaRegion>
        <cx:series layoutId="clusteredColumn" uniqueId="{A88CACB4-93C7-4D18-A4F6-0F80ECD35B7C}">
          <cx:tx>
            <cx:txData>
              <cx:f>_xlchart.v1.4</cx:f>
              <cx:v>Продажи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EA3F993-D79E-42D1-A349-9C36D669BDA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ru-RU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Количество проданных экземпляров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ru-RU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Количество проданных экземпляров</a:t>
          </a:r>
        </a:p>
      </cx:txPr>
    </cx:title>
    <cx:plotArea>
      <cx:plotAreaRegion>
        <cx:series layoutId="clusteredColumn" uniqueId="{A88CACB4-93C7-4D18-A4F6-0F80ECD35B7C}">
          <cx:tx>
            <cx:txData>
              <cx:f>_xlchart.v1.16</cx:f>
              <cx:v>Продажи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EA3F993-D79E-42D1-A349-9C36D669BDA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ru-RU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598713</xdr:colOff>
      <xdr:row>16</xdr:row>
      <xdr:rowOff>402770</xdr:rowOff>
    </xdr:from>
    <xdr:to>
      <xdr:col>10</xdr:col>
      <xdr:colOff>65314</xdr:colOff>
      <xdr:row>39</xdr:row>
      <xdr:rowOff>43543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718B62A9-28F5-4954-90BC-97ACF8C5AC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713" y="4365170"/>
              <a:ext cx="7445830" cy="43542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101756</xdr:colOff>
      <xdr:row>4</xdr:row>
      <xdr:rowOff>5471</xdr:rowOff>
    </xdr:from>
    <xdr:to>
      <xdr:col>20</xdr:col>
      <xdr:colOff>588645</xdr:colOff>
      <xdr:row>24</xdr:row>
      <xdr:rowOff>134413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DFD54FA-1403-486B-9FBD-D36D44C55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591671</xdr:colOff>
      <xdr:row>3</xdr:row>
      <xdr:rowOff>175219</xdr:rowOff>
    </xdr:from>
    <xdr:to>
      <xdr:col>11</xdr:col>
      <xdr:colOff>90928</xdr:colOff>
      <xdr:row>25</xdr:row>
      <xdr:rowOff>7277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28D855C-2C8F-4E54-8CFD-738324DC0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815</xdr:colOff>
      <xdr:row>3</xdr:row>
      <xdr:rowOff>166255</xdr:rowOff>
    </xdr:from>
    <xdr:to>
      <xdr:col>33</xdr:col>
      <xdr:colOff>131445</xdr:colOff>
      <xdr:row>28</xdr:row>
      <xdr:rowOff>80916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FB67BD05-D29F-4026-B79C-3BD3C40F4B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2415" y="817419"/>
              <a:ext cx="7445830" cy="4417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zoomScale="70" zoomScaleNormal="70" workbookViewId="0">
      <selection activeCell="M23" sqref="M23"/>
    </sheetView>
  </sheetViews>
  <sheetFormatPr defaultRowHeight="15.6" x14ac:dyDescent="0.3"/>
  <cols>
    <col min="1" max="1" width="8.88671875" style="2"/>
    <col min="2" max="2" width="4.6640625" style="1" customWidth="1"/>
    <col min="3" max="4" width="17.44140625" style="2" customWidth="1"/>
    <col min="5" max="5" width="10.44140625" style="2" customWidth="1"/>
    <col min="6" max="6" width="11" style="42" customWidth="1"/>
    <col min="7" max="7" width="12.44140625" style="2" customWidth="1"/>
    <col min="8" max="8" width="11.5546875" style="2" customWidth="1"/>
    <col min="9" max="9" width="12.88671875" style="2" customWidth="1"/>
    <col min="10" max="10" width="9.6640625" style="2" customWidth="1"/>
    <col min="11" max="11" width="9.77734375" style="2" customWidth="1"/>
    <col min="12" max="12" width="9.44140625" style="2" customWidth="1"/>
    <col min="13" max="13" width="17.6640625" style="2" customWidth="1"/>
    <col min="14" max="14" width="13.33203125" style="2" customWidth="1"/>
    <col min="15" max="15" width="12.44140625" style="2" customWidth="1"/>
    <col min="16" max="16" width="27.6640625" style="2" customWidth="1"/>
    <col min="17" max="17" width="14.6640625" style="2" customWidth="1"/>
    <col min="18" max="16384" width="8.88671875" style="2"/>
  </cols>
  <sheetData>
    <row r="1" spans="2:18" ht="16.2" thickBot="1" x14ac:dyDescent="0.35">
      <c r="C1" s="2" t="s">
        <v>53</v>
      </c>
      <c r="D1" s="2" t="s">
        <v>53</v>
      </c>
      <c r="E1" s="2" t="s">
        <v>53</v>
      </c>
      <c r="F1" s="2" t="s">
        <v>53</v>
      </c>
      <c r="G1" s="2" t="s">
        <v>50</v>
      </c>
      <c r="H1" s="2" t="s">
        <v>51</v>
      </c>
      <c r="I1" s="2" t="s">
        <v>52</v>
      </c>
      <c r="J1" s="2" t="s">
        <v>54</v>
      </c>
      <c r="K1" s="2" t="s">
        <v>54</v>
      </c>
      <c r="L1" s="2" t="s">
        <v>54</v>
      </c>
      <c r="M1" s="3" t="s">
        <v>60</v>
      </c>
      <c r="N1" s="3" t="s">
        <v>59</v>
      </c>
      <c r="O1" s="2" t="s">
        <v>54</v>
      </c>
      <c r="P1" s="3" t="s">
        <v>63</v>
      </c>
      <c r="Q1" s="3" t="s">
        <v>62</v>
      </c>
    </row>
    <row r="2" spans="2:18" ht="63" thickBot="1" x14ac:dyDescent="0.35"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55</v>
      </c>
      <c r="H2" s="6" t="s">
        <v>56</v>
      </c>
      <c r="I2" s="6" t="s">
        <v>5</v>
      </c>
      <c r="J2" s="6" t="s">
        <v>42</v>
      </c>
      <c r="K2" s="6" t="s">
        <v>43</v>
      </c>
      <c r="L2" s="6" t="s">
        <v>6</v>
      </c>
      <c r="M2" s="6" t="s">
        <v>49</v>
      </c>
      <c r="N2" s="6" t="s">
        <v>7</v>
      </c>
      <c r="O2" s="6" t="s">
        <v>57</v>
      </c>
      <c r="P2" s="8" t="s">
        <v>58</v>
      </c>
      <c r="Q2" s="4" t="s">
        <v>61</v>
      </c>
      <c r="R2" s="9"/>
    </row>
    <row r="3" spans="2:18" ht="16.2" thickBot="1" x14ac:dyDescent="0.35">
      <c r="B3" s="10">
        <v>1</v>
      </c>
      <c r="C3" s="11" t="s">
        <v>8</v>
      </c>
      <c r="D3" s="12" t="s">
        <v>9</v>
      </c>
      <c r="E3" s="12" t="s">
        <v>10</v>
      </c>
      <c r="F3" s="13" t="s">
        <v>44</v>
      </c>
      <c r="G3" s="14">
        <v>3.125E-2</v>
      </c>
      <c r="H3" s="15">
        <v>2500</v>
      </c>
      <c r="I3" s="16">
        <v>36861</v>
      </c>
      <c r="J3" s="17">
        <v>9</v>
      </c>
      <c r="K3" s="18">
        <v>7.8</v>
      </c>
      <c r="L3" s="18">
        <v>8.4</v>
      </c>
      <c r="M3" s="18">
        <f>(J3+K3)/2*10</f>
        <v>84</v>
      </c>
      <c r="N3" s="19" t="str">
        <f>IF((M3&gt;80),"Да","Нет")</f>
        <v>Да</v>
      </c>
      <c r="O3" s="17">
        <v>150000</v>
      </c>
      <c r="P3" s="20">
        <f>IF(N3="Да",$H$3*O3,"-")</f>
        <v>375000000</v>
      </c>
      <c r="Q3" s="21">
        <f>COUNTIF(N3:N17,"Да")</f>
        <v>9</v>
      </c>
    </row>
    <row r="4" spans="2:18" x14ac:dyDescent="0.3">
      <c r="B4" s="22">
        <v>2</v>
      </c>
      <c r="C4" s="23" t="s">
        <v>11</v>
      </c>
      <c r="D4" s="24" t="s">
        <v>12</v>
      </c>
      <c r="E4" s="24" t="s">
        <v>13</v>
      </c>
      <c r="F4" s="24" t="s">
        <v>14</v>
      </c>
      <c r="G4" s="25">
        <v>2.0833333333333332E-2</v>
      </c>
      <c r="H4" s="26">
        <v>2000</v>
      </c>
      <c r="I4" s="27">
        <v>42005</v>
      </c>
      <c r="J4" s="28">
        <v>8</v>
      </c>
      <c r="K4" s="29">
        <v>8.1999999999999993</v>
      </c>
      <c r="L4" s="29">
        <v>8</v>
      </c>
      <c r="M4" s="29">
        <f t="shared" ref="M4:M17" si="0">(J4+K4)/2*10</f>
        <v>81</v>
      </c>
      <c r="N4" s="30" t="str">
        <f t="shared" ref="N4:N17" si="1">IF((M4&gt;80),"Да","Нет")</f>
        <v>Да</v>
      </c>
      <c r="O4" s="28">
        <v>120000</v>
      </c>
      <c r="P4" s="31">
        <f>IF(N4="Да",$H$4*O4,"-")</f>
        <v>240000000</v>
      </c>
    </row>
    <row r="5" spans="2:18" x14ac:dyDescent="0.3">
      <c r="B5" s="22">
        <v>3</v>
      </c>
      <c r="C5" s="23" t="s">
        <v>15</v>
      </c>
      <c r="D5" s="24" t="s">
        <v>16</v>
      </c>
      <c r="E5" s="24" t="s">
        <v>17</v>
      </c>
      <c r="F5" s="24" t="s">
        <v>45</v>
      </c>
      <c r="G5" s="25">
        <v>8.3333333333333329E-2</v>
      </c>
      <c r="H5" s="26">
        <v>3000</v>
      </c>
      <c r="I5" s="27">
        <v>20821</v>
      </c>
      <c r="J5" s="28">
        <v>7</v>
      </c>
      <c r="K5" s="29">
        <v>6.9</v>
      </c>
      <c r="L5" s="29">
        <v>7.1</v>
      </c>
      <c r="M5" s="29">
        <f t="shared" si="0"/>
        <v>69.5</v>
      </c>
      <c r="N5" s="30" t="str">
        <f t="shared" si="1"/>
        <v>Нет</v>
      </c>
      <c r="O5" s="28">
        <v>80000</v>
      </c>
      <c r="P5" s="31" t="str">
        <f>IF(N5="Да",$H$5*O5,"-")</f>
        <v>-</v>
      </c>
    </row>
    <row r="6" spans="2:18" x14ac:dyDescent="0.3">
      <c r="B6" s="22">
        <v>4</v>
      </c>
      <c r="C6" s="23" t="s">
        <v>18</v>
      </c>
      <c r="D6" s="24" t="s">
        <v>19</v>
      </c>
      <c r="E6" s="24" t="s">
        <v>20</v>
      </c>
      <c r="F6" s="24" t="s">
        <v>21</v>
      </c>
      <c r="G6" s="25">
        <v>1.3888888888888888E-2</v>
      </c>
      <c r="H6" s="26">
        <v>1500</v>
      </c>
      <c r="I6" s="27">
        <v>40330</v>
      </c>
      <c r="J6" s="28">
        <v>9</v>
      </c>
      <c r="K6" s="29">
        <v>8.1</v>
      </c>
      <c r="L6" s="29">
        <v>8.1999999999999993</v>
      </c>
      <c r="M6" s="29">
        <f t="shared" si="0"/>
        <v>85.5</v>
      </c>
      <c r="N6" s="30" t="str">
        <f t="shared" si="1"/>
        <v>Да</v>
      </c>
      <c r="O6" s="28">
        <v>200000</v>
      </c>
      <c r="P6" s="31">
        <f>IF(N6="Да",$H$6*O6,"-")</f>
        <v>300000000</v>
      </c>
    </row>
    <row r="7" spans="2:18" x14ac:dyDescent="0.3">
      <c r="B7" s="22">
        <v>5</v>
      </c>
      <c r="C7" s="23" t="s">
        <v>22</v>
      </c>
      <c r="D7" s="24" t="s">
        <v>9</v>
      </c>
      <c r="E7" s="24" t="s">
        <v>17</v>
      </c>
      <c r="F7" s="24" t="s">
        <v>45</v>
      </c>
      <c r="G7" s="25">
        <v>2.7777777777777776E-2</v>
      </c>
      <c r="H7" s="26">
        <v>3000</v>
      </c>
      <c r="I7" s="27">
        <v>38261</v>
      </c>
      <c r="J7" s="28">
        <v>8</v>
      </c>
      <c r="K7" s="29">
        <v>7.7</v>
      </c>
      <c r="L7" s="29">
        <v>7.9</v>
      </c>
      <c r="M7" s="29">
        <f t="shared" si="0"/>
        <v>78.5</v>
      </c>
      <c r="N7" s="30" t="str">
        <f t="shared" si="1"/>
        <v>Нет</v>
      </c>
      <c r="O7" s="28">
        <v>100000</v>
      </c>
      <c r="P7" s="31" t="str">
        <f>IF(N7="Да",$H$7*O7,"-")</f>
        <v>-</v>
      </c>
    </row>
    <row r="8" spans="2:18" x14ac:dyDescent="0.3">
      <c r="B8" s="22">
        <v>6</v>
      </c>
      <c r="C8" s="23" t="s">
        <v>23</v>
      </c>
      <c r="D8" s="24" t="s">
        <v>24</v>
      </c>
      <c r="E8" s="24" t="s">
        <v>10</v>
      </c>
      <c r="F8" s="24" t="s">
        <v>44</v>
      </c>
      <c r="G8" s="25">
        <v>0.125</v>
      </c>
      <c r="H8" s="26">
        <v>3500</v>
      </c>
      <c r="I8" s="27">
        <v>12821</v>
      </c>
      <c r="J8" s="28">
        <v>7</v>
      </c>
      <c r="K8" s="29">
        <v>6.8</v>
      </c>
      <c r="L8" s="29">
        <v>7</v>
      </c>
      <c r="M8" s="29">
        <f t="shared" si="0"/>
        <v>69</v>
      </c>
      <c r="N8" s="30" t="str">
        <f t="shared" si="1"/>
        <v>Нет</v>
      </c>
      <c r="O8" s="28">
        <v>300000</v>
      </c>
      <c r="P8" s="31" t="str">
        <f>IF(N8="Да",$H$8*O8,"-")</f>
        <v>-</v>
      </c>
    </row>
    <row r="9" spans="2:18" x14ac:dyDescent="0.3">
      <c r="B9" s="22">
        <v>7</v>
      </c>
      <c r="C9" s="23" t="s">
        <v>25</v>
      </c>
      <c r="D9" s="24" t="s">
        <v>16</v>
      </c>
      <c r="E9" s="24" t="s">
        <v>26</v>
      </c>
      <c r="F9" s="24" t="s">
        <v>46</v>
      </c>
      <c r="G9" s="25">
        <v>6.25E-2</v>
      </c>
      <c r="H9" s="26">
        <v>4000</v>
      </c>
      <c r="I9" s="27">
        <v>21551</v>
      </c>
      <c r="J9" s="28">
        <v>8</v>
      </c>
      <c r="K9" s="29">
        <v>7.4</v>
      </c>
      <c r="L9" s="29">
        <v>7.6</v>
      </c>
      <c r="M9" s="29">
        <f t="shared" si="0"/>
        <v>77</v>
      </c>
      <c r="N9" s="30" t="str">
        <f t="shared" si="1"/>
        <v>Нет</v>
      </c>
      <c r="O9" s="28">
        <v>60000</v>
      </c>
      <c r="P9" s="31" t="str">
        <f>IF(N9="Да",$H$9*O9,"-")</f>
        <v>-</v>
      </c>
    </row>
    <row r="10" spans="2:18" x14ac:dyDescent="0.3">
      <c r="B10" s="22">
        <v>8</v>
      </c>
      <c r="C10" s="23" t="s">
        <v>27</v>
      </c>
      <c r="D10" s="24" t="s">
        <v>16</v>
      </c>
      <c r="E10" s="24" t="s">
        <v>28</v>
      </c>
      <c r="F10" s="24">
        <v>2</v>
      </c>
      <c r="G10" s="25">
        <v>4.1666666666666664E-2</v>
      </c>
      <c r="H10" s="26">
        <v>1000</v>
      </c>
      <c r="I10" s="30" t="s">
        <v>29</v>
      </c>
      <c r="J10" s="28">
        <v>9</v>
      </c>
      <c r="K10" s="29">
        <v>9</v>
      </c>
      <c r="L10" s="29">
        <v>8.9</v>
      </c>
      <c r="M10" s="29">
        <f t="shared" si="0"/>
        <v>90</v>
      </c>
      <c r="N10" s="30" t="str">
        <f t="shared" si="1"/>
        <v>Да</v>
      </c>
      <c r="O10" s="28">
        <v>500000</v>
      </c>
      <c r="P10" s="31">
        <f>IF(N10="Да",$H$10*O10,"-")</f>
        <v>500000000</v>
      </c>
    </row>
    <row r="11" spans="2:18" x14ac:dyDescent="0.3">
      <c r="B11" s="22">
        <v>9</v>
      </c>
      <c r="C11" s="23" t="s">
        <v>30</v>
      </c>
      <c r="D11" s="24" t="s">
        <v>31</v>
      </c>
      <c r="E11" s="24" t="s">
        <v>28</v>
      </c>
      <c r="F11" s="24" t="s">
        <v>32</v>
      </c>
      <c r="G11" s="25">
        <v>1.0416666666666666E-2</v>
      </c>
      <c r="H11" s="26">
        <v>1000</v>
      </c>
      <c r="I11" s="27">
        <v>27120</v>
      </c>
      <c r="J11" s="28">
        <v>9</v>
      </c>
      <c r="K11" s="29">
        <v>8.5</v>
      </c>
      <c r="L11" s="29">
        <v>8.4</v>
      </c>
      <c r="M11" s="29">
        <f t="shared" si="0"/>
        <v>87.5</v>
      </c>
      <c r="N11" s="30" t="str">
        <f t="shared" si="1"/>
        <v>Да</v>
      </c>
      <c r="O11" s="28">
        <v>250000</v>
      </c>
      <c r="P11" s="31">
        <f>IF(N11="Да",$H$11*O11,"-")</f>
        <v>250000000</v>
      </c>
    </row>
    <row r="12" spans="2:18" ht="31.2" x14ac:dyDescent="0.3">
      <c r="B12" s="22">
        <v>10</v>
      </c>
      <c r="C12" s="23" t="s">
        <v>33</v>
      </c>
      <c r="D12" s="24" t="s">
        <v>16</v>
      </c>
      <c r="E12" s="24" t="s">
        <v>26</v>
      </c>
      <c r="F12" s="24" t="s">
        <v>45</v>
      </c>
      <c r="G12" s="25">
        <v>4.1666666666666664E-2</v>
      </c>
      <c r="H12" s="26">
        <v>5000</v>
      </c>
      <c r="I12" s="27">
        <v>41852</v>
      </c>
      <c r="J12" s="28">
        <v>8</v>
      </c>
      <c r="K12" s="29">
        <v>7.8</v>
      </c>
      <c r="L12" s="29">
        <v>7.7</v>
      </c>
      <c r="M12" s="29">
        <f t="shared" si="0"/>
        <v>79</v>
      </c>
      <c r="N12" s="30" t="str">
        <f t="shared" si="1"/>
        <v>Нет</v>
      </c>
      <c r="O12" s="28">
        <v>80000</v>
      </c>
      <c r="P12" s="31" t="str">
        <f>IF(N12="Да",$H$12*O12,"-")</f>
        <v>-</v>
      </c>
    </row>
    <row r="13" spans="2:18" x14ac:dyDescent="0.3">
      <c r="B13" s="22">
        <v>11</v>
      </c>
      <c r="C13" s="23" t="s">
        <v>34</v>
      </c>
      <c r="D13" s="24" t="s">
        <v>12</v>
      </c>
      <c r="E13" s="24" t="s">
        <v>35</v>
      </c>
      <c r="F13" s="24" t="s">
        <v>20</v>
      </c>
      <c r="G13" s="25">
        <v>3.125E-2</v>
      </c>
      <c r="H13" s="26">
        <v>2500</v>
      </c>
      <c r="I13" s="27">
        <v>43252</v>
      </c>
      <c r="J13" s="28">
        <v>7</v>
      </c>
      <c r="K13" s="29">
        <v>7.2</v>
      </c>
      <c r="L13" s="29">
        <v>7.4</v>
      </c>
      <c r="M13" s="29">
        <f t="shared" si="0"/>
        <v>71</v>
      </c>
      <c r="N13" s="30" t="str">
        <f t="shared" si="1"/>
        <v>Нет</v>
      </c>
      <c r="O13" s="28">
        <v>70000</v>
      </c>
      <c r="P13" s="31" t="str">
        <f>IF(N13="Да",$H$13*O13,"-")</f>
        <v>-</v>
      </c>
    </row>
    <row r="14" spans="2:18" x14ac:dyDescent="0.3">
      <c r="B14" s="22">
        <v>12</v>
      </c>
      <c r="C14" s="23" t="s">
        <v>36</v>
      </c>
      <c r="D14" s="24" t="s">
        <v>37</v>
      </c>
      <c r="E14" s="24" t="s">
        <v>13</v>
      </c>
      <c r="F14" s="24" t="s">
        <v>47</v>
      </c>
      <c r="G14" s="25">
        <v>2.0833333333333332E-2</v>
      </c>
      <c r="H14" s="26">
        <v>4000</v>
      </c>
      <c r="I14" s="27">
        <v>39722</v>
      </c>
      <c r="J14" s="28">
        <v>9</v>
      </c>
      <c r="K14" s="29">
        <v>8.5</v>
      </c>
      <c r="L14" s="29">
        <v>8.6</v>
      </c>
      <c r="M14" s="29">
        <f t="shared" si="0"/>
        <v>87.5</v>
      </c>
      <c r="N14" s="30" t="str">
        <f t="shared" si="1"/>
        <v>Да</v>
      </c>
      <c r="O14" s="28">
        <v>150000</v>
      </c>
      <c r="P14" s="31">
        <f>IF(N14="Да",$H$14*O14,"-")</f>
        <v>600000000</v>
      </c>
    </row>
    <row r="15" spans="2:18" x14ac:dyDescent="0.3">
      <c r="B15" s="22">
        <v>13</v>
      </c>
      <c r="C15" s="23" t="s">
        <v>38</v>
      </c>
      <c r="D15" s="24" t="s">
        <v>16</v>
      </c>
      <c r="E15" s="24" t="s">
        <v>17</v>
      </c>
      <c r="F15" s="24" t="s">
        <v>47</v>
      </c>
      <c r="G15" s="25">
        <v>4.1666666666666664E-2</v>
      </c>
      <c r="H15" s="26">
        <v>3000</v>
      </c>
      <c r="I15" s="27">
        <v>41426</v>
      </c>
      <c r="J15" s="28">
        <v>8</v>
      </c>
      <c r="K15" s="29">
        <v>76</v>
      </c>
      <c r="L15" s="29">
        <v>7.8</v>
      </c>
      <c r="M15" s="29">
        <f t="shared" si="0"/>
        <v>420</v>
      </c>
      <c r="N15" s="30" t="str">
        <f t="shared" si="1"/>
        <v>Да</v>
      </c>
      <c r="O15" s="28">
        <v>45000</v>
      </c>
      <c r="P15" s="31">
        <f>IF(N15="Да",$H$15*O15,"-")</f>
        <v>135000000</v>
      </c>
    </row>
    <row r="16" spans="2:18" x14ac:dyDescent="0.3">
      <c r="B16" s="22">
        <v>14</v>
      </c>
      <c r="C16" s="23" t="s">
        <v>39</v>
      </c>
      <c r="D16" s="24" t="s">
        <v>40</v>
      </c>
      <c r="E16" s="24" t="s">
        <v>17</v>
      </c>
      <c r="F16" s="24" t="s">
        <v>47</v>
      </c>
      <c r="G16" s="25">
        <v>3.125E-2</v>
      </c>
      <c r="H16" s="26">
        <v>4000</v>
      </c>
      <c r="I16" s="27">
        <v>39539</v>
      </c>
      <c r="J16" s="28">
        <v>9</v>
      </c>
      <c r="K16" s="29">
        <v>8.6999999999999993</v>
      </c>
      <c r="L16" s="29">
        <v>8.5</v>
      </c>
      <c r="M16" s="29">
        <f t="shared" si="0"/>
        <v>88.5</v>
      </c>
      <c r="N16" s="30" t="str">
        <f t="shared" si="1"/>
        <v>Да</v>
      </c>
      <c r="O16" s="28">
        <v>120000</v>
      </c>
      <c r="P16" s="31">
        <f>IF(N16="Да",$H$16*O16,"-")</f>
        <v>480000000</v>
      </c>
    </row>
    <row r="17" spans="2:16" ht="31.8" thickBot="1" x14ac:dyDescent="0.35">
      <c r="B17" s="32">
        <v>15</v>
      </c>
      <c r="C17" s="33" t="s">
        <v>41</v>
      </c>
      <c r="D17" s="34" t="s">
        <v>40</v>
      </c>
      <c r="E17" s="34" t="s">
        <v>13</v>
      </c>
      <c r="F17" s="34" t="s">
        <v>48</v>
      </c>
      <c r="G17" s="35">
        <v>8.3333333333333329E-2</v>
      </c>
      <c r="H17" s="36">
        <v>7000</v>
      </c>
      <c r="I17" s="37">
        <v>40634</v>
      </c>
      <c r="J17" s="38">
        <v>9</v>
      </c>
      <c r="K17" s="39">
        <v>8.9</v>
      </c>
      <c r="L17" s="39">
        <v>8.8000000000000007</v>
      </c>
      <c r="M17" s="39">
        <f t="shared" si="0"/>
        <v>89.5</v>
      </c>
      <c r="N17" s="40" t="str">
        <f t="shared" si="1"/>
        <v>Да</v>
      </c>
      <c r="O17" s="38">
        <v>100000</v>
      </c>
      <c r="P17" s="41">
        <f>IF(N17="Да",$H$17*O17,"-")</f>
        <v>700000000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D9E3-FD02-410E-83DE-C281DAE8F0BC}">
  <dimension ref="B3"/>
  <sheetViews>
    <sheetView zoomScale="70" zoomScaleNormal="70" workbookViewId="0">
      <selection activeCell="S36" sqref="S36"/>
    </sheetView>
  </sheetViews>
  <sheetFormatPr defaultRowHeight="14.4" x14ac:dyDescent="0.3"/>
  <sheetData>
    <row r="3" spans="2:2" ht="23.4" x14ac:dyDescent="0.45">
      <c r="B3" s="4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о настольных играх</vt:lpstr>
      <vt:lpstr>Диаграммы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2023-10-07T15:43:46Z</dcterms:modified>
</cp:coreProperties>
</file>