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esa Soto\AGOSTO UPC\Talleres\Taller 1\"/>
    </mc:Choice>
  </mc:AlternateContent>
  <xr:revisionPtr revIDLastSave="0" documentId="8_{E3123C19-6E71-448C-8E37-1B74972D4E56}" xr6:coauthVersionLast="47" xr6:coauthVersionMax="47" xr10:uidLastSave="{00000000-0000-0000-0000-000000000000}"/>
  <bookViews>
    <workbookView xWindow="2544" yWindow="0" windowWidth="16260" windowHeight="11436" activeTab="3" xr2:uid="{51888943-C0A2-4DFA-A73B-9CD7EF3BA11B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A15" i="4"/>
  <c r="G17" i="4"/>
  <c r="E17" i="4"/>
  <c r="D5" i="3" l="1"/>
  <c r="D4" i="3"/>
  <c r="D3" i="3"/>
  <c r="G5" i="2"/>
  <c r="H4" i="2"/>
  <c r="H5" i="2"/>
  <c r="H6" i="2"/>
  <c r="H7" i="2"/>
  <c r="H8" i="2"/>
  <c r="H9" i="2"/>
  <c r="H3" i="2"/>
  <c r="G6" i="2"/>
  <c r="G7" i="2" s="1"/>
  <c r="G8" i="2" s="1"/>
  <c r="G9" i="2" s="1"/>
  <c r="G4" i="2"/>
  <c r="G3" i="2"/>
  <c r="F4" i="2"/>
  <c r="F5" i="2"/>
  <c r="F6" i="2"/>
  <c r="F7" i="2"/>
  <c r="F8" i="2"/>
  <c r="F9" i="2"/>
  <c r="F10" i="2"/>
  <c r="F3" i="2"/>
  <c r="E11" i="2"/>
  <c r="E4" i="2"/>
  <c r="E5" i="2"/>
  <c r="E6" i="2"/>
  <c r="E7" i="2"/>
  <c r="E8" i="2"/>
  <c r="E9" i="2"/>
  <c r="E10" i="2"/>
  <c r="E3" i="2"/>
  <c r="D11" i="2"/>
  <c r="D8" i="1"/>
  <c r="D6" i="1"/>
</calcChain>
</file>

<file path=xl/sharedStrings.xml><?xml version="1.0" encoding="utf-8"?>
<sst xmlns="http://schemas.openxmlformats.org/spreadsheetml/2006/main" count="66" uniqueCount="35">
  <si>
    <t>P70</t>
  </si>
  <si>
    <t>PERCENTIL.EXC(A3:A22;0.7)</t>
  </si>
  <si>
    <t>P15</t>
  </si>
  <si>
    <t>PERCENTIL.EXC(A3:A22;0.15)</t>
  </si>
  <si>
    <t>i</t>
  </si>
  <si>
    <t>Resistencia</t>
  </si>
  <si>
    <t>fi</t>
  </si>
  <si>
    <t>LI</t>
  </si>
  <si>
    <t>LS</t>
  </si>
  <si>
    <t>TOTAL</t>
  </si>
  <si>
    <t>hi=fi/n</t>
  </si>
  <si>
    <t>pi=hi*100</t>
  </si>
  <si>
    <t>Hi</t>
  </si>
  <si>
    <t>Hi%</t>
  </si>
  <si>
    <t>Tiempo (en horas)</t>
  </si>
  <si>
    <t>MEDIA</t>
  </si>
  <si>
    <t>MEDIANA</t>
  </si>
  <si>
    <t>MODA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</si>
  <si>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</si>
  <si>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</si>
  <si>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</si>
  <si>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</si>
  <si>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</si>
  <si>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</si>
  <si>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</si>
  <si>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</si>
  <si>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</si>
  <si>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</si>
  <si>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</si>
  <si>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</si>
  <si>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</si>
  <si>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Línea 1</t>
  </si>
  <si>
    <t>Línea 2</t>
  </si>
  <si>
    <t>CV LINEA 1</t>
  </si>
  <si>
    <t>CV LINEA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</si>
</sst>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3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2" fontId="0" fillId="0" borderId="0" xfId="0" applyNumberFormat="1"/>
    <xf numFmtId="0" fontId="6" fillId="3" borderId="4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16" xfId="0" applyFont="1" applyBorder="1"/>
    <xf numFmtId="173" fontId="7" fillId="0" borderId="16" xfId="0" applyNumberFormat="1" applyFont="1" applyBorder="1"/>
    <xf numFmtId="2" fontId="7" fillId="0" borderId="16" xfId="0" applyNumberFormat="1" applyFont="1" applyBorder="1"/>
    <xf numFmtId="168" fontId="7" fillId="0" borderId="16" xfId="0" applyNumberFormat="1" applyFont="1" applyBorder="1"/>
    <xf numFmtId="168" fontId="7" fillId="3" borderId="16" xfId="0" applyNumberFormat="1" applyFont="1" applyFill="1" applyBorder="1"/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6" xfId="0" applyBorder="1"/>
    <xf numFmtId="2" fontId="2" fillId="0" borderId="16" xfId="0" applyNumberFormat="1" applyFont="1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18" xfId="0" applyFill="1" applyBorder="1" applyAlignment="1"/>
    <xf numFmtId="0" fontId="8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Continuous"/>
    </xf>
    <xf numFmtId="0" fontId="0" fillId="3" borderId="0" xfId="0" applyFill="1" applyBorder="1" applyAlignment="1"/>
    <xf numFmtId="2" fontId="0" fillId="3" borderId="0" xfId="0" applyNumberForma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4" borderId="0" xfId="0" applyFill="1" applyBorder="1" applyAlignment="1"/>
    <xf numFmtId="2" fontId="0" fillId="4" borderId="0" xfId="0" applyNumberFormat="1" applyFill="1"/>
    <xf numFmtId="2" fontId="0" fillId="4" borderId="0" xfId="0" applyNumberFormat="1" applyFill="1" applyBorder="1" applyAlignment="1"/>
    <xf numFmtId="0" fontId="0" fillId="5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52140</xdr:colOff>
      <xdr:row>4</xdr:row>
      <xdr:rowOff>131880</xdr:rowOff>
    </xdr:from>
    <xdr:to>
      <xdr:col>8</xdr:col>
      <xdr:colOff>121620</xdr:colOff>
      <xdr:row>4</xdr:row>
      <xdr:rowOff>188400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E7D8EFEB-01E5-41B4-8668-0F0B589B8059}"/>
                </a:ext>
              </a:extLst>
            </xdr14:cNvPr>
            <xdr14:cNvContentPartPr/>
          </xdr14:nvContentPartPr>
          <xdr14:nvPr macro=""/>
          <xdr14:xfrm>
            <a:off x="7237800" y="893880"/>
            <a:ext cx="69480" cy="5652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E7D8EFEB-01E5-41B4-8668-0F0B589B80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29160" y="885240"/>
              <a:ext cx="8712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269580</xdr:colOff>
      <xdr:row>5</xdr:row>
      <xdr:rowOff>128220</xdr:rowOff>
    </xdr:from>
    <xdr:to>
      <xdr:col>11</xdr:col>
      <xdr:colOff>209100</xdr:colOff>
      <xdr:row>9</xdr:row>
      <xdr:rowOff>109620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444356B2-D84E-4910-9009-E5FA9274BD1C}"/>
                </a:ext>
              </a:extLst>
            </xdr14:cNvPr>
            <xdr14:cNvContentPartPr/>
          </xdr14:nvContentPartPr>
          <xdr14:nvPr macro=""/>
          <xdr14:xfrm>
            <a:off x="7455240" y="1080720"/>
            <a:ext cx="2316960" cy="74340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444356B2-D84E-4910-9009-E5FA9274BD1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46240" y="1071720"/>
              <a:ext cx="2334600" cy="761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2T02:54:53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1 157 2961,'29'-33'48,"-2"8"-32,0-6-32,7 5 16,-4 6-240,15-1-464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2T02:54:44.8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873 610 6643,'2'-2'832,"4"-3"-607,-9 10 911,3-10-400,0 7-255,-3-2-193,6 5-48,-3-10-208,-3 5-64,3 5-48,-2-10-641,-1 1-751,-13-1-1634</inkml:trace>
  <inkml:trace contextRef="#ctx0" brushRef="#br0" timeOffset="1334.2">677 269 5378,'2'-43'2208,"-1"32"-1851,0 1 0,-1-1 0,0 0 0,0 0-1,-2 1 1,1-1 0,-1 0 0,-1 1 0,0 0 0,-4-11 0,3 14-257,0 0 0,-1 1-1,1-1 1,-1 1 0,-1 0 0,1 0 0,-1 1-1,0 0 1,-1 0 0,1 0 0,-1 1 0,0 0-1,0 0 1,0 1 0,0-1 0,-1 2 0,1-1-1,-1 1 1,0 0 0,0 1 0,-10-1 0,1 0-33,0 1 1,0 1 0,-1 1 0,1 0 0,0 1 0,1 1 0,-1 1 0,-32 11 0,29-6-51,-1 0 1,1 2 0,1 0-1,0 1 1,0 1 0,2 1-1,-1 0 1,2 1 0,0 1-1,1 1 1,0 0 0,1 1-1,2 1 1,-1 0 0,2 0-1,1 1 1,0 0 0,2 1-1,0 0 1,1 1 0,2 0-1,0 0 1,-4 37 0,9-45-21,-1-1 1,2 1-1,0-1 1,0 1 0,1-1-1,1 0 1,0 0-1,1 0 1,1 0-1,0-1 1,0 1 0,1-1-1,1-1 1,0 1-1,0-1 1,12 12-1,-8-9-1,2-2 0,-1 0 0,2-1 0,-1 0 0,1-1 0,1 0 0,0-1-1,1-1 1,-1 0 0,1-1 0,33 9 0,-23-9 7,1-1 1,0-2-1,1 0 0,-1-2 0,1-1 1,-1-1-1,1-1 0,42-8 0,-36-5 21,-20 7-58,-13 6 27,-1 1 0,0 0 1,0 0-1,0 0 1,0 0-1,0 0 1,0 0-1,0 0 1,1 0-1,-1 0 1,0 0-1,0 0 1,0-1-1,0 1 1,0 0-1,1 0 1,-1 0-1,0 0 0,0 0 1,0 0-1,0 0 1,0 0-1,1 0 1,-1 0-1,0 0 1,0 0-1,0 1 1,0-1-1,0 0 1,1 0-1,-1 0 1,0 0-1,0 0 1,0 0-1,0 0 0,0 0 1,0 0-1,0 0 1,1 0-1,-1 1 1,0-1-1,0 0 1,0 0-1,0 0 1,0 0-1,0 0 1,0 0-1,0 1 1,1 0-60,0 0 0,0 0 0,-1 0 0,1 0 0,0 0 0,0 0 0,0 0 0,0 0 0,1 0 0,-1 0 0,0-1 0,0 1 0,0-1 0,1 1 0,-1 0 1,0-1-1,1 0 0,-1 1 0,0-1 0,1 0 0,1 0 0,2 2-138,68 24-5019,-39-24 1400</inkml:trace>
  <inkml:trace contextRef="#ctx0" brushRef="#br0" timeOffset="1897.27">1076 245 6371,'3'-92'4770,"-4"90"-3715,-1 6-599,4 13-323,6 6-33,0 1 0,-1 0 0,7 46 0,5 157 161,-9-146-217,15 85-5,-21-147-44,1 0-1,1 0 0,1-1 0,1 0 0,0 0 1,15 21-1,-23-38 6,1-1 1,-1 1-1,0-1 0,1 0 1,-1 0-1,0 1 0,1-1 0,-1 0 1,1 0-1,-1 1 0,0-1 1,1 0-1,-1 0 0,1 0 1,-1 0-1,1 0 0,-1 0 1,1 0-1,-1 1 0,1-1 1,-1-1-1,0 1 0,1 0 1,-1 0-1,1 0 0,-1 0 1,1 0-1,-1 0 0,1 0 1,-1-1-1,1 1 0,-1 0 1,0 0-1,1-1 0,-1 1 1,0 0-1,1 0 0,-1-1 1,0 1-1,1 0 0,-1-1 1,0 1-1,1-1 0,-1 1 1,0 0-1,0-1 0,1 0 1,17-26 85,-14 19-76,40-58 26,-3-2 1,57-128-1,-31-4 10,-10 29-20,-55 157-47,-2 14 20,0 0 0,0 0 1,0 0-1,0 0 0,0 0 0,-1 0 0,1 0 0,0 0 1,0 0-1,0 1 0,0-1 0,0 0 0,-1 0 1,1 0-1,0 0 0,0 0 0,0 0 0,0 0 1,-1 0-1,1-1 0,0 1 0,0 0 0,0 0 1,0 0-1,-1 0 0,1 0 0,0 0 0,0 0 1,0 0-1,0 0 0,0 0 0,-1 0 0,1-1 0,0 1 1,0 0-1,0 0 0,0 0 0,0 0 0,0 0 1,0 0-1,0-1 0,0 1 0,0 0 0,-1 0 1,1 0-1,0 0 0,0-1 0,0 1 0,0 0 1,0 0-1,0 0 0,0 0 0,0-1 0,0 1 0,0 0 1,0 0-1,0 0 0,1 0 0,-1-1 0,0 1 1,0 0-1,0 0 0,0 0 0,0 0 0,0-1 1,-2 12-400,1 1 1,0-1-1,1 14 1,-6 122-4236,1-99 1338</inkml:trace>
  <inkml:trace contextRef="#ctx0" brushRef="#br0" timeOffset="2419.36">1760 365 5042,'-1'2'77,"0"-1"0,1 1 0,-1 0 0,0 0 0,1 0 0,-1-1-1,1 1 1,0 0 0,-1 0 0,1 0 0,0 0 0,0 0 0,0 0-1,0 0 1,1 0 0,-1 0 0,1 0 0,-1 0 0,1-1 0,-1 1 0,1 0-1,0 0 1,0 0 0,0-1 0,0 1 0,0-1 0,0 1 0,1-1-1,-1 1 1,1-1 0,-1 0 0,0 1 0,1-1 0,0 0 0,-1 0 0,1 0-1,0 0 1,0 0 0,3 0 0,-1 1-23,0-1-1,0 1 1,1-1-1,-1 0 1,0-1 0,1 1-1,-1-1 1,1 0-1,-1 0 1,1 0-1,-1 0 1,1-1 0,-1 0-1,0 0 1,1 0-1,-1-1 1,4-1-1,-3 0 23,0-1-1,-1 0 0,0 0 0,0 0 0,0 0 0,0-1 0,0 0 0,-1 1 0,0-1 0,0 0 1,0-1-1,-1 1 0,0 0 0,0-1 0,1-5 0,1-1 76,-2 1 0,0-1-1,0 0 1,-1 0 0,0 1 0,-1-17 0,-1 24-102,1-1 0,-1 0 1,0 0-1,0 1 1,0-1-1,-1 0 0,1 1 1,-1-1-1,0 1 1,-1 0-1,1 0 1,-6-8-1,7 11-42,-1 0 0,1 0 0,-1 0 0,0 0 0,1 0 0,-1 0 0,0 0 0,1 1 0,-1-1 0,0 0-1,0 1 1,0 0 0,0-1 0,1 1 0,-1 0 0,0 0 0,0 0 0,0 0 0,0 0 0,0 0 0,0 1 0,1-1 0,-1 1 0,0-1 0,0 1 0,0 0 0,1 0 0,-1-1 0,0 1 0,1 0-1,-1 1 1,1-1 0,-1 0 0,-1 2 0,-2 1-81,0 0 0,0 1 0,0 0 0,0 0 0,1 0-1,0 0 1,0 1 0,0 0 0,1 0 0,-1 0 0,-3 11 0,5-10-440,0 0 0,0 1 0,1-1 0,0 0 0,0 1 0,1 13 0,2 12-3285</inkml:trace>
  <inkml:trace contextRef="#ctx0" brushRef="#br0" timeOffset="2845.17">2169 54 5507,'-44'123'6838,"-69"198"-5411,-13 70-1161,124-387-281,-3 15-173,-1 0 0,-12 25 1,18-44 93,-1 1 0,1-1 0,0 0 0,0 0 0,0 1 0,0-1 0,0 0 0,0 0 0,0 1 0,0-1 0,0 0 0,0 1 0,0-1 0,0 0 0,0 0 0,0 1 0,1-1 0,-1 0 0,0 0 0,0 0 0,0 1 0,0-1 0,0 0 0,1 0 0,-1 1 0,0-1 0,0 0 0,0 0 0,0 0 0,1 0 0,-1 1 0,0-1 0,0 0 0,1 0 0,-1 0 0,0 0 0,0 0 0,1 0 0,-1 0 0,0 0 0,0 0 0,1 1 0,-1-1 0,0 0 0,0 0 0,1 0 0,-1-1 0,0 1 0,0 0 0,1 0 0,-1 0 0,8 0-3628</inkml:trace>
  <inkml:trace contextRef="#ctx0" brushRef="#br0" timeOffset="3210.82">2030 930 4914,'-1'4'154,"1"0"0,0 0 0,-1 0 0,1 0 0,1-1 0,-1 1 0,0 0 0,1 0 0,0 0 1,0 0-1,0-1 0,0 1 0,1 0 0,-1-1 0,1 1 0,0-1 0,0 0 0,0 0 0,1 0 0,-1 0 0,1 0 0,0 0 0,-1 0 0,1-1 0,0 1 0,1-1 0,-1 0 0,0 0 0,1 0 0,4 1 0,-3 0-99,1 0 0,-1-1 0,1 0 1,-1 0-1,1 0 0,0-1 0,0 0 0,0 0 0,0 0 0,0-1 0,0 0 1,0 0-1,0 0 0,0-1 0,0 0 0,0 0 0,-1-1 0,1 1 0,10-5 1,-10 1 15,1 0 0,-1 0 1,-1-1-1,1 1 1,-1-1-1,0 0 1,0-1-1,-1 1 0,0-1 1,0 0-1,0 0 1,-1 0-1,0 0 0,0-1 1,-1 1-1,0-1 1,-1 0-1,1 1 1,-1-1-1,-1 0 0,0 0 1,0 0-1,0 0 1,-1 0-1,-2-8 0,3 13-48,-1 0 0,0 0 0,0-1 0,0 1-1,0 0 1,-1 0 0,1 0 0,-1 0-1,0 1 1,0-1 0,0 0 0,0 1-1,0-1 1,-1 1 0,1 0 0,-1-1-1,1 1 1,-1 1 0,0-1 0,0 0 0,0 1-1,0-1 1,0 1 0,0 0 0,0 0-1,0 0 1,-1 0 0,1 1 0,0-1-1,-1 1 1,1 0 0,-4 0 0,-2 0-17,0 1 0,0 0 0,0 0-1,1 0 1,-1 1 0,0 1 0,1-1 0,0 1 0,-1 1 0,-13 7 0,19-9-48,0 0-1,0 1 1,0-1 0,0 0-1,0 1 1,0 0 0,1 0-1,-1 0 1,1 0 0,0 0-1,0 0 1,-2 4 0,4-5-159,-1 1 1,0-1-1,1 0 1,0 1-1,-1-1 1,1 1 0,0-1-1,0 0 1,0 1-1,1-1 1,-1 1-1,1-1 1,-1 0-1,1 1 1,0-1-1,0 0 1,0 1-1,0-1 1,2 3-1,14 15-3454</inkml:trace>
  <inkml:trace contextRef="#ctx0" brushRef="#br0" timeOffset="3559.32">2723 966 3874,'-11'-7'5154,"6"7"-3409,10 3-1025,-10-6-111,21 6-577,21-6 48,6-2-16,-6-4-128,-13 6 64,8-11-144,-13 2-369,-11-7-623,-3 11-273,4-13-1024</inkml:trace>
  <inkml:trace contextRef="#ctx0" brushRef="#br0" timeOffset="3560.32">2704 649 7523,'0'-5'1377,"5"3"-849,9 2-111,20 0-225,4 2-128,2 3-64,8-10-833,8 5-3569</inkml:trace>
  <inkml:trace contextRef="#ctx0" brushRef="#br0" timeOffset="4176.74">4271 184 5843,'-5'-8'499,"0"1"1,0-1-1,0 1 1,-1 0-1,0 0 1,0 0-1,-1 1 1,0 0-1,0 1 1,-12-9-1,13 11-373,0 0-1,0 1 1,0-1-1,-1 1 1,1 0-1,-1 1 1,1 0-1,-1 0 0,1 0 1,-1 1-1,0 0 1,1 0-1,-1 0 1,-12 4-1,3-1-31,0 2-1,0 0 1,0 1-1,1 1 0,0 0 1,1 1-1,-1 0 1,-19 16-1,27-18-83,0 0 0,0 1-1,0-1 1,1 1 0,0 1-1,0-1 1,1 1 0,0 0 0,1 0-1,-1 0 1,1 1 0,1 0-1,0-1 1,0 1 0,1 1-1,-2 12 1,3-20-11,1 0-1,0 0 1,0 0-1,0 0 1,0 0 0,0 0-1,0 0 1,0 0-1,1 0 1,-1-1-1,1 1 1,0 0 0,-1 0-1,1 0 1,0 0-1,0-1 1,0 1 0,2 2-1,-2-3 0,0 0-1,1-1 0,-1 1 1,1 0-1,-1-1 1,0 0-1,1 1 1,-1-1-1,1 0 1,-1 1-1,1-1 1,-1 0-1,1 0 0,-1 0 1,1 0-1,-1-1 1,1 1-1,-1 0 1,1-1-1,-1 1 1,1-1-1,-1 1 1,0-1-1,3-1 0,1 0 14,15-7 24,1 0 0,1 2 0,43-10 0,-56 16-32,-1 1 0,1 0 0,0 0 0,-1 0 1,1 1-1,0 0 0,-1 1 0,1 0 0,-1 0 1,0 1-1,0 0 0,0 1 0,15 8 0,-8-3-4,0 1 0,0 1 0,-1 0-1,0 1 1,-1 0 0,-1 1 0,0 1 0,0 0-1,-2 1 1,1 0 0,11 24 0,-18-31 4,-1 0 0,1 0-1,-2 1 1,1-1 0,-1 1 0,0-1 0,-1 1 0,0 0 0,-1 0 0,0 0 0,0-1 0,0 1 0,-1 0 0,-1 0-1,0-1 1,0 1 0,0-1 0,-1 1 0,0-1 0,-1 0 0,0 0 0,0 0 0,-1-1 0,0 0 0,-9 11 0,7-9 33,-1-1 1,0-1 0,-1 1 0,0-2-1,0 1 1,0-1 0,-1 0 0,0-1-1,0 0 1,0-1 0,0 0 0,-1 0 0,0-1-1,0-1 1,0 0 0,-13 1 0,8-2 33,0-1 1,0-1-1,-1 0 1,1-1-1,0-1 1,0 0-1,0-1 1,1-1-1,0 0 1,-22-12-1,11 3-26,2-1 0,0-2 0,-39-34 0,56 45-49,3 3-6,-10-11 60,14 14-56,0 0 0,0 0 0,-1-1 0,1 1 0,0 0 0,0-1 0,0 1 0,0 0 0,0-1 0,0 1 0,-1 0 0,1-1 0,0 1 0,0 0 0,0-1 0,0 1 0,0-1 0,0 1 0,0 0 1,0-1-1,1 1 0,-1 0 0,0-1 0,0 1 0,0 0 0,0-1 0,0 1 0,0 0 0,1-1 0,-1 1 0,0 0 0,0 0 0,1-1 0,-1 1 0,0 0 0,0 0 0,1-1 0,-1 1 0,0 0 0,1 0 0,1 0-134,1 0 0,-1 0-1,0 1 1,0-1 0,0 1 0,1 0 0,-1 0-1,0 0 1,0 0 0,0 0 0,0 0 0,0 0 0,2 2-1,12 7-442,28 14-1262,8 10-1473</inkml:trace>
  <inkml:trace contextRef="#ctx0" brushRef="#br0" timeOffset="4646.72">3461 1099 3362,'-18'-1'1269,"-25"2"3930,43-1-5166,0 0-1,-1 0 1,1 0-1,0 0 1,0 0 0,0 0-1,0 0 1,0 0 0,-1 0-1,1 0 1,0 0-1,0 0 1,0 0 0,0 0-1,0 0 1,-1 0 0,1 0-1,0 1 1,0-1 0,0 0-1,0 0 1,0 0-1,0 0 1,-1 0 0,1 0-1,0 0 1,0 0 0,0 0-1,0 1 1,0-1-1,0 0 1,0 0 0,0 0-1,0 0 1,0 0 0,0 1-1,-1-1 1,1 0-1,0 0 1,0 0 0,0 0-1,0 0 1,0 1 0,0-1-1,0 0 1,0 0-1,0 0 1,0 0 0,0 0-1,1 1 1,-1-1 0,0 0-1,0 0 1,0 0-1,0 0 1,0 0 0,0 0-1,0 1 1,0-1 0,22 11 259,8-1-90,1-2 0,1-1 0,0-1 0,49 2-1,-40-5-47,289 17 267,-35-3-348,-293-17-75,9 2 7,0-1 0,-1 0-1,1-1 1,0 0-1,0-1 1,0 0 0,0-1-1,17-5 1,-66 27-1546,1 1 0,-35 27 0,24-15-1610</inkml:trace>
  <inkml:trace contextRef="#ctx0" brushRef="#br0" timeOffset="5040.74">3632 1710 6643,'-4'-10'673,"0"-1"0,1 1 0,1-1 0,-1 1 0,0-22 0,3 30-611,0-1 0,0 1-1,0-1 1,0 1 0,0-1 0,1 1 0,0 0-1,-1-1 1,1 1 0,0 0 0,0-1-1,0 1 1,0 0 0,0 0 0,1 0 0,-1 0-1,1 0 1,-1 0 0,1 0 0,0 1 0,0-1-1,0 0 1,-1 1 0,2 0 0,-1-1 0,0 1-1,0 0 1,0 0 0,0 0 0,1 0-1,-1 1 1,1-1 0,2 0 0,-1 1-32,1-1 1,-1 2-1,0-1 0,1 0 1,-1 1-1,0-1 0,0 1 1,1 1-1,-1-1 0,0 0 1,0 1-1,4 2 0,0 0 10,0 1-1,0 0 1,0 0 0,12 12-1,-12-9-19,-1 1-1,0 0 1,0 0-1,-1 0 1,0 1 0,7 15-1,21 67 63,-28-71-74,0 0 1,2 0-1,1-1 1,1-1-1,21 34 1,-20-38-2,2-1 1,-1 0 0,1-1-1,1 0 1,1-1 0,18 12-1,-28-21-14,0 0 0,0-1-1,0 1 1,0-1 0,0-1-1,0 1 1,1-1 0,-1 0-1,1 0 1,-1 0 0,8 0-1,-9-2-15,0 1 0,-1-1 0,1 0 0,0 0 0,-1 0 0,1-1 0,0 1 0,-1-1 0,0 0 0,1 0 0,-1 0 0,0 0 0,0 0 0,0-1 0,0 0 0,-1 1-1,1-1 1,2-4 0,-2 3-316,-1 0-1,1-1 0,-1 1 1,0-1-1,0 0 0,-1 0 1,1 1-1,-1-1 0,0 0 1,-1 0-1,1 0 0,-1 0 1,0-1-1,0 1 1,-2-9-1,0-10-2851</inkml:trace>
  <inkml:trace contextRef="#ctx0" brushRef="#br0" timeOffset="5451.81">4099 1616 6451,'-7'2'1040,"4"-2"-731,-1 1 1,0 0-1,1 0 0,-1 0 1,1 0-1,-1 1 0,1-1 0,0 1 1,-1 0-1,1 0 0,0 0 1,-5 5-1,-4 5-47,1 1 1,0 1-1,1 0 0,-14 24 1,11-17 9,-28 36 1,18-30-224,-1-1-1,-2 0 1,-1-2 0,0-1 0,-2-2-1,-44 27 1,72-48-126,1 0-1,-1 0 0,1 0 1,-1 0-1,0 0 1,1 0-1,-1 0 0,1 0 1,-1-1-1,1 1 1,-1 0-1,1 0 0,-1 0 1,0-1-1,1 1 1,-1 0-1,1 0 0,0-1 1,-1 1-1,1 0 1,-1-1-1,1 1 0,-1-1 1,1 1-1,0 0 0,-1-1 1,1 1-1,0-1 1,0 1-1,-1-1 0,1 1 1,0-1-1,0 0 1,0 1-1,-1-1 0,1 1 1,0-1-1,0 1 1,0-1-1,0 1 0,0-1 1,0 0-1,0 1 1,1-1-1,-3-31-3580,7 6 363</inkml:trace>
  <inkml:trace contextRef="#ctx0" brushRef="#br0" timeOffset="5925.88">3653 1402 6803,'0'0'57,"0"0"0,0 0-1,0 0 1,1 0 0,-1 0 0,0 0 0,0 0-1,0 0 1,0 0 0,0 0 0,0 0 0,0 0-1,1 0 1,-1 0 0,0 0 0,0 0 0,0 0-1,0 0 1,0 0 0,0 1 0,0-1-1,0 0 1,0 0 0,0 0 0,1 0 0,-1 0-1,0 0 1,0 0 0,0 0 0,0 0 0,0 1-1,0-1 1,0 0 0,0 0 0,0 0-1,0 0 1,0 0 0,0 0 0,0 0 0,0 1-1,0-1 1,0 0 0,0 0 0,0 0 0,0 0-1,0 0 1,0 0 0,0 0 0,0 1-1,0-1 1,0 0 0,0 0 0,0 0 0,-1 0-1,1 0 1,0 0 0,0 0 0,0 0 0,0 0-1,0 0 1,0 1 0,0-1 0,-1 0 0,19 11 830,-11-7-838,0-1 0,0 1 0,1-2 0,9 4 1,13-4 4,1-1 0,-1-1 1,1-2-1,-1-1 0,1-1 1,-1-2-1,31-10 0,-13-1 22,0 0-4671,-39 15 1335</inkml:trace>
  <inkml:trace contextRef="#ctx0" brushRef="#br0" timeOffset="6258.92">4503 670 4674,'-9'-27'5491,"13"33"-5244,1 0 1,0 0 0,0-1 0,1 0-1,-1 0 1,11 7 0,10 9-16,89 67 11,-83-66-244,-6-5-108,-18-12-243,-6-6-840,-6-9-1490,3 8 2298,3-6-3156</inkml:trace>
  <inkml:trace contextRef="#ctx0" brushRef="#br0" timeOffset="6650.52">4746 567 5779,'0'5'1824,"-5"-10"-863,-6 17 175,-2 12-687,-6 12 111,-5-2-304,-2 7 160,1 0-256,-12-3 48,5 1-208,16-6 0,0-11 0,8 0-16,-3-10-160,17-8-688,-4-1-641,4-8-720,7 5-1296</inkml:trace>
  <inkml:trace contextRef="#ctx0" brushRef="#br0" timeOffset="6996.04">4984 314 4642,'0'0'119,"0"0"1,-1 0-1,1 1 0,-1-1 0,1 0 0,0 0 0,-1 0 1,1 0-1,0 0 0,-1 1 0,1-1 0,0 0 1,-1 0-1,1 1 0,0-1 0,0 0 0,-1 0 1,1 1-1,0-1 0,0 0 0,-1 1 0,1-1 1,0 0-1,0 1 0,0-1 0,0 0 0,-1 1 0,1-1 1,0 1-1,0-1 0,0 0 0,0 1 0,0-1 1,0 0-1,0 1 0,3 23 1040,12 22-675,0-3-105,-3 0 0,-1 1 0,7 65 1,-2-15-187,-2 3-105,-13-95-88,-1 0 0,0 0 0,1 0 0,-1 0 0,0 0 0,0 0 0,-1 0 0,1 0 0,0 0 0,-1 0 0,1 0 0,-2 3 0,1 0-19,0-5 10,1 0 0,0 0 0,0 0 1,0 0-1,0 0 0,0 0 0,-1 1 0,1-1 0,0 0 1,0 0-1,0 0 0,0 0 0,0 1 0,0-1 0,0 0 0,0 0 1,0 0-1,0 0 0,0 1 0,0-1 0,0 0 0,-1 0 1,1 0-1,0 1 0,1-1 0,-1 0 0,0 0 0,0 0 0,0 1 1,0-1-1,0 0 0,0 0 0,0 0 0,0 0 0,0 1 1,0-1-1,0 0 0,0 0 0,0 0 0,1 0 0,-1 0 1,0 1-1,0-1 0,0 0 0,0 0 0,0 0 0,1 0 0,-1 0 1,0 0-1,0 0 0,0 0 0,1 1 0,-1-1 0,0 0 1,0 0-1,0 0 0,0 0 0,1 0 0,6-12-2076,-5-2 242,7-4-1068</inkml:trace>
  <inkml:trace contextRef="#ctx0" brushRef="#br0" timeOffset="7342.9">5260 365 1761,'-9'1'5357,"7"11"-3607,3 4-1254,-3 23-146,1-1-1,3 1 1,1-1-1,1 0 1,3 0-1,11 38 1,-17-72-348,0 0 0,0 0 0,0-1 1,1 1-1,0-1 0,0 1 0,0-1 0,0 0 1,0 1-1,1-1 0,-1 0 0,1-1 1,0 1-1,0 0 0,0-1 0,0 0 0,0 1 1,0-1-1,1 0 0,-1-1 0,1 1 1,0-1-1,-1 1 0,8 0 0,-6-1 1,0-1 1,0 0-1,0-1 0,1 1 1,-1-1-1,0 0 0,0 0 0,0-1 1,0 1-1,0-1 0,0 0 0,-1 0 1,1-1-1,0 0 0,-1 1 0,0-1 1,0-1-1,4-3 0,1-1 9,-2-1 1,1 0-1,-1 0 1,-1-1-1,1 0 0,-2 0 1,1 0-1,-1-1 0,-1 1 1,0-1-1,-1 0 1,0-1-1,3-19 0,-3 5 32,-1-1-1,-2 1 0,0-1 0,-8-49 1,8 69-16,-1-1 1,-1 0 0,0 0 0,0 1-1,0-1 1,-1 1 0,0-1 0,-1 1-1,1 0 1,-1 0 0,-1 1 0,1-1-1,-1 1 1,0 0 0,-1 0 0,0 1-1,-9-8 1,13 11-16,-1 1 0,1 0-1,-1-1 1,0 1 0,1 0 0,-1 1-1,0-1 1,0 0 0,1 1 0,-1-1-1,0 1 1,0 0 0,0 0 0,0 0-1,0 0 1,1 1 0,-1-1 0,0 1-1,0 0 1,0 0 0,1 0 0,-1 0-1,0 0 1,1 0 0,-1 1 0,1-1-1,0 1 1,-1 0 0,-2 2 0,-6 6-17,1 0 1,0 0-1,0 1 1,-9 14 0,18-24 3,-6 8-83,0 1 1,1 0-1,0 0 1,1 1-1,0 0 1,0 0-1,1 0 1,-5 23-1,8-25-403,0 1-1,0 0 1,1 0-1,0 0 0,1-1 1,3 20-1,8 8-2770</inkml:trace>
  <inkml:trace contextRef="#ctx0" brushRef="#br0" timeOffset="7717.16">5738 360 6947,'-2'19'2368,"0"-3"-2057,0 1 0,1 31-1,1-43-273,4 34 211,1 0 0,13 49 0,-15-77-232,1 0 0,0 0-1,0-1 1,1 0 0,0 0 0,1 0 0,0-1 0,0 0 0,1 0 0,0 0 0,1-1 0,0 0 0,10 8-1,-15-13-9,1-1 0,-1 1-1,1-1 1,0 0-1,0 0 1,-1 0-1,2-1 1,-1 1-1,0-1 1,0 0 0,0 0-1,0 0 1,1-1-1,-1 1 1,0-1-1,1 0 1,-1-1-1,0 1 1,1-1 0,-1 1-1,0-1 1,0-1-1,0 1 1,0 0-1,0-1 1,0 0-1,0 0 1,0 0 0,-1-1-1,1 1 1,4-4-1,-2 0 11,-1 0-1,1 0 1,-1-1-1,0 0 1,0 1 0,-1-2-1,0 1 1,0 0-1,-1-1 1,0 0-1,0 0 1,-1 0 0,0 0-1,0 0 1,0-13-1,-2 8 7,0 1 0,-1 0 0,-1-1 0,0 1 0,-1 0 0,0 0 0,-1 0 0,0 1 0,-7-14 0,-9-15 61,-30-43 0,44 74-76,2 2 1,-1 1 0,0 0 0,0 0 1,0 1-1,-1 0 0,0 0 0,0 0 1,0 0-1,0 1 0,-1 0 1,0 0-1,0 1 0,0 0 0,-14-4 1,17 6-47,0 0 1,-1 0 0,1 1-1,0-1 1,0 1 0,0 0 0,0 1-1,0-1 1,0 1 0,0-1-1,0 1 1,0 0 0,0 1-1,0-1 1,0 1 0,0 0-1,1 0 1,-1 0 0,1 0-1,-1 0 1,1 1 0,0 0 0,0 0-1,0-1 1,0 2 0,1-1-1,-1 0 1,1 1 0,0-1-1,-2 4 1,0 1-405,-1 0-1,2 0 1,0 0-1,0 1 1,-3 12 0,6 6-1826</inkml:trace>
  <inkml:trace contextRef="#ctx0" brushRef="#br0" timeOffset="8065.2">6110 168 5138,'0'0'1761,"14"14"752,-13-12-2469,1-1 0,0 1 0,0 0-1,-1 0 1,1-1 0,0 1 0,1-1-1,-1 0 1,0 0 0,0 0 0,0 0 0,1 0-1,-1 0 1,0 0 0,1-1 0,-1 1-1,1-1 1,-1 1 0,1-1 0,-1 0 0,1 0-1,-1-1 1,1 1 0,-1 0 0,1-1-1,2 0 1,-4 0-21,0 0-1,0 1 1,0-1-1,0 0 1,0 0-1,0 0 1,0 0-1,0 0 1,0 0-1,0 0 1,-1-1 0,1 1-1,0 0 1,-1 0-1,1-1 1,-1 1-1,0 0 1,1-2-1,5-25 100,-3-14-2409,14 56-1389,-9-3 320</inkml:trace>
  <inkml:trace contextRef="#ctx0" brushRef="#br0" timeOffset="8412.27">6425 127 6323,'5'22'4672,"0"10"-4304,-7-7-104,0-1 0,-2 1 0,-1-1 0,-14 40 0,11-38-138,-14 36 110,-2-1 1,-41 72-1,30-65-148,-28 79 0,14-7-74,49-139-88,0-1 1,0 0 0,0 1 0,0-1 0,-1 0 0,1 1-1,0-1 1,0 0 0,0 1 0,0-1 0,0 0-1,0 1 1,0-1 0,0 0 0,1 1 0,-1-1-1,0 0 1,0 1 0,0-1 0,0 0 0,0 1 0,0-1-1,1 0 1,-1 0 0,0 1 0,0-1 0,0 0-1,1 0 1,-1 1 0,0-1 0,0 0 0,1 0 0,-1 0-1,0 1 1,1-1 0,-1 0 0,0 0 0,1 0-1,-1 0 1,0 0 0,1 0 0,-1 1 0,0-1 0,1 0-1,-1 0 1,0 0 0,1 0 0,-1 0 0,0 0-1,1-1 1,-1 1 0,0 0 0,1 0 0,-1 0 0,0 0-1,1 0 1,-1-1 0,10 1-2603</inkml:trace>
  <inkml:trace contextRef="#ctx0" brushRef="#br0" timeOffset="8743.3">6289 1060 7892,'-8'3'1616,"5"-3"-383,1 0-33,4 2-863,1-4-273,-6-6-64,-2 4-224,-11-4-1841,-8-1-1681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59EE-3791-49E0-BB04-57263DD00FCA}">
  <dimension ref="A3:F22"/>
  <sheetViews>
    <sheetView topLeftCell="A4" workbookViewId="0">
      <selection activeCell="C8" sqref="C8:G8"/>
    </sheetView>
  </sheetViews>
  <sheetFormatPr baseColWidth="10" defaultRowHeight="14.4" x14ac:dyDescent="0.3"/>
  <sheetData>
    <row r="3" spans="1:6" ht="15" thickBot="1" x14ac:dyDescent="0.35">
      <c r="A3" s="3">
        <v>5</v>
      </c>
    </row>
    <row r="4" spans="1:6" ht="15" thickBot="1" x14ac:dyDescent="0.35">
      <c r="A4" s="4">
        <v>8</v>
      </c>
    </row>
    <row r="5" spans="1:6" ht="21.6" thickBot="1" x14ac:dyDescent="0.45">
      <c r="A5" s="4">
        <v>10</v>
      </c>
      <c r="C5" s="9"/>
      <c r="D5" s="9"/>
      <c r="E5" s="9"/>
      <c r="F5" s="9"/>
    </row>
    <row r="6" spans="1:6" ht="21.6" thickBot="1" x14ac:dyDescent="0.45">
      <c r="A6" s="4">
        <v>14</v>
      </c>
      <c r="C6" s="9" t="s">
        <v>0</v>
      </c>
      <c r="D6" s="10">
        <f>_xlfn.PERCENTILE.EXC(A3:A22,0.7)</f>
        <v>29</v>
      </c>
      <c r="E6" s="9"/>
      <c r="F6" s="9" t="s">
        <v>1</v>
      </c>
    </row>
    <row r="7" spans="1:6" ht="21.6" thickBot="1" x14ac:dyDescent="0.45">
      <c r="A7" s="4">
        <v>23</v>
      </c>
      <c r="C7" s="9"/>
      <c r="D7" s="9"/>
      <c r="E7" s="9"/>
      <c r="F7" s="9"/>
    </row>
    <row r="8" spans="1:6" ht="21.6" thickBot="1" x14ac:dyDescent="0.45">
      <c r="A8" s="4">
        <v>29</v>
      </c>
      <c r="C8" s="9" t="s">
        <v>2</v>
      </c>
      <c r="D8" s="10">
        <f>_xlfn.PERCENTILE.EXC(A3:A22,0.15)</f>
        <v>10.6</v>
      </c>
      <c r="E8" s="9"/>
      <c r="F8" s="9" t="s">
        <v>3</v>
      </c>
    </row>
    <row r="9" spans="1:6" ht="21.6" thickBot="1" x14ac:dyDescent="0.45">
      <c r="A9" s="4">
        <v>30</v>
      </c>
      <c r="C9" s="9"/>
      <c r="D9" s="9"/>
      <c r="E9" s="9"/>
      <c r="F9" s="9"/>
    </row>
    <row r="10" spans="1:6" ht="21.6" thickBot="1" x14ac:dyDescent="0.45">
      <c r="A10" s="4">
        <v>30</v>
      </c>
      <c r="C10" s="9"/>
      <c r="D10" s="9"/>
      <c r="E10" s="9"/>
      <c r="F10" s="9"/>
    </row>
    <row r="11" spans="1:6" ht="21.6" thickBot="1" x14ac:dyDescent="0.45">
      <c r="A11" s="4">
        <v>35</v>
      </c>
      <c r="C11" s="9"/>
      <c r="D11" s="9"/>
      <c r="E11" s="9"/>
      <c r="F11" s="9"/>
    </row>
    <row r="12" spans="1:6" ht="21.6" thickBot="1" x14ac:dyDescent="0.45">
      <c r="A12" s="5">
        <v>25</v>
      </c>
      <c r="C12" s="9"/>
      <c r="D12" s="9"/>
      <c r="E12" s="9"/>
      <c r="F12" s="9"/>
    </row>
    <row r="13" spans="1:6" ht="21" x14ac:dyDescent="0.4">
      <c r="A13" s="6">
        <v>19</v>
      </c>
      <c r="C13" s="9"/>
      <c r="D13" s="9"/>
      <c r="E13" s="9"/>
      <c r="F13" s="9"/>
    </row>
    <row r="14" spans="1:6" x14ac:dyDescent="0.3">
      <c r="A14" s="7">
        <v>20</v>
      </c>
    </row>
    <row r="15" spans="1:6" x14ac:dyDescent="0.3">
      <c r="A15" s="7">
        <v>17</v>
      </c>
    </row>
    <row r="16" spans="1:6" x14ac:dyDescent="0.3">
      <c r="A16" s="7">
        <v>16</v>
      </c>
    </row>
    <row r="17" spans="1:1" x14ac:dyDescent="0.3">
      <c r="A17" s="7">
        <v>24</v>
      </c>
    </row>
    <row r="18" spans="1:1" x14ac:dyDescent="0.3">
      <c r="A18" s="7">
        <v>20</v>
      </c>
    </row>
    <row r="19" spans="1:1" x14ac:dyDescent="0.3">
      <c r="A19" s="7">
        <v>27</v>
      </c>
    </row>
    <row r="20" spans="1:1" x14ac:dyDescent="0.3">
      <c r="A20" s="7">
        <v>29</v>
      </c>
    </row>
    <row r="21" spans="1:1" x14ac:dyDescent="0.3">
      <c r="A21" s="7">
        <v>32</v>
      </c>
    </row>
    <row r="22" spans="1:1" x14ac:dyDescent="0.3">
      <c r="A22" s="8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C89C-F3DD-47AD-AF03-6CB23E687EB2}">
  <dimension ref="A1:H11"/>
  <sheetViews>
    <sheetView zoomScale="145" zoomScaleNormal="145" workbookViewId="0">
      <selection activeCell="E10" sqref="E10"/>
    </sheetView>
  </sheetViews>
  <sheetFormatPr baseColWidth="10" defaultRowHeight="14.4" x14ac:dyDescent="0.3"/>
  <sheetData>
    <row r="1" spans="1:8" ht="15" thickBot="1" x14ac:dyDescent="0.35">
      <c r="A1" s="14" t="s">
        <v>4</v>
      </c>
      <c r="B1" s="16" t="s">
        <v>5</v>
      </c>
      <c r="C1" s="17"/>
      <c r="D1" s="18" t="s">
        <v>6</v>
      </c>
    </row>
    <row r="2" spans="1:8" ht="15" thickBot="1" x14ac:dyDescent="0.35">
      <c r="A2" s="15"/>
      <c r="B2" s="11" t="s">
        <v>7</v>
      </c>
      <c r="C2" s="11" t="s">
        <v>8</v>
      </c>
      <c r="D2" s="21"/>
      <c r="E2" s="24" t="s">
        <v>10</v>
      </c>
      <c r="F2" s="24" t="s">
        <v>11</v>
      </c>
      <c r="G2" s="24" t="s">
        <v>12</v>
      </c>
      <c r="H2" s="24" t="s">
        <v>13</v>
      </c>
    </row>
    <row r="3" spans="1:8" ht="15" thickBot="1" x14ac:dyDescent="0.35">
      <c r="A3" s="12">
        <v>1</v>
      </c>
      <c r="B3" s="13">
        <v>6.5</v>
      </c>
      <c r="C3" s="13">
        <v>6.94</v>
      </c>
      <c r="D3" s="22">
        <v>15</v>
      </c>
      <c r="E3" s="25">
        <f>D3/$D$11</f>
        <v>0.17045454545454544</v>
      </c>
      <c r="F3" s="32">
        <f>E3*100</f>
        <v>17.045454545454543</v>
      </c>
      <c r="G3" s="25">
        <f>E3</f>
        <v>0.17045454545454544</v>
      </c>
      <c r="H3" s="27">
        <f>G3*100</f>
        <v>17.045454545454543</v>
      </c>
    </row>
    <row r="4" spans="1:8" ht="15" thickBot="1" x14ac:dyDescent="0.35">
      <c r="A4" s="12">
        <v>2</v>
      </c>
      <c r="B4" s="13">
        <v>6.94</v>
      </c>
      <c r="C4" s="13">
        <v>7.38</v>
      </c>
      <c r="D4" s="23">
        <v>7</v>
      </c>
      <c r="E4" s="25">
        <f t="shared" ref="E4:E10" si="0">D4/$D$11</f>
        <v>7.9545454545454544E-2</v>
      </c>
      <c r="F4" s="32">
        <f t="shared" ref="F4:F10" si="1">E4*100</f>
        <v>7.9545454545454541</v>
      </c>
      <c r="G4" s="25">
        <f>E4+G3</f>
        <v>0.25</v>
      </c>
      <c r="H4" s="27">
        <f t="shared" ref="H4:H9" si="2">G4*100</f>
        <v>25</v>
      </c>
    </row>
    <row r="5" spans="1:8" ht="15" thickBot="1" x14ac:dyDescent="0.35">
      <c r="A5" s="12">
        <v>3</v>
      </c>
      <c r="B5" s="13">
        <v>7.38</v>
      </c>
      <c r="C5" s="20">
        <v>7.81</v>
      </c>
      <c r="D5" s="22">
        <v>11</v>
      </c>
      <c r="E5" s="25">
        <f t="shared" si="0"/>
        <v>0.125</v>
      </c>
      <c r="F5" s="32">
        <f t="shared" si="1"/>
        <v>12.5</v>
      </c>
      <c r="G5" s="25">
        <f>E5+G4</f>
        <v>0.375</v>
      </c>
      <c r="H5" s="28">
        <f t="shared" si="2"/>
        <v>37.5</v>
      </c>
    </row>
    <row r="6" spans="1:8" ht="15" thickBot="1" x14ac:dyDescent="0.35">
      <c r="A6" s="12">
        <v>4</v>
      </c>
      <c r="B6" s="13">
        <v>7.81</v>
      </c>
      <c r="C6" s="13">
        <v>8.25</v>
      </c>
      <c r="D6" s="23">
        <v>19</v>
      </c>
      <c r="E6" s="25">
        <f t="shared" si="0"/>
        <v>0.21590909090909091</v>
      </c>
      <c r="F6" s="26">
        <f t="shared" si="1"/>
        <v>21.59090909090909</v>
      </c>
      <c r="G6" s="25">
        <f t="shared" ref="G5:G9" si="3">E6+G5</f>
        <v>0.59090909090909094</v>
      </c>
      <c r="H6" s="27">
        <f t="shared" si="2"/>
        <v>59.090909090909093</v>
      </c>
    </row>
    <row r="7" spans="1:8" ht="15" thickBot="1" x14ac:dyDescent="0.35">
      <c r="A7" s="12">
        <v>5</v>
      </c>
      <c r="B7" s="13">
        <v>8.25</v>
      </c>
      <c r="C7" s="13">
        <v>8.69</v>
      </c>
      <c r="D7" s="22">
        <v>12</v>
      </c>
      <c r="E7" s="25">
        <f t="shared" si="0"/>
        <v>0.13636363636363635</v>
      </c>
      <c r="F7" s="26">
        <f t="shared" si="1"/>
        <v>13.636363636363635</v>
      </c>
      <c r="G7" s="25">
        <f t="shared" si="3"/>
        <v>0.72727272727272729</v>
      </c>
      <c r="H7" s="27">
        <f t="shared" si="2"/>
        <v>72.727272727272734</v>
      </c>
    </row>
    <row r="8" spans="1:8" ht="15" thickBot="1" x14ac:dyDescent="0.35">
      <c r="A8" s="12">
        <v>6</v>
      </c>
      <c r="B8" s="13">
        <v>8.69</v>
      </c>
      <c r="C8" s="13">
        <v>9.1300000000000008</v>
      </c>
      <c r="D8" s="22">
        <v>17</v>
      </c>
      <c r="E8" s="25">
        <f t="shared" si="0"/>
        <v>0.19318181818181818</v>
      </c>
      <c r="F8" s="26">
        <f t="shared" si="1"/>
        <v>19.318181818181817</v>
      </c>
      <c r="G8" s="25">
        <f t="shared" si="3"/>
        <v>0.92045454545454541</v>
      </c>
      <c r="H8" s="27">
        <f t="shared" si="2"/>
        <v>92.045454545454547</v>
      </c>
    </row>
    <row r="9" spans="1:8" ht="15" thickBot="1" x14ac:dyDescent="0.35">
      <c r="A9" s="12">
        <v>7</v>
      </c>
      <c r="B9" s="13">
        <v>9.1300000000000008</v>
      </c>
      <c r="C9" s="13">
        <v>9.57</v>
      </c>
      <c r="D9" s="22">
        <v>4</v>
      </c>
      <c r="E9" s="25">
        <f t="shared" si="0"/>
        <v>4.5454545454545456E-2</v>
      </c>
      <c r="F9" s="26">
        <f t="shared" si="1"/>
        <v>4.5454545454545459</v>
      </c>
      <c r="G9" s="25">
        <f t="shared" si="3"/>
        <v>0.96590909090909083</v>
      </c>
      <c r="H9" s="27">
        <f t="shared" si="2"/>
        <v>96.590909090909079</v>
      </c>
    </row>
    <row r="10" spans="1:8" ht="15" thickBot="1" x14ac:dyDescent="0.35">
      <c r="A10" s="12">
        <v>8</v>
      </c>
      <c r="B10" s="13">
        <v>9.57</v>
      </c>
      <c r="C10" s="29">
        <v>10</v>
      </c>
      <c r="D10" s="30">
        <v>3</v>
      </c>
      <c r="E10" s="25">
        <f t="shared" si="0"/>
        <v>3.4090909090909088E-2</v>
      </c>
      <c r="F10" s="26">
        <f t="shared" si="1"/>
        <v>3.4090909090909087</v>
      </c>
      <c r="G10" s="24"/>
      <c r="H10" s="24"/>
    </row>
    <row r="11" spans="1:8" x14ac:dyDescent="0.3">
      <c r="C11" s="31" t="s">
        <v>9</v>
      </c>
      <c r="D11" s="31">
        <f>SUM(D3:D10)</f>
        <v>88</v>
      </c>
      <c r="E11" s="24">
        <f>SUM(E3:E10)</f>
        <v>0.99999999999999989</v>
      </c>
      <c r="F11" s="24"/>
      <c r="G11" s="24"/>
      <c r="H11" s="24"/>
    </row>
  </sheetData>
  <mergeCells count="3">
    <mergeCell ref="A1:A2"/>
    <mergeCell ref="B1:C1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94BC-8BE3-4329-9480-E3AA8271AAB4}">
  <dimension ref="A1:D21"/>
  <sheetViews>
    <sheetView workbookViewId="0">
      <selection activeCell="D9" sqref="D9"/>
    </sheetView>
  </sheetViews>
  <sheetFormatPr baseColWidth="10" defaultRowHeight="14.4" x14ac:dyDescent="0.3"/>
  <cols>
    <col min="3" max="3" width="23.6640625" customWidth="1"/>
  </cols>
  <sheetData>
    <row r="1" spans="1:4" ht="15" thickBot="1" x14ac:dyDescent="0.35"/>
    <row r="2" spans="1:4" ht="28.2" thickBot="1" x14ac:dyDescent="0.35">
      <c r="A2" s="33" t="s">
        <v>14</v>
      </c>
    </row>
    <row r="3" spans="1:4" ht="15" thickBot="1" x14ac:dyDescent="0.35">
      <c r="A3" s="34">
        <v>325</v>
      </c>
      <c r="C3" t="s">
        <v>15</v>
      </c>
      <c r="D3">
        <f>AVERAGE(A3:A13)</f>
        <v>313.36363636363637</v>
      </c>
    </row>
    <row r="4" spans="1:4" ht="15" thickBot="1" x14ac:dyDescent="0.35">
      <c r="A4" s="34">
        <v>297</v>
      </c>
      <c r="C4" t="s">
        <v>16</v>
      </c>
      <c r="D4">
        <f>MEDIAN(A3:A13)</f>
        <v>311</v>
      </c>
    </row>
    <row r="5" spans="1:4" ht="15" thickBot="1" x14ac:dyDescent="0.35">
      <c r="A5" s="35">
        <v>377</v>
      </c>
      <c r="C5" t="s">
        <v>17</v>
      </c>
      <c r="D5">
        <f>_xlfn.MODE.SNGL(A3:A13)</f>
        <v>377</v>
      </c>
    </row>
    <row r="6" spans="1:4" ht="15" thickBot="1" x14ac:dyDescent="0.35">
      <c r="A6" s="34">
        <v>279</v>
      </c>
    </row>
    <row r="7" spans="1:4" ht="15" thickBot="1" x14ac:dyDescent="0.35">
      <c r="A7" s="34">
        <v>277</v>
      </c>
      <c r="C7" s="39" t="s">
        <v>14</v>
      </c>
      <c r="D7" s="39"/>
    </row>
    <row r="8" spans="1:4" ht="15" thickBot="1" x14ac:dyDescent="0.35">
      <c r="A8" s="34">
        <v>317</v>
      </c>
      <c r="C8" s="36"/>
      <c r="D8" s="36"/>
    </row>
    <row r="9" spans="1:4" ht="15" thickBot="1" x14ac:dyDescent="0.35">
      <c r="A9" s="34">
        <v>337</v>
      </c>
      <c r="C9" s="40" t="s">
        <v>18</v>
      </c>
      <c r="D9" s="41">
        <v>313.36363636363637</v>
      </c>
    </row>
    <row r="10" spans="1:4" ht="15" thickBot="1" x14ac:dyDescent="0.35">
      <c r="A10" s="35">
        <v>377</v>
      </c>
      <c r="C10" s="36" t="s">
        <v>19</v>
      </c>
      <c r="D10" s="36">
        <v>11.975940067312768</v>
      </c>
    </row>
    <row r="11" spans="1:4" ht="15" thickBot="1" x14ac:dyDescent="0.35">
      <c r="A11" s="34">
        <v>300</v>
      </c>
      <c r="C11" s="40" t="s">
        <v>20</v>
      </c>
      <c r="D11" s="40">
        <v>311</v>
      </c>
    </row>
    <row r="12" spans="1:4" ht="15" thickBot="1" x14ac:dyDescent="0.35">
      <c r="A12" s="34">
        <v>250</v>
      </c>
      <c r="C12" s="40" t="s">
        <v>21</v>
      </c>
      <c r="D12" s="40">
        <v>377</v>
      </c>
    </row>
    <row r="13" spans="1:4" ht="15" thickBot="1" x14ac:dyDescent="0.35">
      <c r="A13" s="34">
        <v>311</v>
      </c>
      <c r="C13" s="36" t="s">
        <v>22</v>
      </c>
      <c r="D13" s="36">
        <v>39.719699715060045</v>
      </c>
    </row>
    <row r="14" spans="1:4" x14ac:dyDescent="0.3">
      <c r="C14" s="36" t="s">
        <v>23</v>
      </c>
      <c r="D14" s="36">
        <v>1577.6545454545412</v>
      </c>
    </row>
    <row r="15" spans="1:4" x14ac:dyDescent="0.3">
      <c r="C15" s="36" t="s">
        <v>24</v>
      </c>
      <c r="D15" s="36">
        <v>-0.29998616623135455</v>
      </c>
    </row>
    <row r="16" spans="1:4" x14ac:dyDescent="0.3">
      <c r="C16" s="36" t="s">
        <v>25</v>
      </c>
      <c r="D16" s="36">
        <v>0.35182928900749982</v>
      </c>
    </row>
    <row r="17" spans="3:4" x14ac:dyDescent="0.3">
      <c r="C17" s="36" t="s">
        <v>26</v>
      </c>
      <c r="D17" s="36">
        <v>127</v>
      </c>
    </row>
    <row r="18" spans="3:4" x14ac:dyDescent="0.3">
      <c r="C18" s="36" t="s">
        <v>27</v>
      </c>
      <c r="D18" s="36">
        <v>250</v>
      </c>
    </row>
    <row r="19" spans="3:4" x14ac:dyDescent="0.3">
      <c r="C19" s="36" t="s">
        <v>28</v>
      </c>
      <c r="D19" s="36">
        <v>377</v>
      </c>
    </row>
    <row r="20" spans="3:4" x14ac:dyDescent="0.3">
      <c r="C20" s="36" t="s">
        <v>29</v>
      </c>
      <c r="D20" s="36">
        <v>3447</v>
      </c>
    </row>
    <row r="21" spans="3:4" ht="15" thickBot="1" x14ac:dyDescent="0.35">
      <c r="C21" s="37" t="s">
        <v>30</v>
      </c>
      <c r="D21" s="3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97DB-9073-4F79-895A-C1701C404D37}">
  <dimension ref="A1:G17"/>
  <sheetViews>
    <sheetView tabSelected="1" workbookViewId="0">
      <selection activeCell="F22" sqref="F22"/>
    </sheetView>
  </sheetViews>
  <sheetFormatPr baseColWidth="10" defaultRowHeight="14.4" x14ac:dyDescent="0.3"/>
  <cols>
    <col min="4" max="4" width="19.21875" customWidth="1"/>
    <col min="5" max="5" width="16.21875" customWidth="1"/>
  </cols>
  <sheetData>
    <row r="1" spans="1:7" ht="15" thickBot="1" x14ac:dyDescent="0.35"/>
    <row r="2" spans="1:7" ht="15" thickBot="1" x14ac:dyDescent="0.35">
      <c r="A2" s="42" t="s">
        <v>31</v>
      </c>
      <c r="B2" s="43" t="s">
        <v>32</v>
      </c>
      <c r="D2" s="38" t="s">
        <v>31</v>
      </c>
      <c r="E2" s="38"/>
      <c r="F2" s="38" t="s">
        <v>32</v>
      </c>
      <c r="G2" s="38"/>
    </row>
    <row r="3" spans="1:7" ht="15" thickBot="1" x14ac:dyDescent="0.35">
      <c r="A3" s="1">
        <v>83.7</v>
      </c>
      <c r="B3" s="2">
        <v>78.2</v>
      </c>
      <c r="D3" s="36"/>
      <c r="E3" s="36"/>
      <c r="F3" s="36"/>
      <c r="G3" s="36"/>
    </row>
    <row r="4" spans="1:7" ht="15" thickBot="1" x14ac:dyDescent="0.35">
      <c r="A4" s="1">
        <v>93</v>
      </c>
      <c r="B4" s="2">
        <v>58.3</v>
      </c>
      <c r="D4" s="40" t="s">
        <v>18</v>
      </c>
      <c r="E4" s="40">
        <v>82.47999999999999</v>
      </c>
      <c r="F4" s="40" t="s">
        <v>18</v>
      </c>
      <c r="G4" s="40">
        <v>71.830000000000013</v>
      </c>
    </row>
    <row r="5" spans="1:7" ht="15" thickBot="1" x14ac:dyDescent="0.35">
      <c r="A5" s="1">
        <v>92.4</v>
      </c>
      <c r="B5" s="2">
        <v>84.4</v>
      </c>
      <c r="D5" s="36" t="s">
        <v>19</v>
      </c>
      <c r="E5" s="36">
        <v>2.6028958232450763</v>
      </c>
      <c r="F5" s="36" t="s">
        <v>19</v>
      </c>
      <c r="G5" s="36">
        <v>3.7207242425217153</v>
      </c>
    </row>
    <row r="6" spans="1:7" ht="15" thickBot="1" x14ac:dyDescent="0.35">
      <c r="A6" s="1">
        <v>79.099999999999994</v>
      </c>
      <c r="B6" s="2">
        <v>54.6</v>
      </c>
      <c r="D6" s="36" t="s">
        <v>20</v>
      </c>
      <c r="E6" s="36">
        <v>83</v>
      </c>
      <c r="F6" s="36" t="s">
        <v>20</v>
      </c>
      <c r="G6" s="36">
        <v>70.349999999999994</v>
      </c>
    </row>
    <row r="7" spans="1:7" ht="15" thickBot="1" x14ac:dyDescent="0.35">
      <c r="A7" s="1">
        <v>88.8</v>
      </c>
      <c r="B7" s="2">
        <v>64.8</v>
      </c>
      <c r="D7" s="36" t="s">
        <v>21</v>
      </c>
      <c r="E7" s="36" t="e">
        <v>#N/A</v>
      </c>
      <c r="F7" s="36" t="s">
        <v>21</v>
      </c>
      <c r="G7" s="36" t="e">
        <v>#N/A</v>
      </c>
    </row>
    <row r="8" spans="1:7" ht="15" thickBot="1" x14ac:dyDescent="0.35">
      <c r="A8" s="1">
        <v>85.4</v>
      </c>
      <c r="B8" s="2">
        <v>65.2</v>
      </c>
      <c r="D8" s="40" t="s">
        <v>22</v>
      </c>
      <c r="E8" s="40">
        <v>8.2310793135934883</v>
      </c>
      <c r="F8" s="40" t="s">
        <v>22</v>
      </c>
      <c r="G8" s="40">
        <v>11.765963151773336</v>
      </c>
    </row>
    <row r="9" spans="1:7" ht="15" thickBot="1" x14ac:dyDescent="0.35">
      <c r="A9" s="1">
        <v>82.3</v>
      </c>
      <c r="B9" s="2">
        <v>75.3</v>
      </c>
      <c r="D9" s="36" t="s">
        <v>23</v>
      </c>
      <c r="E9" s="36">
        <v>67.750666666666703</v>
      </c>
      <c r="F9" s="36" t="s">
        <v>23</v>
      </c>
      <c r="G9" s="36">
        <v>138.43788888888795</v>
      </c>
    </row>
    <row r="10" spans="1:7" ht="15" thickBot="1" x14ac:dyDescent="0.35">
      <c r="A10" s="1">
        <v>75.3</v>
      </c>
      <c r="B10" s="2">
        <v>65.400000000000006</v>
      </c>
      <c r="D10" s="36" t="s">
        <v>24</v>
      </c>
      <c r="E10" s="36">
        <v>0.51646687887468712</v>
      </c>
      <c r="F10" s="36" t="s">
        <v>24</v>
      </c>
      <c r="G10" s="36">
        <v>-1.4227466678504421</v>
      </c>
    </row>
    <row r="11" spans="1:7" ht="15" thickBot="1" x14ac:dyDescent="0.35">
      <c r="A11" s="1">
        <v>78.900000000000006</v>
      </c>
      <c r="B11" s="2">
        <v>88.9</v>
      </c>
      <c r="D11" s="47" t="s">
        <v>25</v>
      </c>
      <c r="E11" s="47">
        <v>-0.64576220152234087</v>
      </c>
      <c r="F11" s="47" t="s">
        <v>25</v>
      </c>
      <c r="G11" s="47">
        <v>1.9914468354959334E-2</v>
      </c>
    </row>
    <row r="12" spans="1:7" ht="15" thickBot="1" x14ac:dyDescent="0.35">
      <c r="A12" s="1">
        <v>65.900000000000006</v>
      </c>
      <c r="B12" s="2">
        <v>83.2</v>
      </c>
      <c r="D12" s="36" t="s">
        <v>26</v>
      </c>
      <c r="E12" s="36">
        <v>27.099999999999994</v>
      </c>
      <c r="F12" s="36" t="s">
        <v>26</v>
      </c>
      <c r="G12" s="36">
        <v>34.300000000000004</v>
      </c>
    </row>
    <row r="13" spans="1:7" ht="15" thickBot="1" x14ac:dyDescent="0.35">
      <c r="D13" s="36" t="s">
        <v>27</v>
      </c>
      <c r="E13" s="36">
        <v>65.900000000000006</v>
      </c>
      <c r="F13" s="36" t="s">
        <v>27</v>
      </c>
      <c r="G13" s="36">
        <v>54.6</v>
      </c>
    </row>
    <row r="14" spans="1:7" ht="15" thickBot="1" x14ac:dyDescent="0.35">
      <c r="A14" s="42" t="s">
        <v>31</v>
      </c>
      <c r="B14" s="43" t="s">
        <v>32</v>
      </c>
      <c r="D14" s="36" t="s">
        <v>28</v>
      </c>
      <c r="E14" s="36">
        <v>93</v>
      </c>
      <c r="F14" s="36" t="s">
        <v>28</v>
      </c>
      <c r="G14" s="36">
        <v>88.9</v>
      </c>
    </row>
    <row r="15" spans="1:7" x14ac:dyDescent="0.3">
      <c r="A15" s="19">
        <f>_xlfn.PERCENTILE.EXC(A3:A12,0.7)</f>
        <v>87.78</v>
      </c>
      <c r="B15" s="19">
        <f>_xlfn.PERCENTILE.EXC(B3:B12,0.7)</f>
        <v>81.7</v>
      </c>
      <c r="D15" s="36" t="s">
        <v>29</v>
      </c>
      <c r="E15" s="36">
        <v>824.8</v>
      </c>
      <c r="F15" s="36" t="s">
        <v>29</v>
      </c>
      <c r="G15" s="36">
        <v>718.30000000000007</v>
      </c>
    </row>
    <row r="16" spans="1:7" ht="15" thickBot="1" x14ac:dyDescent="0.35">
      <c r="D16" s="37" t="s">
        <v>30</v>
      </c>
      <c r="E16" s="37">
        <v>10</v>
      </c>
      <c r="F16" s="37" t="s">
        <v>30</v>
      </c>
      <c r="G16" s="37">
        <v>10</v>
      </c>
    </row>
    <row r="17" spans="4:7" x14ac:dyDescent="0.3">
      <c r="D17" s="44" t="s">
        <v>33</v>
      </c>
      <c r="E17" s="45">
        <f>(E8/E4)*100</f>
        <v>9.9794851037748415</v>
      </c>
      <c r="F17" s="46" t="s">
        <v>34</v>
      </c>
      <c r="G17" s="45">
        <f>(G8/G4)*100</f>
        <v>16.380291176073136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2021-08-22T01:47:20Z</dcterms:created>
  <dcterms:modified xsi:type="dcterms:W3CDTF">2021-08-22T03:14:44Z</dcterms:modified>
</cp:coreProperties>
</file>