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Usuario\Documents\UPC\Estadística Aplicada\"/>
    </mc:Choice>
  </mc:AlternateContent>
  <xr:revisionPtr revIDLastSave="0" documentId="13_ncr:1_{1E612D97-1D4A-4679-8B36-1407A9488D3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OLE_LINK11" localSheetId="0">Hoja1!$B$6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4" l="1"/>
  <c r="E15" i="4"/>
  <c r="E14" i="4"/>
  <c r="E71" i="2"/>
  <c r="E72" i="2"/>
  <c r="E70" i="2"/>
  <c r="D36" i="2" l="1"/>
  <c r="D35" i="2"/>
  <c r="D34" i="2"/>
  <c r="D16" i="2"/>
  <c r="E16" i="2"/>
  <c r="C16" i="2"/>
  <c r="D28" i="1"/>
  <c r="D18" i="1"/>
</calcChain>
</file>

<file path=xl/sharedStrings.xml><?xml version="1.0" encoding="utf-8"?>
<sst xmlns="http://schemas.openxmlformats.org/spreadsheetml/2006/main" count="151" uniqueCount="86">
  <si>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Calcule el ingreso mensual mínimo para estar en el 15% de los trabajadores que más ganan.   </t>
    </r>
  </si>
  <si>
    <t>SEMANA 3-SESION 2</t>
  </si>
  <si>
    <t xml:space="preserve">TEMA: MEDIDAS DE POSICION </t>
  </si>
  <si>
    <t>Ejercicio 25</t>
  </si>
  <si>
    <t>max valor de los datos</t>
  </si>
  <si>
    <r>
      <t>P</t>
    </r>
    <r>
      <rPr>
        <vertAlign val="subscript"/>
        <sz val="11"/>
        <color theme="1"/>
        <rFont val="Calibri"/>
        <family val="2"/>
        <scheme val="minor"/>
      </rPr>
      <t>85</t>
    </r>
  </si>
  <si>
    <t>P85=</t>
  </si>
  <si>
    <t xml:space="preserve">   =PERCENTIL.EXC(B5:M6; 0.85)</t>
  </si>
  <si>
    <t xml:space="preserve"> b. Calcule el ingreso mensual mínimo para estar en el quinto superior de los trabajadores que más ganan.</t>
  </si>
  <si>
    <t xml:space="preserve">                  |</t>
  </si>
  <si>
    <t xml:space="preserve">               |</t>
  </si>
  <si>
    <t xml:space="preserve">          |</t>
  </si>
  <si>
    <t xml:space="preserve">     |</t>
  </si>
  <si>
    <t>20%       20%</t>
  </si>
  <si>
    <t>P80</t>
  </si>
  <si>
    <t>P80=</t>
  </si>
  <si>
    <t xml:space="preserve">soles </t>
  </si>
  <si>
    <t>soles</t>
  </si>
  <si>
    <t xml:space="preserve">  =PERCENTIL.EXC(B5:M6;0.8)</t>
  </si>
  <si>
    <t>Estadísticos</t>
  </si>
  <si>
    <t>Casado</t>
  </si>
  <si>
    <t>Soltero</t>
  </si>
  <si>
    <t>Divorciado</t>
  </si>
  <si>
    <t>Media</t>
  </si>
  <si>
    <t>Mediana</t>
  </si>
  <si>
    <t>Moda</t>
  </si>
  <si>
    <t>Desviación estándar</t>
  </si>
  <si>
    <t>Varianza de la muestra</t>
  </si>
  <si>
    <t>Coeficiente de asimetría</t>
  </si>
  <si>
    <t>Rango</t>
  </si>
  <si>
    <t>Cuenta</t>
  </si>
  <si>
    <t>Percentil 25</t>
  </si>
  <si>
    <t>Percentil 75</t>
  </si>
  <si>
    <t xml:space="preserve">TEMA: MEDIDAS DE DISPERSION </t>
  </si>
  <si>
    <t>EJERCICIO 26</t>
  </si>
  <si>
    <r>
      <t>a.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 xml:space="preserve">¿En qué estado civil el tiempo de servicio presenta mayor dispersión </t>
    </r>
    <r>
      <rPr>
        <sz val="11"/>
        <color rgb="FFFF0000"/>
        <rFont val="Calibri"/>
        <family val="2"/>
        <scheme val="minor"/>
      </rPr>
      <t xml:space="preserve">(MAS HETEROGENEO) </t>
    </r>
    <r>
      <rPr>
        <sz val="11"/>
        <color theme="1"/>
        <rFont val="Calibri"/>
        <family val="2"/>
        <scheme val="minor"/>
      </rPr>
      <t xml:space="preserve">? </t>
    </r>
  </si>
  <si>
    <t>CV=</t>
  </si>
  <si>
    <t>cv casados=</t>
  </si>
  <si>
    <t>%</t>
  </si>
  <si>
    <t>cv solteros=</t>
  </si>
  <si>
    <t>cv divorciados=</t>
  </si>
  <si>
    <t>Respuestas a dar:</t>
  </si>
  <si>
    <t xml:space="preserve">El estado civil de soltero es el que presenta mayor dispersion en el tiempo de servicios por tener mayor coeficiente de variacion </t>
  </si>
  <si>
    <t>b. ¿En qué estado civil el tiempo de servicio es más disperso en el 50% central?</t>
  </si>
  <si>
    <t>Mas disperso en el 50% central es calcular la diferencia que hay en ese 50% para los tres estado civiles.</t>
  </si>
  <si>
    <t>casado</t>
  </si>
  <si>
    <t>soltero</t>
  </si>
  <si>
    <t>divorciado</t>
  </si>
  <si>
    <t>P75</t>
  </si>
  <si>
    <t>P25</t>
  </si>
  <si>
    <t>Diferencia</t>
  </si>
  <si>
    <t>P75-P25=</t>
  </si>
  <si>
    <t xml:space="preserve">  =C14-C13</t>
  </si>
  <si>
    <t xml:space="preserve"> =D14-D13</t>
  </si>
  <si>
    <t xml:space="preserve">  =E14-E13</t>
  </si>
  <si>
    <t>El estado civil de soltero es el mas disperso por tener mayor diferencia entre P75 y P25</t>
  </si>
  <si>
    <t>TEMA: MEDIDAS DE ASIMETRIA</t>
  </si>
  <si>
    <t>COEFICIENTE DE ASIMETRIA: As</t>
  </si>
  <si>
    <t>Gran concentracion de datos</t>
  </si>
  <si>
    <t>para valores ALTOS de la variable</t>
  </si>
  <si>
    <t>Gran concentraciono de datos</t>
  </si>
  <si>
    <t>para valores BAJOS de la variable</t>
  </si>
  <si>
    <t>NOTA: SOLO SE ANALIZA EL SIGNO DEL As</t>
  </si>
  <si>
    <t>Igual concentracion de datos</t>
  </si>
  <si>
    <t>alrededor del promedio</t>
  </si>
  <si>
    <t>Indicar que forma de distribucion tienen las siguientes variables:</t>
  </si>
  <si>
    <t>Ingresos mensuales de los trabajadores en el Peru:</t>
  </si>
  <si>
    <t>Tiempo que se demoran los alumnos al rendir una evaluacion:</t>
  </si>
  <si>
    <t>a.</t>
  </si>
  <si>
    <t>b.</t>
  </si>
  <si>
    <t>ASIMETRIA POSITIVA</t>
  </si>
  <si>
    <t xml:space="preserve">por que en el Perú hay gran concentracion de ingresos para valores bajos </t>
  </si>
  <si>
    <t>ASIMETRIA NEGATIVA</t>
  </si>
  <si>
    <t>porque hay gran concentracion de alumnos que se demoran mas tiempo en rendir una prueba.</t>
  </si>
  <si>
    <t>y son pocos los que terminan rapido.</t>
  </si>
  <si>
    <t>Tiempo (en minutos)</t>
  </si>
  <si>
    <t>Error típico</t>
  </si>
  <si>
    <t>Curtosis</t>
  </si>
  <si>
    <t>Mínimo</t>
  </si>
  <si>
    <t>Máximo</t>
  </si>
  <si>
    <t>Suma</t>
  </si>
  <si>
    <r>
      <t>Grupo</t>
    </r>
    <r>
      <rPr>
        <b/>
        <sz val="10"/>
        <color rgb="FF000000"/>
        <rFont val="Verdana"/>
        <family val="2"/>
      </rPr>
      <t> A</t>
    </r>
  </si>
  <si>
    <r>
      <t>Grupo</t>
    </r>
    <r>
      <rPr>
        <b/>
        <sz val="10"/>
        <color rgb="FF000000"/>
        <rFont val="Verdana"/>
        <family val="2"/>
      </rPr>
      <t> B</t>
    </r>
  </si>
  <si>
    <r>
      <t>Grupo</t>
    </r>
    <r>
      <rPr>
        <b/>
        <sz val="10"/>
        <color rgb="FF000000"/>
        <rFont val="Verdana"/>
        <family val="2"/>
      </rPr>
      <t> C</t>
    </r>
  </si>
  <si>
    <r>
      <t>Número</t>
    </r>
    <r>
      <rPr>
        <b/>
        <sz val="10"/>
        <color rgb="FF000000"/>
        <rFont val="Verdana"/>
        <family val="2"/>
      </rPr>
      <t> </t>
    </r>
    <r>
      <rPr>
        <b/>
        <sz val="10"/>
        <color rgb="FF000000"/>
        <rFont val="Arial"/>
        <family val="2"/>
      </rPr>
      <t>de</t>
    </r>
    <r>
      <rPr>
        <b/>
        <sz val="10"/>
        <color rgb="FF000000"/>
        <rFont val="Verdana"/>
        <family val="2"/>
      </rPr>
      <t> </t>
    </r>
    <r>
      <rPr>
        <b/>
        <sz val="10"/>
        <color rgb="FF000000"/>
        <rFont val="Arial"/>
        <family val="2"/>
      </rPr>
      <t>empleados</t>
    </r>
  </si>
  <si>
    <r>
      <t>Pago</t>
    </r>
    <r>
      <rPr>
        <b/>
        <sz val="10"/>
        <color rgb="FF000000"/>
        <rFont val="Verdana"/>
        <family val="2"/>
      </rPr>
      <t> </t>
    </r>
    <r>
      <rPr>
        <b/>
        <sz val="10"/>
        <color rgb="FF000000"/>
        <rFont val="Arial"/>
        <family val="2"/>
      </rPr>
      <t>por</t>
    </r>
    <r>
      <rPr>
        <b/>
        <sz val="10"/>
        <color rgb="FF000000"/>
        <rFont val="Verdana"/>
        <family val="2"/>
      </rPr>
      <t> </t>
    </r>
    <r>
      <rPr>
        <b/>
        <sz val="10"/>
        <color rgb="FF000000"/>
        <rFont val="Arial"/>
        <family val="2"/>
      </rPr>
      <t>hora</t>
    </r>
    <r>
      <rPr>
        <b/>
        <sz val="10"/>
        <color rgb="FF000000"/>
        <rFont val="Verdana"/>
        <family val="2"/>
      </rPr>
      <t> extra ($)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</si>
</sst>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3333FF"/>
      <name val="Calibri"/>
      <family val="2"/>
    </font>
    <font>
      <sz val="11"/>
      <color rgb="FF3333FF"/>
      <name val="Calibri"/>
      <family val="2"/>
      <scheme val="minor"/>
    </font>
    <font>
      <b/>
      <sz val="11"/>
      <color rgb="FF3333FF"/>
      <name val="Calibri"/>
      <family val="2"/>
      <scheme val="minor"/>
    </font>
    <font>
      <sz val="11"/>
      <color rgb="FF3333FF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sz val="12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rgb="FF2F5496"/>
      </left>
      <right style="medium">
        <color rgb="FF2F5496"/>
      </right>
      <top style="medium">
        <color rgb="FF2F5496"/>
      </top>
      <bottom style="medium">
        <color rgb="FF2F5496"/>
      </bottom>
      <diagonal/>
    </border>
    <border>
      <left/>
      <right style="medium">
        <color rgb="FF2F5496"/>
      </right>
      <top style="medium">
        <color rgb="FF2F5496"/>
      </top>
      <bottom style="medium">
        <color rgb="FF2F5496"/>
      </bottom>
      <diagonal/>
    </border>
    <border>
      <left style="medium">
        <color rgb="FF2F5496"/>
      </left>
      <right style="medium">
        <color rgb="FF2F5496"/>
      </right>
      <top/>
      <bottom style="medium">
        <color rgb="FF2F5496"/>
      </bottom>
      <diagonal/>
    </border>
    <border>
      <left/>
      <right style="medium">
        <color rgb="FF2F5496"/>
      </right>
      <top/>
      <bottom style="medium">
        <color rgb="FF2F5496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rgb="FFBBBBBB"/>
      </left>
      <right style="medium">
        <color indexed="64"/>
      </right>
      <top style="mediumDashed">
        <color rgb="FFBBBBBB"/>
      </top>
      <bottom style="medium">
        <color indexed="64"/>
      </bottom>
      <diagonal/>
    </border>
    <border>
      <left/>
      <right style="medium">
        <color rgb="FF000000"/>
      </right>
      <top style="mediumDashed">
        <color rgb="FFBBBBBB"/>
      </top>
      <bottom style="medium">
        <color rgb="FF000000"/>
      </bottom>
      <diagonal/>
    </border>
    <border>
      <left/>
      <right style="mediumDashed">
        <color rgb="FFBBBBBB"/>
      </right>
      <top style="mediumDashed">
        <color rgb="FFBBBBBB"/>
      </top>
      <bottom style="medium">
        <color rgb="FF000000"/>
      </bottom>
      <diagonal/>
    </border>
    <border>
      <left style="mediumDashed">
        <color rgb="FFBBBBBB"/>
      </left>
      <right style="medium">
        <color rgb="FF000000"/>
      </right>
      <top/>
      <bottom style="mediumDashed">
        <color rgb="FFBBBBBB"/>
      </bottom>
      <diagonal/>
    </border>
    <border>
      <left/>
      <right style="medium">
        <color rgb="FF000000"/>
      </right>
      <top/>
      <bottom style="mediumDashed">
        <color rgb="FFBBBBBB"/>
      </bottom>
      <diagonal/>
    </border>
    <border>
      <left/>
      <right style="mediumDashed">
        <color rgb="FFBBBBBB"/>
      </right>
      <top/>
      <bottom style="mediumDashed">
        <color rgb="FFBBBBBB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4" fillId="0" borderId="0" xfId="0" applyFont="1"/>
    <xf numFmtId="0" fontId="0" fillId="0" borderId="5" xfId="0" applyBorder="1"/>
    <xf numFmtId="9" fontId="0" fillId="2" borderId="5" xfId="0" applyNumberFormat="1" applyFill="1" applyBorder="1"/>
    <xf numFmtId="0" fontId="0" fillId="0" borderId="0" xfId="0" applyAlignment="1">
      <alignment horizontal="right"/>
    </xf>
    <xf numFmtId="9" fontId="0" fillId="0" borderId="0" xfId="0" applyNumberFormat="1"/>
    <xf numFmtId="9" fontId="0" fillId="0" borderId="0" xfId="0" applyNumberFormat="1" applyAlignment="1">
      <alignment horizontal="left"/>
    </xf>
    <xf numFmtId="9" fontId="0" fillId="0" borderId="0" xfId="0" applyNumberForma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 wrapText="1"/>
    </xf>
    <xf numFmtId="0" fontId="7" fillId="4" borderId="3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 wrapText="1"/>
    </xf>
    <xf numFmtId="0" fontId="8" fillId="4" borderId="4" xfId="0" applyFont="1" applyFill="1" applyBorder="1" applyAlignment="1">
      <alignment horizontal="right" vertical="center"/>
    </xf>
    <xf numFmtId="0" fontId="8" fillId="4" borderId="4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 wrapText="1"/>
    </xf>
    <xf numFmtId="0" fontId="2" fillId="0" borderId="0" xfId="0" applyFont="1"/>
    <xf numFmtId="2" fontId="10" fillId="0" borderId="6" xfId="0" applyNumberFormat="1" applyFont="1" applyBorder="1"/>
    <xf numFmtId="0" fontId="10" fillId="0" borderId="6" xfId="0" applyFont="1" applyBorder="1"/>
    <xf numFmtId="0" fontId="9" fillId="0" borderId="0" xfId="0" applyFont="1"/>
    <xf numFmtId="9" fontId="0" fillId="0" borderId="5" xfId="0" applyNumberFormat="1" applyBorder="1"/>
    <xf numFmtId="9" fontId="0" fillId="5" borderId="5" xfId="0" applyNumberFormat="1" applyFill="1" applyBorder="1" applyAlignment="1"/>
    <xf numFmtId="9" fontId="0" fillId="0" borderId="0" xfId="0" applyNumberFormat="1" applyBorder="1"/>
    <xf numFmtId="9" fontId="0" fillId="6" borderId="0" xfId="0" applyNumberFormat="1" applyFill="1" applyBorder="1" applyAlignment="1"/>
    <xf numFmtId="0" fontId="0" fillId="0" borderId="7" xfId="0" applyBorder="1"/>
    <xf numFmtId="0" fontId="0" fillId="7" borderId="0" xfId="0" applyFill="1"/>
    <xf numFmtId="0" fontId="11" fillId="0" borderId="0" xfId="0" applyFont="1"/>
    <xf numFmtId="0" fontId="0" fillId="0" borderId="0" xfId="0" applyAlignment="1">
      <alignment horizontal="center" vertical="center"/>
    </xf>
    <xf numFmtId="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7" borderId="3" xfId="0" applyFont="1" applyFill="1" applyBorder="1" applyAlignment="1">
      <alignment horizontal="left" vertical="center"/>
    </xf>
    <xf numFmtId="0" fontId="12" fillId="4" borderId="6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11" xfId="0" applyFill="1" applyBorder="1" applyAlignment="1"/>
    <xf numFmtId="0" fontId="14" fillId="0" borderId="12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1" xfId="0" applyNumberFormat="1" applyFill="1" applyBorder="1" applyAlignment="1"/>
    <xf numFmtId="0" fontId="15" fillId="4" borderId="6" xfId="0" applyFont="1" applyFill="1" applyBorder="1" applyAlignment="1">
      <alignment horizontal="justify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justify" vertical="center" wrapText="1"/>
    </xf>
    <xf numFmtId="0" fontId="15" fillId="4" borderId="14" xfId="0" applyFont="1" applyFill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0" fontId="17" fillId="4" borderId="16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7" fillId="4" borderId="18" xfId="0" applyFont="1" applyFill="1" applyBorder="1" applyAlignment="1">
      <alignment horizontal="center" vertical="center" wrapText="1"/>
    </xf>
    <xf numFmtId="0" fontId="17" fillId="4" borderId="19" xfId="0" applyFont="1" applyFill="1" applyBorder="1" applyAlignment="1">
      <alignment horizontal="center" vertical="center" wrapText="1"/>
    </xf>
    <xf numFmtId="0" fontId="17" fillId="4" borderId="20" xfId="0" applyFont="1" applyFill="1" applyBorder="1" applyAlignment="1">
      <alignment horizontal="center" vertical="center" wrapText="1"/>
    </xf>
    <xf numFmtId="0" fontId="17" fillId="4" borderId="21" xfId="0" applyFont="1" applyFill="1" applyBorder="1" applyAlignment="1">
      <alignment horizontal="center" vertical="center" wrapText="1"/>
    </xf>
    <xf numFmtId="0" fontId="17" fillId="4" borderId="22" xfId="0" applyFont="1" applyFill="1" applyBorder="1" applyAlignment="1">
      <alignment horizontal="justify" vertical="center" wrapText="1"/>
    </xf>
    <xf numFmtId="0" fontId="17" fillId="4" borderId="23" xfId="0" applyFont="1" applyFill="1" applyBorder="1" applyAlignment="1">
      <alignment horizontal="justify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781878</xdr:colOff>
      <xdr:row>12</xdr:row>
      <xdr:rowOff>139148</xdr:rowOff>
    </xdr:from>
    <xdr:to>
      <xdr:col>5</xdr:col>
      <xdr:colOff>32467</xdr:colOff>
      <xdr:row>13</xdr:row>
      <xdr:rowOff>33130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962400" y="2365513"/>
          <a:ext cx="45719" cy="795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59634</xdr:colOff>
      <xdr:row>13</xdr:row>
      <xdr:rowOff>19878</xdr:rowOff>
    </xdr:from>
    <xdr:to>
      <xdr:col>6</xdr:col>
      <xdr:colOff>271669</xdr:colOff>
      <xdr:row>15</xdr:row>
      <xdr:rowOff>53008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 flipV="1">
          <a:off x="4830417" y="2431774"/>
          <a:ext cx="212035" cy="4041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172278</xdr:colOff>
      <xdr:row>23</xdr:row>
      <xdr:rowOff>139148</xdr:rowOff>
    </xdr:from>
    <xdr:to>
      <xdr:col>5</xdr:col>
      <xdr:colOff>251791</xdr:colOff>
      <xdr:row>24</xdr:row>
      <xdr:rowOff>19878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147930" y="4419600"/>
          <a:ext cx="79513" cy="6626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6709</xdr:colOff>
      <xdr:row>3</xdr:row>
      <xdr:rowOff>92351</xdr:rowOff>
    </xdr:from>
    <xdr:to>
      <xdr:col>12</xdr:col>
      <xdr:colOff>716777</xdr:colOff>
      <xdr:row>8</xdr:row>
      <xdr:rowOff>115211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6084" y="673376"/>
          <a:ext cx="4520068" cy="1022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750276</xdr:colOff>
      <xdr:row>27</xdr:row>
      <xdr:rowOff>152400</xdr:rowOff>
    </xdr:from>
    <xdr:to>
      <xdr:col>3</xdr:col>
      <xdr:colOff>17585</xdr:colOff>
      <xdr:row>28</xdr:row>
      <xdr:rowOff>35169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584938" y="5246077"/>
          <a:ext cx="58616" cy="6447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767861</xdr:colOff>
      <xdr:row>27</xdr:row>
      <xdr:rowOff>146538</xdr:rowOff>
    </xdr:from>
    <xdr:to>
      <xdr:col>5</xdr:col>
      <xdr:colOff>35169</xdr:colOff>
      <xdr:row>28</xdr:row>
      <xdr:rowOff>29307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185138" y="5240215"/>
          <a:ext cx="58616" cy="6447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655320</xdr:colOff>
      <xdr:row>3</xdr:row>
      <xdr:rowOff>434340</xdr:rowOff>
    </xdr:from>
    <xdr:to>
      <xdr:col>9</xdr:col>
      <xdr:colOff>784860</xdr:colOff>
      <xdr:row>14</xdr:row>
      <xdr:rowOff>175260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" y="982980"/>
          <a:ext cx="7261860" cy="2026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640080</xdr:colOff>
      <xdr:row>6</xdr:row>
      <xdr:rowOff>30480</xdr:rowOff>
    </xdr:from>
    <xdr:to>
      <xdr:col>3</xdr:col>
      <xdr:colOff>15240</xdr:colOff>
      <xdr:row>10</xdr:row>
      <xdr:rowOff>7620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225040" y="1402080"/>
          <a:ext cx="167640" cy="708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731520</xdr:colOff>
      <xdr:row>9</xdr:row>
      <xdr:rowOff>144780</xdr:rowOff>
    </xdr:from>
    <xdr:to>
      <xdr:col>2</xdr:col>
      <xdr:colOff>160020</xdr:colOff>
      <xdr:row>10</xdr:row>
      <xdr:rowOff>7619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524000" y="2065020"/>
          <a:ext cx="22098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327660</xdr:colOff>
      <xdr:row>6</xdr:row>
      <xdr:rowOff>53340</xdr:rowOff>
    </xdr:from>
    <xdr:to>
      <xdr:col>7</xdr:col>
      <xdr:colOff>449580</xdr:colOff>
      <xdr:row>10</xdr:row>
      <xdr:rowOff>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875020" y="1424940"/>
          <a:ext cx="121920" cy="678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228600</xdr:colOff>
      <xdr:row>9</xdr:row>
      <xdr:rowOff>121920</xdr:rowOff>
    </xdr:from>
    <xdr:to>
      <xdr:col>8</xdr:col>
      <xdr:colOff>312420</xdr:colOff>
      <xdr:row>9</xdr:row>
      <xdr:rowOff>167639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6568440" y="2042160"/>
          <a:ext cx="838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zoomScaleNormal="100" workbookViewId="0">
      <selection activeCell="M24" sqref="M24"/>
    </sheetView>
  </sheetViews>
  <sheetFormatPr baseColWidth="10" defaultRowHeight="15" x14ac:dyDescent="0.25"/>
  <sheetData>
    <row r="1" spans="1:13" x14ac:dyDescent="0.25">
      <c r="A1" s="1" t="s">
        <v>1</v>
      </c>
      <c r="B1" s="1"/>
      <c r="C1" s="1"/>
    </row>
    <row r="2" spans="1:13" x14ac:dyDescent="0.25">
      <c r="A2" s="1" t="s">
        <v>2</v>
      </c>
      <c r="B2" s="1"/>
      <c r="C2" s="1"/>
    </row>
    <row r="3" spans="1:13" x14ac:dyDescent="0.25">
      <c r="A3" s="1"/>
      <c r="B3" s="1"/>
      <c r="C3" s="1"/>
    </row>
    <row r="4" spans="1:13" x14ac:dyDescent="0.25">
      <c r="A4" s="1" t="s">
        <v>3</v>
      </c>
    </row>
    <row r="5" spans="1:13" x14ac:dyDescent="0.25">
      <c r="B5">
        <v>2548</v>
      </c>
      <c r="C5">
        <v>3120</v>
      </c>
      <c r="D5">
        <v>1870</v>
      </c>
      <c r="E5">
        <v>2458</v>
      </c>
      <c r="F5">
        <v>3000</v>
      </c>
      <c r="G5">
        <v>2890</v>
      </c>
      <c r="H5">
        <v>1500</v>
      </c>
      <c r="I5">
        <v>4005</v>
      </c>
      <c r="J5">
        <v>1900</v>
      </c>
      <c r="K5">
        <v>2410</v>
      </c>
      <c r="L5">
        <v>2300</v>
      </c>
      <c r="M5">
        <v>2870</v>
      </c>
    </row>
    <row r="6" spans="1:13" x14ac:dyDescent="0.25">
      <c r="B6">
        <v>2710</v>
      </c>
      <c r="C6">
        <v>2955</v>
      </c>
      <c r="D6">
        <v>2850</v>
      </c>
      <c r="E6">
        <v>2880</v>
      </c>
      <c r="F6">
        <v>2880</v>
      </c>
      <c r="G6">
        <v>2890</v>
      </c>
      <c r="H6">
        <v>2920</v>
      </c>
      <c r="I6">
        <v>2940</v>
      </c>
      <c r="J6">
        <v>2950</v>
      </c>
      <c r="K6">
        <v>3050</v>
      </c>
      <c r="L6">
        <v>3130</v>
      </c>
      <c r="M6">
        <v>3325</v>
      </c>
    </row>
    <row r="10" spans="1:13" x14ac:dyDescent="0.25">
      <c r="B10" s="34" t="s">
        <v>0</v>
      </c>
      <c r="C10" s="34"/>
      <c r="D10" s="34"/>
      <c r="E10" s="34"/>
      <c r="F10" s="34"/>
      <c r="G10" s="34"/>
      <c r="H10" s="34"/>
    </row>
    <row r="13" spans="1:13" x14ac:dyDescent="0.25">
      <c r="C13" s="35">
        <v>0.85</v>
      </c>
      <c r="D13" s="36"/>
      <c r="E13" s="36"/>
      <c r="F13" s="3">
        <v>0.15</v>
      </c>
    </row>
    <row r="15" spans="1:13" ht="18" x14ac:dyDescent="0.35">
      <c r="E15" s="4" t="s">
        <v>5</v>
      </c>
    </row>
    <row r="17" spans="2:7" x14ac:dyDescent="0.25">
      <c r="G17" t="s">
        <v>4</v>
      </c>
    </row>
    <row r="18" spans="2:7" x14ac:dyDescent="0.25">
      <c r="C18" t="s">
        <v>6</v>
      </c>
      <c r="D18">
        <f>_xlfn.PERCENTILE.EXC(B5:M6, 0.85)</f>
        <v>3122.5</v>
      </c>
      <c r="E18" t="s">
        <v>17</v>
      </c>
      <c r="F18" t="s">
        <v>7</v>
      </c>
    </row>
    <row r="20" spans="2:7" x14ac:dyDescent="0.25">
      <c r="B20" t="s">
        <v>8</v>
      </c>
    </row>
    <row r="23" spans="2:7" x14ac:dyDescent="0.25">
      <c r="C23" s="7">
        <v>0.2</v>
      </c>
      <c r="D23" s="7">
        <v>0.2</v>
      </c>
      <c r="E23" s="6" t="s">
        <v>13</v>
      </c>
      <c r="F23" s="5">
        <v>0.2</v>
      </c>
    </row>
    <row r="24" spans="2:7" x14ac:dyDescent="0.25">
      <c r="C24" s="2" t="s">
        <v>9</v>
      </c>
      <c r="D24" s="2" t="s">
        <v>10</v>
      </c>
      <c r="E24" s="2" t="s">
        <v>11</v>
      </c>
      <c r="F24" s="2" t="s">
        <v>12</v>
      </c>
    </row>
    <row r="26" spans="2:7" x14ac:dyDescent="0.25">
      <c r="F26" t="s">
        <v>14</v>
      </c>
    </row>
    <row r="28" spans="2:7" x14ac:dyDescent="0.25">
      <c r="C28" t="s">
        <v>15</v>
      </c>
      <c r="D28">
        <f>_xlfn.PERCENTILE.EXC(B5:M6,0.8)</f>
        <v>3050</v>
      </c>
      <c r="E28" t="s">
        <v>16</v>
      </c>
      <c r="F28" t="s">
        <v>18</v>
      </c>
    </row>
  </sheetData>
  <mergeCells count="2">
    <mergeCell ref="B10:H10"/>
    <mergeCell ref="C13:E1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6"/>
  <sheetViews>
    <sheetView tabSelected="1" topLeftCell="A79" zoomScaleNormal="100" workbookViewId="0">
      <selection activeCell="E94" sqref="E94"/>
    </sheetView>
  </sheetViews>
  <sheetFormatPr baseColWidth="10" defaultRowHeight="15" x14ac:dyDescent="0.25"/>
  <cols>
    <col min="2" max="2" width="24" customWidth="1"/>
    <col min="3" max="3" width="38" customWidth="1"/>
    <col min="4" max="4" width="67.85546875" customWidth="1"/>
    <col min="5" max="5" width="26" customWidth="1"/>
    <col min="7" max="7" width="15.28515625" customWidth="1"/>
  </cols>
  <sheetData>
    <row r="1" spans="1:9" x14ac:dyDescent="0.25">
      <c r="A1" s="1" t="s">
        <v>33</v>
      </c>
      <c r="B1" s="1"/>
      <c r="C1" s="1"/>
    </row>
    <row r="2" spans="1:9" x14ac:dyDescent="0.25">
      <c r="A2" s="1"/>
      <c r="B2" s="1"/>
      <c r="C2" s="1"/>
    </row>
    <row r="3" spans="1:9" ht="15.75" thickBot="1" x14ac:dyDescent="0.3">
      <c r="A3" s="1" t="s">
        <v>34</v>
      </c>
      <c r="B3" s="1"/>
      <c r="C3" s="1"/>
    </row>
    <row r="4" spans="1:9" ht="15.75" thickBot="1" x14ac:dyDescent="0.3">
      <c r="B4" s="8" t="s">
        <v>19</v>
      </c>
      <c r="C4" s="9" t="s">
        <v>20</v>
      </c>
      <c r="D4" s="9" t="s">
        <v>21</v>
      </c>
      <c r="E4" s="9" t="s">
        <v>22</v>
      </c>
    </row>
    <row r="5" spans="1:9" ht="15.75" thickBot="1" x14ac:dyDescent="0.3">
      <c r="B5" s="39" t="s">
        <v>23</v>
      </c>
      <c r="C5" s="17">
        <v>141.82300000000001</v>
      </c>
      <c r="D5" s="18">
        <v>143.285</v>
      </c>
      <c r="E5" s="18">
        <v>135.75</v>
      </c>
    </row>
    <row r="6" spans="1:9" ht="15.75" thickBot="1" x14ac:dyDescent="0.3">
      <c r="B6" s="10" t="s">
        <v>24</v>
      </c>
      <c r="C6" s="11">
        <v>132</v>
      </c>
      <c r="D6" s="12">
        <v>112</v>
      </c>
      <c r="E6" s="12">
        <v>128</v>
      </c>
    </row>
    <row r="7" spans="1:9" ht="15.75" thickBot="1" x14ac:dyDescent="0.3">
      <c r="B7" s="10" t="s">
        <v>25</v>
      </c>
      <c r="C7" s="11">
        <v>94</v>
      </c>
      <c r="D7" s="12" t="e">
        <v>#N/A</v>
      </c>
      <c r="E7" s="12">
        <v>124</v>
      </c>
    </row>
    <row r="8" spans="1:9" ht="15.75" thickBot="1" x14ac:dyDescent="0.3">
      <c r="B8" s="39" t="s">
        <v>26</v>
      </c>
      <c r="C8" s="19">
        <v>46.042000000000002</v>
      </c>
      <c r="D8" s="20">
        <v>65.287999999999997</v>
      </c>
      <c r="E8" s="20">
        <v>45.920999999999999</v>
      </c>
    </row>
    <row r="9" spans="1:9" ht="15.75" thickBot="1" x14ac:dyDescent="0.3">
      <c r="B9" s="13" t="s">
        <v>27</v>
      </c>
      <c r="C9" s="14">
        <v>2119.904</v>
      </c>
      <c r="D9" s="15">
        <v>4262.5709999999999</v>
      </c>
      <c r="E9" s="15">
        <v>2108.7330000000002</v>
      </c>
    </row>
    <row r="10" spans="1:9" ht="15.75" thickBot="1" x14ac:dyDescent="0.3">
      <c r="B10" s="13" t="s">
        <v>28</v>
      </c>
      <c r="C10" s="14">
        <v>1.6120000000000001</v>
      </c>
      <c r="D10" s="15">
        <v>1.958</v>
      </c>
      <c r="E10" s="15">
        <v>5.8999999999999997E-2</v>
      </c>
    </row>
    <row r="11" spans="1:9" ht="15.75" thickBot="1" x14ac:dyDescent="0.3">
      <c r="B11" s="13" t="s">
        <v>29</v>
      </c>
      <c r="C11" s="14">
        <v>180</v>
      </c>
      <c r="D11" s="15">
        <v>181</v>
      </c>
      <c r="E11" s="15">
        <v>139</v>
      </c>
    </row>
    <row r="12" spans="1:9" ht="15.75" thickBot="1" x14ac:dyDescent="0.3">
      <c r="B12" s="10" t="s">
        <v>30</v>
      </c>
      <c r="C12" s="11">
        <v>170</v>
      </c>
      <c r="D12" s="12">
        <v>70</v>
      </c>
      <c r="E12" s="12">
        <v>160</v>
      </c>
    </row>
    <row r="13" spans="1:9" ht="15.75" thickBot="1" x14ac:dyDescent="0.3">
      <c r="B13" s="10" t="s">
        <v>31</v>
      </c>
      <c r="C13" s="11">
        <v>120.2</v>
      </c>
      <c r="D13" s="12">
        <v>110.6</v>
      </c>
      <c r="E13" s="12">
        <v>128.6</v>
      </c>
    </row>
    <row r="14" spans="1:9" ht="15.75" thickBot="1" x14ac:dyDescent="0.3">
      <c r="B14" s="10" t="s">
        <v>32</v>
      </c>
      <c r="C14" s="11">
        <v>186.7</v>
      </c>
      <c r="D14" s="12">
        <v>198.6</v>
      </c>
      <c r="E14" s="12">
        <v>187.4</v>
      </c>
    </row>
    <row r="15" spans="1:9" ht="15.75" thickBot="1" x14ac:dyDescent="0.3">
      <c r="G15" t="s">
        <v>41</v>
      </c>
    </row>
    <row r="16" spans="1:9" ht="15.75" thickBot="1" x14ac:dyDescent="0.3">
      <c r="A16" s="16"/>
      <c r="B16" s="16" t="s">
        <v>36</v>
      </c>
      <c r="C16" s="16">
        <f>C8/C5*100</f>
        <v>32.464409862998245</v>
      </c>
      <c r="D16" s="16">
        <f t="shared" ref="D16:E16" si="0">D8/D5*100</f>
        <v>45.565132428377012</v>
      </c>
      <c r="E16" s="16">
        <f t="shared" si="0"/>
        <v>33.827624309392263</v>
      </c>
      <c r="F16" s="16"/>
      <c r="G16" t="s">
        <v>37</v>
      </c>
      <c r="H16" s="24">
        <v>32.46</v>
      </c>
      <c r="I16" s="23" t="s">
        <v>38</v>
      </c>
    </row>
    <row r="17" spans="2:9" ht="15.75" thickBot="1" x14ac:dyDescent="0.3">
      <c r="C17" s="21">
        <v>32.46</v>
      </c>
      <c r="D17" s="22">
        <v>45.57</v>
      </c>
      <c r="E17" s="22">
        <v>33.83</v>
      </c>
      <c r="G17" t="s">
        <v>39</v>
      </c>
      <c r="H17" s="25">
        <v>45.57</v>
      </c>
      <c r="I17" s="23" t="s">
        <v>38</v>
      </c>
    </row>
    <row r="18" spans="2:9" ht="15.75" thickBot="1" x14ac:dyDescent="0.3">
      <c r="G18" t="s">
        <v>40</v>
      </c>
      <c r="H18" s="25">
        <v>33.83</v>
      </c>
      <c r="I18" s="23" t="s">
        <v>38</v>
      </c>
    </row>
    <row r="20" spans="2:9" x14ac:dyDescent="0.25">
      <c r="B20" s="16" t="s">
        <v>35</v>
      </c>
      <c r="C20" s="16"/>
      <c r="D20" s="16"/>
      <c r="E20" s="16"/>
      <c r="F20" s="16"/>
      <c r="G20" s="16"/>
    </row>
    <row r="22" spans="2:9" x14ac:dyDescent="0.25">
      <c r="B22" s="26" t="s">
        <v>42</v>
      </c>
      <c r="C22" s="26"/>
      <c r="D22" s="26"/>
      <c r="E22" s="26"/>
      <c r="F22" s="26"/>
      <c r="G22" s="26"/>
      <c r="H22" s="26"/>
      <c r="I22" s="26"/>
    </row>
    <row r="25" spans="2:9" x14ac:dyDescent="0.25">
      <c r="B25" t="s">
        <v>43</v>
      </c>
    </row>
    <row r="28" spans="2:9" x14ac:dyDescent="0.25">
      <c r="C28" s="27">
        <v>0.25</v>
      </c>
      <c r="D28" s="28">
        <v>0.5</v>
      </c>
      <c r="E28" s="28"/>
      <c r="F28" s="27">
        <v>0.25</v>
      </c>
    </row>
    <row r="29" spans="2:9" x14ac:dyDescent="0.25">
      <c r="C29" s="29"/>
      <c r="D29" s="30"/>
      <c r="E29" s="30"/>
      <c r="F29" s="29"/>
    </row>
    <row r="30" spans="2:9" x14ac:dyDescent="0.25">
      <c r="C30" s="4" t="s">
        <v>49</v>
      </c>
      <c r="F30" t="s">
        <v>48</v>
      </c>
    </row>
    <row r="31" spans="2:9" x14ac:dyDescent="0.25">
      <c r="B31" t="s">
        <v>44</v>
      </c>
    </row>
    <row r="33" spans="2:11" x14ac:dyDescent="0.25">
      <c r="B33" s="31"/>
      <c r="C33" s="37" t="s">
        <v>50</v>
      </c>
      <c r="D33" s="38"/>
    </row>
    <row r="34" spans="2:11" x14ac:dyDescent="0.25">
      <c r="B34" s="31" t="s">
        <v>45</v>
      </c>
      <c r="C34" s="31" t="s">
        <v>51</v>
      </c>
      <c r="D34" s="31">
        <f>C14-C13</f>
        <v>66.499999999999986</v>
      </c>
      <c r="E34" s="32" t="s">
        <v>52</v>
      </c>
    </row>
    <row r="35" spans="2:11" x14ac:dyDescent="0.25">
      <c r="B35" s="31" t="s">
        <v>46</v>
      </c>
      <c r="C35" s="31" t="s">
        <v>51</v>
      </c>
      <c r="D35" s="31">
        <f>D14-D13</f>
        <v>88</v>
      </c>
      <c r="E35" s="32" t="s">
        <v>53</v>
      </c>
    </row>
    <row r="36" spans="2:11" x14ac:dyDescent="0.25">
      <c r="B36" s="31" t="s">
        <v>47</v>
      </c>
      <c r="C36" s="31" t="s">
        <v>51</v>
      </c>
      <c r="D36" s="31">
        <f>E14-E13</f>
        <v>58.800000000000011</v>
      </c>
      <c r="E36" s="32" t="s">
        <v>54</v>
      </c>
    </row>
    <row r="38" spans="2:11" x14ac:dyDescent="0.25">
      <c r="B38" t="s">
        <v>55</v>
      </c>
    </row>
    <row r="42" spans="2:11" ht="15.75" thickBot="1" x14ac:dyDescent="0.3"/>
    <row r="43" spans="2:11" ht="15.75" thickBot="1" x14ac:dyDescent="0.3">
      <c r="B43" s="40"/>
      <c r="C43" s="41"/>
      <c r="D43" s="41"/>
      <c r="E43" s="41"/>
      <c r="F43" s="41"/>
      <c r="G43" s="41"/>
      <c r="H43" s="41"/>
      <c r="I43" s="41"/>
      <c r="J43" s="41"/>
      <c r="K43" s="41"/>
    </row>
    <row r="45" spans="2:11" ht="15.75" thickBot="1" x14ac:dyDescent="0.3"/>
    <row r="46" spans="2:11" ht="15.75" thickBot="1" x14ac:dyDescent="0.3">
      <c r="B46" s="40" t="s">
        <v>75</v>
      </c>
      <c r="D46" s="45" t="s">
        <v>75</v>
      </c>
      <c r="E46" s="45"/>
    </row>
    <row r="47" spans="2:11" ht="15.75" thickBot="1" x14ac:dyDescent="0.3">
      <c r="B47" s="41">
        <v>287</v>
      </c>
      <c r="D47" s="42"/>
      <c r="E47" s="42"/>
    </row>
    <row r="48" spans="2:11" ht="15.75" thickBot="1" x14ac:dyDescent="0.3">
      <c r="B48" s="41">
        <v>292</v>
      </c>
      <c r="D48" s="42" t="s">
        <v>23</v>
      </c>
      <c r="E48" s="46">
        <v>304.77777777777777</v>
      </c>
    </row>
    <row r="49" spans="2:5" ht="15.75" thickBot="1" x14ac:dyDescent="0.3">
      <c r="B49" s="41">
        <v>277</v>
      </c>
      <c r="D49" s="42" t="s">
        <v>76</v>
      </c>
      <c r="E49" s="46">
        <v>11.250651558635456</v>
      </c>
    </row>
    <row r="50" spans="2:5" ht="15.75" thickBot="1" x14ac:dyDescent="0.3">
      <c r="B50" s="41">
        <v>279</v>
      </c>
      <c r="D50" s="42" t="s">
        <v>24</v>
      </c>
      <c r="E50" s="46">
        <v>292</v>
      </c>
    </row>
    <row r="51" spans="2:5" ht="15.75" thickBot="1" x14ac:dyDescent="0.3">
      <c r="B51" s="41">
        <v>277</v>
      </c>
      <c r="D51" s="42" t="s">
        <v>25</v>
      </c>
      <c r="E51" s="46">
        <v>277</v>
      </c>
    </row>
    <row r="52" spans="2:5" ht="15.75" thickBot="1" x14ac:dyDescent="0.3">
      <c r="B52" s="41">
        <v>317</v>
      </c>
      <c r="D52" s="42" t="s">
        <v>26</v>
      </c>
      <c r="E52" s="46">
        <v>33.751954675906369</v>
      </c>
    </row>
    <row r="53" spans="2:5" ht="15.75" thickBot="1" x14ac:dyDescent="0.3">
      <c r="B53" s="41">
        <v>337</v>
      </c>
      <c r="D53" s="42" t="s">
        <v>27</v>
      </c>
      <c r="E53" s="46">
        <v>1139.194444444438</v>
      </c>
    </row>
    <row r="54" spans="2:5" ht="15.75" thickBot="1" x14ac:dyDescent="0.3">
      <c r="B54" s="41">
        <v>377</v>
      </c>
      <c r="D54" s="42" t="s">
        <v>77</v>
      </c>
      <c r="E54" s="46">
        <v>1.6343403398324154</v>
      </c>
    </row>
    <row r="55" spans="2:5" ht="15.75" thickBot="1" x14ac:dyDescent="0.3">
      <c r="B55" s="41">
        <v>300</v>
      </c>
      <c r="D55" s="42" t="s">
        <v>28</v>
      </c>
      <c r="E55" s="46">
        <v>1.438635082493174</v>
      </c>
    </row>
    <row r="56" spans="2:5" x14ac:dyDescent="0.25">
      <c r="D56" s="42" t="s">
        <v>29</v>
      </c>
      <c r="E56" s="46">
        <v>100</v>
      </c>
    </row>
    <row r="57" spans="2:5" x14ac:dyDescent="0.25">
      <c r="D57" s="42" t="s">
        <v>78</v>
      </c>
      <c r="E57" s="46">
        <v>277</v>
      </c>
    </row>
    <row r="58" spans="2:5" x14ac:dyDescent="0.25">
      <c r="D58" s="42" t="s">
        <v>79</v>
      </c>
      <c r="E58" s="46">
        <v>377</v>
      </c>
    </row>
    <row r="59" spans="2:5" x14ac:dyDescent="0.25">
      <c r="D59" s="42" t="s">
        <v>80</v>
      </c>
      <c r="E59" s="46">
        <v>2743</v>
      </c>
    </row>
    <row r="60" spans="2:5" ht="15.75" thickBot="1" x14ac:dyDescent="0.3">
      <c r="D60" s="43" t="s">
        <v>30</v>
      </c>
      <c r="E60" s="47">
        <v>9</v>
      </c>
    </row>
    <row r="68" spans="2:5" ht="15.75" thickBot="1" x14ac:dyDescent="0.3"/>
    <row r="69" spans="2:5" ht="39" thickBot="1" x14ac:dyDescent="0.3">
      <c r="B69" s="48"/>
      <c r="C69" s="50" t="s">
        <v>84</v>
      </c>
      <c r="D69" s="50" t="s">
        <v>85</v>
      </c>
    </row>
    <row r="70" spans="2:5" ht="15.75" thickBot="1" x14ac:dyDescent="0.3">
      <c r="B70" s="49" t="s">
        <v>81</v>
      </c>
      <c r="C70" s="51">
        <v>40</v>
      </c>
      <c r="D70" s="51">
        <v>110</v>
      </c>
      <c r="E70">
        <f>C70*D70</f>
        <v>4400</v>
      </c>
    </row>
    <row r="71" spans="2:5" ht="15.75" thickBot="1" x14ac:dyDescent="0.3">
      <c r="B71" s="49" t="s">
        <v>82</v>
      </c>
      <c r="C71" s="51">
        <v>20</v>
      </c>
      <c r="D71" s="51">
        <v>18</v>
      </c>
      <c r="E71">
        <f t="shared" ref="E71:E72" si="1">C71*D71</f>
        <v>360</v>
      </c>
    </row>
    <row r="72" spans="2:5" ht="15.75" thickBot="1" x14ac:dyDescent="0.3">
      <c r="B72" s="49" t="s">
        <v>83</v>
      </c>
      <c r="C72" s="51">
        <v>10</v>
      </c>
      <c r="D72" s="51">
        <v>32</v>
      </c>
      <c r="E72">
        <f t="shared" si="1"/>
        <v>320</v>
      </c>
    </row>
    <row r="74" spans="2:5" ht="15.75" thickBot="1" x14ac:dyDescent="0.3"/>
    <row r="75" spans="2:5" x14ac:dyDescent="0.25">
      <c r="B75" s="45">
        <v>4400</v>
      </c>
      <c r="C75" s="45"/>
      <c r="D75" s="44"/>
      <c r="E75" s="44"/>
    </row>
    <row r="76" spans="2:5" x14ac:dyDescent="0.25">
      <c r="B76" s="42"/>
      <c r="C76" s="42"/>
      <c r="D76" s="42"/>
      <c r="E76" s="42"/>
    </row>
    <row r="77" spans="2:5" x14ac:dyDescent="0.25">
      <c r="B77" s="42" t="s">
        <v>23</v>
      </c>
      <c r="C77" s="42">
        <v>340</v>
      </c>
      <c r="D77" s="42"/>
      <c r="E77" s="42"/>
    </row>
    <row r="78" spans="2:5" x14ac:dyDescent="0.25">
      <c r="B78" s="42" t="s">
        <v>76</v>
      </c>
      <c r="C78" s="42">
        <v>20</v>
      </c>
      <c r="D78" s="42"/>
      <c r="E78" s="42"/>
    </row>
    <row r="79" spans="2:5" x14ac:dyDescent="0.25">
      <c r="B79" s="42" t="s">
        <v>24</v>
      </c>
      <c r="C79" s="42">
        <v>340</v>
      </c>
      <c r="D79" s="42"/>
      <c r="E79" s="42"/>
    </row>
    <row r="80" spans="2:5" x14ac:dyDescent="0.25">
      <c r="B80" s="42" t="s">
        <v>25</v>
      </c>
      <c r="C80" s="42" t="e">
        <v>#N/A</v>
      </c>
      <c r="D80" s="42"/>
      <c r="E80" s="42"/>
    </row>
    <row r="81" spans="2:5" x14ac:dyDescent="0.25">
      <c r="B81" s="42" t="s">
        <v>26</v>
      </c>
      <c r="C81" s="42">
        <v>28.284271247461902</v>
      </c>
      <c r="D81" s="42"/>
      <c r="E81" s="42"/>
    </row>
    <row r="82" spans="2:5" x14ac:dyDescent="0.25">
      <c r="B82" s="42" t="s">
        <v>27</v>
      </c>
      <c r="C82" s="42">
        <v>800</v>
      </c>
      <c r="D82" s="42"/>
      <c r="E82" s="42"/>
    </row>
    <row r="83" spans="2:5" x14ac:dyDescent="0.25">
      <c r="B83" s="42" t="s">
        <v>77</v>
      </c>
      <c r="C83" s="42" t="e">
        <v>#DIV/0!</v>
      </c>
      <c r="D83" s="42"/>
      <c r="E83" s="42"/>
    </row>
    <row r="84" spans="2:5" x14ac:dyDescent="0.25">
      <c r="B84" s="42" t="s">
        <v>28</v>
      </c>
      <c r="C84" s="42" t="e">
        <v>#DIV/0!</v>
      </c>
      <c r="D84" s="42"/>
      <c r="E84" s="42"/>
    </row>
    <row r="85" spans="2:5" x14ac:dyDescent="0.25">
      <c r="B85" s="42" t="s">
        <v>29</v>
      </c>
      <c r="C85" s="42">
        <v>40</v>
      </c>
      <c r="D85" s="42"/>
      <c r="E85" s="42"/>
    </row>
    <row r="86" spans="2:5" x14ac:dyDescent="0.25">
      <c r="B86" s="42" t="s">
        <v>78</v>
      </c>
      <c r="C86" s="42">
        <v>320</v>
      </c>
      <c r="D86" s="42"/>
      <c r="E86" s="42"/>
    </row>
    <row r="87" spans="2:5" x14ac:dyDescent="0.25">
      <c r="B87" s="42" t="s">
        <v>79</v>
      </c>
      <c r="C87" s="42">
        <v>360</v>
      </c>
      <c r="D87" s="42"/>
      <c r="E87" s="42"/>
    </row>
    <row r="88" spans="2:5" x14ac:dyDescent="0.25">
      <c r="B88" s="42" t="s">
        <v>80</v>
      </c>
      <c r="C88" s="42">
        <v>680</v>
      </c>
      <c r="D88" s="42"/>
      <c r="E88" s="42"/>
    </row>
    <row r="89" spans="2:5" ht="15.75" thickBot="1" x14ac:dyDescent="0.3">
      <c r="B89" s="43" t="s">
        <v>30</v>
      </c>
      <c r="C89" s="43">
        <v>2</v>
      </c>
      <c r="D89" s="43"/>
      <c r="E89" s="43"/>
    </row>
    <row r="90" spans="2:5" ht="15.75" thickBot="1" x14ac:dyDescent="0.3"/>
    <row r="91" spans="2:5" ht="15.75" thickBot="1" x14ac:dyDescent="0.3">
      <c r="B91" s="45">
        <v>4400</v>
      </c>
      <c r="C91" s="45"/>
    </row>
    <row r="92" spans="2:5" x14ac:dyDescent="0.25">
      <c r="B92" s="42"/>
      <c r="C92" s="42"/>
      <c r="D92" s="45">
        <v>110</v>
      </c>
      <c r="E92" s="45"/>
    </row>
    <row r="93" spans="2:5" x14ac:dyDescent="0.25">
      <c r="B93" s="42" t="s">
        <v>23</v>
      </c>
      <c r="C93" s="42">
        <v>340</v>
      </c>
      <c r="D93" s="42"/>
      <c r="E93" s="42"/>
    </row>
    <row r="94" spans="2:5" x14ac:dyDescent="0.25">
      <c r="B94" s="42" t="s">
        <v>76</v>
      </c>
      <c r="C94" s="42">
        <v>20</v>
      </c>
      <c r="D94" s="42" t="s">
        <v>23</v>
      </c>
      <c r="E94" s="42">
        <v>25</v>
      </c>
    </row>
    <row r="95" spans="2:5" x14ac:dyDescent="0.25">
      <c r="B95" s="42" t="s">
        <v>24</v>
      </c>
      <c r="C95" s="42">
        <v>340</v>
      </c>
      <c r="D95" s="42" t="s">
        <v>76</v>
      </c>
      <c r="E95" s="42">
        <v>6.9999999999999991</v>
      </c>
    </row>
    <row r="96" spans="2:5" x14ac:dyDescent="0.25">
      <c r="B96" s="42" t="s">
        <v>25</v>
      </c>
      <c r="C96" s="42" t="e">
        <v>#N/A</v>
      </c>
      <c r="D96" s="42" t="s">
        <v>24</v>
      </c>
      <c r="E96" s="42">
        <v>25</v>
      </c>
    </row>
    <row r="97" spans="2:5" x14ac:dyDescent="0.25">
      <c r="B97" s="42" t="s">
        <v>26</v>
      </c>
      <c r="C97" s="42">
        <v>28.284271247461902</v>
      </c>
      <c r="D97" s="42" t="s">
        <v>25</v>
      </c>
      <c r="E97" s="42" t="e">
        <v>#N/A</v>
      </c>
    </row>
    <row r="98" spans="2:5" x14ac:dyDescent="0.25">
      <c r="B98" s="42" t="s">
        <v>27</v>
      </c>
      <c r="C98" s="42">
        <v>800</v>
      </c>
      <c r="D98" s="42" t="s">
        <v>26</v>
      </c>
      <c r="E98" s="42">
        <v>9.8994949366116654</v>
      </c>
    </row>
    <row r="99" spans="2:5" x14ac:dyDescent="0.25">
      <c r="B99" s="42" t="s">
        <v>77</v>
      </c>
      <c r="C99" s="42" t="e">
        <v>#DIV/0!</v>
      </c>
      <c r="D99" s="42" t="s">
        <v>27</v>
      </c>
      <c r="E99" s="42">
        <v>98</v>
      </c>
    </row>
    <row r="100" spans="2:5" x14ac:dyDescent="0.25">
      <c r="B100" s="42" t="s">
        <v>28</v>
      </c>
      <c r="C100" s="42" t="e">
        <v>#DIV/0!</v>
      </c>
      <c r="D100" s="42" t="s">
        <v>77</v>
      </c>
      <c r="E100" s="42" t="e">
        <v>#DIV/0!</v>
      </c>
    </row>
    <row r="101" spans="2:5" x14ac:dyDescent="0.25">
      <c r="B101" s="42" t="s">
        <v>29</v>
      </c>
      <c r="C101" s="42">
        <v>40</v>
      </c>
      <c r="D101" s="42" t="s">
        <v>28</v>
      </c>
      <c r="E101" s="42" t="e">
        <v>#DIV/0!</v>
      </c>
    </row>
    <row r="102" spans="2:5" x14ac:dyDescent="0.25">
      <c r="B102" s="42" t="s">
        <v>78</v>
      </c>
      <c r="C102" s="42">
        <v>320</v>
      </c>
      <c r="D102" s="42" t="s">
        <v>29</v>
      </c>
      <c r="E102" s="42">
        <v>14</v>
      </c>
    </row>
    <row r="103" spans="2:5" x14ac:dyDescent="0.25">
      <c r="B103" s="42" t="s">
        <v>79</v>
      </c>
      <c r="C103" s="42">
        <v>360</v>
      </c>
      <c r="D103" s="42" t="s">
        <v>78</v>
      </c>
      <c r="E103" s="42">
        <v>18</v>
      </c>
    </row>
    <row r="104" spans="2:5" x14ac:dyDescent="0.25">
      <c r="B104" s="42" t="s">
        <v>80</v>
      </c>
      <c r="C104" s="42">
        <v>680</v>
      </c>
      <c r="D104" s="42" t="s">
        <v>79</v>
      </c>
      <c r="E104" s="42">
        <v>32</v>
      </c>
    </row>
    <row r="105" spans="2:5" ht="15.75" thickBot="1" x14ac:dyDescent="0.3">
      <c r="B105" s="43" t="s">
        <v>30</v>
      </c>
      <c r="C105" s="43">
        <v>2</v>
      </c>
      <c r="D105" s="42" t="s">
        <v>80</v>
      </c>
      <c r="E105" s="42">
        <v>50</v>
      </c>
    </row>
    <row r="106" spans="2:5" ht="15.75" thickBot="1" x14ac:dyDescent="0.3">
      <c r="D106" s="43" t="s">
        <v>30</v>
      </c>
      <c r="E106" s="43">
        <v>2</v>
      </c>
    </row>
  </sheetData>
  <mergeCells count="1">
    <mergeCell ref="C33:D33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7"/>
  <sheetViews>
    <sheetView topLeftCell="A16" workbookViewId="0">
      <selection activeCell="N17" sqref="N17"/>
    </sheetView>
  </sheetViews>
  <sheetFormatPr baseColWidth="10" defaultRowHeight="15" x14ac:dyDescent="0.25"/>
  <sheetData>
    <row r="1" spans="1:4" x14ac:dyDescent="0.25">
      <c r="A1" s="1" t="s">
        <v>56</v>
      </c>
      <c r="B1" s="1"/>
      <c r="C1" s="1"/>
    </row>
    <row r="3" spans="1:4" x14ac:dyDescent="0.25">
      <c r="A3" t="s">
        <v>57</v>
      </c>
      <c r="D3" t="s">
        <v>62</v>
      </c>
    </row>
    <row r="4" spans="1:4" ht="36" customHeight="1" x14ac:dyDescent="0.25"/>
    <row r="18" spans="1:16" x14ac:dyDescent="0.25">
      <c r="B18" t="s">
        <v>58</v>
      </c>
      <c r="E18" t="s">
        <v>63</v>
      </c>
      <c r="H18" t="s">
        <v>60</v>
      </c>
    </row>
    <row r="19" spans="1:16" x14ac:dyDescent="0.25">
      <c r="B19" t="s">
        <v>59</v>
      </c>
      <c r="E19" t="s">
        <v>64</v>
      </c>
      <c r="H19" t="s">
        <v>61</v>
      </c>
    </row>
    <row r="22" spans="1:16" x14ac:dyDescent="0.25">
      <c r="B22" s="23" t="s">
        <v>65</v>
      </c>
      <c r="C22" s="23"/>
      <c r="D22" s="23"/>
      <c r="E22" s="23"/>
      <c r="F22" s="23"/>
    </row>
    <row r="24" spans="1:16" x14ac:dyDescent="0.25">
      <c r="A24" s="4" t="s">
        <v>68</v>
      </c>
      <c r="B24" t="s">
        <v>66</v>
      </c>
      <c r="G24" t="s">
        <v>70</v>
      </c>
      <c r="I24" s="33" t="s">
        <v>71</v>
      </c>
      <c r="J24" s="26"/>
      <c r="K24" s="26"/>
      <c r="L24" s="26"/>
      <c r="M24" s="26"/>
    </row>
    <row r="25" spans="1:16" x14ac:dyDescent="0.25">
      <c r="A25" s="4"/>
    </row>
    <row r="26" spans="1:16" x14ac:dyDescent="0.25">
      <c r="A26" s="4" t="s">
        <v>69</v>
      </c>
      <c r="B26" t="s">
        <v>67</v>
      </c>
      <c r="G26" t="s">
        <v>72</v>
      </c>
      <c r="I26" s="26" t="s">
        <v>73</v>
      </c>
      <c r="J26" s="26"/>
      <c r="K26" s="26"/>
      <c r="L26" s="26"/>
      <c r="M26" s="26"/>
      <c r="N26" s="26"/>
      <c r="O26" s="26"/>
      <c r="P26" s="26"/>
    </row>
    <row r="27" spans="1:16" x14ac:dyDescent="0.25">
      <c r="I27" s="26" t="s">
        <v>74</v>
      </c>
      <c r="J27" s="26"/>
      <c r="K27" s="26"/>
      <c r="L27" s="26"/>
      <c r="M27" s="26"/>
      <c r="N27" s="26"/>
      <c r="O27" s="26"/>
      <c r="P27" s="2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D6970-E50B-481E-9522-014118E43968}">
  <dimension ref="A1:L23"/>
  <sheetViews>
    <sheetView workbookViewId="0">
      <selection activeCell="L28" sqref="L28"/>
    </sheetView>
  </sheetViews>
  <sheetFormatPr baseColWidth="10" defaultRowHeight="15" x14ac:dyDescent="0.25"/>
  <cols>
    <col min="5" max="5" width="11.85546875" bestFit="1" customWidth="1"/>
    <col min="9" max="9" width="29.28515625" customWidth="1"/>
    <col min="10" max="10" width="26" customWidth="1"/>
  </cols>
  <sheetData>
    <row r="1" spans="1:12" ht="15.75" thickBot="1" x14ac:dyDescent="0.3">
      <c r="A1" s="52"/>
      <c r="B1" s="53"/>
      <c r="C1" s="53"/>
      <c r="D1" s="53"/>
      <c r="E1" s="53"/>
      <c r="F1" s="53"/>
      <c r="G1" s="53"/>
      <c r="H1" s="53"/>
      <c r="I1" s="53"/>
      <c r="J1" s="54"/>
    </row>
    <row r="2" spans="1:12" ht="15.75" thickBot="1" x14ac:dyDescent="0.3">
      <c r="A2" s="55"/>
      <c r="B2" s="56"/>
      <c r="C2" s="56"/>
      <c r="D2" s="56"/>
      <c r="E2" s="56"/>
      <c r="F2" s="56"/>
      <c r="G2" s="56"/>
      <c r="H2" s="56"/>
      <c r="I2" s="56"/>
      <c r="J2" s="57"/>
    </row>
    <row r="3" spans="1:12" ht="15.75" thickBot="1" x14ac:dyDescent="0.3"/>
    <row r="4" spans="1:12" ht="15.75" thickBot="1" x14ac:dyDescent="0.3">
      <c r="A4" s="52">
        <v>55</v>
      </c>
    </row>
    <row r="5" spans="1:12" ht="15.75" thickBot="1" x14ac:dyDescent="0.3">
      <c r="A5" s="53">
        <v>51</v>
      </c>
      <c r="G5" s="58"/>
      <c r="H5" s="59"/>
      <c r="I5" s="59"/>
      <c r="J5" s="59"/>
      <c r="K5" s="59"/>
      <c r="L5" s="60"/>
    </row>
    <row r="6" spans="1:12" ht="15.75" thickBot="1" x14ac:dyDescent="0.3">
      <c r="A6" s="53">
        <v>60</v>
      </c>
    </row>
    <row r="7" spans="1:12" ht="15.75" thickBot="1" x14ac:dyDescent="0.3">
      <c r="A7" s="53">
        <v>56</v>
      </c>
      <c r="G7" s="58">
        <v>0</v>
      </c>
      <c r="I7" s="45">
        <v>0</v>
      </c>
      <c r="J7" s="45"/>
    </row>
    <row r="8" spans="1:12" ht="15.75" thickBot="1" x14ac:dyDescent="0.3">
      <c r="A8" s="53">
        <v>64</v>
      </c>
      <c r="G8" s="59">
        <v>1</v>
      </c>
      <c r="I8" s="42"/>
      <c r="J8" s="42"/>
    </row>
    <row r="9" spans="1:12" ht="15.75" thickBot="1" x14ac:dyDescent="0.3">
      <c r="A9" s="53">
        <v>56</v>
      </c>
      <c r="G9" s="59">
        <v>2</v>
      </c>
      <c r="I9" s="42" t="s">
        <v>23</v>
      </c>
      <c r="J9" s="42">
        <v>3</v>
      </c>
    </row>
    <row r="10" spans="1:12" ht="15.75" thickBot="1" x14ac:dyDescent="0.3">
      <c r="A10" s="53">
        <v>63</v>
      </c>
      <c r="G10" s="59">
        <v>3</v>
      </c>
      <c r="I10" s="42" t="s">
        <v>76</v>
      </c>
      <c r="J10" s="42">
        <v>0.70710678118654757</v>
      </c>
    </row>
    <row r="11" spans="1:12" ht="15.75" thickBot="1" x14ac:dyDescent="0.3">
      <c r="A11" s="53">
        <v>63</v>
      </c>
      <c r="G11" s="59">
        <v>4</v>
      </c>
      <c r="I11" s="42" t="s">
        <v>24</v>
      </c>
      <c r="J11" s="42">
        <v>3</v>
      </c>
    </row>
    <row r="12" spans="1:12" ht="15.75" thickBot="1" x14ac:dyDescent="0.3">
      <c r="A12" s="53">
        <v>61</v>
      </c>
      <c r="G12" s="60">
        <v>5</v>
      </c>
      <c r="I12" s="42" t="s">
        <v>25</v>
      </c>
      <c r="J12" s="42" t="e">
        <v>#N/A</v>
      </c>
    </row>
    <row r="13" spans="1:12" ht="15.75" thickBot="1" x14ac:dyDescent="0.3">
      <c r="A13" s="54">
        <v>57</v>
      </c>
      <c r="I13" s="42" t="s">
        <v>26</v>
      </c>
      <c r="J13" s="42">
        <v>1.5811388300841898</v>
      </c>
      <c r="L13" s="61">
        <f>J13/J9*100</f>
        <v>52.704627669472991</v>
      </c>
    </row>
    <row r="14" spans="1:12" ht="15.75" thickBot="1" x14ac:dyDescent="0.3">
      <c r="A14" s="55">
        <v>62</v>
      </c>
      <c r="E14">
        <f>_xlfn.PERCENTILE.EXC(A4:A23,0.7)</f>
        <v>62.7</v>
      </c>
      <c r="I14" s="42" t="s">
        <v>27</v>
      </c>
      <c r="J14" s="42">
        <v>2.5</v>
      </c>
    </row>
    <row r="15" spans="1:12" ht="15.75" thickBot="1" x14ac:dyDescent="0.3">
      <c r="A15" s="56">
        <v>50</v>
      </c>
      <c r="E15">
        <f>_xlfn.PERCENTILE.EXC(A4:A23,0.3)</f>
        <v>54.3</v>
      </c>
      <c r="I15" s="42" t="s">
        <v>77</v>
      </c>
      <c r="J15" s="42">
        <v>-1.1999999999999984</v>
      </c>
    </row>
    <row r="16" spans="1:12" ht="15.75" thickBot="1" x14ac:dyDescent="0.3">
      <c r="A16" s="56">
        <v>49</v>
      </c>
      <c r="I16" s="42" t="s">
        <v>28</v>
      </c>
      <c r="J16" s="42">
        <v>0</v>
      </c>
    </row>
    <row r="17" spans="1:10" ht="15.75" thickBot="1" x14ac:dyDescent="0.3">
      <c r="A17" s="56">
        <v>70</v>
      </c>
      <c r="I17" s="42" t="s">
        <v>29</v>
      </c>
      <c r="J17" s="42">
        <v>4</v>
      </c>
    </row>
    <row r="18" spans="1:10" ht="15.75" thickBot="1" x14ac:dyDescent="0.3">
      <c r="A18" s="56">
        <v>72</v>
      </c>
      <c r="I18" s="42" t="s">
        <v>78</v>
      </c>
      <c r="J18" s="42">
        <v>1</v>
      </c>
    </row>
    <row r="19" spans="1:10" ht="15.75" thickBot="1" x14ac:dyDescent="0.3">
      <c r="A19" s="56">
        <v>54</v>
      </c>
      <c r="I19" s="42" t="s">
        <v>79</v>
      </c>
      <c r="J19" s="42">
        <v>5</v>
      </c>
    </row>
    <row r="20" spans="1:10" ht="15.75" thickBot="1" x14ac:dyDescent="0.3">
      <c r="A20" s="56">
        <v>48</v>
      </c>
      <c r="I20" s="42" t="s">
        <v>80</v>
      </c>
      <c r="J20" s="42">
        <v>15</v>
      </c>
    </row>
    <row r="21" spans="1:10" ht="15.75" thickBot="1" x14ac:dyDescent="0.3">
      <c r="A21" s="56">
        <v>53</v>
      </c>
      <c r="I21" s="43" t="s">
        <v>30</v>
      </c>
      <c r="J21" s="43">
        <v>5</v>
      </c>
    </row>
    <row r="22" spans="1:10" ht="15.75" thickBot="1" x14ac:dyDescent="0.3">
      <c r="A22" s="56">
        <v>58</v>
      </c>
    </row>
    <row r="23" spans="1:10" ht="15.75" thickBot="1" x14ac:dyDescent="0.3">
      <c r="A23" s="57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Hoja1!OLE_LINK11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ELVA</dc:creator>
  <cp:lastModifiedBy>Usuario</cp:lastModifiedBy>
  <dcterms:created xsi:type="dcterms:W3CDTF">2021-08-20T00:37:46Z</dcterms:created>
  <dcterms:modified xsi:type="dcterms:W3CDTF">2021-08-26T19:47:16Z</dcterms:modified>
</cp:coreProperties>
</file>